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worksheets/sheet10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0" yWindow="-195" windowWidth="19200" windowHeight="11730" tabRatio="763"/>
  </bookViews>
  <sheets>
    <sheet name="ANNUAL" sheetId="26" r:id="rId1"/>
    <sheet name="SPECIAL" sheetId="27" r:id="rId2"/>
    <sheet name="A" sheetId="28" r:id="rId3"/>
    <sheet name="Identity" sheetId="29" r:id="rId4"/>
    <sheet name="VOTE" sheetId="30" r:id="rId5"/>
    <sheet name="VOTE-C" sheetId="31" r:id="rId6"/>
    <sheet name="200-5" sheetId="92" r:id="rId7"/>
    <sheet name="200-6" sheetId="33" r:id="rId8"/>
    <sheet name="200-7" sheetId="34" r:id="rId9"/>
    <sheet name="200-8" sheetId="35" r:id="rId10"/>
    <sheet name="210-16" sheetId="36" r:id="rId11"/>
    <sheet name="210-17" sheetId="37" r:id="rId12"/>
    <sheet name="210-18" sheetId="38" r:id="rId13"/>
    <sheet name="220" sheetId="39" r:id="rId14"/>
    <sheet name="230" sheetId="40" r:id="rId15"/>
    <sheet name="240" sheetId="41" r:id="rId16"/>
    <sheet name="240-22" sheetId="42" r:id="rId17"/>
    <sheet name="245" sheetId="43" r:id="rId18"/>
    <sheet name="310-Note pg 24" sheetId="44" r:id="rId19"/>
    <sheet name="25 - Inst." sheetId="45" r:id="rId20"/>
    <sheet name="310-26" sheetId="46" r:id="rId21"/>
    <sheet name="310-27" sheetId="47" r:id="rId22"/>
    <sheet name="310-28" sheetId="48" r:id="rId23"/>
    <sheet name="310-29" sheetId="49" r:id="rId24"/>
    <sheet name="310A" sheetId="50" r:id="rId25"/>
    <sheet name="330-I" sheetId="51" r:id="rId26"/>
    <sheet name="330-32" sheetId="52" r:id="rId27"/>
    <sheet name="330-33" sheetId="53" r:id="rId28"/>
    <sheet name="332" sheetId="54" r:id="rId29"/>
    <sheet name="335" sheetId="1" r:id="rId30"/>
    <sheet name="339" sheetId="55" r:id="rId31"/>
    <sheet name="340" sheetId="56" r:id="rId32"/>
    <sheet name="342" sheetId="6" r:id="rId33"/>
    <sheet name=" Notes page (3)" sheetId="57" r:id="rId34"/>
    <sheet name="350" sheetId="58" r:id="rId35"/>
    <sheet name="351" sheetId="59" r:id="rId36"/>
    <sheet name="352A" sheetId="60" r:id="rId37"/>
    <sheet name="352B" sheetId="7" r:id="rId38"/>
    <sheet name="Inst" sheetId="8" r:id="rId39"/>
    <sheet name="410" sheetId="9" r:id="rId40"/>
    <sheet name="412" sheetId="10" r:id="rId41"/>
    <sheet name="414" sheetId="11" r:id="rId42"/>
    <sheet name=" Notes page" sheetId="12" r:id="rId43"/>
    <sheet name="Instrus." sheetId="13" r:id="rId44"/>
    <sheet name="415-56" sheetId="14" r:id="rId45"/>
    <sheet name="415-57" sheetId="15" r:id="rId46"/>
    <sheet name="416" sheetId="91" r:id="rId47"/>
    <sheet name=" Notes page (2)" sheetId="16" r:id="rId48"/>
    <sheet name="417" sheetId="17" r:id="rId49"/>
    <sheet name="418" sheetId="61" r:id="rId50"/>
    <sheet name=" Notes page (4)" sheetId="62" r:id="rId51"/>
    <sheet name="450" sheetId="63" r:id="rId52"/>
    <sheet name="450-C" sheetId="64" r:id="rId53"/>
    <sheet name="460" sheetId="65" r:id="rId54"/>
    <sheet name="501" sheetId="66" r:id="rId55"/>
    <sheet name="502" sheetId="67" r:id="rId56"/>
    <sheet name=" Notes page (5)" sheetId="68" r:id="rId57"/>
    <sheet name="510" sheetId="69" r:id="rId58"/>
    <sheet name=" Notes page (6)" sheetId="70" r:id="rId59"/>
    <sheet name="512-I" sheetId="71" r:id="rId60"/>
    <sheet name="512" sheetId="72" r:id="rId61"/>
    <sheet name="700-I" sheetId="18" r:id="rId62"/>
    <sheet name="700" sheetId="19" r:id="rId63"/>
    <sheet name="702" sheetId="73" r:id="rId64"/>
    <sheet name="Notes Page" sheetId="74" r:id="rId65"/>
    <sheet name="710-I" sheetId="75" r:id="rId66"/>
    <sheet name="710-78" sheetId="76" r:id="rId67"/>
    <sheet name="710-79" sheetId="77" r:id="rId68"/>
    <sheet name="710-80" sheetId="78" r:id="rId69"/>
    <sheet name="710-81" sheetId="79" r:id="rId70"/>
    <sheet name="710-82" sheetId="80" r:id="rId71"/>
    <sheet name="710-83" sheetId="81" r:id="rId72"/>
    <sheet name="710S" sheetId="82" r:id="rId73"/>
    <sheet name="720" sheetId="83" r:id="rId74"/>
    <sheet name="721 (2)" sheetId="84" r:id="rId75"/>
    <sheet name="722 (2)" sheetId="85" r:id="rId76"/>
    <sheet name="723" sheetId="86" r:id="rId77"/>
    <sheet name="724" sheetId="87" r:id="rId78"/>
    <sheet name="725" sheetId="88" r:id="rId79"/>
    <sheet name="726" sheetId="89" r:id="rId80"/>
    <sheet name="Inst-92" sheetId="20" r:id="rId81"/>
    <sheet name="Inst-93" sheetId="21" r:id="rId82"/>
    <sheet name="755-94" sheetId="22" r:id="rId83"/>
    <sheet name="755-95" sheetId="23" r:id="rId84"/>
    <sheet name="755-96" sheetId="24" r:id="rId85"/>
    <sheet name="755-97" sheetId="25" r:id="rId86"/>
    <sheet name="PTC Supplement" sheetId="108" r:id="rId87"/>
    <sheet name="PTC 330-99" sheetId="103" r:id="rId88"/>
    <sheet name="PTC 330-100" sheetId="104" r:id="rId89"/>
    <sheet name="PTC 332" sheetId="102" r:id="rId90"/>
    <sheet name="PTC 335" sheetId="101" r:id="rId91"/>
    <sheet name="PTC 352B" sheetId="100" r:id="rId92"/>
    <sheet name="PTC 410" sheetId="107" r:id="rId93"/>
    <sheet name="PTC 700-111" sheetId="99" r:id="rId94"/>
    <sheet name="PTC 710-112" sheetId="93" r:id="rId95"/>
    <sheet name="PTC 710-113" sheetId="94" r:id="rId96"/>
    <sheet name="PTC 710-114" sheetId="95" r:id="rId97"/>
    <sheet name="PTC 710-115" sheetId="96" r:id="rId98"/>
    <sheet name="PTC 710-116" sheetId="97" r:id="rId99"/>
    <sheet name="PTC 710-117" sheetId="98" r:id="rId100"/>
    <sheet name="PTC 710S" sheetId="106" r:id="rId101"/>
    <sheet name="PTC 720" sheetId="105" r:id="rId102"/>
    <sheet name="2010 Total" sheetId="3" state="hidden" r:id="rId103"/>
    <sheet name="2011 Total" sheetId="4" state="hidden" r:id="rId104"/>
  </sheets>
  <externalReferences>
    <externalReference r:id="rId105"/>
  </externalReferences>
  <definedNames>
    <definedName name="\p" localSheetId="91">#REF!</definedName>
    <definedName name="\p">#REF!</definedName>
    <definedName name="_Dist_Bin" localSheetId="89" hidden="1">#REF!</definedName>
    <definedName name="_Dist_Bin" hidden="1">#REF!</definedName>
    <definedName name="_Dist_Values" localSheetId="89" hidden="1">#REF!</definedName>
    <definedName name="_Dist_Values" hidden="1">#REF!</definedName>
    <definedName name="_Fill" localSheetId="28" hidden="1">#REF!</definedName>
    <definedName name="_Fill" localSheetId="91" hidden="1">#REF!</definedName>
    <definedName name="_Fill" hidden="1">#REF!</definedName>
    <definedName name="_Key1" hidden="1">#REF!</definedName>
    <definedName name="_Key2" hidden="1">#REF!</definedName>
    <definedName name="_Order1" hidden="1">255</definedName>
    <definedName name="_Order2" hidden="1">255</definedName>
    <definedName name="_Regression_Int" localSheetId="14" hidden="1">1</definedName>
    <definedName name="_Regression_Int" localSheetId="29" hidden="1">1</definedName>
    <definedName name="_Regression_Int" localSheetId="46" hidden="1">1</definedName>
    <definedName name="_Regression_Int" localSheetId="48" hidden="1">1</definedName>
    <definedName name="_Regression_Int" localSheetId="54" hidden="1">1</definedName>
    <definedName name="_Regression_Int" localSheetId="62" hidden="1">1</definedName>
    <definedName name="_Regression_Int" localSheetId="63" hidden="1">1</definedName>
    <definedName name="_Regression_Int" localSheetId="66" hidden="1">1</definedName>
    <definedName name="_Regression_Int" localSheetId="65" hidden="1">1</definedName>
    <definedName name="_Regression_Int" localSheetId="73" hidden="1">1</definedName>
    <definedName name="_Regression_Int" localSheetId="75" hidden="1">1</definedName>
    <definedName name="_Regression_Int" localSheetId="76" hidden="1">1</definedName>
    <definedName name="_Regression_Int" localSheetId="79" hidden="1">1</definedName>
    <definedName name="_Regression_Int" localSheetId="90" hidden="1">1</definedName>
    <definedName name="_Regression_Int" localSheetId="93" hidden="1">1</definedName>
    <definedName name="_Regression_Int" localSheetId="94" hidden="1">1</definedName>
    <definedName name="_Regression_Int" localSheetId="101" hidden="1">1</definedName>
    <definedName name="_Sort" localSheetId="89" hidden="1">#REF!</definedName>
    <definedName name="_Sort" hidden="1">#REF!</definedName>
    <definedName name="_xlnm.Criteria" localSheetId="89">#REF!</definedName>
    <definedName name="_xlnm.Criteria">#REF!</definedName>
    <definedName name="Criteria_MI" localSheetId="89">#REF!</definedName>
    <definedName name="Criteria_MI">#REF!</definedName>
    <definedName name="_xlnm.Database">#REF!</definedName>
    <definedName name="Database_MI">#REF!</definedName>
    <definedName name="Detail">'[1]2009 Detail'!$A$1:$H$213</definedName>
    <definedName name="DF_0100_GRID_1" localSheetId="103">#REF!</definedName>
    <definedName name="DF_0100_GRID_1" localSheetId="90">#REF!</definedName>
    <definedName name="DF_0100_GRID_1">#REF!</definedName>
    <definedName name="DF_0700_GRID_1" localSheetId="103">#REF!</definedName>
    <definedName name="DF_0700_GRID_1">#REF!</definedName>
    <definedName name="DF_0900_GRID_1" localSheetId="103">#REF!</definedName>
    <definedName name="DF_0900_GRID_1">#REF!</definedName>
    <definedName name="DF_1500_GRID_1" localSheetId="103">#REF!</definedName>
    <definedName name="DF_1500_GRID_1">#REF!</definedName>
    <definedName name="DF_1700_GRID_1" localSheetId="103">#REF!</definedName>
    <definedName name="DF_1700_GRID_1">#REF!</definedName>
    <definedName name="DF_2400_GRID_1" localSheetId="103">#REF!</definedName>
    <definedName name="DF_2400_GRID_1">#REF!</definedName>
    <definedName name="DF_2900_GRID_1" localSheetId="103">#REF!</definedName>
    <definedName name="DF_2900_GRID_1">#REF!</definedName>
    <definedName name="DF_3000_GRID_1" localSheetId="103">#REF!</definedName>
    <definedName name="DF_3000_GRID_1">#REF!</definedName>
    <definedName name="DF_3100_GRID_1" localSheetId="103">#REF!</definedName>
    <definedName name="DF_3100_GRID_1">#REF!</definedName>
    <definedName name="DF_3300_GRID_1" localSheetId="103">#REF!</definedName>
    <definedName name="DF_3300_GRID_1">#REF!</definedName>
    <definedName name="DF_3500_GRID_1" localSheetId="103">#REF!</definedName>
    <definedName name="DF_3500_GRID_1">#REF!</definedName>
    <definedName name="DF_3600_GRID_1" localSheetId="103">#REF!</definedName>
    <definedName name="DF_3600_GRID_1">#REF!</definedName>
    <definedName name="DF_3700_GRID_1" localSheetId="103">#REF!</definedName>
    <definedName name="DF_3700_GRID_1">#REF!</definedName>
    <definedName name="DF_3800_GRID_1" localSheetId="103">#REF!</definedName>
    <definedName name="DF_3800_GRID_1">#REF!</definedName>
    <definedName name="DF_3900_GRID_1" localSheetId="103">#REF!</definedName>
    <definedName name="DF_3900_GRID_1">#REF!</definedName>
    <definedName name="DF_3A00_GRID_1" localSheetId="103">#REF!</definedName>
    <definedName name="DF_3A00_GRID_1">#REF!</definedName>
    <definedName name="DF_4200_GRID_1" localSheetId="103">#REF!</definedName>
    <definedName name="DF_4200_GRID_1">#REF!</definedName>
    <definedName name="DF_4400_GRID_1" localSheetId="103">#REF!</definedName>
    <definedName name="DF_4400_GRID_1">#REF!</definedName>
    <definedName name="DF_5200_GRID_1" localSheetId="103">#REF!</definedName>
    <definedName name="DF_5200_GRID_1">#REF!</definedName>
    <definedName name="DF_6100_GRID_1" localSheetId="103">#REF!</definedName>
    <definedName name="DF_6100_GRID_1">#REF!</definedName>
    <definedName name="DF_6500_GRID_1" localSheetId="103">#REF!</definedName>
    <definedName name="DF_6500_GRID_1">#REF!</definedName>
    <definedName name="DF_7300_GRID_1" localSheetId="103">#REF!</definedName>
    <definedName name="DF_7300_GRID_1">#REF!</definedName>
    <definedName name="DF_7A00_GRID_1" localSheetId="103">#REF!</definedName>
    <definedName name="DF_7A00_GRID_1">#REF!</definedName>
    <definedName name="DF_7E00_GRID_1" localSheetId="103">#REF!</definedName>
    <definedName name="DF_7E00_GRID_1">#REF!</definedName>
    <definedName name="DF_8200_GRID_1" localSheetId="103">#REF!</definedName>
    <definedName name="DF_8200_GRID_1">#REF!</definedName>
    <definedName name="DF_9000_GRID_1" localSheetId="103">#REF!</definedName>
    <definedName name="DF_9000_GRID_1">#REF!</definedName>
    <definedName name="DF_9300_GRID_1" localSheetId="103">#REF!</definedName>
    <definedName name="DF_9300_GRID_1">#REF!</definedName>
    <definedName name="DF_9A00_GRID_1" localSheetId="103">#REF!</definedName>
    <definedName name="DF_9A00_GRID_1">#REF!</definedName>
    <definedName name="DF_Table_0COMP_CODE_0100_GRID_1" localSheetId="103">#REF!</definedName>
    <definedName name="DF_Table_0COMP_CODE_0100_GRID_1">#REF!</definedName>
    <definedName name="DF_Table_0COMP_CODE_0700_GRID_1" localSheetId="103">#REF!</definedName>
    <definedName name="DF_Table_0COMP_CODE_0700_GRID_1">#REF!</definedName>
    <definedName name="DF_Table_0COMP_CODE_0900_GRID_1" localSheetId="103">#REF!</definedName>
    <definedName name="DF_Table_0COMP_CODE_0900_GRID_1">#REF!</definedName>
    <definedName name="DF_Table_0COMP_CODE_1500_GRID_1" localSheetId="103">#REF!</definedName>
    <definedName name="DF_Table_0COMP_CODE_1500_GRID_1">#REF!</definedName>
    <definedName name="DF_Table_0COMP_CODE_2900_GRID_1" localSheetId="103">#REF!</definedName>
    <definedName name="DF_Table_0COMP_CODE_2900_GRID_1">#REF!</definedName>
    <definedName name="DF_Table_0COMP_CODE_3100_GRID_1" localSheetId="103">#REF!</definedName>
    <definedName name="DF_Table_0COMP_CODE_3100_GRID_1">#REF!</definedName>
    <definedName name="DF_Table_0COMP_CODE_3300_GRID_1" localSheetId="103">#REF!</definedName>
    <definedName name="DF_Table_0COMP_CODE_3300_GRID_1">#REF!</definedName>
    <definedName name="DF_Table_0COMP_CODE_3500_GRID_1" localSheetId="103">#REF!</definedName>
    <definedName name="DF_Table_0COMP_CODE_3500_GRID_1">#REF!</definedName>
    <definedName name="DF_Table_0COMP_CODE_3600_GRID_1" localSheetId="103">#REF!</definedName>
    <definedName name="DF_Table_0COMP_CODE_3600_GRID_1">#REF!</definedName>
    <definedName name="DF_Table_0COMP_CODE_3700_GRID_1" localSheetId="103">#REF!</definedName>
    <definedName name="DF_Table_0COMP_CODE_3700_GRID_1">#REF!</definedName>
    <definedName name="DF_Table_0COMP_CODE_3800_GRID_1" localSheetId="103">#REF!</definedName>
    <definedName name="DF_Table_0COMP_CODE_3800_GRID_1">#REF!</definedName>
    <definedName name="DF_Table_0COMP_CODE_3A00_GRID_1" localSheetId="103">#REF!</definedName>
    <definedName name="DF_Table_0COMP_CODE_3A00_GRID_1">#REF!</definedName>
    <definedName name="DF_Table_0COMP_CODE_4400_GRID_1" localSheetId="103">#REF!</definedName>
    <definedName name="DF_Table_0COMP_CODE_4400_GRID_1">#REF!</definedName>
    <definedName name="DF_Table_0COMP_CODE_6100_GRID_1" localSheetId="103">#REF!</definedName>
    <definedName name="DF_Table_0COMP_CODE_6100_GRID_1">#REF!</definedName>
    <definedName name="DF_Table_0COMP_CODE_7300_GRID_1" localSheetId="103">#REF!</definedName>
    <definedName name="DF_Table_0COMP_CODE_7300_GRID_1">#REF!</definedName>
    <definedName name="DF_Table_0COMP_CODE_8200_GRID_1" localSheetId="103">#REF!</definedName>
    <definedName name="DF_Table_0COMP_CODE_8200_GRID_1">#REF!</definedName>
    <definedName name="_xlnm.Extract">#REF!</definedName>
    <definedName name="Extract_MI">#REF!</definedName>
    <definedName name="PAGE1" localSheetId="91">#REF!</definedName>
    <definedName name="PAGE1">#REF!</definedName>
    <definedName name="PAGE2" localSheetId="91">#REF!</definedName>
    <definedName name="PAGE2">#REF!</definedName>
    <definedName name="_xlnm.Print_Area" localSheetId="42">' Notes page'!$A$1:$J$59</definedName>
    <definedName name="_xlnm.Print_Area" localSheetId="47">' Notes page (2)'!$A$1:$J$62</definedName>
    <definedName name="_xlnm.Print_Area" localSheetId="33">' Notes page (3)'!$A$1:$J$59</definedName>
    <definedName name="_xlnm.Print_Area" localSheetId="50">' Notes page (4)'!$A$1:$J$59</definedName>
    <definedName name="_xlnm.Print_Area" localSheetId="56">' Notes page (5)'!$A$1:$J$59</definedName>
    <definedName name="_xlnm.Print_Area" localSheetId="58">' Notes page (6)'!$A$1:$J$59</definedName>
    <definedName name="_xlnm.Print_Area" localSheetId="6">'200-5'!$A$1:$G$51</definedName>
    <definedName name="_xlnm.Print_Area" localSheetId="7">'200-6'!$A$1:$G$51</definedName>
    <definedName name="_xlnm.Print_Area" localSheetId="102">'2010 Total'!$B$2:$H$47</definedName>
    <definedName name="_xlnm.Print_Area" localSheetId="103">'2011 Total'!$B$2:$H$47</definedName>
    <definedName name="_xlnm.Print_Area" localSheetId="10">'210-16'!$A$1:$I$67</definedName>
    <definedName name="_xlnm.Print_Area" localSheetId="12">'210-18'!$A$1:$H$65</definedName>
    <definedName name="_xlnm.Print_Area" localSheetId="13">'220'!$A$1:$G$57</definedName>
    <definedName name="_xlnm.Print_Area" localSheetId="14">'230'!$A$1:$L$61</definedName>
    <definedName name="_xlnm.Print_Area" localSheetId="17">'245'!$A$1:$E$57</definedName>
    <definedName name="_xlnm.Print_Area" localSheetId="20">'310-26'!$A$1:$G$62</definedName>
    <definedName name="_xlnm.Print_Area" localSheetId="21">'310-27'!$A$1:$I$63</definedName>
    <definedName name="_xlnm.Print_Area" localSheetId="23">'310-29'!$A$1:$I$59</definedName>
    <definedName name="_xlnm.Print_Area" localSheetId="18">'310-Note pg 24'!$A$1:$N$56</definedName>
    <definedName name="_xlnm.Print_Area" localSheetId="26">'330-32'!$A$1:$G$57</definedName>
    <definedName name="_xlnm.Print_Area" localSheetId="27">'330-33'!$A$1:$G$57</definedName>
    <definedName name="_xlnm.Print_Area" localSheetId="28">'332'!$A$1:$I$73</definedName>
    <definedName name="_xlnm.Print_Area" localSheetId="29">'335'!$A$1:$J$66</definedName>
    <definedName name="_xlnm.Print_Area" localSheetId="32">'342'!$A$1:$J$64</definedName>
    <definedName name="_xlnm.Print_Area" localSheetId="37">'352B'!$A$1:$I$69</definedName>
    <definedName name="_xlnm.Print_Area" localSheetId="39">'410'!$A$1:$M$327</definedName>
    <definedName name="_xlnm.Print_Area" localSheetId="40">'412'!$A$1:$H$55</definedName>
    <definedName name="_xlnm.Print_Area" localSheetId="44">'415-56'!$A$1:$H$64</definedName>
    <definedName name="_xlnm.Print_Area" localSheetId="45">'415-57'!$A$1:$I$64</definedName>
    <definedName name="_xlnm.Print_Area" localSheetId="46">'416'!$A$1:$Q$46</definedName>
    <definedName name="_xlnm.Print_Area" localSheetId="48">'417'!$A$1:$O$46</definedName>
    <definedName name="_xlnm.Print_Area" localSheetId="51">'450'!$A$1:$I$65</definedName>
    <definedName name="_xlnm.Print_Area" localSheetId="54">'501'!$A$1:$G$70</definedName>
    <definedName name="_xlnm.Print_Area" localSheetId="55">'502'!$A$1:$I$57</definedName>
    <definedName name="_xlnm.Print_Area" localSheetId="57">'510'!$A$1:$F$57</definedName>
    <definedName name="_xlnm.Print_Area" localSheetId="61">'700-I'!$A$1:$K$73</definedName>
    <definedName name="_xlnm.Print_Area" localSheetId="63">'702'!$A$1:$N$49</definedName>
    <definedName name="_xlnm.Print_Area" localSheetId="66">'710-78'!$A$1:$R$50</definedName>
    <definedName name="_xlnm.Print_Area" localSheetId="67">'710-79'!$A$1:$R$56</definedName>
    <definedName name="_xlnm.Print_Area" localSheetId="68">'710-80'!$A$1:$J$84</definedName>
    <definedName name="_xlnm.Print_Area" localSheetId="69">'710-81'!$A$1:$I$83</definedName>
    <definedName name="_xlnm.Print_Area" localSheetId="70">'710-82'!$A$1:$J$81</definedName>
    <definedName name="_xlnm.Print_Area" localSheetId="71">'710-83'!$A$1:$J$82</definedName>
    <definedName name="_xlnm.Print_Area" localSheetId="65">'710-I'!$A$1:$U$39</definedName>
    <definedName name="_xlnm.Print_Area" localSheetId="72">'710S'!$A$1:$G$86</definedName>
    <definedName name="_xlnm.Print_Area" localSheetId="75">'722 (2)'!$A$1:$L$48</definedName>
    <definedName name="_xlnm.Print_Area" localSheetId="78">'725'!$A$1:$F$61</definedName>
    <definedName name="_xlnm.Print_Area" localSheetId="79">'726'!$A$1:$N$43</definedName>
    <definedName name="_xlnm.Print_Area" localSheetId="3">Identity!$A$1:$J$57</definedName>
    <definedName name="_xlnm.Print_Area" localSheetId="38">Inst!$A$1:$E$70</definedName>
    <definedName name="_xlnm.Print_Area" localSheetId="80">'Inst-92'!$A$1:$O$70</definedName>
    <definedName name="_xlnm.Print_Area" localSheetId="64">'Notes Page'!$A$1:$J$57</definedName>
    <definedName name="_xlnm.Print_Area" localSheetId="88">'PTC 330-100'!$A$1:$G$57</definedName>
    <definedName name="_xlnm.Print_Area" localSheetId="87">'PTC 330-99'!$A$1:$G$58</definedName>
    <definedName name="_xlnm.Print_Area" localSheetId="89">'PTC 332'!$A$1:$J$78</definedName>
    <definedName name="_xlnm.Print_Area" localSheetId="90">'PTC 335'!$A$1:$K$70</definedName>
    <definedName name="_xlnm.Print_Area" localSheetId="91">'PTC 352B'!$A$1:$I$71</definedName>
    <definedName name="_xlnm.Print_Area" localSheetId="92">'PTC 410'!$A$1:$M$327</definedName>
    <definedName name="_xlnm.Print_Area" localSheetId="94">'PTC 710-112'!$A$1:$R$54</definedName>
    <definedName name="_xlnm.Print_Area" localSheetId="95">'PTC 710-113'!$A$1:$R$55</definedName>
    <definedName name="_xlnm.Print_Area" localSheetId="96">'PTC 710-114'!$A$1:$J$76</definedName>
    <definedName name="_xlnm.Print_Area" localSheetId="97">'PTC 710-115'!$A$1:$I$76</definedName>
    <definedName name="_xlnm.Print_Area" localSheetId="98">'PTC 710-116'!$A$1:$J$76</definedName>
    <definedName name="_xlnm.Print_Area" localSheetId="99">'PTC 710-117'!$A$1:$J$76</definedName>
    <definedName name="_xlnm.Print_Area" localSheetId="100">'PTC 710S'!$A$1:$G$78</definedName>
    <definedName name="_xlnm.Print_Area" localSheetId="86">'PTC Supplement'!$A$1:$J$51</definedName>
    <definedName name="_xlnm.Print_Area" localSheetId="1">SPECIAL!$A$1:$I$51</definedName>
    <definedName name="_xlnm.Print_Area" localSheetId="4">VOTE!$A$1:$N$60</definedName>
    <definedName name="_xlnm.Print_Area" localSheetId="5">'VOTE-C'!$A$1:$K$57</definedName>
    <definedName name="Print_Area_MI" localSheetId="90">'PTC 335'!$A$1:$K$77</definedName>
    <definedName name="Print_Area_MI">'335'!$A$1:$J$65</definedName>
    <definedName name="SAPBEXhrIndnt" hidden="1">"Wide"</definedName>
    <definedName name="SAPsysID" hidden="1">"708C5W7SBKP804JT78WJ0JNKI"</definedName>
    <definedName name="SAPwbID" hidden="1">"ARS"</definedName>
    <definedName name="Xbrl_Tag25" localSheetId="6">'200-5'!#REF!</definedName>
  </definedNames>
  <calcPr calcId="125725"/>
</workbook>
</file>

<file path=xl/calcChain.xml><?xml version="1.0" encoding="utf-8"?>
<calcChain xmlns="http://schemas.openxmlformats.org/spreadsheetml/2006/main">
  <c r="F47" i="37"/>
  <c r="E47"/>
  <c r="F46"/>
  <c r="F21"/>
  <c r="F14"/>
  <c r="E14"/>
  <c r="E21" s="1"/>
  <c r="F66" i="36"/>
  <c r="E66"/>
  <c r="F56"/>
  <c r="E56"/>
  <c r="E50"/>
  <c r="E44"/>
  <c r="G41"/>
  <c r="H37"/>
  <c r="G32"/>
  <c r="G31"/>
  <c r="F35"/>
  <c r="F40" s="1"/>
  <c r="F42" s="1"/>
  <c r="F57" s="1"/>
  <c r="F67" s="1"/>
  <c r="E35"/>
  <c r="G30"/>
  <c r="G29"/>
  <c r="G28"/>
  <c r="H27"/>
  <c r="H26"/>
  <c r="G25"/>
  <c r="G35" s="1"/>
  <c r="G40" s="1"/>
  <c r="G42" s="1"/>
  <c r="F50" i="37" l="1"/>
  <c r="H35" i="36"/>
  <c r="H40" s="1"/>
  <c r="H42" s="1"/>
  <c r="E50" i="37"/>
  <c r="E35"/>
  <c r="E43"/>
  <c r="E40" i="36"/>
  <c r="F35" i="37"/>
  <c r="F43"/>
  <c r="E46"/>
  <c r="E42" i="36" l="1"/>
  <c r="E57" l="1"/>
  <c r="E67" s="1"/>
  <c r="I43" i="99" l="1"/>
  <c r="I66" s="1"/>
  <c r="H43"/>
  <c r="H66" s="1"/>
  <c r="G43"/>
  <c r="F43"/>
  <c r="E43"/>
  <c r="E66" s="1"/>
  <c r="D43"/>
  <c r="J43" s="1"/>
  <c r="J42"/>
  <c r="J41"/>
  <c r="J37"/>
  <c r="I37"/>
  <c r="H37"/>
  <c r="G37"/>
  <c r="F37"/>
  <c r="E37"/>
  <c r="D37"/>
  <c r="J36"/>
  <c r="I32"/>
  <c r="H32"/>
  <c r="G32"/>
  <c r="F32"/>
  <c r="J32" s="1"/>
  <c r="E32"/>
  <c r="D32"/>
  <c r="J31"/>
  <c r="J30"/>
  <c r="I28"/>
  <c r="H28"/>
  <c r="G28"/>
  <c r="F28"/>
  <c r="E28"/>
  <c r="J28" s="1"/>
  <c r="D28"/>
  <c r="J27"/>
  <c r="J26"/>
  <c r="H24"/>
  <c r="D24"/>
  <c r="I22"/>
  <c r="I24" s="1"/>
  <c r="H22"/>
  <c r="G22"/>
  <c r="G24" s="1"/>
  <c r="F22"/>
  <c r="F24" s="1"/>
  <c r="E22"/>
  <c r="E24" s="1"/>
  <c r="D22"/>
  <c r="J21"/>
  <c r="J20"/>
  <c r="J19"/>
  <c r="J18"/>
  <c r="J17"/>
  <c r="J16"/>
  <c r="J15"/>
  <c r="J14"/>
  <c r="J13"/>
  <c r="J12"/>
  <c r="J10"/>
  <c r="I34" i="98"/>
  <c r="H34"/>
  <c r="G34"/>
  <c r="F34"/>
  <c r="E34"/>
  <c r="D34"/>
  <c r="C34"/>
  <c r="I34" i="97"/>
  <c r="F34"/>
  <c r="E34"/>
  <c r="D34"/>
  <c r="H65" i="96"/>
  <c r="G65"/>
  <c r="C65"/>
  <c r="G63"/>
  <c r="F63"/>
  <c r="F65" s="1"/>
  <c r="E63"/>
  <c r="E65" s="1"/>
  <c r="D63"/>
  <c r="D65" s="1"/>
  <c r="C63"/>
  <c r="B63"/>
  <c r="B65" s="1"/>
  <c r="I79" i="95"/>
  <c r="E79"/>
  <c r="I78"/>
  <c r="H78"/>
  <c r="H79" s="1"/>
  <c r="G78"/>
  <c r="G79" s="1"/>
  <c r="F78"/>
  <c r="F79" s="1"/>
  <c r="E78"/>
  <c r="D78"/>
  <c r="D79" s="1"/>
  <c r="I65"/>
  <c r="E65"/>
  <c r="I63"/>
  <c r="H63"/>
  <c r="H65" s="1"/>
  <c r="G63"/>
  <c r="G65" s="1"/>
  <c r="F63"/>
  <c r="F65" s="1"/>
  <c r="E63"/>
  <c r="D63"/>
  <c r="D65" s="1"/>
  <c r="N45" i="94"/>
  <c r="M45"/>
  <c r="L45"/>
  <c r="K45"/>
  <c r="J45"/>
  <c r="I45"/>
  <c r="H45"/>
  <c r="G45"/>
  <c r="F45"/>
  <c r="A1"/>
  <c r="P43" i="93"/>
  <c r="O42"/>
  <c r="O45" s="1"/>
  <c r="N42"/>
  <c r="N45" s="1"/>
  <c r="M42"/>
  <c r="M45" s="1"/>
  <c r="L42"/>
  <c r="L45" s="1"/>
  <c r="K42"/>
  <c r="K45" s="1"/>
  <c r="J42"/>
  <c r="J45" s="1"/>
  <c r="I42"/>
  <c r="I45" s="1"/>
  <c r="H42"/>
  <c r="H45" s="1"/>
  <c r="G42"/>
  <c r="G45" s="1"/>
  <c r="F42"/>
  <c r="F45" s="1"/>
  <c r="R40"/>
  <c r="P39"/>
  <c r="P42" s="1"/>
  <c r="P45" s="1"/>
  <c r="H29"/>
  <c r="S28"/>
  <c r="S27"/>
  <c r="S25"/>
  <c r="S24"/>
  <c r="O23"/>
  <c r="O26" s="1"/>
  <c r="O29" s="1"/>
  <c r="N23"/>
  <c r="N26" s="1"/>
  <c r="N29" s="1"/>
  <c r="M23"/>
  <c r="M26" s="1"/>
  <c r="M29" s="1"/>
  <c r="L23"/>
  <c r="L26" s="1"/>
  <c r="L29" s="1"/>
  <c r="K23"/>
  <c r="S23" s="1"/>
  <c r="J23"/>
  <c r="J26" s="1"/>
  <c r="J29" s="1"/>
  <c r="I23"/>
  <c r="I26" s="1"/>
  <c r="I29" s="1"/>
  <c r="G23"/>
  <c r="G26" s="1"/>
  <c r="G29" s="1"/>
  <c r="F23"/>
  <c r="F26" s="1"/>
  <c r="F29" s="1"/>
  <c r="S22"/>
  <c r="S21"/>
  <c r="S20"/>
  <c r="F66" i="99" l="1"/>
  <c r="J24"/>
  <c r="J66" s="1"/>
  <c r="G66"/>
  <c r="J22"/>
  <c r="D66"/>
  <c r="K26" i="93"/>
  <c r="K29" l="1"/>
  <c r="S29" s="1"/>
  <c r="S26"/>
  <c r="D51" i="25" l="1"/>
  <c r="D46"/>
  <c r="D26"/>
  <c r="D27" s="1"/>
  <c r="D23"/>
  <c r="D19"/>
  <c r="D15"/>
  <c r="D32" i="24"/>
  <c r="D25"/>
  <c r="D42" i="23"/>
  <c r="D23"/>
  <c r="D41" i="22"/>
  <c r="D20"/>
  <c r="D23" s="1"/>
  <c r="D14"/>
  <c r="G40" i="83"/>
  <c r="D40"/>
  <c r="H34" i="81"/>
  <c r="F34"/>
  <c r="E34"/>
  <c r="D34"/>
  <c r="C34"/>
  <c r="I34" i="80"/>
  <c r="F34"/>
  <c r="E34"/>
  <c r="D34"/>
  <c r="H65" i="79"/>
  <c r="E65"/>
  <c r="G63"/>
  <c r="G65" s="1"/>
  <c r="F63"/>
  <c r="F65" s="1"/>
  <c r="E63"/>
  <c r="D63"/>
  <c r="D65" s="1"/>
  <c r="C63"/>
  <c r="C65" s="1"/>
  <c r="B63"/>
  <c r="B65" s="1"/>
  <c r="H65" i="78"/>
  <c r="D65"/>
  <c r="H63"/>
  <c r="G63"/>
  <c r="G65" s="1"/>
  <c r="F63"/>
  <c r="F65" s="1"/>
  <c r="E63"/>
  <c r="E65" s="1"/>
  <c r="D63"/>
  <c r="I37"/>
  <c r="M45" i="77"/>
  <c r="K45"/>
  <c r="J45"/>
  <c r="I45"/>
  <c r="H45"/>
  <c r="G45"/>
  <c r="F45"/>
  <c r="N44"/>
  <c r="N42"/>
  <c r="L40"/>
  <c r="L45" s="1"/>
  <c r="L38"/>
  <c r="N38" s="1"/>
  <c r="N37"/>
  <c r="L37"/>
  <c r="P43" i="76"/>
  <c r="O42"/>
  <c r="O45" s="1"/>
  <c r="N42"/>
  <c r="N45" s="1"/>
  <c r="M42"/>
  <c r="M45" s="1"/>
  <c r="L42"/>
  <c r="L45" s="1"/>
  <c r="K42"/>
  <c r="K45" s="1"/>
  <c r="J42"/>
  <c r="J45" s="1"/>
  <c r="I42"/>
  <c r="I45" s="1"/>
  <c r="H42"/>
  <c r="H45" s="1"/>
  <c r="G42"/>
  <c r="G45" s="1"/>
  <c r="F42"/>
  <c r="F45" s="1"/>
  <c r="R40"/>
  <c r="P39"/>
  <c r="P42" s="1"/>
  <c r="P45" s="1"/>
  <c r="A36"/>
  <c r="M29"/>
  <c r="I29"/>
  <c r="H29"/>
  <c r="O26"/>
  <c r="O29" s="1"/>
  <c r="N26"/>
  <c r="M26"/>
  <c r="L26"/>
  <c r="L29" s="1"/>
  <c r="K26"/>
  <c r="K29" s="1"/>
  <c r="J26"/>
  <c r="J29" s="1"/>
  <c r="I26"/>
  <c r="G26"/>
  <c r="G29" s="1"/>
  <c r="F26"/>
  <c r="F29" s="1"/>
  <c r="E66" i="82"/>
  <c r="E68" s="1"/>
  <c r="C66"/>
  <c r="E45"/>
  <c r="C45"/>
  <c r="C68" s="1"/>
  <c r="I43" i="85"/>
  <c r="F43"/>
  <c r="D43"/>
  <c r="G22" i="86"/>
  <c r="F22"/>
  <c r="E22"/>
  <c r="I22" s="1"/>
  <c r="D22"/>
  <c r="H22" s="1"/>
  <c r="I21"/>
  <c r="H21"/>
  <c r="I20"/>
  <c r="H20"/>
  <c r="I19"/>
  <c r="H19"/>
  <c r="I18"/>
  <c r="H18"/>
  <c r="I17"/>
  <c r="H17"/>
  <c r="L30" i="84"/>
  <c r="H30"/>
  <c r="G30"/>
  <c r="F30"/>
  <c r="D30"/>
  <c r="K29"/>
  <c r="K28"/>
  <c r="K27"/>
  <c r="K26"/>
  <c r="K25"/>
  <c r="K30" s="1"/>
  <c r="C41" i="88"/>
  <c r="I63" i="78" l="1"/>
  <c r="I65" s="1"/>
  <c r="N45" i="77"/>
  <c r="N40"/>
  <c r="N29" i="76"/>
  <c r="D40" i="72" l="1"/>
  <c r="I10" s="1"/>
  <c r="D36"/>
  <c r="I43" i="19"/>
  <c r="I66" s="1"/>
  <c r="H43"/>
  <c r="H66" s="1"/>
  <c r="G43"/>
  <c r="G66" s="1"/>
  <c r="F43"/>
  <c r="J43" s="1"/>
  <c r="E43"/>
  <c r="E66" s="1"/>
  <c r="D43"/>
  <c r="J42"/>
  <c r="J41"/>
  <c r="I37"/>
  <c r="H37"/>
  <c r="G37"/>
  <c r="F37"/>
  <c r="E37"/>
  <c r="D37"/>
  <c r="J36"/>
  <c r="J37" s="1"/>
  <c r="I32"/>
  <c r="H32"/>
  <c r="G32"/>
  <c r="F32"/>
  <c r="E32"/>
  <c r="D32"/>
  <c r="J32" s="1"/>
  <c r="J31"/>
  <c r="J30"/>
  <c r="I28"/>
  <c r="H28"/>
  <c r="G28"/>
  <c r="F28"/>
  <c r="E28"/>
  <c r="D28"/>
  <c r="J28" s="1"/>
  <c r="J27"/>
  <c r="J26"/>
  <c r="I24"/>
  <c r="G24"/>
  <c r="E24"/>
  <c r="I22"/>
  <c r="H22"/>
  <c r="H24" s="1"/>
  <c r="G22"/>
  <c r="F22"/>
  <c r="F24" s="1"/>
  <c r="E22"/>
  <c r="D22"/>
  <c r="J22" s="1"/>
  <c r="J21"/>
  <c r="J20"/>
  <c r="J19"/>
  <c r="J18"/>
  <c r="J17"/>
  <c r="J16"/>
  <c r="J15"/>
  <c r="J14"/>
  <c r="J13"/>
  <c r="J12"/>
  <c r="J10"/>
  <c r="D39" i="72" l="1"/>
  <c r="G10"/>
  <c r="D24" i="19"/>
  <c r="J24" s="1"/>
  <c r="J66" s="1"/>
  <c r="F66"/>
  <c r="D66" l="1"/>
  <c r="K38" i="17" l="1"/>
  <c r="J38"/>
  <c r="I38"/>
  <c r="E38"/>
  <c r="M37"/>
  <c r="M36"/>
  <c r="M35"/>
  <c r="M34"/>
  <c r="M33"/>
  <c r="M32"/>
  <c r="M31"/>
  <c r="M30"/>
  <c r="M29"/>
  <c r="M28"/>
  <c r="M38" s="1"/>
  <c r="F51" i="40" l="1"/>
  <c r="E51"/>
  <c r="D51"/>
  <c r="I27"/>
  <c r="H27"/>
  <c r="F27"/>
  <c r="E27"/>
  <c r="M46" i="4" l="1"/>
  <c r="G47"/>
  <c r="I46"/>
  <c r="G46"/>
  <c r="F46"/>
  <c r="E46"/>
  <c r="D46"/>
  <c r="M44"/>
  <c r="M43"/>
  <c r="M42"/>
  <c r="M41"/>
  <c r="M40"/>
  <c r="M39"/>
  <c r="M38"/>
  <c r="M37"/>
  <c r="I45"/>
  <c r="H45"/>
  <c r="I44"/>
  <c r="H44"/>
  <c r="I43"/>
  <c r="H43"/>
  <c r="I42"/>
  <c r="H42"/>
  <c r="I41"/>
  <c r="I40"/>
  <c r="I39"/>
  <c r="I38"/>
  <c r="I37"/>
  <c r="I36"/>
  <c r="I35"/>
  <c r="I34"/>
  <c r="I33"/>
  <c r="I32"/>
  <c r="I31"/>
  <c r="I30"/>
  <c r="I29"/>
  <c r="I28"/>
  <c r="I27"/>
  <c r="I26"/>
  <c r="I25"/>
  <c r="I24"/>
  <c r="I23"/>
  <c r="I22"/>
  <c r="I21"/>
  <c r="I20"/>
  <c r="I19"/>
  <c r="I18"/>
  <c r="I17"/>
  <c r="I16"/>
  <c r="I15"/>
  <c r="I14"/>
  <c r="I13"/>
  <c r="I12"/>
  <c r="I11"/>
  <c r="I10"/>
  <c r="I9"/>
  <c r="I8"/>
  <c r="I7"/>
  <c r="I6"/>
  <c r="H40"/>
  <c r="H38"/>
  <c r="H37"/>
  <c r="H46" s="1"/>
  <c r="M35"/>
  <c r="G35"/>
  <c r="F35"/>
  <c r="F47" s="1"/>
  <c r="E35"/>
  <c r="E47" s="1"/>
  <c r="E49" s="1"/>
  <c r="D35"/>
  <c r="D47" s="1"/>
  <c r="I47" s="1"/>
  <c r="H34"/>
  <c r="M31"/>
  <c r="M30"/>
  <c r="M29"/>
  <c r="M28"/>
  <c r="M27"/>
  <c r="M26"/>
  <c r="M25"/>
  <c r="M24"/>
  <c r="M23"/>
  <c r="M22"/>
  <c r="M21"/>
  <c r="M20"/>
  <c r="M19"/>
  <c r="M18"/>
  <c r="M17"/>
  <c r="M16"/>
  <c r="M15"/>
  <c r="M14"/>
  <c r="M13"/>
  <c r="M12"/>
  <c r="M11"/>
  <c r="M10"/>
  <c r="M9"/>
  <c r="M8"/>
  <c r="M7"/>
  <c r="M6"/>
  <c r="H31"/>
  <c r="H30"/>
  <c r="H29"/>
  <c r="H28"/>
  <c r="H27"/>
  <c r="H25"/>
  <c r="H24"/>
  <c r="H23"/>
  <c r="H22"/>
  <c r="H21"/>
  <c r="H20"/>
  <c r="H19"/>
  <c r="H18"/>
  <c r="H17"/>
  <c r="H16"/>
  <c r="H15"/>
  <c r="H14"/>
  <c r="H13"/>
  <c r="H12"/>
  <c r="H11"/>
  <c r="N12"/>
  <c r="H9"/>
  <c r="H8"/>
  <c r="H7"/>
  <c r="H6"/>
  <c r="H5"/>
  <c r="H35" s="1"/>
  <c r="H47" s="1"/>
  <c r="C3"/>
  <c r="M46" i="3" l="1"/>
  <c r="M44"/>
  <c r="M43"/>
  <c r="M42"/>
  <c r="M41"/>
  <c r="M40"/>
  <c r="M39"/>
  <c r="M38"/>
  <c r="M37"/>
  <c r="M35"/>
  <c r="M31"/>
  <c r="M30"/>
  <c r="M29"/>
  <c r="M28"/>
  <c r="M27"/>
  <c r="M26"/>
  <c r="M25"/>
  <c r="M24"/>
  <c r="M23"/>
  <c r="M22"/>
  <c r="M21"/>
  <c r="M20"/>
  <c r="M19"/>
  <c r="M18"/>
  <c r="M17"/>
  <c r="M16"/>
  <c r="M15"/>
  <c r="M14"/>
  <c r="M13"/>
  <c r="N12"/>
  <c r="M12"/>
  <c r="M11"/>
  <c r="M10"/>
  <c r="M9"/>
  <c r="M8"/>
  <c r="M7"/>
  <c r="M6"/>
  <c r="C3"/>
  <c r="E35" l="1"/>
  <c r="G35"/>
  <c r="H18"/>
  <c r="H20"/>
  <c r="E46"/>
  <c r="G46"/>
  <c r="H38"/>
  <c r="H40"/>
  <c r="D35"/>
  <c r="F35"/>
  <c r="H6"/>
  <c r="H15"/>
  <c r="H29"/>
  <c r="H31"/>
  <c r="F46"/>
  <c r="H43"/>
  <c r="H45"/>
  <c r="H22"/>
  <c r="H37"/>
  <c r="H25"/>
  <c r="H12"/>
  <c r="H13"/>
  <c r="H17"/>
  <c r="H9"/>
  <c r="H16"/>
  <c r="H8"/>
  <c r="H24"/>
  <c r="H42"/>
  <c r="H19"/>
  <c r="H23"/>
  <c r="H28"/>
  <c r="H21"/>
  <c r="H27"/>
  <c r="H7"/>
  <c r="H11"/>
  <c r="H14"/>
  <c r="H30"/>
  <c r="H44"/>
  <c r="H34"/>
  <c r="H5"/>
  <c r="D46"/>
  <c r="D47" l="1"/>
  <c r="H46"/>
  <c r="G47"/>
  <c r="E47"/>
  <c r="E49" s="1"/>
  <c r="E51" s="1"/>
  <c r="H35"/>
  <c r="F47"/>
  <c r="H47" l="1"/>
</calcChain>
</file>

<file path=xl/sharedStrings.xml><?xml version="1.0" encoding="utf-8"?>
<sst xmlns="http://schemas.openxmlformats.org/spreadsheetml/2006/main" count="8278" uniqueCount="3432">
  <si>
    <t>335. ACCUMULATED DEPRECIATION - ROAD AND EQUIPMENT OWNED AND USED</t>
  </si>
  <si>
    <t>(Dollars in Thousands)</t>
  </si>
  <si>
    <t>CREDITS TO RESERVE</t>
  </si>
  <si>
    <t>DEBITS TO RESERVE</t>
  </si>
  <si>
    <t>During the year</t>
  </si>
  <si>
    <t>Balance</t>
  </si>
  <si>
    <t>Charges to</t>
  </si>
  <si>
    <t>Line</t>
  </si>
  <si>
    <t>Cross</t>
  </si>
  <si>
    <t>at beginning</t>
  </si>
  <si>
    <t>operating</t>
  </si>
  <si>
    <t>at close of</t>
  </si>
  <si>
    <t>No.</t>
  </si>
  <si>
    <t>Check</t>
  </si>
  <si>
    <t>Account</t>
  </si>
  <si>
    <t>of year</t>
  </si>
  <si>
    <t>expenses</t>
  </si>
  <si>
    <t>Other credits</t>
  </si>
  <si>
    <t>Retirements</t>
  </si>
  <si>
    <t>Other debits</t>
  </si>
  <si>
    <t>year</t>
  </si>
  <si>
    <t>(a)</t>
  </si>
  <si>
    <t>(b)</t>
  </si>
  <si>
    <t>(c)</t>
  </si>
  <si>
    <t>(e)</t>
  </si>
  <si>
    <t>(f)</t>
  </si>
  <si>
    <t>(g)</t>
  </si>
  <si>
    <t>ROAD</t>
  </si>
  <si>
    <t>(3) Grading</t>
  </si>
  <si>
    <t>(4) Other, right-of-way expenditures</t>
  </si>
  <si>
    <t>(5) Tunnels and subways</t>
  </si>
  <si>
    <t>(6) Bridges, trestles, and culverts</t>
  </si>
  <si>
    <t>(7) Elevated structures</t>
  </si>
  <si>
    <t>(8) Ties</t>
  </si>
  <si>
    <t>(9) Rail and other track material</t>
  </si>
  <si>
    <t>(11) Ballast</t>
  </si>
  <si>
    <t>(16) Station and office buildings</t>
  </si>
  <si>
    <t>(17) Roadway buildings</t>
  </si>
  <si>
    <t>(18) Water stations</t>
  </si>
  <si>
    <t>(19) Fuel stations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</si>
  <si>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</si>
  <si>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</si>
  <si>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</si>
  <si>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</si>
  <si>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</si>
  <si>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</si>
  <si>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</si>
  <si>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</si>
  <si>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</si>
  <si>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(39) Public improvements-Construction</t>
  </si>
  <si>
    <t>(45) Power-plant machinery</t>
  </si>
  <si>
    <t xml:space="preserve">        All other road accounts</t>
  </si>
  <si>
    <t xml:space="preserve">        Amortization (Adjustments)</t>
  </si>
  <si>
    <t xml:space="preserve">                TOTAL ROAD</t>
  </si>
  <si>
    <t>EQUIPMENT</t>
  </si>
  <si>
    <t>(53) Freight-train cars</t>
  </si>
  <si>
    <t>(54) Passenger-train cars</t>
  </si>
  <si>
    <t>(55) Highway revenue equipment</t>
  </si>
  <si>
    <t>(56) Floating equipment</t>
  </si>
  <si>
    <t>(58) Miscellaneous equipment</t>
  </si>
  <si>
    <t xml:space="preserve">        Amortization Adjustments</t>
  </si>
  <si>
    <t xml:space="preserve">                TOTAL EQUIPMENT</t>
  </si>
  <si>
    <t xml:space="preserve">                        GRAND TOTAL</t>
  </si>
  <si>
    <t xml:space="preserve">   (d)</t>
  </si>
  <si>
    <t>during the year relating to owned and used road and equipment.  Include entries for depreciation of equipment owned but not used when the resulting</t>
  </si>
  <si>
    <t>1.</t>
  </si>
  <si>
    <t>If any data are included in columns (d) or (f), explain the entries in detail.</t>
  </si>
  <si>
    <t>2.</t>
  </si>
  <si>
    <t>3.</t>
  </si>
  <si>
    <t>4.</t>
  </si>
  <si>
    <t>5.</t>
  </si>
  <si>
    <t>STB Account (UP) (a)</t>
  </si>
  <si>
    <t>Balance at beginning of period (b)</t>
  </si>
  <si>
    <t>Charges to operating expenses ©</t>
  </si>
  <si>
    <t>Depr Retired
Assets (e)</t>
  </si>
  <si>
    <t xml:space="preserve">
Others Depr</t>
  </si>
  <si>
    <t>Balance at close of period (g)</t>
  </si>
  <si>
    <t>002 Land</t>
  </si>
  <si>
    <t>003 Grading</t>
  </si>
  <si>
    <t>004 Other, right-of-way expenditures</t>
  </si>
  <si>
    <t>005 Tunnels and subways</t>
  </si>
  <si>
    <t>006 Bridges, trestles, and culverts</t>
  </si>
  <si>
    <t>007 Elevated structures</t>
  </si>
  <si>
    <t>008 Ties</t>
  </si>
  <si>
    <t>009 Rail and other track material</t>
  </si>
  <si>
    <t>011 Ballast</t>
  </si>
  <si>
    <t>013 Fences, snow sheds and signs</t>
  </si>
  <si>
    <t>016 Station and office buildings</t>
  </si>
  <si>
    <t>017 Roadway buildings</t>
  </si>
  <si>
    <t>018 Water stations</t>
  </si>
  <si>
    <t>019 Fuel stations</t>
  </si>
  <si>
    <t>020 Shops and enginehouses</t>
  </si>
  <si>
    <t>022 Storage warehouses</t>
  </si>
  <si>
    <t>023 Wharves and docks</t>
  </si>
  <si>
    <t>024 Coal and ore wharves</t>
  </si>
  <si>
    <t>025 TOFC/COFC terminals</t>
  </si>
  <si>
    <t>026 Communication systems</t>
  </si>
  <si>
    <t>027 Signals and interlockers</t>
  </si>
  <si>
    <t>029 Power plants</t>
  </si>
  <si>
    <t>031 Power transmission systems</t>
  </si>
  <si>
    <t>035 Miscellaneous structures</t>
  </si>
  <si>
    <t>037 Roadway machines</t>
  </si>
  <si>
    <t>039 Public improvements</t>
  </si>
  <si>
    <t>044 Shop machinery</t>
  </si>
  <si>
    <t>Amorization (Adjustments)</t>
  </si>
  <si>
    <t>TOTAL  ROAD</t>
  </si>
  <si>
    <t>052 Locomotives</t>
  </si>
  <si>
    <t>053 Freight-train cars</t>
  </si>
  <si>
    <t>054 Passenger train cars</t>
  </si>
  <si>
    <t>055 Highway revenue equipment</t>
  </si>
  <si>
    <t>056 Floating equipment</t>
  </si>
  <si>
    <t>057 Work equipment</t>
  </si>
  <si>
    <t>058 Miscellaneous equipment</t>
  </si>
  <si>
    <t xml:space="preserve">059 Computer systems </t>
  </si>
  <si>
    <t>TOTAL EQUIPMENT</t>
  </si>
  <si>
    <t>GRAND TOTAL</t>
  </si>
  <si>
    <t>335.  ACCUMULATED DEPRECIATION - ROAD AND EQUIPMENT OWNED &amp; USED</t>
  </si>
  <si>
    <t>TOTAL</t>
  </si>
  <si>
    <t>UNION PACIFIC RAILROAD - COMBINED</t>
  </si>
  <si>
    <t>003</t>
  </si>
  <si>
    <t>004</t>
  </si>
  <si>
    <t>005</t>
  </si>
  <si>
    <t>006</t>
  </si>
  <si>
    <t>007</t>
  </si>
  <si>
    <t>008</t>
  </si>
  <si>
    <t>009</t>
  </si>
  <si>
    <t>011</t>
  </si>
  <si>
    <t>013</t>
  </si>
  <si>
    <t>016</t>
  </si>
  <si>
    <t>017</t>
  </si>
  <si>
    <t>018</t>
  </si>
  <si>
    <t>019</t>
  </si>
  <si>
    <t>020</t>
  </si>
  <si>
    <t>022</t>
  </si>
  <si>
    <t>023</t>
  </si>
  <si>
    <t>024</t>
  </si>
  <si>
    <t>025</t>
  </si>
  <si>
    <t>026</t>
  </si>
  <si>
    <t>027</t>
  </si>
  <si>
    <t>029</t>
  </si>
  <si>
    <t>031</t>
  </si>
  <si>
    <t>035</t>
  </si>
  <si>
    <t>037</t>
  </si>
  <si>
    <t>039</t>
  </si>
  <si>
    <t>044</t>
  </si>
  <si>
    <t>TOT</t>
  </si>
  <si>
    <t>052</t>
  </si>
  <si>
    <t>053</t>
  </si>
  <si>
    <t>054</t>
  </si>
  <si>
    <t>055</t>
  </si>
  <si>
    <t>056</t>
  </si>
  <si>
    <t>057</t>
  </si>
  <si>
    <t>058</t>
  </si>
  <si>
    <t>059</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</si>
  <si>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</si>
  <si>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</si>
  <si>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t>
  </si>
  <si>
    <t xml:space="preserve">included in operating expenses of the respondent. </t>
  </si>
  <si>
    <t>If any entries are made for column (d) "Other credits" or column (f) "Other debits," state the facts occasioning such entries on page 39.  A debit</t>
  </si>
  <si>
    <t xml:space="preserve">balance in columns (b) or (g) for any primary account should be shown in parenthesis or designated "Dr." </t>
  </si>
  <si>
    <t>Any inconsistency between the credits to the reserve as shown in column (c) and the charges to operating expenses should be fully explained</t>
  </si>
  <si>
    <t xml:space="preserve">on page 39. </t>
  </si>
  <si>
    <t>Show in column (e) the debits to the reserve arising from retirements.  These debits should not exceed investment, etc.</t>
  </si>
  <si>
    <t>Details in the respective sections of this schedule may be omitted if either total road leased from others or total equipment leased from others</t>
  </si>
  <si>
    <t xml:space="preserve">represents less than 5% of total road owned or total equipment owned, respectively.   However, line 39, Grand Total, should be completed. </t>
  </si>
  <si>
    <t>CREDITS TO ACCOUNTS</t>
  </si>
  <si>
    <t>DEBITS TO ACCOUNTS</t>
  </si>
  <si>
    <t>During the Year</t>
  </si>
  <si>
    <t>(d)</t>
  </si>
  <si>
    <t>Not Applicable</t>
  </si>
  <si>
    <t>(13) Fences, snow sheds, and signs</t>
  </si>
  <si>
    <t>(19) Fuel Stations</t>
  </si>
  <si>
    <t>(20) Shops and enginehouse</t>
  </si>
  <si>
    <t>(37) Roadway machines</t>
  </si>
  <si>
    <t>(44) Shop machinery*</t>
  </si>
  <si>
    <t>All other road accounts</t>
  </si>
  <si>
    <t xml:space="preserve">  TOTAL ROAD</t>
  </si>
  <si>
    <t>(52) Locomotives</t>
  </si>
  <si>
    <t>(57) Work equipment</t>
  </si>
  <si>
    <t>(59) Computer systems &amp; WP equip.</t>
  </si>
  <si>
    <t xml:space="preserve">  TOTAL EQUIPMENT</t>
  </si>
  <si>
    <t xml:space="preserve">     GRAND TOTAL</t>
  </si>
  <si>
    <t>* To be reported with equipment expense rather than W&amp;S expenses.</t>
  </si>
  <si>
    <t>352B. INVESTMENT IN RAILROAD PROPERTY USED IN TRANSPORTATION SERVICE (By Property Account)</t>
  </si>
  <si>
    <t>Also include here those items after permission is obtained from the Board for exceptions to prescribed accounting.  Reference to such authority</t>
  </si>
  <si>
    <t>1/</t>
  </si>
  <si>
    <t>Inactive</t>
  </si>
  <si>
    <t>Lessor</t>
  </si>
  <si>
    <t>(proprietary</t>
  </si>
  <si>
    <t>Other Leased</t>
  </si>
  <si>
    <t>Respondent</t>
  </si>
  <si>
    <t>Railroads</t>
  </si>
  <si>
    <t>companies)</t>
  </si>
  <si>
    <t>Properties</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</si>
  <si>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</si>
  <si>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</si>
  <si>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</si>
  <si>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</si>
  <si>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</si>
  <si>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</si>
  <si>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</si>
  <si>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</si>
  <si>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</si>
  <si>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</si>
  <si>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</si>
  <si>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</si>
  <si>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</si>
  <si>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</si>
  <si>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 transmission systems</t>
  </si>
  <si>
    <t>(35)    Miscellaneous structures</t>
  </si>
  <si>
    <t>(37)    Roadway machines</t>
  </si>
  <si>
    <t>(39)    Public improvements-construction</t>
  </si>
  <si>
    <t>(44)    Shop machinery</t>
  </si>
  <si>
    <t>(45)    Power-plant machinery</t>
  </si>
  <si>
    <t xml:space="preserve">           Leased property capitalized rentals (explain)</t>
  </si>
  <si>
    <t xml:space="preserve">          Other (specify and explain)</t>
  </si>
  <si>
    <t xml:space="preserve">          TOTAL ROAD</t>
  </si>
  <si>
    <t>(52)    Locomotives</t>
  </si>
  <si>
    <t>(53)    Freight-train cars</t>
  </si>
  <si>
    <t>(54)    Passenger-train cars</t>
  </si>
  <si>
    <t>(55)    Highway revenue equipment</t>
  </si>
  <si>
    <t>(56)    Floating equipment</t>
  </si>
  <si>
    <t>(57)    Work equipment</t>
  </si>
  <si>
    <t>(58)    Miscellaneous equipment</t>
  </si>
  <si>
    <t>(59)    Computer systems &amp; WP equipment</t>
  </si>
  <si>
    <t xml:space="preserve">          TOTAL EQUIPMENT</t>
  </si>
  <si>
    <t>(76)    Interest during construction</t>
  </si>
  <si>
    <t>(80)    Other elements of investment</t>
  </si>
  <si>
    <t>(90)    Construction work in progress</t>
  </si>
  <si>
    <t xml:space="preserve">          GRAND TOTAL</t>
  </si>
  <si>
    <t>1/ See note on page 39.</t>
  </si>
  <si>
    <t>INSTRUCTIONS CONCERNING RETURNS TO BE MADE IN SCHEDULE 410</t>
  </si>
  <si>
    <t>Cross-checks</t>
  </si>
  <si>
    <t>Schedule 410</t>
  </si>
  <si>
    <t>Schedule 210</t>
  </si>
  <si>
    <t>Line 620, column (h)</t>
  </si>
  <si>
    <t>=</t>
  </si>
  <si>
    <t>Line 14, column (b)</t>
  </si>
  <si>
    <t>Line 620, column (f)</t>
  </si>
  <si>
    <t>Line 14, column (d)</t>
  </si>
  <si>
    <t>Line 620, column (g)</t>
  </si>
  <si>
    <t>Line 14, column (e)</t>
  </si>
  <si>
    <t>Schedule 412</t>
  </si>
  <si>
    <t>Line 136 thru 138 column (f)</t>
  </si>
  <si>
    <t>Line 29, column (b)</t>
  </si>
  <si>
    <t>Line 118 thru 123, and 130 thru 135</t>
  </si>
  <si>
    <t>Line 29, column (c)</t>
  </si>
  <si>
    <t xml:space="preserve">   column (f)</t>
  </si>
  <si>
    <t>Schedule 414</t>
  </si>
  <si>
    <t>Line 231, column (f)</t>
  </si>
  <si>
    <t>Line 19, columns (b) thru (d)</t>
  </si>
  <si>
    <t>Line 230, column (f)</t>
  </si>
  <si>
    <t>Line 19, columns (e) thru (g)</t>
  </si>
  <si>
    <t>Schedule 415</t>
  </si>
  <si>
    <t>Lines 207, 208, 211, 212, columns (f)</t>
  </si>
  <si>
    <t>Lines 5, 38, column (f)</t>
  </si>
  <si>
    <t>Lines 226, 227, column (f)</t>
  </si>
  <si>
    <t>Lines 24, 39, column (f)</t>
  </si>
  <si>
    <t>Lines 311, 312, 315, 316, column (f)</t>
  </si>
  <si>
    <t>Lines 32, 35, 36, 37, 40, 41, column (f)</t>
  </si>
  <si>
    <t>And</t>
  </si>
  <si>
    <t xml:space="preserve">Minus line 24, columns (b) thru (d) plus </t>
  </si>
  <si>
    <t xml:space="preserve">  line 24, columns (e) thru (g)</t>
  </si>
  <si>
    <t>Line 213, column (f)</t>
  </si>
  <si>
    <t>Lines 5, 38, columns (c) and (d)</t>
  </si>
  <si>
    <t>Line 232, column (f)</t>
  </si>
  <si>
    <t>Lines 24, 39, columns (c) and (d)</t>
  </si>
  <si>
    <t>Line 317, column (f)</t>
  </si>
  <si>
    <t>Lines 32, 35, 36, 37, 40, 41, columns (c) and (d)</t>
  </si>
  <si>
    <t>Lines 202, 203, 216, column (f)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</si>
  <si>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</si>
  <si>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</si>
  <si>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</si>
  <si>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</si>
  <si>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</si>
  <si>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</si>
  <si>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thru 307 and 320, column (f) (equal</t>
  </si>
  <si>
    <t>Lines 32, 35, 36, 37, 40, 41, column (b)</t>
  </si>
  <si>
    <t xml:space="preserve">  exceed line 320, column (f))</t>
  </si>
  <si>
    <t>Schedule 417</t>
  </si>
  <si>
    <t>Line 507, column (f)</t>
  </si>
  <si>
    <t>Line 1, column (j)</t>
  </si>
  <si>
    <t>Line 508, column (f)</t>
  </si>
  <si>
    <t>Line 2, column (j)</t>
  </si>
  <si>
    <t>Line 509, column (f)</t>
  </si>
  <si>
    <t>Line 3, column (j)</t>
  </si>
  <si>
    <t>Line 510, column (f)</t>
  </si>
  <si>
    <t>Line 4, column (j)</t>
  </si>
  <si>
    <t>Line 511, column (f)</t>
  </si>
  <si>
    <t>Line 5, column (j)</t>
  </si>
  <si>
    <t>Line 512, column (f)</t>
  </si>
  <si>
    <t>Line 6, column (j)</t>
  </si>
  <si>
    <t>Line 513, column (f)</t>
  </si>
  <si>
    <t>Line 7, column (j)</t>
  </si>
  <si>
    <t>Line 514, column (f)</t>
  </si>
  <si>
    <t>Line 8, column (j)</t>
  </si>
  <si>
    <t>Line 515, column (f)</t>
  </si>
  <si>
    <t>Line 9, column (j)</t>
  </si>
  <si>
    <t>Line 516, column (f)</t>
  </si>
  <si>
    <t>Line 10, column (j)</t>
  </si>
  <si>
    <t>Line 517, column (f)</t>
  </si>
  <si>
    <t>Line 11, column (j)</t>
  </si>
  <si>
    <t>Schedule 450</t>
  </si>
  <si>
    <t>Line 4, column (b)</t>
  </si>
  <si>
    <t>Line 47, column (b)</t>
  </si>
  <si>
    <t xml:space="preserve">     Railroad Annual Report R-1</t>
  </si>
  <si>
    <t>410.     RAILWAY OPERATING EXPENSES</t>
  </si>
  <si>
    <t xml:space="preserve">State the railway operating expenses on respondent's road for the year, classifying them in accordance with the Uniform System of Accounts for Railroad Companies, and allocate the </t>
  </si>
  <si>
    <t>common operating expenses in accordance with the Board's rules governing the separation of such expenses between freight and passenger services.</t>
  </si>
  <si>
    <t>Material, tools,</t>
  </si>
  <si>
    <t>Total</t>
  </si>
  <si>
    <t>Salaries and</t>
  </si>
  <si>
    <t>supplies, fuels</t>
  </si>
  <si>
    <t>Purchased</t>
  </si>
  <si>
    <t>Freight</t>
  </si>
  <si>
    <t>Name of railway operating expense account</t>
  </si>
  <si>
    <t>Wages</t>
  </si>
  <si>
    <t>and lubricants</t>
  </si>
  <si>
    <t>Services</t>
  </si>
  <si>
    <t>General</t>
  </si>
  <si>
    <t>Expense</t>
  </si>
  <si>
    <t>Passenger</t>
  </si>
  <si>
    <t>(h)</t>
  </si>
  <si>
    <t>WAY AND STRUCTURES</t>
  </si>
  <si>
    <t>ADMINISTRATION</t>
  </si>
  <si>
    <t>Track</t>
  </si>
  <si>
    <t>Bridge &amp; Building</t>
  </si>
  <si>
    <t>Signal</t>
  </si>
  <si>
    <t>Communication</t>
  </si>
  <si>
    <t>Other</t>
  </si>
  <si>
    <t>REPAIR AND MAINTENANCE</t>
  </si>
  <si>
    <t>Roadway - Running</t>
  </si>
  <si>
    <t>Roadway  - Switching</t>
  </si>
  <si>
    <t>Tunnels and Subways - Running</t>
  </si>
  <si>
    <t>Tunnels and Subways - Switching</t>
  </si>
  <si>
    <t>Bridges - Culverts - Running</t>
  </si>
  <si>
    <t>Bridges - Culverts - Switching</t>
  </si>
  <si>
    <t>Ties - Running</t>
  </si>
  <si>
    <t>Ties - Switching</t>
  </si>
  <si>
    <t>Rail &amp; Other Track Material - Running</t>
  </si>
  <si>
    <t>Rail &amp; Other Track Material - Switching</t>
  </si>
  <si>
    <t xml:space="preserve">Ballast - Running </t>
  </si>
  <si>
    <t>Ballast - Switching</t>
  </si>
  <si>
    <t xml:space="preserve">Road Property Damaged - Running </t>
  </si>
  <si>
    <t xml:space="preserve">Road Property Damaged - Switching </t>
  </si>
  <si>
    <t xml:space="preserve">Road Property Damaged - Other </t>
  </si>
  <si>
    <t xml:space="preserve">Signal &amp; Interlockers-Running </t>
  </si>
  <si>
    <t>Signal &amp; Interlockers-Switching</t>
  </si>
  <si>
    <t>Communications Systems</t>
  </si>
  <si>
    <t xml:space="preserve">Power Systems </t>
  </si>
  <si>
    <t xml:space="preserve">Highway Grade Crossing - Running </t>
  </si>
  <si>
    <t>Highway Grade Crossing - Switching</t>
  </si>
  <si>
    <t xml:space="preserve">Station &amp; Office Buildings </t>
  </si>
  <si>
    <t>Shop Buildings - Locomotives</t>
  </si>
  <si>
    <t>Shop Buildings - Freight Cars</t>
  </si>
  <si>
    <t>Shop Buildings - Other Equipment</t>
  </si>
  <si>
    <t>REPAIR AND MAINTENANCE - (Continued)</t>
  </si>
  <si>
    <t xml:space="preserve">                 </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</si>
  <si>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</si>
  <si>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</si>
  <si>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</si>
  <si>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</si>
  <si>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</si>
  <si>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</si>
  <si>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</si>
  <si>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</si>
  <si>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</si>
  <si>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</si>
  <si>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</si>
  <si>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 - Running</t>
  </si>
  <si>
    <t>N/A</t>
  </si>
  <si>
    <t>Fringe Benefits - Switching</t>
  </si>
  <si>
    <t>Fringe Benefits - Other</t>
  </si>
  <si>
    <t xml:space="preserve">Casualties &amp; Insurance - Running </t>
  </si>
  <si>
    <t>Casualties &amp; Insurance - Switching</t>
  </si>
  <si>
    <t>Casualties &amp; Insurance - Other</t>
  </si>
  <si>
    <t>Lease Rentals - Debit - Running</t>
  </si>
  <si>
    <t>Lease Rentals - Debit - Switching</t>
  </si>
  <si>
    <t>Lease Rentals - Debit - Other</t>
  </si>
  <si>
    <t>Lease Rentals - (Credit) - Running</t>
  </si>
  <si>
    <t>Lease Rentals - (Credit) - Switching</t>
  </si>
  <si>
    <t>Lease Rentals - (Credit) - Other</t>
  </si>
  <si>
    <t>Joint Facility Rent - Debit - Running</t>
  </si>
  <si>
    <t>Railroad Annual Report R-1</t>
  </si>
  <si>
    <t>Joint Facility Rent - Debit - Switching</t>
  </si>
  <si>
    <t>Joint Facility Rent - Debit - Other</t>
  </si>
  <si>
    <t>Joint Facility Rent - (Credit) - Running</t>
  </si>
  <si>
    <t>Joint Facility Rent - (Credit) - Switching</t>
  </si>
  <si>
    <t xml:space="preserve">Joint Facility Rent - (Credit) - Other </t>
  </si>
  <si>
    <t>Other Rents - Debit - Running</t>
  </si>
  <si>
    <t>Other Rents - Debit - Switching</t>
  </si>
  <si>
    <t>Other Rents - Debit - Other</t>
  </si>
  <si>
    <t>Other Rents - (Credit) - Running</t>
  </si>
  <si>
    <t xml:space="preserve">             </t>
  </si>
  <si>
    <t xml:space="preserve">               </t>
  </si>
  <si>
    <t xml:space="preserve">              </t>
  </si>
  <si>
    <t>Other Rents - (Credit) - Switching</t>
  </si>
  <si>
    <t>Other Rents - (Credit) - Other</t>
  </si>
  <si>
    <t>Depreciation - Running</t>
  </si>
  <si>
    <t>Depreciation - Switching</t>
  </si>
  <si>
    <t>Depreciation - Other</t>
  </si>
  <si>
    <t>Joint Facility - Debit - Running</t>
  </si>
  <si>
    <t>Joint Facility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</si>
  <si>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</si>
  <si>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</si>
  <si>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</si>
  <si>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</si>
  <si>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</si>
  <si>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</si>
  <si>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 xml:space="preserve">Dismantling Retired Road Property - Other </t>
  </si>
  <si>
    <t>Other - Running</t>
  </si>
  <si>
    <t>Other - Switching</t>
  </si>
  <si>
    <t>Other - Other</t>
  </si>
  <si>
    <t>TOTAL WAY &amp; STRUCTURE</t>
  </si>
  <si>
    <t>EQUIPMENT - LOCOMOTIVES</t>
  </si>
  <si>
    <t>Administration</t>
  </si>
  <si>
    <t>Repair &amp;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</si>
  <si>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</si>
  <si>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</si>
  <si>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</si>
  <si>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</si>
  <si>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</si>
  <si>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</si>
  <si>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</si>
  <si>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</si>
  <si>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</si>
  <si>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</si>
  <si>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Depreciation</t>
  </si>
  <si>
    <t>Joint Facility - Debit</t>
  </si>
  <si>
    <t>Joint Facility - (Credit)</t>
  </si>
  <si>
    <t>Repairs Billed to Others - (Credit)</t>
  </si>
  <si>
    <t>LOCOMOTIVES - (Continued)</t>
  </si>
  <si>
    <t>Dismantling Retired Property</t>
  </si>
  <si>
    <t>TOTAL LOCOMOTIVES</t>
  </si>
  <si>
    <t>FREIGHT CARS</t>
  </si>
  <si>
    <t>Other Casualties &amp; Insurance</t>
  </si>
  <si>
    <t>Repairs Billed Other - (Credit)</t>
  </si>
  <si>
    <t>Others</t>
  </si>
  <si>
    <t>TOTAL FREIGHT CARS</t>
  </si>
  <si>
    <t>OTHER EQUIPMENT</t>
  </si>
  <si>
    <t xml:space="preserve">Administration </t>
  </si>
  <si>
    <t>Repair and Maintenance:</t>
  </si>
  <si>
    <t xml:space="preserve">  Truck, Trailers &amp; Containers - Revenue Service</t>
  </si>
  <si>
    <t xml:space="preserve">  Floating Equipment - Revenue Services</t>
  </si>
  <si>
    <t xml:space="preserve">  Passenger &amp; Other Revenue Equipment</t>
  </si>
  <si>
    <t xml:space="preserve">  Computers &amp; Data Process Systems</t>
  </si>
  <si>
    <t xml:space="preserve">  Machinery</t>
  </si>
  <si>
    <t xml:space="preserve">  Work &amp; Other Nonrevenue Equipment</t>
  </si>
  <si>
    <t xml:space="preserve">  Equipment Damaged </t>
  </si>
  <si>
    <t>OTHER EQUIPMENT - (Continued)</t>
  </si>
  <si>
    <t>Dismantling Retired Equipment</t>
  </si>
  <si>
    <t>TOTAL OTHER EQUIPMENT</t>
  </si>
  <si>
    <t>TRANSPORTATION</t>
  </si>
  <si>
    <t>TRAIN OPERATIONS</t>
  </si>
  <si>
    <t>Engine Crews</t>
  </si>
  <si>
    <t>Train Crews</t>
  </si>
  <si>
    <t>Dispatching Trains</t>
  </si>
  <si>
    <t>Operating Signal &amp; Interlockers</t>
  </si>
  <si>
    <t>Operating Drawbridges</t>
  </si>
  <si>
    <t>Highway Crossing Protection</t>
  </si>
  <si>
    <t>Train Inspection &amp; Lubricants</t>
  </si>
  <si>
    <t>Locomotive Fuel</t>
  </si>
  <si>
    <t>Electric Power Purchased or Produced for Motive Power</t>
  </si>
  <si>
    <t>Servicing Locomotives</t>
  </si>
  <si>
    <t>Freight Lost or Damaged</t>
  </si>
  <si>
    <t>Clearing Wrecks</t>
  </si>
  <si>
    <t>TOTAL TRAIN OPERATIONS</t>
  </si>
  <si>
    <t>YARD OPERATIONS</t>
  </si>
  <si>
    <t>Switch Crews</t>
  </si>
  <si>
    <t>YARD OPERATIONS - (Continued)</t>
  </si>
  <si>
    <t>Controlling Operations</t>
  </si>
  <si>
    <t>Yard &amp; Terminal Clerical</t>
  </si>
  <si>
    <t>Operating Switches, Signals, Retarders &amp; Humps</t>
  </si>
  <si>
    <t>Freight Lost or Damaged - Solely Related</t>
  </si>
  <si>
    <t>TOTAL YARD OPERATION</t>
  </si>
  <si>
    <t>TRAIN &amp; YARD OPERATIONS COMMON</t>
  </si>
  <si>
    <t>Cleaning Car Interiors</t>
  </si>
  <si>
    <t>Adjusting &amp; Transferring Loads</t>
  </si>
  <si>
    <t>Car Loading Devices &amp; Grain Doors</t>
  </si>
  <si>
    <t>Freight Loss or Damaged - All Other</t>
  </si>
  <si>
    <t>TOTAL TRAIN &amp; YARD OPERATIONS COMMON</t>
  </si>
  <si>
    <t>SPECIALIZED SERVICE OPERATIONS</t>
  </si>
  <si>
    <t>Picking &amp; Delivery &amp; Marine Line Haul</t>
  </si>
  <si>
    <t xml:space="preserve">Railroad Annual Report R-1   </t>
  </si>
  <si>
    <t>Loading &amp; Unloading Local Marine</t>
  </si>
  <si>
    <t>Protective Services</t>
  </si>
  <si>
    <t>Freight Loss or Damaged - Solely Related</t>
  </si>
  <si>
    <t>Casualties &amp; Insurance</t>
  </si>
  <si>
    <t>TOTAL  SPECIALIZED  SERVICES OPERATIONS</t>
  </si>
  <si>
    <t>ADMINISTRATIVE SUPPORT OPERATIONS</t>
  </si>
  <si>
    <t>Employees Performing Clerical &amp; Acctg Functions</t>
  </si>
  <si>
    <t>Communication Systems Operations</t>
  </si>
  <si>
    <t>Loss &amp; Damage Claims Process</t>
  </si>
  <si>
    <t>TOTAL  ADMINISTRATION SUPPORT OPERATIONS</t>
  </si>
  <si>
    <t>TOTAL TRANSPORTATION</t>
  </si>
  <si>
    <t>GENERAL &amp; ADMINISTRATIVE</t>
  </si>
  <si>
    <t>Officers General &amp;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</si>
  <si>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</si>
  <si>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</si>
  <si>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</si>
  <si>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</si>
  <si>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</si>
  <si>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</si>
  <si>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</si>
  <si>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</si>
  <si>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</si>
  <si>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</si>
  <si>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</si>
  <si>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t>
  </si>
  <si>
    <t>TOTAL  GENERAL &amp; ADMINISTRATIVE</t>
  </si>
  <si>
    <t>TOTAL OPERATING EXPENSE</t>
  </si>
  <si>
    <t>412.  WAY AND STRUCTURES</t>
  </si>
  <si>
    <t>Report freight expenses only.</t>
  </si>
  <si>
    <t>Amortization adjustment of each road property type which is included in column (b) shall be repeated in column (d) as a debit or credit to</t>
  </si>
  <si>
    <t>6.</t>
  </si>
  <si>
    <t>Line 11, Account 16, should not include computer and data processing equipment reported on line 37 of Schedule 415.</t>
  </si>
  <si>
    <t>Amortization</t>
  </si>
  <si>
    <t>Property</t>
  </si>
  <si>
    <t>Lease/Rentals</t>
  </si>
  <si>
    <t>adjustment</t>
  </si>
  <si>
    <t>account</t>
  </si>
  <si>
    <t>Category</t>
  </si>
  <si>
    <t>(net)</t>
  </si>
  <si>
    <t>during year</t>
  </si>
  <si>
    <t>2</t>
  </si>
  <si>
    <t>Land for transportation purposes</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</si>
  <si>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</si>
  <si>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</si>
  <si>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</si>
  <si>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</si>
  <si>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</si>
  <si>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</si>
  <si>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</si>
  <si>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</si>
  <si>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</si>
  <si>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</si>
  <si>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</si>
  <si>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</si>
  <si>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</si>
  <si>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</si>
  <si>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</si>
  <si>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</si>
  <si>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</si>
  <si>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</si>
  <si>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</si>
  <si>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</si>
  <si>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</si>
  <si>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</si>
  <si>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</si>
  <si>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</si>
  <si>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</si>
  <si>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</si>
  <si>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</si>
  <si>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</si>
  <si>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</si>
  <si>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</si>
  <si>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</si>
  <si>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</si>
  <si>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</si>
  <si>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</si>
  <si>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</si>
  <si>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</si>
  <si>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</si>
  <si>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</si>
  <si>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</si>
  <si>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interlockers</t>
  </si>
  <si>
    <t>29</t>
  </si>
  <si>
    <t>Power plants</t>
  </si>
  <si>
    <t>31</t>
  </si>
  <si>
    <t>Power transmission systems</t>
  </si>
  <si>
    <t>35</t>
  </si>
  <si>
    <t>Miscellaneous structures</t>
  </si>
  <si>
    <t>37</t>
  </si>
  <si>
    <t>Roadway machines</t>
  </si>
  <si>
    <t>39</t>
  </si>
  <si>
    <t>Public improvements; construction</t>
  </si>
  <si>
    <t>45</t>
  </si>
  <si>
    <t>Power plant machines</t>
  </si>
  <si>
    <t>Other lease/rentals</t>
  </si>
  <si>
    <t>414.  RENTS FOR INTERCHANGED FREIGHT TRAIN CARS AND OTHER FREIGHT-CARRYING EQUIPMENT</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</si>
  <si>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</si>
  <si>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</si>
  <si>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</si>
  <si>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</si>
  <si>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</si>
  <si>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</si>
  <si>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</si>
  <si>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</si>
  <si>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</si>
  <si>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</si>
  <si>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</si>
  <si>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</si>
  <si>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</si>
  <si>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</si>
  <si>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</si>
  <si>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</si>
  <si>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</si>
  <si>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</si>
  <si>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</si>
  <si>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</si>
  <si>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</si>
  <si>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</si>
  <si>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</si>
  <si>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</si>
  <si>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</si>
  <si>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</si>
  <si>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</si>
  <si>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</si>
  <si>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TOTAL FREIGHT TRAIN CARS</t>
  </si>
  <si>
    <t>OTHER FREIGHT-CARRYING EQUIPMENT</t>
  </si>
  <si>
    <t>Refrigerated Trailers</t>
  </si>
  <si>
    <t>Other Trailers</t>
  </si>
  <si>
    <t>Refrigerated Containers</t>
  </si>
  <si>
    <t>Other Containers</t>
  </si>
  <si>
    <t>*</t>
  </si>
  <si>
    <t>TOTAL TRAILERS AND CONTAINERS</t>
  </si>
  <si>
    <t>GRAND TOTAL (Lines 19 and 24)</t>
  </si>
  <si>
    <t>NOTES AND REMARKS</t>
  </si>
  <si>
    <t xml:space="preserve"> </t>
  </si>
  <si>
    <t>(This page intentionally left blank)</t>
  </si>
  <si>
    <t>7.</t>
  </si>
  <si>
    <t>8.</t>
  </si>
  <si>
    <t>415.  SUPPORTING SCHEDULE -- EQUIPMENT</t>
  </si>
  <si>
    <t>Types of equipment</t>
  </si>
  <si>
    <t>Repairs</t>
  </si>
  <si>
    <t>Owned</t>
  </si>
  <si>
    <t>Capital</t>
  </si>
  <si>
    <t>adjustment net</t>
  </si>
  <si>
    <t>(net expenses)</t>
  </si>
  <si>
    <t>lease</t>
  </si>
  <si>
    <t>LOCOMOTIVES</t>
  </si>
  <si>
    <t>1</t>
  </si>
  <si>
    <t>Diesel Locomotive - Yard</t>
  </si>
  <si>
    <t>Diesel Locomotive - Road</t>
  </si>
  <si>
    <t>Other Locomotive - Yard</t>
  </si>
  <si>
    <t>Other Locomotive - Road</t>
  </si>
  <si>
    <t xml:space="preserve">     TOTAL LOCOMOTIVES</t>
  </si>
  <si>
    <t/>
  </si>
  <si>
    <t>FREIGHT TRAIN CARS</t>
  </si>
  <si>
    <t>Box - Plain-40 foot</t>
  </si>
  <si>
    <t>Box - Plain-50 foot and Longer</t>
  </si>
  <si>
    <t>10</t>
  </si>
  <si>
    <t>12</t>
  </si>
  <si>
    <t>Hopper - Open Top Gen Svc</t>
  </si>
  <si>
    <t>Hopper - Open Top Spec Svc</t>
  </si>
  <si>
    <t>14</t>
  </si>
  <si>
    <t>15</t>
  </si>
  <si>
    <t>Refrig - Non-mechanical</t>
  </si>
  <si>
    <t>Flat - Multi-level</t>
  </si>
  <si>
    <t>21</t>
  </si>
  <si>
    <t>Cabooses</t>
  </si>
  <si>
    <t>Misc. Accessories</t>
  </si>
  <si>
    <t xml:space="preserve">     TOTAL FREIGHT TRAIN CARS</t>
  </si>
  <si>
    <t>OTHER EQUIPMENT-REVENUE FREIGHT</t>
  </si>
  <si>
    <t>HIGHWAY EQUIPMENT</t>
  </si>
  <si>
    <t>28</t>
  </si>
  <si>
    <t>Bogies</t>
  </si>
  <si>
    <t>30</t>
  </si>
  <si>
    <t>Chassis</t>
  </si>
  <si>
    <t>32</t>
  </si>
  <si>
    <t xml:space="preserve">     TOTAL HIGHWAY EQUIPMENT</t>
  </si>
  <si>
    <t>FLOATING EQUIP-REVENUE SERVICE</t>
  </si>
  <si>
    <t>33</t>
  </si>
  <si>
    <t>Marine Line-Haul</t>
  </si>
  <si>
    <t>34</t>
  </si>
  <si>
    <t>Local Marine</t>
  </si>
  <si>
    <t xml:space="preserve">     TOTAL FLOATING EQUIPMENT</t>
  </si>
  <si>
    <t>36</t>
  </si>
  <si>
    <t>Pass and Other Revenue Equip (Freight Portion)</t>
  </si>
  <si>
    <t>Comp Sys &amp; Word Proc. Equip.</t>
  </si>
  <si>
    <t>38</t>
  </si>
  <si>
    <t>Machinery - Locomotives (1)</t>
  </si>
  <si>
    <t>Machinery - Freight Cars (2)</t>
  </si>
  <si>
    <t>40</t>
  </si>
  <si>
    <t>Machinery - Other Equipment (3)</t>
  </si>
  <si>
    <t>41</t>
  </si>
  <si>
    <t>Work and Non-revenue Equip</t>
  </si>
  <si>
    <t>42</t>
  </si>
  <si>
    <t xml:space="preserve">     TOTAL OTHER EQUIPMENT</t>
  </si>
  <si>
    <t>43</t>
  </si>
  <si>
    <t xml:space="preserve">    TOTAL ALL EQUIPMENT (Freight Portion)</t>
  </si>
  <si>
    <t>(1)    Data reported on line 38, column (b) is the amount reported in Schedule 410, column (f), line 203.</t>
  </si>
  <si>
    <t>(2)    Data reported on line 39, column (b) is the amount reported in Schedule 410, column (f), line 222.</t>
  </si>
  <si>
    <t>(3)    Data reported on line 40, column (b) is the amount reported in Schedule 410, column (f), line 306.</t>
  </si>
  <si>
    <t>415.  SUPPORTING SCHEDULE -- EQUIPMENT - Concluded</t>
  </si>
  <si>
    <t>Investment base as of 12/31</t>
  </si>
  <si>
    <t>Accumulated depreciation as of 12/31</t>
  </si>
  <si>
    <t>Lease and rentals</t>
  </si>
  <si>
    <t>Capitalized</t>
  </si>
  <si>
    <t>(i)</t>
  </si>
  <si>
    <t>(j)</t>
  </si>
  <si>
    <t>(1)    Data reported on lines 38, 39, and 40 in columns (g) and (h) are investment recorded in property account 44, allocated to locomotives,</t>
  </si>
  <si>
    <t xml:space="preserve">          freight cars, and other equipment.</t>
  </si>
  <si>
    <t>(2)    Depreciation reported on lines 38, 39, and 40 in column (c) is calculated by multiplying the investment in each element by the effective</t>
  </si>
  <si>
    <t xml:space="preserve">          should equal the amount shown in column (c), Schedule 335.</t>
  </si>
  <si>
    <t>417. SPECIALIZED SERVICE SUBSCHEDULE -- TRANSPORTATION</t>
  </si>
  <si>
    <t>Report in lines 1, 2, 3, 4, and 10 the total of those natural expenses (salaries and wages, material, tools, supplies, fuels and lubricants, purchased services, and general) incurred</t>
  </si>
  <si>
    <t>in the operation of each type of specialized service facility.  This schedule does not include switching services performed by train and yard crews in connection with or within</t>
  </si>
  <si>
    <t xml:space="preserve">specialized service facilities. </t>
  </si>
  <si>
    <t>When it is necessary to apportion expenses, such as administrative expenses to two or more services, they shall be apportioned on the most equitable basis available to the</t>
  </si>
  <si>
    <t xml:space="preserve">respondent and only to the services they support.  The total expenses in column (j) should balance with the respective line items in Schedule 410, Railway Operating Expenses. </t>
  </si>
  <si>
    <t>Report in column (b), line 2, the expenses incurred in highway movements of trailers and containers performed at the expense of the reporting railroad within a terminal area for the</t>
  </si>
  <si>
    <t>purpose of pick-up, delivery, or highway interchange service.  Report in column (b), line 3, the expenses incurred in operating facilities for handling trailers and/or containers,</t>
  </si>
  <si>
    <t xml:space="preserve">including storage expenses.  See Schedule 755, Note R. </t>
  </si>
  <si>
    <t>The operation of floating equipment in line-haul service (between distinct terminals) should be reported in column (c) on line 2.  Floating operations conducted within a general</t>
  </si>
  <si>
    <t xml:space="preserve">terminal or harbor area should be reported in column (c),  line 3. </t>
  </si>
  <si>
    <t>Report in column (g), line 3, the expenses incurred by the railroad in loading and unloading automobiles, trucks, etc., to and from bi-level and tri-level auto rack cars.  Report on line</t>
  </si>
  <si>
    <t>2, column (g), the expense incurred by the railroad in moving automobiles, etc., between bi-level and tri-level loading and unloading facilities over the highway to shippers,</t>
  </si>
  <si>
    <t xml:space="preserve">receivers, or connecting carriers.  Report in column (f) operating expenses for land facilities in support of floating operations, including the operation of docks and wharves. </t>
  </si>
  <si>
    <t>Report on line 4, column (b), the expenses related to heating and refrigeration of TOFC/COFC trailers and containers (total debits and credits).  The expenses on line 4, column (h),</t>
  </si>
  <si>
    <t xml:space="preserve">relate to refrigerator cars only. </t>
  </si>
  <si>
    <t>Report in column (i) total expenses incurred in performing rail substitute service, other highway revenue service, LCL terminal operations, warehouse operations, freight car</t>
  </si>
  <si>
    <t xml:space="preserve">transloading, and grain elevator terminal operations and livestock feeding operations only. </t>
  </si>
  <si>
    <t>Motor</t>
  </si>
  <si>
    <t>Vehicle</t>
  </si>
  <si>
    <t>Protective</t>
  </si>
  <si>
    <t>TOFC/COFC</t>
  </si>
  <si>
    <t>Floating</t>
  </si>
  <si>
    <t>Coal Marine</t>
  </si>
  <si>
    <t>Ore Marine</t>
  </si>
  <si>
    <t>Marine</t>
  </si>
  <si>
    <t>Load and</t>
  </si>
  <si>
    <t>Other Special</t>
  </si>
  <si>
    <t>Columns</t>
  </si>
  <si>
    <t>Items</t>
  </si>
  <si>
    <t>Terminal</t>
  </si>
  <si>
    <t>Equipment</t>
  </si>
  <si>
    <t>Distribution</t>
  </si>
  <si>
    <t>Refrigerator Car</t>
  </si>
  <si>
    <t>(b-i)</t>
  </si>
  <si>
    <t>Administration: Salary and wages</t>
  </si>
  <si>
    <t>Pick up and delivery, marine line haul</t>
  </si>
  <si>
    <t>Loading and unloading and local marine</t>
  </si>
  <si>
    <t>Protective services, total debit and credits</t>
  </si>
  <si>
    <t>Freight lost or damaged-solely related</t>
  </si>
  <si>
    <t>Fringe benefits</t>
  </si>
  <si>
    <t>Casualty and insurance</t>
  </si>
  <si>
    <t>Joint facility - Debit</t>
  </si>
  <si>
    <t>Joint facility - Credit</t>
  </si>
  <si>
    <t xml:space="preserve">     TOTAL</t>
  </si>
  <si>
    <t>INSTRUCTIONS CONCERNING RETURNS TO BE MADE IN SCHEDULE 700</t>
  </si>
  <si>
    <t>State particulars of all tracks operated by the respondent at the close of the year, according to the following classification:</t>
  </si>
  <si>
    <t>(1)</t>
  </si>
  <si>
    <t>Line owned by respondent.</t>
  </si>
  <si>
    <t>(2)</t>
  </si>
  <si>
    <t>Line owned by proprietary companies.</t>
  </si>
  <si>
    <t>(3)</t>
  </si>
  <si>
    <t>Line operated under lease for a specified sum, lessor being (A) an affiliated corporation, or (B) independent or not</t>
  </si>
  <si>
    <t xml:space="preserve">affiliated with the respondent. </t>
  </si>
  <si>
    <t>(4)</t>
  </si>
  <si>
    <t>Line operated under contract or agreement for contingent rent, owner being (A) an affiliated corporation, or (B)</t>
  </si>
  <si>
    <t xml:space="preserve">independent or not affiliated with respondent. </t>
  </si>
  <si>
    <t>(5)</t>
  </si>
  <si>
    <t>Line operated under trackage rights.</t>
  </si>
  <si>
    <t>Give subtotals for each of the several numbered classes, in the order listed above, as well as the total for all classes. Lengths of track should</t>
  </si>
  <si>
    <t>be reported to the nearest WHOLE mile adjusted to accord with footings: i.e., counting one-half mile and over as a whole mile and</t>
  </si>
  <si>
    <t>disregarding any fraction less than one-half mile. In column (a) insert the figure (and letter, if any) indicating its class in accordance with the</t>
  </si>
  <si>
    <t>preceding classification. In column (b) give the various proportions of each class owned or leased by respondent, listing each proportion</t>
  </si>
  <si>
    <t>once in any grouping. Canadian mileage should be segregated and identified on separate lines in the various groupings.  For each listing, in</t>
  </si>
  <si>
    <t>column (d) give its entire length (the distances between termini of single or first main track), and in the following columns the lengths of</t>
  </si>
  <si>
    <t>second main track; all other main tracks, passing tracks, cross-overs and turn-outs; way switching tracks; and yard switching tracks. These</t>
  </si>
  <si>
    <t xml:space="preserve">classes of tracks are defined as follows:  </t>
  </si>
  <si>
    <t>Running tracks.</t>
  </si>
  <si>
    <t xml:space="preserve">Running tracks, passing tracks, cross-overs, etc., including turn-outs from those tracks to clearance points. </t>
  </si>
  <si>
    <t>Way switching tracks.</t>
  </si>
  <si>
    <t xml:space="preserve">Station, team, industry and other switching tracks for which no separate service is maintained. </t>
  </si>
  <si>
    <t>Yard switching tracks.</t>
  </si>
  <si>
    <t>Yards where separate switching services are maintained, including classification, house, team, industry and</t>
  </si>
  <si>
    <t xml:space="preserve">other tracks switched by yard locomotives. </t>
  </si>
  <si>
    <t>The returns in columns (h) and (i) should include tracks serving industries, such as mines, mills, smelters, factories, etc.  Tracks belonging to</t>
  </si>
  <si>
    <t xml:space="preserve">an industry for which no rent is payable should not be included.  </t>
  </si>
  <si>
    <t>Tracks leading to and in gravel and sand pits and quarries, the cost of which is chargeable to a clearing account and which are used in getting</t>
  </si>
  <si>
    <t xml:space="preserve">out material for the respondent's use, should not be included. </t>
  </si>
  <si>
    <t>Class (1) includes all lines operated by the respondent at the close of the year to which it has title in perpetuity.</t>
  </si>
  <si>
    <t>Class (2) includes each line, full title to which is in an inactive proprietary corporation of the respondent (i.e., one all of whose outstanding</t>
  </si>
  <si>
    <t>stocks or obligations are held by or for the respondent, and which is operated by the respondent or an affiliated system corporation without</t>
  </si>
  <si>
    <t>any accounting to the said proprietary corporation).  It may also include such line when the actual title to all of the outstanding stocks or</t>
  </si>
  <si>
    <t>obligations rest in a corporation controlled by or controlling the respondent, but in the case of any such inclusion, the facts of the relation to</t>
  </si>
  <si>
    <t>the respondent of the corporation holding the securities should be fully set forth in a footnote.  An inactive corporation is one which has</t>
  </si>
  <si>
    <t>been practically absorbed in a controlling corporation, and which neither operates property nor administers its financial affairs; if it maintains</t>
  </si>
  <si>
    <t xml:space="preserve">an organization, it does so only for the purpose of complying with legal requirements and maintaining title to property or franchises.  </t>
  </si>
  <si>
    <t>Class (3) includes all tracks operated under a lease or formal conveyance of less than the grantor's interest in the property, with a specific</t>
  </si>
  <si>
    <t>and unconditional rent reserved.  The fact that the lessor does or does not maintain an independent organization for financial purposes is</t>
  </si>
  <si>
    <t xml:space="preserve">immaterial in this connection.   </t>
  </si>
  <si>
    <t>Class (4) is the same as Class (3), except that the rent reserved is conditional upon earnings or other fact.</t>
  </si>
  <si>
    <t>Class (5) includes all tracks operated and maintained by others, but over which the respondent has the right to operate some or all of its</t>
  </si>
  <si>
    <t>trains.  In the road of this class, the respondent has no proprietary rights but only the rights of a licensee.  Include in this class, also, all main</t>
  </si>
  <si>
    <t>tracks, industrial tracks and sidings owned by noncarrier companies and individuals when the respondent operates over them, but does not</t>
  </si>
  <si>
    <t xml:space="preserve">have exclusive possession of them.  </t>
  </si>
  <si>
    <t>Road held by the respondent as joint or common owner or a joint lessee or under any joint arrangement should be shown in its appropriate</t>
  </si>
  <si>
    <t xml:space="preserve">class, and the entry of length should be of the entire length of the portion jointly held.  The class  symbol should have the letter (J) attached.  </t>
  </si>
  <si>
    <t>Road operated by the respondent as agent for another carrier should not be included in this schedule.</t>
  </si>
  <si>
    <t>700. MILEAGE OPERATED AT CLOSE OF YEAR</t>
  </si>
  <si>
    <t>Running tracks, passing tracks, cross-overs, etc.</t>
  </si>
  <si>
    <t>Miles of</t>
  </si>
  <si>
    <t>passing tracks</t>
  </si>
  <si>
    <t>Miles of way</t>
  </si>
  <si>
    <t>Miles of yard</t>
  </si>
  <si>
    <t>Proportion owned</t>
  </si>
  <si>
    <t>second main</t>
  </si>
  <si>
    <t>all other</t>
  </si>
  <si>
    <t>cross-overs,</t>
  </si>
  <si>
    <t>switching</t>
  </si>
  <si>
    <t>Class</t>
  </si>
  <si>
    <t>or leased by Respondent</t>
  </si>
  <si>
    <t>Miles of road</t>
  </si>
  <si>
    <t>track</t>
  </si>
  <si>
    <t>main tracks</t>
  </si>
  <si>
    <t>and turnouts</t>
  </si>
  <si>
    <t>tracks</t>
  </si>
  <si>
    <t>100%</t>
  </si>
  <si>
    <t>1J</t>
  </si>
  <si>
    <t>12.5%</t>
  </si>
  <si>
    <t>23.0%</t>
  </si>
  <si>
    <t>25.0%</t>
  </si>
  <si>
    <t>33.3%</t>
  </si>
  <si>
    <t>37.5%</t>
  </si>
  <si>
    <t>50.0%</t>
  </si>
  <si>
    <t>Total 1J</t>
  </si>
  <si>
    <t>Total 1 and 1J</t>
  </si>
  <si>
    <t>A&amp;S</t>
  </si>
  <si>
    <t>Total 2</t>
  </si>
  <si>
    <t>3A</t>
  </si>
  <si>
    <t>3B</t>
  </si>
  <si>
    <t>Total 3</t>
  </si>
  <si>
    <t>4B</t>
  </si>
  <si>
    <t>Total 4</t>
  </si>
  <si>
    <t>5J</t>
  </si>
  <si>
    <t>Total 5</t>
  </si>
  <si>
    <t>Miles of electrified road</t>
  </si>
  <si>
    <t>or track included in</t>
  </si>
  <si>
    <t>preceding grand total</t>
  </si>
  <si>
    <t>INSTRUCTIONS CONCERNING RETURNS TO BE MADE IN SCHEDULE 755</t>
  </si>
  <si>
    <t>Unit Train, Way Train and Through Train data under Items 2, 3, 4, 6, and 12 shall be obtained from conductor's wheel reports (freight) or similar records. Unit</t>
  </si>
  <si>
    <t xml:space="preserve">train service is a specialized scheduled shuttle type service in equipment  (Railroad or privately owned) dedicated to such service, moving between origin </t>
  </si>
  <si>
    <t xml:space="preserve">and destination. The applicable tariffs and/or contracts generally require that a specific minimum tonnage or quantity of carloads be tendered as a unit for </t>
  </si>
  <si>
    <t xml:space="preserve">shipment on one bill of lading or other shipping document in a solid train for movement between origin and destination.  Such tariffs and/or contracts </t>
  </si>
  <si>
    <t>generally contain restricted detention provisions and are subject to time-volume requirements which reflect the approximate capacity of the unit trains for</t>
  </si>
  <si>
    <t>the  stated period.  Way Trains are defined as trains operated primarily to gather and distribute cars in road service and move them between way stations or</t>
  </si>
  <si>
    <t>way  points.  Through Trains are those trains operated between two or more major concentration or distribution points.  Do not include Unit Train statistics</t>
  </si>
  <si>
    <t xml:space="preserve">in  Way and Through Train statistics.  A Work Train is a train operated solely or preponderantly for the purpose of transporting company freight, work </t>
  </si>
  <si>
    <t xml:space="preserve">equipment or company employees. Statistics for Work Trains should be reported under Item 11 only.  Statistics related to company equipment, company </t>
  </si>
  <si>
    <t>employees and company freight moving in transportation trains are not to be reported in Item 11, but are to be reported in Items 4-17, 6-04, 7-02, and 8-04</t>
  </si>
  <si>
    <t>and 8-05 as instructed in Notes I, K, and L.</t>
  </si>
  <si>
    <t>(A)  Report miles of road operated at close of year excluding industrial tracks,  yard tracks, and sidings.</t>
  </si>
  <si>
    <t>(B)  A train-mile is the movement of a train a distance of 1 mile.  In computing train-miles, fractions representing less than one-half mile shall be</t>
  </si>
  <si>
    <t>disregarded  and other fractions considered as 1 mile.  Train Miles -- Running shall be based on the actual distance run between terminals and/or stations</t>
  </si>
  <si>
    <t>and shall be  computed from the official time tables or distance tables.  Train-miles shall not be increased to cover the running of locomotives from</t>
  </si>
  <si>
    <t>shops to terminals,  doubling hills, switching, or other work at way stations, or for the service of helper or pusher locomotives or of extra locomotives on</t>
  </si>
  <si>
    <t>double-head or  triple-head trains.  When the carrier's trains are detoured over foreign roads, the miles shall be computed on the basis of the miles actually</t>
  </si>
  <si>
    <t>run and in  accordance with the service performed.  Train-miles shall be kept separately for trains hauled by locomotives and trains moved by motorcars.</t>
  </si>
  <si>
    <t>(C)  A motorcar is a self-propelled unit of equipment designed to carry freight or passenger traffic and is not considered a locomotive.</t>
  </si>
  <si>
    <t>(D)  A locomotive is a self-propelled unit of equipment designed solely for moving other equipment.  A locomotive unit-mile is a movement of a</t>
  </si>
  <si>
    <t>locomotive  unit a distance of 1 mile under its own power.  Include miles made by all locomotive units.  Exclude miles made by motorcars. Miles of</t>
  </si>
  <si>
    <t>locomotives in helper service shall be computed on the basis of actual distance run in such service.</t>
  </si>
  <si>
    <t>(E)  All locomotives units-miles in road service shall be based on the actual distance run between terminals and/or stations.  Follow instructions (B)</t>
  </si>
  <si>
    <t>regarding fractions and official time tables for computing locomotive-units.</t>
  </si>
  <si>
    <t xml:space="preserve">(F)  Train switching locomotive-miles shall be computed at the rate of 6 miles per hour for the time actually engaged in such service. Include miles allowed </t>
  </si>
  <si>
    <t>train locomotives for performing switching service at terminals and way stations.</t>
  </si>
  <si>
    <t>(G)  Yard switching locomotive-miles shall be computed at the rate of 6 miles per hour for the time actually engaged in yard switching service.  Include</t>
  </si>
  <si>
    <t>miles  allowed to yard locomotives for switching service in yards where regular switching service is maintained and in terminal switching and transfer</t>
  </si>
  <si>
    <t>service.</t>
  </si>
  <si>
    <t>(H)  A car-mile is a movement of a unit of car equipment a distance of 1 mile.  Use car designations shown in Schedule 710.  Under Railroad Owned and Leased</t>
  </si>
  <si>
    <t>Cars, Items 4-01 and 4-11, report both foreign cars and respondent's own cars while on the line of the respondent railroad.  In Items 4-13 and 4-15, report</t>
  </si>
  <si>
    <t xml:space="preserve">private-line cars and shipper-owned cars.  Loaded and empty miles should be reported whether or not the railroad reimbursed the owner on a loaded and/or </t>
  </si>
  <si>
    <t>empty miles basis.  Report miles made by flatcars carrying empty highway trailers that are not moving under revenue billings as empty freight car-miles.</t>
  </si>
  <si>
    <t>Do not report miles made by motorcars or business cars.</t>
  </si>
  <si>
    <t xml:space="preserve">(I)  Exclude from Item 4-01, 4-11, 4-13, and 4-15 car-miles of work equipment, cars carrying company freight and non-revenue private line cars moving in transportation </t>
  </si>
  <si>
    <t xml:space="preserve">trains. Include such car-miles in Item 4-17, 4-18, and 4-19.  If private line cars move in revenue service, the loaded and empty miles should not be considered </t>
  </si>
  <si>
    <t>no-payment or non-revenue car-miles.</t>
  </si>
  <si>
    <t>(J)  Report miles actually run by passenger-train cars in transportation service.  Passenger-train car-miles include miles run by coaches and cars in which</t>
  </si>
  <si>
    <t>passengers are carried at regular tariff fares without extra charge for space occupied; miles run by combination passenger and baggage, passenger and</t>
  </si>
  <si>
    <t xml:space="preserve">mail, passenger and express; miles run by sleeping, parlor and other cars for which an extra fare is charged; miles run by dining, cafe, and other cars </t>
  </si>
  <si>
    <t>devoted exclusively to the serving of meals and other refreshments and by club, lounge, and observation cars; and miles run by other passenger-train  cars</t>
  </si>
  <si>
    <t>where services are combined such as baggage, express and mail.</t>
  </si>
  <si>
    <t>(K)  From conductors' or dispatchers' train reports or other appropriate source, compute weight in tons (2,000 pounds).  Item 6-01 includes weight of all</t>
  </si>
  <si>
    <t>locomotive units moved 1 mile in transportation trains.  Ton-miles of motorcars should be excluded.  Items 6-02 and 6-03 represent tons behind</t>
  </si>
  <si>
    <t>locomotive units (cars and contents, cabooses) moved one mile in transportation trains (excluding non-revenue gross ton-miles).  Non-revenue gross</t>
  </si>
  <si>
    <t xml:space="preserve">ton-miles in transportation trains include work equipment and cars carrying company freight (and other contents).  Use 150 lbs. as the average weight per </t>
  </si>
  <si>
    <t>passenger, and 4 tons as the average weight of contents of each head-end car.</t>
  </si>
  <si>
    <t>(L)  From conductors' train reports or other appropriate source, compute ton-miles of freight.  Ton-miles represent the number of tons of revenue and</t>
  </si>
  <si>
    <t>non-revenue freight moved one mile in transportation train.  Include net ton-miles in motorcar trains.  Exclude 1.c.1. shipment of freight handled in mixed</t>
  </si>
  <si>
    <t>baggage express cars. Total Ton-Miles Revenue Freight should correspond to the Ton-Miles reported on Form CBS.</t>
  </si>
  <si>
    <t>INSTRUCTIONS CONCERNING RETURNS TO BE MADE IN SCHEDULE 755 - Concluded</t>
  </si>
  <si>
    <t>(M)  Road service represents elapsed time of transportation trains (both ordinary and light) between the time of leaving the initial terminals and the time at</t>
  </si>
  <si>
    <t>the final terminals, including trains switching at way stations and delays on road as shown by conductors' or dispatchers' train reports.  Include time of</t>
  </si>
  <si>
    <t>motorcar service performed by train locomotives at terminals and way stations.  Report in Item 9-02 train switching hours included in Item 9-01.  Train</t>
  </si>
  <si>
    <t>switching is the time spent by the train while performing switching service at terminals and way stations where no regular yard service is maintained.  A train</t>
  </si>
  <si>
    <t>hour is independent of the number of locomotives in the train.</t>
  </si>
  <si>
    <t xml:space="preserve">(N)  Yard switching hours are hours expended in switching service performed by yard crews in yards where regular switching service is maintained, including </t>
  </si>
  <si>
    <t xml:space="preserve">switching and transfer service in connection with the transportation of revenue and incidentally of company freight.  Hours in yard switching are </t>
  </si>
  <si>
    <t>independent of the number of locomotives used.</t>
  </si>
  <si>
    <t>(O)  Work-train miles inside the miles run by trains engaged in company service such as official inspection; inspection trains for railway Commissioners for</t>
  </si>
  <si>
    <t>which no revenue is received; trains running special with fire apparatus to save carrier's property from destruction; trains run for transporting the carrier's</t>
  </si>
  <si>
    <t>employees to and from work when no transportation charge is made, wrecking trains; trains run solely for the purpose of transporting company material;</t>
  </si>
  <si>
    <t>trains run for distributing material and supplies for use in connection with operations; and all other trains used in work-train services.  Exclude miles run by</t>
  </si>
  <si>
    <t>locomotives while engaged incidentally in switching company materials in company shops or material yards in connection with regular yard switching</t>
  </si>
  <si>
    <t>service or in switching equipment for repairs between yards and shops.</t>
  </si>
  <si>
    <t>(P)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</si>
  <si>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</si>
  <si>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total count of loaded cars would be four: two counts for the movements in the way trains and two counts for the movements in through trains. Therefore,</t>
  </si>
  <si>
    <t>each car originated or received from a connecting carrier receives an initial count, plus one count for each subsequent physical transfer between trains on</t>
  </si>
  <si>
    <t>respondent lines.  No additional count is given because of crew change or changes in track identification number unless there is a physical transfer of the</t>
  </si>
  <si>
    <t>car between trains.  Each car moving under revenue billing shall be considered as a loaded car.</t>
  </si>
  <si>
    <t>(Q)  Report vehicle (TOFC trailers/containers, automobiles and trucks) loaded and unloaded to and from TOFC and multiple level freight cars when the</t>
  </si>
  <si>
    <t>work is performed at the railroad's expense.</t>
  </si>
  <si>
    <t>(R)  Report the number of loaded revenue trailers/containers picked up, plus revenue trailers/containers delivered in TOFC/COFC and in highway</t>
  </si>
  <si>
    <t>interchange service, when the work is performed at the railroads' expense.  (Performed at railroads' expense means that railroad employees perform the</t>
  </si>
  <si>
    <t>service or that the railroad hires a subsidiary or outside contractor to perform the service.)  Do not include those trailers/containers which are picked up</t>
  </si>
  <si>
    <t xml:space="preserve">or delivered by a shipper or motor carrier, etc., when a tariff provision requires the shipper-motor carrier, etc., and not the railroad to perform that service.  </t>
  </si>
  <si>
    <t>Note:  The count should reflect the trailers/containers for which expenses is reported in Schedule 417, Line 2, Column (b).</t>
  </si>
  <si>
    <t>(S)  Report under Marine Terminals, Item 16, the tons loaded onto and unloaded from marine vessels at the expense of the reporting railroad.</t>
  </si>
  <si>
    <t>(T)  Report the total number of foreign railroad cars on line at the end of the year (except surplus cars, see below).  Foreign railroad cars refer to freight</t>
  </si>
  <si>
    <t xml:space="preserve">cars owned by other railroads whose interline rental is settled on time (by hour) and actual line-haul mileage charges under the Code of Car Hire Rules. </t>
  </si>
  <si>
    <t>Carriers will be governed by local conditions in determining whether a car at an interchange point should be considered "on line."  Unserviceable cars</t>
  </si>
  <si>
    <t>include cars on repair tracks undergoing or awaiting repairs.  They include cars on repair tracks repaired and awaiting switching, cars on repair tracks</t>
  </si>
  <si>
    <t>undergoing or awaiting repairs switching, cars awaiting movement to repair tracks held in train yard (excluding cars which are to be repaired in train yard</t>
  </si>
  <si>
    <t>without loss of time), car moving empty in trains en route to shop, and cars stored awaiting disposition.</t>
  </si>
  <si>
    <t>Surplus cars are cars which are in serviceable condition for loading on the last day of the year, but have not been placed for loading within 48 hours. This</t>
  </si>
  <si>
    <t xml:space="preserve">count can be an annual average based on weekly count of cars that have not been placed for loading within 48 hours. </t>
  </si>
  <si>
    <t>755.  RAILROAD OPERATING STATISTICS</t>
  </si>
  <si>
    <t>Item description</t>
  </si>
  <si>
    <t>Freight train</t>
  </si>
  <si>
    <t>Passenger train</t>
  </si>
  <si>
    <t>1.      Miles of Road Operated (A)</t>
  </si>
  <si>
    <t>2.      Train Miles - Running (B)</t>
  </si>
  <si>
    <t xml:space="preserve">        2-01    Unit Trains</t>
  </si>
  <si>
    <t>XXXXXX</t>
  </si>
  <si>
    <t xml:space="preserve">        2-02    Way Trains</t>
  </si>
  <si>
    <t xml:space="preserve">        2-03    Through Trains</t>
  </si>
  <si>
    <t xml:space="preserve">        2-04    TOTAL TRAIN MILES (lines 2-4)</t>
  </si>
  <si>
    <t xml:space="preserve">        2-05    Motorcars (C)</t>
  </si>
  <si>
    <t xml:space="preserve">        2-07    TOTAL ALL TRAINS (lines 5 and 6)</t>
  </si>
  <si>
    <t>3.      Locomotive Unit Miles (D)</t>
  </si>
  <si>
    <t xml:space="preserve">        Road Service (E)</t>
  </si>
  <si>
    <t xml:space="preserve">        3-01    Unit Trains</t>
  </si>
  <si>
    <t xml:space="preserve">        3-02    Way Trains</t>
  </si>
  <si>
    <t xml:space="preserve">        3-03    Through Trains</t>
  </si>
  <si>
    <t xml:space="preserve">        3-04    TOTAL (lines 8-10)</t>
  </si>
  <si>
    <t xml:space="preserve">        3-11    Train Switching (F)</t>
  </si>
  <si>
    <t xml:space="preserve">        3-21    Yard Switching (G)</t>
  </si>
  <si>
    <t xml:space="preserve">        3-31    TOTAL ALL SERVICES (line 11-13)</t>
  </si>
  <si>
    <t>4.      Freight Car-Miles (thousands) (H)</t>
  </si>
  <si>
    <t xml:space="preserve">        4-01    RR Owned and Leased Cars - 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</si>
  <si>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</si>
  <si>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</si>
  <si>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</si>
  <si>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</si>
  <si>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</si>
  <si>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</si>
  <si>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</si>
  <si>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</si>
  <si>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</si>
  <si>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</si>
  <si>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</si>
  <si>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</si>
  <si>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</si>
  <si>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</si>
  <si>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</si>
  <si>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</si>
  <si>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755.  RAILROAD OPERATING STATISTICS - Continued</t>
  </si>
  <si>
    <t xml:space="preserve">        4-11    RR Owned and Leased Cars - Empty</t>
  </si>
  <si>
    <t xml:space="preserve">        4-110   Box-Plain 40-Foot</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</si>
  <si>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</si>
  <si>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</si>
  <si>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</si>
  <si>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</si>
  <si>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</si>
  <si>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</si>
  <si>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</si>
  <si>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4-118   Refrigerator-Mechanical</t>
  </si>
  <si>
    <t xml:space="preserve">        4-119   Refrigerator-Non-Mechanical</t>
  </si>
  <si>
    <t xml:space="preserve">        4-120   Flat-TOFC/COFC</t>
  </si>
  <si>
    <t xml:space="preserve">        4-121   Flat-Multi-Level</t>
  </si>
  <si>
    <t xml:space="preserve">        4-122   Flat-General Service</t>
  </si>
  <si>
    <t xml:space="preserve">        4-123   Flat-All Other</t>
  </si>
  <si>
    <t xml:space="preserve">        4-124   All Other Car Types</t>
  </si>
  <si>
    <t xml:space="preserve">        4-125   TOTAL (Lines 31-45)</t>
  </si>
  <si>
    <t xml:space="preserve">        4-13    Private Line Cars - Loaded (H)</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</si>
  <si>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</si>
  <si>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</si>
  <si>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</si>
  <si>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</si>
  <si>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</si>
  <si>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</si>
  <si>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</si>
  <si>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</si>
  <si>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</si>
  <si>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</si>
  <si>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</si>
  <si>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</si>
  <si>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</si>
  <si>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</si>
  <si>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</si>
  <si>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</si>
  <si>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4-146   All Other Car Types</t>
  </si>
  <si>
    <t xml:space="preserve">        4-147   TOTAL (lines 47-63)</t>
  </si>
  <si>
    <t xml:space="preserve">        4-15    Private Line Cars - Empty (H)</t>
  </si>
  <si>
    <t xml:space="preserve">        4-150   Box-Plain 40-Foot</t>
  </si>
  <si>
    <t xml:space="preserve">        4-151   Box-Plain 50-Foot and Longer</t>
  </si>
  <si>
    <t xml:space="preserve">        4-152   Box-Equipped</t>
  </si>
  <si>
    <t xml:space="preserve">        4-153   Gondola-Plain</t>
  </si>
  <si>
    <t xml:space="preserve">        4-154   Gondola-Equipped</t>
  </si>
  <si>
    <t xml:space="preserve">        4-155   Hopper-Covered</t>
  </si>
  <si>
    <t xml:space="preserve">        4-156   Hopper-Open Top-General Service</t>
  </si>
  <si>
    <t xml:space="preserve">        4-157   Hopper-Open Top-Special Service</t>
  </si>
  <si>
    <t xml:space="preserve">        4-158   Refrigerator-Mechanical</t>
  </si>
  <si>
    <t xml:space="preserve">        4-159   Refrigerator-Non-Mechanical</t>
  </si>
  <si>
    <t xml:space="preserve">        4-160   Flat-TOFC/COFC</t>
  </si>
  <si>
    <t xml:space="preserve">        4-161   Flat-Multi-Level</t>
  </si>
  <si>
    <t xml:space="preserve">        4-162   Flat-General Service</t>
  </si>
  <si>
    <t xml:space="preserve">        4-163   Flat-All Other</t>
  </si>
  <si>
    <t xml:space="preserve">        4-164   Tank Under 22,000 Gallons</t>
  </si>
  <si>
    <t xml:space="preserve">        4-165   Tank-22,000 Gallons and Over</t>
  </si>
  <si>
    <t xml:space="preserve">        4-166   All Other Car Types</t>
  </si>
  <si>
    <t xml:space="preserve">        4-167   TOTAL (lines 65-81)</t>
  </si>
  <si>
    <t xml:space="preserve">        4-17    Work Equipment and Company Freight Car-Miles</t>
  </si>
  <si>
    <t xml:space="preserve">        4-18    No Payment Car-Miles (I) (1)</t>
  </si>
  <si>
    <t xml:space="preserve">        4-19    Total Car-Miles by Train Type (Note)</t>
  </si>
  <si>
    <t xml:space="preserve">        4-191   Unit Trains</t>
  </si>
  <si>
    <t xml:space="preserve">        4-192   Way Trains</t>
  </si>
  <si>
    <t xml:space="preserve">        4-193   Through Trains</t>
  </si>
  <si>
    <t xml:space="preserve">        4-194   TOTAL (lines 85-87)</t>
  </si>
  <si>
    <t xml:space="preserve">        4-20    Caboose Miles</t>
  </si>
  <si>
    <t>As in prior years, the passenger statistics exclude results from commuter operations.</t>
  </si>
  <si>
    <t>Note:</t>
  </si>
  <si>
    <t>Line 88 total car miles is equal to the sum of lines 30, 46, 64, 82, 83 and 84.  Accordingly, the car miles reported on lines</t>
  </si>
  <si>
    <t>83 and 84 are to be allocated to lines 85, 86 and 87 and included in the total shown on line 88.  Line 88 excludes business</t>
  </si>
  <si>
    <t>car miles.</t>
  </si>
  <si>
    <t>755.  RAILROAD OPERATING STATISTICS - Concluded</t>
  </si>
  <si>
    <t>6.      Gross Ton-Miles (thousands) (K)</t>
  </si>
  <si>
    <t xml:space="preserve">        6-01    Road Locomotives</t>
  </si>
  <si>
    <t xml:space="preserve">        6-02    Freight Trains, Cars, Cnts., and Caboose</t>
  </si>
  <si>
    <t xml:space="preserve">        6-020   Unit Trains</t>
  </si>
  <si>
    <t xml:space="preserve">        6-021   Way Trains</t>
  </si>
  <si>
    <t xml:space="preserve">        6-022   Through Trains</t>
  </si>
  <si>
    <t xml:space="preserve">        6-03    Passenger-Trains, Cars, and Cnts.</t>
  </si>
  <si>
    <t xml:space="preserve">        6-04    Non-Revenue</t>
  </si>
  <si>
    <t xml:space="preserve">        6-05    TOTAL (lines 98-103)</t>
  </si>
  <si>
    <t>7.      Tons of Freight (thousands)</t>
  </si>
  <si>
    <t xml:space="preserve">        7-01    Revenue</t>
  </si>
  <si>
    <t xml:space="preserve">        7-02    Non-Revenue</t>
  </si>
  <si>
    <t xml:space="preserve">        7-03    TOTAL (lines 105 and 106)</t>
  </si>
  <si>
    <t>8.      Ton-Miles of Freight (thousands) (L)</t>
  </si>
  <si>
    <t xml:space="preserve">        8-01    Revenue-Road Service</t>
  </si>
  <si>
    <t xml:space="preserve">        8-02    Revenue-Lake Transfer Service</t>
  </si>
  <si>
    <t xml:space="preserve">        8-03    TOTAL (lines 108, 109)</t>
  </si>
  <si>
    <t xml:space="preserve">        8-04    Non-Revenue-Road Service</t>
  </si>
  <si>
    <t xml:space="preserve">        8-05    Non-Revenue-Lake Transfer Service</t>
  </si>
  <si>
    <t xml:space="preserve">        8-06    TOTAL (lines 111 and 112)</t>
  </si>
  <si>
    <t xml:space="preserve">        8-07    TOTAL-REVENUE AND NON-REVENUE (lines 110 and 113)</t>
  </si>
  <si>
    <t>9.      Train Hours (M)</t>
  </si>
  <si>
    <t xml:space="preserve">        9-01    Road Service</t>
  </si>
  <si>
    <t xml:space="preserve">        9-02    Train Switching</t>
  </si>
  <si>
    <t>10.     TOTAL YARD-SWITCHING HOURS (N)</t>
  </si>
  <si>
    <t>11.     Train-Miles Work Trains (O)</t>
  </si>
  <si>
    <t xml:space="preserve">        11-01   Locomotives</t>
  </si>
  <si>
    <t xml:space="preserve">        11-02   Motorcars</t>
  </si>
  <si>
    <t>12.     Number of Loaded Freight Cars (P)</t>
  </si>
  <si>
    <t xml:space="preserve">        12-01   Unit Trains</t>
  </si>
  <si>
    <t xml:space="preserve">        12-02   Way Trains</t>
  </si>
  <si>
    <t xml:space="preserve">        12-03   Through Trains</t>
  </si>
  <si>
    <t>13.     TOFC/COFC-No. of Rev. Trailers and Containers Loaded and Unloaded (Q)</t>
  </si>
  <si>
    <t>14.     Multi-Level Cars-No. of Motor Vehicles Loaded and Unloaded (Q)</t>
  </si>
  <si>
    <t>15.     TOFC/COFC-No. of Rev. Trailers Picked Up and Delivered (R)</t>
  </si>
  <si>
    <t>16.     Revenue Tons-Marine Terminal (S)</t>
  </si>
  <si>
    <t xml:space="preserve">        16-01   Marine Terminals-Coal</t>
  </si>
  <si>
    <t xml:space="preserve">        16-02   Marine Terminals-Ore</t>
  </si>
  <si>
    <t xml:space="preserve">        16-03   Marine Terminals-Other</t>
  </si>
  <si>
    <t xml:space="preserve">        16-04   TOTAL (lines 126-128)</t>
  </si>
  <si>
    <t>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</si>
  <si>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</si>
  <si>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</si>
  <si>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</si>
  <si>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</si>
  <si>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</si>
  <si>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ANNUAL REPORT</t>
  </si>
  <si>
    <t>OF</t>
  </si>
  <si>
    <t>UNION PACIFIC RAILROAD COMPANY</t>
  </si>
  <si>
    <t>To The</t>
  </si>
  <si>
    <t xml:space="preserve">SURFACE TRANSPORTATION BOARD </t>
  </si>
  <si>
    <t>For The</t>
  </si>
  <si>
    <t>Name, official title, telephone number, and office address of officer in charge of correspondence with</t>
  </si>
  <si>
    <t xml:space="preserve">the Board regarding this report: </t>
  </si>
  <si>
    <t>(Name)</t>
  </si>
  <si>
    <t>Jeffrey P. Totusek</t>
  </si>
  <si>
    <t>(Title)</t>
  </si>
  <si>
    <t>Chief Accounting Officer and Controller</t>
  </si>
  <si>
    <t>(Telephone number)</t>
  </si>
  <si>
    <t>(Office address)</t>
  </si>
  <si>
    <t>1400 Douglas Street - Stop 1770, Omaha, Nebraska  68179</t>
  </si>
  <si>
    <t xml:space="preserve">    SPECIAL NOTICE</t>
  </si>
  <si>
    <t>Docket No. 38559, Railroad Classification Index, (ICC served January 20, 1983), modified the</t>
  </si>
  <si>
    <t>reporting requirements for Class II, Class III and Switching and Terminal Companies. These</t>
  </si>
  <si>
    <t xml:space="preserve">carriers will notify the Board only if the calculation results in a different revenue level than </t>
  </si>
  <si>
    <t xml:space="preserve">its current classification.  </t>
  </si>
  <si>
    <t>The dark border on the schedules represents data that are captured by the Board.</t>
  </si>
  <si>
    <t xml:space="preserve">            Supplemental Information about the Annual Report (R-1)</t>
  </si>
  <si>
    <t>The following information is provided in Compliance with OMB requirements and pursuant to</t>
  </si>
  <si>
    <t>the Paperwork Reduction Act of 1995, 44 U.S.C. §§ 3501-3519 (PRA):</t>
  </si>
  <si>
    <t>This information collection is mandatory pursuant to 49 U.S.C. § 11145. The estimated hour</t>
  </si>
  <si>
    <t xml:space="preserve">burden for filing this report is estimated at no more than 800 hours. Information in the Annual </t>
  </si>
  <si>
    <t xml:space="preserve">Reports is used to monitor and assess railroad industry growth, financial stability, traffic, and </t>
  </si>
  <si>
    <t xml:space="preserve">operations and to identify industry changes that may affect national transportation policy. In </t>
  </si>
  <si>
    <t xml:space="preserve">addition, the Board uses data from these reports to more effectively carry out its regulatory </t>
  </si>
  <si>
    <t xml:space="preserve">responsibilities, such as acting on railroad requests for authority to engage in Board regulated </t>
  </si>
  <si>
    <t xml:space="preserve">financial transactions (for example, mergers, acquisitions of control, consolidations and </t>
  </si>
  <si>
    <t xml:space="preserve">abandonments); developing the Uniform Rail Costing System (URCS); conducting rail revenue </t>
  </si>
  <si>
    <t xml:space="preserve">adequacy proceedings; developing rail cost adjustment factors; and conducting investigations </t>
  </si>
  <si>
    <t xml:space="preserve">and rulemakings. The information in this report is ordinarily maintained by the agency in hard </t>
  </si>
  <si>
    <t xml:space="preserve">copy for 10 years, after which it is transferred to the National Archives, where it is maintained as </t>
  </si>
  <si>
    <t>a permanent record. In addition, some of this information is posted on the Board’s website,</t>
  </si>
  <si>
    <t>where it may remain indefinitely. All information collected through this report is available to the</t>
  </si>
  <si>
    <t xml:space="preserve">public. Under the PRA, a federal agency may not conduct or sponsor, and a person is not </t>
  </si>
  <si>
    <t>required to respond to, nor shall a person be subject to a penalty for failure to comply with, a</t>
  </si>
  <si>
    <t xml:space="preserve">collection of information unless it displays a currently valid OMB control number. Comments </t>
  </si>
  <si>
    <t>and questions about this collection (2140-0009) should be directed to Paperwork Reduction</t>
  </si>
  <si>
    <t>Officer, Surface Transportation Board, 395 E Street, S.W., Washington, DC 20423-0001.</t>
  </si>
  <si>
    <t>A.  SCHEDULES OMITTED BY RESPONDENT</t>
  </si>
  <si>
    <t>The respondent, at its option, may omit pages from this report provided there is nothing to report or the schedules are not</t>
  </si>
  <si>
    <t>applicable.</t>
  </si>
  <si>
    <t>Show below the pages excluded and indicate the schedule number and title in the space provided below.</t>
  </si>
  <si>
    <t>If no schedules were omitted indicate "NONE".</t>
  </si>
  <si>
    <t>Page</t>
  </si>
  <si>
    <t>Schedule No.</t>
  </si>
  <si>
    <t>Title</t>
  </si>
  <si>
    <t>NONE</t>
  </si>
  <si>
    <t xml:space="preserve">          B.  IDENTITY OF RESPONDENT</t>
  </si>
  <si>
    <t>Answers to the questions asked should be made in full, without reference to data returned on the corresponding page</t>
  </si>
  <si>
    <t>of previous reports. In case any changes of the nature referred to under Inquiry 4 on this page have taken place during</t>
  </si>
  <si>
    <t xml:space="preserve">the year covered by this report, they should be explained in full detail.    </t>
  </si>
  <si>
    <t>Give in full the exact name of the respondent.  Use the words "The" and "Company" only when they are parts of</t>
  </si>
  <si>
    <t>the corporate name.  Be careful to distinguish between railroad and railway.  The corporate name should be</t>
  </si>
  <si>
    <t>given uniformly throughout the report, notably on the cover, on the title page, and in the "Verification."  If the report</t>
  </si>
  <si>
    <t>is made by receivers, trustees, a committee of bondholders, or individuals otherwise in possession of the</t>
  </si>
  <si>
    <t>property, state names and facts with precision.  If the report is for a consolidated group, pursuant to Special</t>
  </si>
  <si>
    <t xml:space="preserve">Permission from the Board, indicate such fact on line 1 below and list the consolidated group on page 4.  </t>
  </si>
  <si>
    <t>If incorporated under a special charter, give date of passage of the act; if under a general law, give date of filing</t>
  </si>
  <si>
    <t>certificate of organization; if a reorganization has been effected, give date of reorganization.  If a receivership or</t>
  </si>
  <si>
    <t>other trust, also give date when such receivership or other possession began.  If a partnership, give date of</t>
  </si>
  <si>
    <t xml:space="preserve">formation and also names in full of present partners.  </t>
  </si>
  <si>
    <t>State the occasion for the reorganization, whether by reason of foreclosure of mortgage or otherwise, according</t>
  </si>
  <si>
    <t xml:space="preserve">to the fact.  Give date of organization of original corporation and refer to laws under which organized.  </t>
  </si>
  <si>
    <t>Exact name of common carrier making this report - Union Pacific Railroad Company *</t>
  </si>
  <si>
    <t>Date of incorporation - February 20, 1969</t>
  </si>
  <si>
    <t>Under laws of what Government, State, or Territory organized?  If more than one, name all.  If in bankruptcy, give</t>
  </si>
  <si>
    <t>court of jurisdiction and dates of beginning of receivership or trusteeship and of appointment of receivers or</t>
  </si>
  <si>
    <t xml:space="preserve">trustees: </t>
  </si>
  <si>
    <t>Under the General Corporation Law of the State of Delaware.  Articles Amended February 24, 1969,</t>
  </si>
  <si>
    <t xml:space="preserve">June 8, 1987, April 13, 1989, and August 10, 1993, in perpetuity.  Name changed from </t>
  </si>
  <si>
    <t>Southern Pacific Transportation Company, February 1, 1998.</t>
  </si>
  <si>
    <t>If the respondent was reorganized during the year, involved in a consolidation or merger, or conducted its</t>
  </si>
  <si>
    <t>business under a different name, give full particulars:     NOT APPLICABLE</t>
  </si>
  <si>
    <t>Stockholders' Reports</t>
  </si>
  <si>
    <t>The respondent is required to send the Office of Economic and Environmental Analysis, immediately upon</t>
  </si>
  <si>
    <t xml:space="preserve">preparation, two copies of its latest annual report to stockholders.  </t>
  </si>
  <si>
    <t>Check appropriate box:</t>
  </si>
  <si>
    <t>[    ]</t>
  </si>
  <si>
    <t>Two copies are attached to this report.</t>
  </si>
  <si>
    <t>[ X ]</t>
  </si>
  <si>
    <t>No annual report to stockholders is prepared.</t>
  </si>
  <si>
    <t>This report for Union Pacific Railroad Company includes Union Pacific Railroad Company and all subsidiaries and</t>
  </si>
  <si>
    <t xml:space="preserve">affiliates (collectively, the Company, Railroad, or UPRR).  See page 4 for a listing of included companies.  </t>
  </si>
  <si>
    <t>Excludes non-voting FRA Preference Shares listed in Schedule 230 on page 20.</t>
  </si>
  <si>
    <t>Excludes stock owned by Southern Pacific Rail Corporation.</t>
  </si>
  <si>
    <t>Notes and Remarks:</t>
  </si>
  <si>
    <t>|</t>
  </si>
  <si>
    <t>Class A Stock - 388</t>
  </si>
  <si>
    <t>Omaha, Nebraska  68179</t>
  </si>
  <si>
    <t>"</t>
  </si>
  <si>
    <t>Common Stock - 4,465</t>
  </si>
  <si>
    <t>1400 Douglas Street</t>
  </si>
  <si>
    <t xml:space="preserve">   Union Pacific Corporation</t>
  </si>
  <si>
    <t xml:space="preserve"> (f)</t>
  </si>
  <si>
    <t xml:space="preserve">        (e)</t>
  </si>
  <si>
    <t xml:space="preserve">    (d)</t>
  </si>
  <si>
    <t>First</t>
  </si>
  <si>
    <t>Second</t>
  </si>
  <si>
    <t>Common</t>
  </si>
  <si>
    <t>Was Entitled</t>
  </si>
  <si>
    <t>Security Holder</t>
  </si>
  <si>
    <t xml:space="preserve">Line </t>
  </si>
  <si>
    <t xml:space="preserve">  Preferred</t>
  </si>
  <si>
    <t>Address of</t>
  </si>
  <si>
    <t>Name of</t>
  </si>
  <si>
    <t>Stock</t>
  </si>
  <si>
    <t>Votes to Which</t>
  </si>
  <si>
    <t>SECURITIES ON WHICH BASED</t>
  </si>
  <si>
    <t>Number of</t>
  </si>
  <si>
    <t xml:space="preserve">CLASSIFIED WITH RESPECT TO </t>
  </si>
  <si>
    <t>NUMBER OF VOTES,</t>
  </si>
  <si>
    <t>not closed or the list of stockholders compiled  within such year, show such 30 security holders at the close of the year.</t>
  </si>
  <si>
    <t xml:space="preserve">the names and addresses of the 30 largest holders of the voting trust certificates and the amount of their individual holdings.  If the stock book was </t>
  </si>
  <si>
    <t xml:space="preserve">any such holder held in trust, give (in a footnote) the particulars of the trust.  In the case of voting trust agreements, give as supplemental information </t>
  </si>
  <si>
    <t xml:space="preserve">common stock, second preferred stock, first preferred stock, and other securities (stating in a footnote the names of such other securities, if  any).  If </t>
  </si>
  <si>
    <t xml:space="preserve">classification of the number of votes to which he or she was entitled, with respect to securities held by him or her, such securities being classified as </t>
  </si>
  <si>
    <t xml:space="preserve">each, his or her address, the number of votes he or she would have had a right to cast on that date had a meeting then been in order, and the </t>
  </si>
  <si>
    <t xml:space="preserve">stockholders of the respondent (if within one year prior to the actual filing of this report), had the highest voting powers in the respondent, showing for </t>
  </si>
  <si>
    <t xml:space="preserve">Give the names of the 30 security holders of the respondent who, at the date of the latest closing of the stock book or compilation of the list of </t>
  </si>
  <si>
    <t>9.</t>
  </si>
  <si>
    <t xml:space="preserve">State the total number of stockholders of record, as of the date shown in answer to Inquiry No. 7.  One  stockholder. </t>
  </si>
  <si>
    <t xml:space="preserve">State the total voting power of all security holders of the respondent at the date of such closing, if within one year of the date of such filing; if not, state </t>
  </si>
  <si>
    <t>Give the date of the latest closing of the stock book prior to the actual filing of this report, and state the purpose of such closing:  N/A</t>
  </si>
  <si>
    <t xml:space="preserve">preferred - None; Debenture stock -  None. </t>
  </si>
  <si>
    <t xml:space="preserve">State the par value of each share of stock: Common - Common Stock and Class A Stock both  $10/ per share; First preferred - None; Second </t>
  </si>
  <si>
    <t>C.  VOTING POWERS AND ELECTIONS</t>
  </si>
  <si>
    <t>Southern Pacific Motor Trucking Company</t>
  </si>
  <si>
    <t>WHL Dallas 45, LLC</t>
  </si>
  <si>
    <t>Southern Pacific Land Corporation</t>
  </si>
  <si>
    <t>WHL Dallas 45 Advisors, LLC</t>
  </si>
  <si>
    <t>Southern Pacific International, Inc.</t>
  </si>
  <si>
    <t>Wisconsin Town Lot Company</t>
  </si>
  <si>
    <t>Southern Pacific Fleet Acquisition Company</t>
  </si>
  <si>
    <t>Southern Pacific Asset Management Company</t>
  </si>
  <si>
    <t>UPCA, LLC</t>
  </si>
  <si>
    <t>Southern Illinois and Missouri Bridge Company</t>
  </si>
  <si>
    <t>UP International Advisors, Inc.</t>
  </si>
  <si>
    <t>Soluciones Logisticas Transfronterizas Mexicanas, S. de R.L. de C.V.</t>
  </si>
  <si>
    <t>Union Pacific Container Logistics Company</t>
  </si>
  <si>
    <t>ShipCarsNow, Inc.</t>
  </si>
  <si>
    <t>Union Pacific Venture Leasing, Inc.</t>
  </si>
  <si>
    <t>Rio Grande Land Company</t>
  </si>
  <si>
    <t>Union Pacific Receivables, Inc.</t>
  </si>
  <si>
    <t>Rio Grande Holding, Inc.</t>
  </si>
  <si>
    <t>Union Pacific Railroad Company</t>
  </si>
  <si>
    <t>Portland Terminal Railroad Company</t>
  </si>
  <si>
    <t>Union Pacific Fruit Express Company</t>
  </si>
  <si>
    <t>Park Spring, Inc.</t>
  </si>
  <si>
    <t>Union Pacific Distribution Services Company</t>
  </si>
  <si>
    <t>Pacific Fruit Express Company</t>
  </si>
  <si>
    <t>Ogden Union Railway &amp; Depot Company</t>
  </si>
  <si>
    <t>Transportation Service Systems, Inc.</t>
  </si>
  <si>
    <t>MT Venture Company</t>
  </si>
  <si>
    <t>Transborder Rail Corporation</t>
  </si>
  <si>
    <t>MRT Exploration Company</t>
  </si>
  <si>
    <t>Transborder Logistics II LLC</t>
  </si>
  <si>
    <t>Montwood Corporation</t>
  </si>
  <si>
    <t>Transborder Logistics I LLC</t>
  </si>
  <si>
    <t>Missouri Improvement Company</t>
  </si>
  <si>
    <t>Texas City Terminal Railway Company</t>
  </si>
  <si>
    <t>Midwestern Railroad Properties, Inc.</t>
  </si>
  <si>
    <t>Streamline, LLC</t>
  </si>
  <si>
    <t>Mexican Pacific, LLC</t>
  </si>
  <si>
    <t>Stonegate Park, Inc.</t>
  </si>
  <si>
    <t>Ekanet, Inc.</t>
  </si>
  <si>
    <t>St. Joseph &amp; Grand Island Railway Company</t>
  </si>
  <si>
    <t>Donland Development Company</t>
  </si>
  <si>
    <t>Standard Realty and Development Company</t>
  </si>
  <si>
    <t>Doniphan, Kensett &amp; Searcy Railway Company</t>
  </si>
  <si>
    <t>SP Environmental Waste Systems, Inc.</t>
  </si>
  <si>
    <t>Chicago Heights Terminal Transfer Company</t>
  </si>
  <si>
    <t>SP Environmental Systems, Inc.</t>
  </si>
  <si>
    <t xml:space="preserve">Chicago &amp; Western Indiana Railroad Company </t>
  </si>
  <si>
    <t>Southern Pacific Warehouse Company</t>
  </si>
  <si>
    <t>Central California Traction Company</t>
  </si>
  <si>
    <t>Southern Pacific Receivables, Inc.</t>
  </si>
  <si>
    <t>Arkansas &amp; Memphis Railway Bridge and Terminal Company</t>
  </si>
  <si>
    <t>Southern Pacific Rail Corporation</t>
  </si>
  <si>
    <t>Alton &amp; Southern Railway</t>
  </si>
  <si>
    <t>Notes to Page 2, Item 1 - List of consolidated companies, subsidiaries and affiliates</t>
  </si>
  <si>
    <t>Give the place of such meeting - Omaha, Nebraska</t>
  </si>
  <si>
    <t>12.</t>
  </si>
  <si>
    <t>11.</t>
  </si>
  <si>
    <t>State the total number of votes cast at the latest general meeting for the election of the respondent - N/A</t>
  </si>
  <si>
    <t>10.</t>
  </si>
  <si>
    <t xml:space="preserve">    C.  VOTING POWERS AND ELECTIONS - Continued</t>
  </si>
  <si>
    <t>200.  COMPARATIVE STATEMENT OF FINANCIAL POSITION - ASSETS</t>
  </si>
  <si>
    <t>Balance at close</t>
  </si>
  <si>
    <t>Balance at begin-</t>
  </si>
  <si>
    <t>ning of year</t>
  </si>
  <si>
    <t>CURRENT ASSETS</t>
  </si>
  <si>
    <t>701</t>
  </si>
  <si>
    <t>Cash</t>
  </si>
  <si>
    <t>702</t>
  </si>
  <si>
    <t>Temporary Cash Investments</t>
  </si>
  <si>
    <t>703</t>
  </si>
  <si>
    <t>Special Deposits</t>
  </si>
  <si>
    <t>Accounts Receivable</t>
  </si>
  <si>
    <t>704</t>
  </si>
  <si>
    <t xml:space="preserve">  - Loan and Notes</t>
  </si>
  <si>
    <t>705</t>
  </si>
  <si>
    <t xml:space="preserve">  - Interline and Other Balances</t>
  </si>
  <si>
    <t>706</t>
  </si>
  <si>
    <t xml:space="preserve">  - Customers</t>
  </si>
  <si>
    <t>707</t>
  </si>
  <si>
    <t xml:space="preserve">  - Other</t>
  </si>
  <si>
    <t>709,708</t>
  </si>
  <si>
    <t xml:space="preserve">  - Accrued Accounts Receivables</t>
  </si>
  <si>
    <t>708.5</t>
  </si>
  <si>
    <t xml:space="preserve">  - Receivables from Affiliated Companies</t>
  </si>
  <si>
    <t>709.5</t>
  </si>
  <si>
    <t xml:space="preserve">  - Less: Allowance for Uncollectible Accounts</t>
  </si>
  <si>
    <t>710,711,714</t>
  </si>
  <si>
    <t>Working Funds Prepayments Deferred Income Tax Debits</t>
  </si>
  <si>
    <t>712</t>
  </si>
  <si>
    <t>Materials and Supplies</t>
  </si>
  <si>
    <t>713</t>
  </si>
  <si>
    <t>Other Current Assets</t>
  </si>
  <si>
    <t xml:space="preserve">  TOTAL CURRENT ASSETS</t>
  </si>
  <si>
    <t>OTHER ASSETS</t>
  </si>
  <si>
    <t>715, 716, 717</t>
  </si>
  <si>
    <t>Special Funds</t>
  </si>
  <si>
    <t>721, 721.5</t>
  </si>
  <si>
    <t>Investments and Advances Affiliated Companies</t>
  </si>
  <si>
    <t xml:space="preserve">  (Schedules 310 and 310A)</t>
  </si>
  <si>
    <t>722, 723</t>
  </si>
  <si>
    <t>Other Investments and Advances</t>
  </si>
  <si>
    <t>724</t>
  </si>
  <si>
    <t>Allowances for Net Unrealized Loss on Noncurrent</t>
  </si>
  <si>
    <t xml:space="preserve">  Marketable Equity Securities - Cr.</t>
  </si>
  <si>
    <t>737, 738</t>
  </si>
  <si>
    <t>Property Used in Other than Carrier Operation</t>
  </si>
  <si>
    <t>739, 741</t>
  </si>
  <si>
    <t>Other Assets</t>
  </si>
  <si>
    <t>743</t>
  </si>
  <si>
    <t>Other Deferred Debits</t>
  </si>
  <si>
    <t>744</t>
  </si>
  <si>
    <t>Accumulated Deferred Income Tax Debits</t>
  </si>
  <si>
    <t xml:space="preserve">  TOTAL OTHER ASSETS</t>
  </si>
  <si>
    <t>ROAD AND EQUIPMENT</t>
  </si>
  <si>
    <t>731, 732</t>
  </si>
  <si>
    <t>Road (Schedule 330)  L-30 Cols. h &amp; b</t>
  </si>
  <si>
    <t>Equipment (Schedule 330)  L-39 Cols. h &amp; b</t>
  </si>
  <si>
    <t>Unallocated Items</t>
  </si>
  <si>
    <t>733, 735</t>
  </si>
  <si>
    <t>Accumulated Depreciation and Amortization</t>
  </si>
  <si>
    <t xml:space="preserve">  (Schedules 335, 342, 351)</t>
  </si>
  <si>
    <t xml:space="preserve">  Net Road and Equipment</t>
  </si>
  <si>
    <t xml:space="preserve">  TOTAL ASSETS</t>
  </si>
  <si>
    <t>200.  COMPARATIVE STATEMENT OF FINANCIAL POSITION - LIABILITY AND SHAREHOLDERS' EQUITY</t>
  </si>
  <si>
    <t>CURRENT LIABILITIES</t>
  </si>
  <si>
    <t>751</t>
  </si>
  <si>
    <t>Loans and Notes Payable</t>
  </si>
  <si>
    <t>752</t>
  </si>
  <si>
    <t>Accounts Payable; Interline and Other Balances</t>
  </si>
  <si>
    <t>753</t>
  </si>
  <si>
    <t>Audited Accounts and Wages</t>
  </si>
  <si>
    <t>754</t>
  </si>
  <si>
    <t>Other Accounts Payable</t>
  </si>
  <si>
    <t>755, 756</t>
  </si>
  <si>
    <t>Interest and Dividends Payable</t>
  </si>
  <si>
    <t>757</t>
  </si>
  <si>
    <t>Payables to Affiliated Companies</t>
  </si>
  <si>
    <t>759</t>
  </si>
  <si>
    <t>Accrued Accounts Payable</t>
  </si>
  <si>
    <t>760, 761, 761.5, 762</t>
  </si>
  <si>
    <t>Taxes Accrued</t>
  </si>
  <si>
    <t>763</t>
  </si>
  <si>
    <t>Other Current Liabilities</t>
  </si>
  <si>
    <t>764</t>
  </si>
  <si>
    <t>Equipment Obligations and Other Long-Term Debt</t>
  </si>
  <si>
    <t xml:space="preserve">  due Within One Year</t>
  </si>
  <si>
    <t xml:space="preserve">   TOTAL CURRENT LIABILITIES</t>
  </si>
  <si>
    <t>NON-CURRENT LIABILITIES</t>
  </si>
  <si>
    <t>765, 767</t>
  </si>
  <si>
    <t>Funded Debt Unmatured</t>
  </si>
  <si>
    <t>766</t>
  </si>
  <si>
    <t>Equipment Obligations</t>
  </si>
  <si>
    <t>766.5</t>
  </si>
  <si>
    <t>Capitalized Lease Obligations</t>
  </si>
  <si>
    <t>768</t>
  </si>
  <si>
    <t>Debt in Default</t>
  </si>
  <si>
    <t>769</t>
  </si>
  <si>
    <t>Accounts Payable; Affiliated Companies</t>
  </si>
  <si>
    <t>770.1, 770.2</t>
  </si>
  <si>
    <t>Unamortized Debt Premium</t>
  </si>
  <si>
    <t>781</t>
  </si>
  <si>
    <t>Interest in Default</t>
  </si>
  <si>
    <t>783</t>
  </si>
  <si>
    <t>Deferred Revenues-Transfers from Government Authorities</t>
  </si>
  <si>
    <t>786</t>
  </si>
  <si>
    <t>Accumulated Deferred Income Tax Credits</t>
  </si>
  <si>
    <t>771, 772, 774,</t>
  </si>
  <si>
    <t>Other Long-Term Liabilities and Deferred Credits</t>
  </si>
  <si>
    <t>775, 782, 784</t>
  </si>
  <si>
    <t xml:space="preserve">   TOTAL NON-CURRENT LIABILITIES</t>
  </si>
  <si>
    <t>SHAREHOLDERS' EQUITY</t>
  </si>
  <si>
    <t>791, 792</t>
  </si>
  <si>
    <t>Total Capital Stock:(Schedule 230) (L-10 Col. g, L-17 Col. e)</t>
  </si>
  <si>
    <t xml:space="preserve">  Common Stock</t>
  </si>
  <si>
    <t xml:space="preserve">  Preferred Stock</t>
  </si>
  <si>
    <t>Discount on Capital Stock</t>
  </si>
  <si>
    <t>794, 795</t>
  </si>
  <si>
    <t>Additional Capital (Schedule 230) (L-17 Col. h)</t>
  </si>
  <si>
    <t>Retained Earnings:</t>
  </si>
  <si>
    <t>797</t>
  </si>
  <si>
    <t xml:space="preserve">  Appropriated</t>
  </si>
  <si>
    <t>798</t>
  </si>
  <si>
    <t xml:space="preserve">  Unappropriated (Schedule 220) (L-17 Col. b)</t>
  </si>
  <si>
    <t>798.1</t>
  </si>
  <si>
    <t xml:space="preserve">  Other Comprehensive Income</t>
  </si>
  <si>
    <t>798.5</t>
  </si>
  <si>
    <t>Less Treasury Stock</t>
  </si>
  <si>
    <t xml:space="preserve">  Net Shareholders' Equity</t>
  </si>
  <si>
    <t xml:space="preserve">   TOTAL LIABILITIES AND SHAREHOLDERS' EQUITY</t>
  </si>
  <si>
    <t>200.  COMPARATIVE STATEMENT OF FINANCIAL POSITION -- EXPLANATORY NOTES</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</si>
  <si>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</si>
  <si>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t>
  </si>
  <si>
    <t>and in addition thereto shall enter in separate notes with suitable particulars other matters involving material amounts of the character</t>
  </si>
  <si>
    <t>commonly disclosed in financial statements under generally  accepted accounting and reporting principles, except as shown in other</t>
  </si>
  <si>
    <t>schedules.  This includes statements explaining (1) service interruption insurance policies and indicating the amount of indemnity to which</t>
  </si>
  <si>
    <t>respondent will be entitled for work stoppage losses and the maximum amount of additional premium respondent may be obligated to pay in</t>
  </si>
  <si>
    <t>the event such losses are sustained by other railroads; (2) particulars concerning obligations for stock purchase options granted to</t>
  </si>
  <si>
    <t>officers and employees; and (3) what entries have been made for net income or retained income restricted under provisions of mortgages</t>
  </si>
  <si>
    <t xml:space="preserve">and other arrangements. </t>
  </si>
  <si>
    <t>Amount (estimated, if necessary) of net income or retained income which has to be provided for capital expenditures, and for sinking</t>
  </si>
  <si>
    <t>and other funds pursuant to provisions of reorganization plans, mortgages, deeds of trust, or other contracts Schedule 460.   $811.</t>
  </si>
  <si>
    <t>Estimated amount of future earnings which can be realized before paying Federal income taxes because of unused and available net</t>
  </si>
  <si>
    <t>operating loss carryover on January 1 of the year following that for which the report is made.  None.</t>
  </si>
  <si>
    <t>Explain the procedure in accounting for pension funds and recording in the accounts the current and past service pension costs,</t>
  </si>
  <si>
    <t>indicating whether or not consistent with the prior year ____________________________________________</t>
  </si>
  <si>
    <t>See Explanatory Note 11 beginning on page 9.</t>
  </si>
  <si>
    <t>State amount, if any, representing the excess of the actuarially computed value of vested benefits over the total of the pension</t>
  </si>
  <si>
    <t>fund.   $__________.   See Explanatory Note 11 beginning on page 9.</t>
  </si>
  <si>
    <r>
      <t xml:space="preserve">Is any part of pension plan funded?  Specify.     Yes </t>
    </r>
    <r>
      <rPr>
        <u/>
        <sz val="8"/>
        <rFont val="Arial"/>
        <family val="2"/>
      </rPr>
      <t xml:space="preserve"> X </t>
    </r>
    <r>
      <rPr>
        <sz val="8"/>
        <rFont val="Arial"/>
        <family val="2"/>
      </rPr>
      <t xml:space="preserve">   No___</t>
    </r>
  </si>
  <si>
    <t>If funding is by insurance, give name of insuring company   Not Applicable.</t>
  </si>
  <si>
    <t>If funding is by trust agreement, list trustee(s).   The Northern Trust Company</t>
  </si>
  <si>
    <t>Date of trust agreement or latest amendment.  July 11, 2005</t>
  </si>
  <si>
    <t>If respondent is affiliated in any way with the trustee(s), explain affiliation: Not Applicable.</t>
  </si>
  <si>
    <t>List affiliated companies which are included in the pension plan funding agreement and describe basis for allocating charges under</t>
  </si>
  <si>
    <t>the agreement.  See Explanatory Note 11 beginning on page 9.</t>
  </si>
  <si>
    <t xml:space="preserve">Is any part of the pension plan fund invested in stock or other securities of the respondent or any of its affiliates? </t>
  </si>
  <si>
    <r>
      <t xml:space="preserve">Specify. Yes ___  No </t>
    </r>
    <r>
      <rPr>
        <u/>
        <sz val="8"/>
        <rFont val="Arial"/>
        <family val="2"/>
      </rPr>
      <t xml:space="preserve"> X </t>
    </r>
  </si>
  <si>
    <t>If yes, give number of the shares for each class of stock or other security: ___________________________</t>
  </si>
  <si>
    <t>_____________________________________________________________________________________.</t>
  </si>
  <si>
    <t>(ii)</t>
  </si>
  <si>
    <r>
      <t xml:space="preserve">Are voting rights attached to any securities held by the pension plan?  Specify.  Yes </t>
    </r>
    <r>
      <rPr>
        <u/>
        <sz val="8"/>
        <rFont val="Arial"/>
        <family val="2"/>
      </rPr>
      <t>_X_</t>
    </r>
    <r>
      <rPr>
        <sz val="8"/>
        <rFont val="Arial"/>
        <family val="2"/>
      </rPr>
      <t xml:space="preserve">  No _</t>
    </r>
    <r>
      <rPr>
        <u/>
        <sz val="8"/>
        <rFont val="Arial"/>
        <family val="2"/>
      </rPr>
      <t>_</t>
    </r>
    <r>
      <rPr>
        <sz val="8"/>
        <rFont val="Arial"/>
        <family val="2"/>
      </rPr>
      <t>_  If yes,</t>
    </r>
  </si>
  <si>
    <r>
      <t xml:space="preserve">who determines how stock is voted? </t>
    </r>
    <r>
      <rPr>
        <u/>
        <sz val="8"/>
        <rFont val="Arial"/>
        <family val="2"/>
      </rPr>
      <t>Voting rights are delegated to investment managers</t>
    </r>
    <r>
      <rPr>
        <sz val="8"/>
        <rFont val="Arial"/>
        <family val="2"/>
      </rPr>
      <t>_________________</t>
    </r>
  </si>
  <si>
    <t xml:space="preserve">________________________________________________________________________________________. </t>
  </si>
  <si>
    <t xml:space="preserve">4. </t>
  </si>
  <si>
    <t>State whether a segregated political fund has been established as provided by the Federal Election Campaign Act of 1971 (18 U.S.C.</t>
  </si>
  <si>
    <r>
      <t>610).  Yes __</t>
    </r>
    <r>
      <rPr>
        <u/>
        <sz val="8"/>
        <rFont val="Arial"/>
        <family val="2"/>
      </rPr>
      <t>X</t>
    </r>
    <r>
      <rPr>
        <sz val="8"/>
        <rFont val="Arial"/>
        <family val="2"/>
      </rPr>
      <t>__</t>
    </r>
    <r>
      <rPr>
        <u/>
        <sz val="8"/>
        <rFont val="Arial"/>
        <family val="2"/>
      </rPr>
      <t xml:space="preserve"> </t>
    </r>
    <r>
      <rPr>
        <sz val="8"/>
        <rFont val="Arial"/>
        <family val="2"/>
      </rPr>
      <t xml:space="preserve">   No  _</t>
    </r>
    <r>
      <rPr>
        <u/>
        <sz val="8"/>
        <rFont val="Arial"/>
        <family val="2"/>
      </rPr>
      <t>__</t>
    </r>
    <r>
      <rPr>
        <sz val="8"/>
        <rFont val="Arial"/>
        <family val="2"/>
      </rPr>
      <t xml:space="preserve">__       </t>
    </r>
  </si>
  <si>
    <t>See Note 14 on page 15C.</t>
  </si>
  <si>
    <t>The amount of employers contribution to employee stock ownership plans for the current year was $ NONE.</t>
  </si>
  <si>
    <t>The amount of investment tax credit used to reduce current income tax expense resulting from contributions to qualified employee</t>
  </si>
  <si>
    <t>stock ownership plans for the current year was NONE.</t>
  </si>
  <si>
    <t>In reference to Docket No. 37465 specify the total amount of business entertainment expenditures charged to the non-operating</t>
  </si>
  <si>
    <t>expense account.  NONE.</t>
  </si>
  <si>
    <t>200.  COMPARATIVE STATEMENT OF FINANCIAL POSITION -- EXPLANATORY NOTES - CONTINUED</t>
  </si>
  <si>
    <t>Give particulars with respect to contingent assets and liabilities at the close of the year, in accordance with Instructions 5-6 in the</t>
  </si>
  <si>
    <t xml:space="preserve">Uniform System of Accounts for Railroad Companies, that are not reflected in the amounts of the respondent. </t>
  </si>
  <si>
    <t>Disclose the nature and amount of contingency that is material.</t>
  </si>
  <si>
    <t>Examples of contingent liabilities are items which may become obligations as a result of pending or threatened litigation, assessments</t>
  </si>
  <si>
    <t>or possible assessments of additional taxes and agreements or obligations to repurchase securities or property.  Additional pages</t>
  </si>
  <si>
    <t xml:space="preserve">may be added if more space is needed.  (Explain and/or reference to the following pages.) </t>
  </si>
  <si>
    <t>SEE NOTE 13 ON PAGE 15A.</t>
  </si>
  <si>
    <t>Changes in Valuation Accounts</t>
  </si>
  <si>
    <t xml:space="preserve">8. </t>
  </si>
  <si>
    <t>Marketable Equity Securities</t>
  </si>
  <si>
    <t>UPRR has no marketable equity securities.</t>
  </si>
  <si>
    <t>Dr.(Cr)</t>
  </si>
  <si>
    <t>Dr.(Cr) to</t>
  </si>
  <si>
    <t>Cost</t>
  </si>
  <si>
    <t>Market</t>
  </si>
  <si>
    <t>to Income</t>
  </si>
  <si>
    <t>Stockholders' Equity</t>
  </si>
  <si>
    <t>(Current Year)</t>
  </si>
  <si>
    <t>Current Portfolio</t>
  </si>
  <si>
    <t>as of   /   /</t>
  </si>
  <si>
    <t>Noncurrent Portfolio</t>
  </si>
  <si>
    <t>$</t>
  </si>
  <si>
    <t>(Previous Year)</t>
  </si>
  <si>
    <t>as of   /  /</t>
  </si>
  <si>
    <t>At  /  /  , gross unrealized gains and losses pertaining to marketable securities were as follows:</t>
  </si>
  <si>
    <t>Gains</t>
  </si>
  <si>
    <t>Losses</t>
  </si>
  <si>
    <t>Current</t>
  </si>
  <si>
    <t>Noncurrent</t>
  </si>
  <si>
    <t>A net unrealized gain (loss) of $_______  on the sale of marketable equity securities was included in net income for _____ (year).</t>
  </si>
  <si>
    <t>The cost of securities sold was based on the _____ (method) cost of all the shares of each security held at time of sale.</t>
  </si>
  <si>
    <t>Significant net realized and net unrealized gains and losses arising after date of the financial statements but prior to the</t>
  </si>
  <si>
    <t xml:space="preserve">filing, applicable to marketable equity securities owned at balance sheet date shall be disclosed below: </t>
  </si>
  <si>
    <t>NOTE:    /  /  (date)  Balance sheet date of reported year unless specified as previous year.</t>
  </si>
  <si>
    <t>Amount for</t>
  </si>
  <si>
    <t>Item</t>
  </si>
  <si>
    <t>current year</t>
  </si>
  <si>
    <t>preceding year</t>
  </si>
  <si>
    <t>210. RESULTS OF OPERATIONS - (Concluded)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</si>
  <si>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</si>
  <si>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</si>
  <si>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</si>
  <si>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</si>
  <si>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</si>
  <si>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</si>
  <si>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</si>
  <si>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</si>
  <si>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</si>
  <si>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</si>
  <si>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</si>
  <si>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</si>
  <si>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income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</si>
  <si>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</si>
  <si>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</si>
  <si>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</si>
  <si>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</si>
  <si>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</si>
  <si>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</si>
  <si>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PROVISIONS FOR INCOME TAXES (lines 47-52)</t>
  </si>
  <si>
    <t xml:space="preserve">      Income from continuing operations (line 46 minus line 51)</t>
  </si>
  <si>
    <t>DISCONTINUED OPERATIONS</t>
  </si>
  <si>
    <t>(560)   Income or loss from operations of discontinued segments (less</t>
  </si>
  <si>
    <t xml:space="preserve">        applicable income taxes of $_________)</t>
  </si>
  <si>
    <t>(562)   Gain or loss on disposal of discontinued segments (less</t>
  </si>
  <si>
    <t xml:space="preserve">        Income before extraordinary items (lines 52 - 54)</t>
  </si>
  <si>
    <t>EXTRAORDINARY ITEMS AND ACCOUNTING CHANGES</t>
  </si>
  <si>
    <t>(570)   Extraordinary items (Net)</t>
  </si>
  <si>
    <t>(590)   Income taxes on extraordinary items</t>
  </si>
  <si>
    <t>(591)   Provision for deferred taxes - Extraordinary items</t>
  </si>
  <si>
    <t xml:space="preserve">     TOTAL EXTRAORDINARY ITEMS (lines 56-58)</t>
  </si>
  <si>
    <t>(592)   Cumulative effect of changes in accounting principles (less</t>
  </si>
  <si>
    <t xml:space="preserve">        applicable  income taxes of $_____________)</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</si>
  <si>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</si>
  <si>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</si>
  <si>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</si>
  <si>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</si>
  <si>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</si>
  <si>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</si>
  <si>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</si>
  <si>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t>
  </si>
  <si>
    <t xml:space="preserve"> Line 49 reflects current foreign income taxes and unrecognized tax benefits expense.</t>
  </si>
  <si>
    <t>220.  RETAINED EARNINGS</t>
  </si>
  <si>
    <t>Show below the items of Retained Earnings Accounts of the respondent for the year, classified in accordance with the Uniform</t>
  </si>
  <si>
    <t xml:space="preserve">System of Accounts for Railroad Companies. </t>
  </si>
  <si>
    <t>All contra entries should be shown in parentheses.</t>
  </si>
  <si>
    <t xml:space="preserve">Show in lines 22 and 23 the amount of assigned Federal income tax consequences for Accounts 606 and 616. </t>
  </si>
  <si>
    <t>Segregate in column (c) all amounts applicable to the equity in undistributed earnings (losses) of affiliated companies based on the</t>
  </si>
  <si>
    <t xml:space="preserve">equity method of accounting. </t>
  </si>
  <si>
    <t>Line 3 (line 7 if debit balance), column (c), should agree with line 26, column (b), Schedule 210.  The total of columns (b) and (c),</t>
  </si>
  <si>
    <t xml:space="preserve">lines 3 and 7, should agree with line 61 column (b), Schedule 210.  </t>
  </si>
  <si>
    <t xml:space="preserve">Include in column (b) only amounts applicable to retained earnings exclusive of any amounts included in column (c). </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</si>
  <si>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</si>
  <si>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</si>
  <si>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</si>
  <si>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</si>
  <si>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</si>
  <si>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</si>
  <si>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</si>
  <si>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</si>
  <si>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</si>
  <si>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</si>
  <si>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</si>
  <si>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</si>
  <si>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</si>
  <si>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</si>
  <si>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</si>
  <si>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</si>
  <si>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</si>
  <si>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</si>
  <si>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</si>
  <si>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</si>
  <si>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</si>
  <si>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</si>
  <si>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</si>
  <si>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</si>
  <si>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</si>
  <si>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</si>
  <si>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</si>
  <si>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</si>
  <si>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</si>
  <si>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</si>
  <si>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 xml:space="preserve">   Net increase (decrease) during year (line 6 minus line 13)</t>
  </si>
  <si>
    <t xml:space="preserve">        Balances at close of year (lines 1, 2, and 14)</t>
  </si>
  <si>
    <t xml:space="preserve">             Balances from line 15(c)</t>
  </si>
  <si>
    <t>(798)</t>
  </si>
  <si>
    <t xml:space="preserve">     Total unappropriated retained earnings and equity in</t>
  </si>
  <si>
    <t xml:space="preserve">     undistributed earnings (losses) of affiliated companies</t>
  </si>
  <si>
    <t xml:space="preserve">     at end of year </t>
  </si>
  <si>
    <t>(797)</t>
  </si>
  <si>
    <t xml:space="preserve">   Total appropriated retained earnings:</t>
  </si>
  <si>
    <t xml:space="preserve">Credits during year                               811           </t>
  </si>
  <si>
    <t xml:space="preserve">Debits during year                                811             </t>
  </si>
  <si>
    <t>Balance at Close of year                      811</t>
  </si>
  <si>
    <t>Amount of assigned Federal income tax consequences:</t>
  </si>
  <si>
    <t xml:space="preserve">                  Account 606     $ ___________     </t>
  </si>
  <si>
    <t xml:space="preserve">                  Account 616     $ ___________     </t>
  </si>
  <si>
    <t>(1)  If any dividends have not been declared on cumulative preferred stock, give cumulative undeclared dividends at</t>
  </si>
  <si>
    <t>beginning of year and end of year.   NONE</t>
  </si>
  <si>
    <t>230.   CAPITAL STOCK</t>
  </si>
  <si>
    <t>PART I.  CAPITAL STOCK</t>
  </si>
  <si>
    <t xml:space="preserve">Disclose in column (a) the particulars of the various issues of capital stock of the respondent, distinguishing separate issues of any general class, if different in any respect. </t>
  </si>
  <si>
    <t>Present in column (b) the par or stated value of each issue.  If none, so state.</t>
  </si>
  <si>
    <t>Disclose in columns (c), (d), (e), and (f) the required information concerning the number of shares authorized, issued, in treasury and outstanding for the various issues.</t>
  </si>
  <si>
    <t>For the purposes of this report, capital stock and other securities are considered to be nominally issued when certificates are signed and sealed and placed with the proper officer for sale and</t>
  </si>
  <si>
    <t xml:space="preserve">delivery or are pledged or otherwise placed in some special fund of the respondent.  They are considered to be actually issued when sold to a bona fide purchaser who holds them free from </t>
  </si>
  <si>
    <t xml:space="preserve">control by the respondent.  All securities actually issued and not reacquired by or for the respondent are considered to be actually outstanding.  If reacquired by or for the respondent, and not </t>
  </si>
  <si>
    <t xml:space="preserve">canceled or retired, they are considered to be nominally outstanding. </t>
  </si>
  <si>
    <t>Number of Shares</t>
  </si>
  <si>
    <t>Book Value at End of Year</t>
  </si>
  <si>
    <t>Class of Stock</t>
  </si>
  <si>
    <t>Par Value</t>
  </si>
  <si>
    <t>Authorized</t>
  </si>
  <si>
    <t>Issued</t>
  </si>
  <si>
    <t>In Treasury</t>
  </si>
  <si>
    <t>Outstanding</t>
  </si>
  <si>
    <t xml:space="preserve">        UP - Common Stock   1/</t>
  </si>
  <si>
    <t xml:space="preserve">        UP - Class A Stock  1/</t>
  </si>
  <si>
    <t>Preferred</t>
  </si>
  <si>
    <t>FRA Preference Shares - Series A</t>
  </si>
  <si>
    <t>PART II.   SUMMARY OF CAPITAL STOCK CHANGES DURING YEAR</t>
  </si>
  <si>
    <t>1.  The purpose of this part is to disclose capital stock changes during the year.</t>
  </si>
  <si>
    <t>2.  Column (a) presents the items to be disclosed.</t>
  </si>
  <si>
    <t>3.  Columns (b), (d), and (f) require disclosures of the number of preferred, common and treasury stock, respectively, applicable to the items presented in column (a).</t>
  </si>
  <si>
    <t>4.  Columns (c), (e), and (g) require the applicable disclosure of the book values of preferred, common, and treasury stock.</t>
  </si>
  <si>
    <t>5.  Disclose in column (h) the additional paid-in capital realized from changes in capital stock during year.</t>
  </si>
  <si>
    <t>6.  Unusual circumstances arising from changes in capital stock changes shall be fully explained in footnotes to this schedule.</t>
  </si>
  <si>
    <t>Preferred Stock</t>
  </si>
  <si>
    <t>Common Stock</t>
  </si>
  <si>
    <t>Treasury Stock</t>
  </si>
  <si>
    <t>Number</t>
  </si>
  <si>
    <t>Amount</t>
  </si>
  <si>
    <t>Additional Capital</t>
  </si>
  <si>
    <t>of Shares</t>
  </si>
  <si>
    <t>Balance at beginning of year</t>
  </si>
  <si>
    <t>Payments of Preference Shares</t>
  </si>
  <si>
    <t xml:space="preserve">    Move to account 764</t>
  </si>
  <si>
    <t>240. STATEMENT OF CASH FLOWS</t>
  </si>
  <si>
    <t xml:space="preserve">Give the information as requested concerning the cash flows during the year.  Either direct or indirect method can be used.  The direct method shows </t>
  </si>
  <si>
    <t xml:space="preserve">as its principal components operating cash receipts and payments, such as cash received from customers and cash paid to suppliers and employees, </t>
  </si>
  <si>
    <t xml:space="preserve">the sum of which is net cash flow from operating activities.  The  indirect method starts with net income and adjusts it for revenue and expense items </t>
  </si>
  <si>
    <t xml:space="preserve">that were not the result of operating cash transactions in the current period to reconcile it to net cash flow from operating activities.  If direct method </t>
  </si>
  <si>
    <t xml:space="preserve">is used complete lines 1-41; indirect method complete lines 10-41.  Cash for the purpose of this schedule shall include cash and cash equivalents </t>
  </si>
  <si>
    <t xml:space="preserve">which are short term, highly liquid investments readily convertible to know amounts of cash and so near their maturity that they present insignificant </t>
  </si>
  <si>
    <t xml:space="preserve">risk of changes in value because of changes in interest rates.  Information about all investing and financing activities which do not directly affect cash </t>
  </si>
  <si>
    <t xml:space="preserve">shall be separately disclosed in footnotes to this schedule.  They shall clearly relate the cash (if any) and noncash aspects of transactions.  Examples </t>
  </si>
  <si>
    <t xml:space="preserve">of noncash investing and transactions  include converting debt to equity acquiring assets of assuming directly related liabilities, such as purchasing </t>
  </si>
  <si>
    <t xml:space="preserve">a building by incurring a mortgage to the seller; obtaining as asset by entering into a capital lease; and exchanging noncash assets or liabilities for </t>
  </si>
  <si>
    <t xml:space="preserve">other noncash assets or liabilities.  Some transactions are part cash and part noncash; only the cash portion shall be reported directly in the </t>
  </si>
  <si>
    <t xml:space="preserve">statement of cash flows.  Refer to FAS Statement No. 95, Statement of Cash Flows, for further details. </t>
  </si>
  <si>
    <t>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</si>
  <si>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</si>
  <si>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</si>
  <si>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</si>
  <si>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</si>
  <si>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</si>
  <si>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</si>
  <si>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</si>
  <si>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</si>
  <si>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</si>
  <si>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</si>
  <si>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 - net</t>
  </si>
  <si>
    <t>NET CASH PROVIDED BY OPERATING ACTIVITIES (lines 1 through 8)</t>
  </si>
  <si>
    <t>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</si>
  <si>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</si>
  <si>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</si>
  <si>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</si>
  <si>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</si>
  <si>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Provision for Deferred Income Taxes</t>
  </si>
  <si>
    <t>Net decrease (increase) in undistributed earnings (losses) of affiliates</t>
  </si>
  <si>
    <t>Decrease (increase) in accounts receivable</t>
  </si>
  <si>
    <t>Decrease (increase) in material and supplies and other current assets</t>
  </si>
  <si>
    <t xml:space="preserve">Increase (decrease) in current liabilities other than debt </t>
  </si>
  <si>
    <t>Increase (decrease) in other - net</t>
  </si>
  <si>
    <t>Net cash provided from continuing operations (Lines 10-18)</t>
  </si>
  <si>
    <t xml:space="preserve">Add (Subtract) cash generated (paid) by reason of discontinued operations </t>
  </si>
  <si>
    <t xml:space="preserve">   and extraordinary items</t>
  </si>
  <si>
    <t>NET CASH PROVIDED FROM OPERATING ACTIVITIES (lines 19 and 20)</t>
  </si>
  <si>
    <t>CASH FLOWS FROM INVESTING ACTIVITIES</t>
  </si>
  <si>
    <t>Proceeds from sale of property</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</si>
  <si>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</si>
  <si>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</si>
  <si>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</si>
  <si>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</si>
  <si>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</si>
  <si>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 through 28)</t>
  </si>
  <si>
    <t xml:space="preserve">                                                      (Continued on next page)</t>
  </si>
  <si>
    <t>240. STATEMENT OF CASH FLOWS - Concluded</t>
  </si>
  <si>
    <t>CASH FLOWS FROM FINANCING ACTIVITIES</t>
  </si>
  <si>
    <t>Proceeds from issuance of long-term debt</t>
  </si>
  <si>
    <t>Principle payments of long-term debt</t>
  </si>
  <si>
    <t>Proceeds from issuance of capital stock</t>
  </si>
  <si>
    <t>Purchase price of acquiring treasury stock</t>
  </si>
  <si>
    <t>Cash dividends paid</t>
  </si>
  <si>
    <t>NET CASH FROM FINANCING ACTIVITIES (lines 30 through 35)</t>
  </si>
  <si>
    <t>NET INCREASE (DECREASE) IN CASH AND CASH EQUIVALENTS (lines 21, 29 &amp; 36)</t>
  </si>
  <si>
    <t>Cash and cash equivalents at beginning of the year</t>
  </si>
  <si>
    <t>CASH AND CASH EQUIVALENTS AT END OF THE YEAR (lines 37 &amp; 38)</t>
  </si>
  <si>
    <t>Footnotes to Schedule 240</t>
  </si>
  <si>
    <t>Cash paid during the year for:</t>
  </si>
  <si>
    <t>Interest (net of amount capitalized)*</t>
  </si>
  <si>
    <t xml:space="preserve">Income taxes (net of refunds) *  </t>
  </si>
  <si>
    <t xml:space="preserve">  *   Only applies if indirect method is adopted.</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</si>
  <si>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</si>
  <si>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</si>
  <si>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</si>
  <si>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</si>
  <si>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</si>
  <si>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</si>
  <si>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</si>
  <si>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</si>
  <si>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</si>
  <si>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</si>
  <si>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</si>
  <si>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</si>
  <si>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+ 2+ 3</t>
  </si>
  <si>
    <t>OPERATING REVENUE</t>
  </si>
  <si>
    <t>Railway Operating Revenue</t>
  </si>
  <si>
    <t>Schedule 210, line 13, column b</t>
  </si>
  <si>
    <t>Rent Income</t>
  </si>
  <si>
    <t>Note B</t>
  </si>
  <si>
    <t>TOTAL OPERATING REVENUES</t>
  </si>
  <si>
    <t>Lines 5 + 6</t>
  </si>
  <si>
    <t>Average Daily Operating Revenues</t>
  </si>
  <si>
    <t>Line 7 divided by 360 days</t>
  </si>
  <si>
    <t>Days of Operating Revenue in Current Operating Assets</t>
  </si>
  <si>
    <t>Line 4 divided by line 8</t>
  </si>
  <si>
    <t>Revenue Delay Days Plus Buffer</t>
  </si>
  <si>
    <t>Line 9 + 15 days</t>
  </si>
  <si>
    <t>CURRENT OPERATING LIABILITIES</t>
  </si>
  <si>
    <t>Interline and Other Balances (752)</t>
  </si>
  <si>
    <t>Schedule 200, line 31, column b</t>
  </si>
  <si>
    <t>Audited Accounts and Wages Payable (753)</t>
  </si>
  <si>
    <t>Accounts Payable - Other (754)</t>
  </si>
  <si>
    <t>Other Taxes Accrued (761.5)</t>
  </si>
  <si>
    <t>TOTAL CURRENT OPERATING LIABILITIES</t>
  </si>
  <si>
    <t>Sum of lines 11 to 14</t>
  </si>
  <si>
    <t>OPERATING EXPENSES</t>
  </si>
  <si>
    <t>Railway Operating Expenses</t>
  </si>
  <si>
    <t>Schedule 210, line 14, column b</t>
  </si>
  <si>
    <t xml:space="preserve">Schedule 410, lines 136, 137, 138, </t>
  </si>
  <si>
    <t xml:space="preserve">    213, 232, 317, column h</t>
  </si>
  <si>
    <t>Cash Related Operating Expenses</t>
  </si>
  <si>
    <t>Line 16 + line 6 - line 17</t>
  </si>
  <si>
    <t>Average Daily Expenditures</t>
  </si>
  <si>
    <t>Line 18 divided by 360 days</t>
  </si>
  <si>
    <t>Days of Operating Expenses in Current Operating Liabilities</t>
  </si>
  <si>
    <t>Line 15 divided by line 19</t>
  </si>
  <si>
    <t>Days of Working Capital Required</t>
  </si>
  <si>
    <t>Line 10 - Line 20 (Note C)</t>
  </si>
  <si>
    <t>Cash Working Capital Required</t>
  </si>
  <si>
    <t>Line 21 x line 19</t>
  </si>
  <si>
    <t>Cash and Temporary Cash Balance</t>
  </si>
  <si>
    <t>Schedule 200,line 1 + line 2,column b</t>
  </si>
  <si>
    <t>Cash Working Capital Allowed</t>
  </si>
  <si>
    <t>Lesser line 22 and line 23</t>
  </si>
  <si>
    <t>MATERIALS AND SUPPLIES</t>
  </si>
  <si>
    <t>Total Material and Supplies (712)</t>
  </si>
  <si>
    <t>Scrap and Obsolete Material included in Acct.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</si>
  <si>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</si>
  <si>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</si>
  <si>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</si>
  <si>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</si>
  <si>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</si>
  <si>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</si>
  <si>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</si>
  <si>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</si>
  <si>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Rent Income is the sum of Schedule 410, column h, lines 121, 122, 123, 127, 128, 129, 133, 134, 135, 208, 210, 212, 227,</t>
  </si>
  <si>
    <t>229, 231, 312, 314, and 316.  Rent income is added to railway operating revenues to produce total revenues.  Rent income</t>
  </si>
  <si>
    <t>is also added to total operating expenses to exclude the rent revenue items from operating expense.</t>
  </si>
  <si>
    <t>(C)</t>
  </si>
  <si>
    <t>If result is negative, use zero.</t>
  </si>
  <si>
    <t>Note to Schedule 310 on pages 26 - 29</t>
  </si>
  <si>
    <t>Lien References</t>
  </si>
  <si>
    <t>All securities are pledged as security for the First Mortgage with Boatmen's National Bank of St. Louis, Trustee; also,</t>
  </si>
  <si>
    <t xml:space="preserve">under the General Mortgage, with Manufacturers Hanover Trust Company, Trustee.  </t>
  </si>
  <si>
    <t>Securities are deposited with the Trustees of the Mortgages as further assurance of performance of the Operating</t>
  </si>
  <si>
    <t xml:space="preserve">Agreements.  </t>
  </si>
  <si>
    <t>Companies Under Joint Control</t>
  </si>
  <si>
    <t>Company (UPRR Ownership)</t>
  </si>
  <si>
    <t>Other Parties</t>
  </si>
  <si>
    <t>Alameda Belt Line (50%)</t>
  </si>
  <si>
    <t>BNSF (50%)</t>
  </si>
  <si>
    <t>Belt Railway of Chicago (8.33%)</t>
  </si>
  <si>
    <t>NS (25.00%)</t>
  </si>
  <si>
    <t>CSX (25.00%)</t>
  </si>
  <si>
    <t>BNSF (16.67%)</t>
  </si>
  <si>
    <t>CN (16.67%)</t>
  </si>
  <si>
    <t>CP (8.33%)</t>
  </si>
  <si>
    <t>Brownsville &amp; Matamoros Bridge Co. (50%)</t>
  </si>
  <si>
    <t>Gobierno de Estados Unidos Mexicanos (50%)</t>
  </si>
  <si>
    <t>Grupo Ferroviaro Mexicano (26%)</t>
  </si>
  <si>
    <t>Mexican Consortium (74%)</t>
  </si>
  <si>
    <t>Helm Pacific Leasing (50%)</t>
  </si>
  <si>
    <t>Helm Financial Corporation (50%)</t>
  </si>
  <si>
    <t>Houston Belt &amp; Terminal Ry (50%)</t>
  </si>
  <si>
    <t>Kansas City Terminal Ry Co. (41.67%)</t>
  </si>
  <si>
    <t>BNSF (25.00%)</t>
  </si>
  <si>
    <t>KCS (16.67%)</t>
  </si>
  <si>
    <t>NS (8.33%)</t>
  </si>
  <si>
    <t>Longview Switching Co (50%)</t>
  </si>
  <si>
    <t>MT Properties, Inc. (42.1%)</t>
  </si>
  <si>
    <t>BNSF (43.3%)</t>
  </si>
  <si>
    <t>CP (14.6%)</t>
  </si>
  <si>
    <t>Oakland Terminal Railway (50%)</t>
  </si>
  <si>
    <t>Peoria and Pekin Union Railway (12.50%)</t>
  </si>
  <si>
    <t>CN (46.86%)</t>
  </si>
  <si>
    <t>NS (40.64%)</t>
  </si>
  <si>
    <t>St. Joseph Terminal RR Co (50%)</t>
  </si>
  <si>
    <t>Sunset Railway Co. (50%)</t>
  </si>
  <si>
    <t>Terminal Railroad Association of St. Louis (42.84%)</t>
  </si>
  <si>
    <t>BNSF (14.29%)</t>
  </si>
  <si>
    <t>CN (14.29%)</t>
  </si>
  <si>
    <t>CSX (14.29%)</t>
  </si>
  <si>
    <t>NS (14.29%)</t>
  </si>
  <si>
    <t>TTX (36.79%)</t>
  </si>
  <si>
    <t>BNSF (17.30%)</t>
  </si>
  <si>
    <t>CN (3.14%)</t>
  </si>
  <si>
    <t>CP (1.57%)</t>
  </si>
  <si>
    <t>CSX (19.65%)</t>
  </si>
  <si>
    <t>NS (19.65%)</t>
  </si>
  <si>
    <t>Wichita Union Terminal Railway Company (33.33%)</t>
  </si>
  <si>
    <t>BNSF (66.67%)</t>
  </si>
  <si>
    <r>
      <t xml:space="preserve">     </t>
    </r>
    <r>
      <rPr>
        <u/>
        <sz val="8"/>
        <rFont val="Arial"/>
        <family val="2"/>
      </rPr>
      <t>Wholly-owned companies that have a joint interest in subsidiaries</t>
    </r>
  </si>
  <si>
    <t>PTC-220 (Ekanet 14.29%)</t>
  </si>
  <si>
    <t>CP (14.29%)</t>
  </si>
  <si>
    <t>KCS (14.29%)</t>
  </si>
  <si>
    <t>MeteorComm (Ekanet 25%)</t>
  </si>
  <si>
    <t>BNSF (25%)</t>
  </si>
  <si>
    <t>NS (25%)</t>
  </si>
  <si>
    <t>CSX (25%)</t>
  </si>
  <si>
    <t>GENERAL INSTRUCTIONS CONCERNING RETURNS IN SCHEDULES 310, 310A</t>
  </si>
  <si>
    <t>Schedule 310 should give particulars of stocks, bonds, other secured obligations, unsecured notes, and investment advances of</t>
  </si>
  <si>
    <t>affiliated companies held by respondent at close of year.  Also, disclose the investments made, disposed of,  and written down</t>
  </si>
  <si>
    <t>during the year and the applicable dividends and interest credited to income as a result of those investments.  They should exclude</t>
  </si>
  <si>
    <t>securities issued or assumed by respondent.  For definitions of affiliated companies, see the rules governing Account No. 721</t>
  </si>
  <si>
    <t xml:space="preserve">"Investments and advances; affiliated companies," in the Uniform System of Accounts for Railroad Companies.   </t>
  </si>
  <si>
    <t>List the investments in the following order and show a total for each group and each class of investments by accounts in</t>
  </si>
  <si>
    <t xml:space="preserve">numerical order: </t>
  </si>
  <si>
    <t>Stocks</t>
  </si>
  <si>
    <t>Carriers-active</t>
  </si>
  <si>
    <t>Carriers-inactive</t>
  </si>
  <si>
    <t>Noncarriers-active</t>
  </si>
  <si>
    <t>Noncarriers-inactive</t>
  </si>
  <si>
    <t>Bonds (including U.S. Government Bonds)</t>
  </si>
  <si>
    <t>Other secured obligations</t>
  </si>
  <si>
    <t>(D)</t>
  </si>
  <si>
    <t>Unsecured notes</t>
  </si>
  <si>
    <t>(E)</t>
  </si>
  <si>
    <t>Investment advances</t>
  </si>
  <si>
    <t xml:space="preserve">The subclassification of classes (B), (C), (D), and (E) should be the same as that provided for class (A).  </t>
  </si>
  <si>
    <t>The kinds of industry represented by respondent's investments in the securities of other companies should be shown by symbol</t>
  </si>
  <si>
    <t xml:space="preserve">opposite the names of the issuing corporations, the symbols and industrial classifications to be as follows: </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</si>
  <si>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</si>
  <si>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</si>
  <si>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</si>
  <si>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</si>
  <si>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</si>
  <si>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</si>
  <si>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</si>
  <si>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</si>
  <si>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</si>
  <si>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</si>
  <si>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</si>
  <si>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</si>
  <si>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</si>
  <si>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</si>
  <si>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</si>
  <si>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</si>
  <si>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</si>
  <si>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IX</t>
  </si>
  <si>
    <t>Government</t>
  </si>
  <si>
    <t>X</t>
  </si>
  <si>
    <t>All other</t>
  </si>
  <si>
    <t>By carriers, as the term is used here, is meant companies owning or operating railroads, facilities auxiliary thereto such as</t>
  </si>
  <si>
    <t>bridges, ferries, union depots, and other terminal facilities, sleeping cars, parlor cars, dining cars, freight cars, express service</t>
  </si>
  <si>
    <t>and facilities, electric railways, highway motor vehicles, steamboats and other marine transportation equipment, pipe lines (other</t>
  </si>
  <si>
    <t>than those for transportation of water), and other instrumentalities devoted to the transportation of persons or property for hire.</t>
  </si>
  <si>
    <t>Telegraph and telephone companies are not meant to be included.</t>
  </si>
  <si>
    <t>Noncarrier companies should, for the purpose of these schedules, include telephone companies, telegraph companies, mining</t>
  </si>
  <si>
    <t>companies, manufacturing companies, hotel companies, etc.  Purely "holding companies" are to be classed as noncarrier</t>
  </si>
  <si>
    <t xml:space="preserve">companies, even though the securities held by such companies are largely or entirely those issued or assumed by carriers. </t>
  </si>
  <si>
    <t xml:space="preserve">By an active corporation is meant one which maintains an organization for operating property or administering its financial affairs. </t>
  </si>
  <si>
    <t>An inactive corporation is one which has been practically absorbed in a controlling corporation and  which neither operates</t>
  </si>
  <si>
    <t>property nor administers its financial affairs;  if it maintains an organization it does so only for the purpose of complying with legal</t>
  </si>
  <si>
    <t xml:space="preserve">requirements and maintaining title to property or franchises. </t>
  </si>
  <si>
    <t xml:space="preserve">Combine, in one amount, investments in which the original cost or present equity in total assets is less than $10,000. </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</si>
  <si>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</si>
  <si>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</si>
  <si>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t>
  </si>
  <si>
    <t xml:space="preserve">and extent of control of the other controlling entities. </t>
  </si>
  <si>
    <t>310. INVESTMENTS AND ADVANCES AFFILIATED COMPANIES</t>
  </si>
  <si>
    <t>Give particulars of investments in stocks, bonds, other secured obligations, unsecured notes, and investment advances of companies</t>
  </si>
  <si>
    <t>affiliated with respondent, included in accounts Nos. 715, "Sinking Funds"; 716, "Capital Funds"; 721, "Investments and Advances</t>
  </si>
  <si>
    <t xml:space="preserve">Affiliated Companies"; and 717, "Other Funds."    </t>
  </si>
  <si>
    <t xml:space="preserve">investments by means of letters, figures, and symbols in columns (a), (b), and (c).  </t>
  </si>
  <si>
    <t>Indicate by means of an arbitrary mark in column (d) the obligation in support of which any security is pledged, mortgaged, or otherwise</t>
  </si>
  <si>
    <t xml:space="preserve">encumbered, giving names and other important particulars of such obligations in footnotes.   </t>
  </si>
  <si>
    <t>Give totals for each class and for each subclass and a grand total for each account.</t>
  </si>
  <si>
    <t>Entries in column (d) should show date of maturity of bonds and other evidences of indebtedness.  In case obligations of the same</t>
  </si>
  <si>
    <t>designation mature serially, the date in column (d) may be reported as "Serially _____ to _____."  Abbreviations in common use in</t>
  </si>
  <si>
    <t xml:space="preserve">standard financial publications may be used to conserve space.  </t>
  </si>
  <si>
    <t>Kind of</t>
  </si>
  <si>
    <t>Name of issuing company and also lien reference, if any</t>
  </si>
  <si>
    <t>Extent of</t>
  </si>
  <si>
    <t>Industry</t>
  </si>
  <si>
    <t>(include rate for preferred stocks and bonds)</t>
  </si>
  <si>
    <t>Control</t>
  </si>
  <si>
    <t>A1</t>
  </si>
  <si>
    <t>STOCKS - CARRIERS ACTIVE</t>
  </si>
  <si>
    <t>Belt Railway of Chicago</t>
  </si>
  <si>
    <t>Brownsville &amp; Matamoros Bridge Co.  (A)</t>
  </si>
  <si>
    <t>Grupo Ferroviario Mexicano</t>
  </si>
  <si>
    <t>Houston's Belt &amp; Terminal Ry. (A) (B)</t>
  </si>
  <si>
    <t xml:space="preserve">Kansas City Terminal Ry. (A) (B) </t>
  </si>
  <si>
    <t xml:space="preserve">Longview Switching Co.  </t>
  </si>
  <si>
    <t xml:space="preserve">MT Properties, Inc.  </t>
  </si>
  <si>
    <t xml:space="preserve">Terminal Railroad Association of St. Louis </t>
  </si>
  <si>
    <t xml:space="preserve">TTX   </t>
  </si>
  <si>
    <t>A3</t>
  </si>
  <si>
    <t>STOCKS - NONCARRIERS - ACTIVE</t>
  </si>
  <si>
    <t>Helm Pacific Leasing</t>
  </si>
  <si>
    <t>PTC-220, LLC</t>
  </si>
  <si>
    <t>MeteorComm, LLC</t>
  </si>
  <si>
    <t>TOTAL CLASS A</t>
  </si>
  <si>
    <t xml:space="preserve"> Kind of Industry in Column (c) is VII unless noted.</t>
  </si>
  <si>
    <t>(A) (B) Lien references as described on page 24.</t>
  </si>
  <si>
    <t>Note:  Companies under joint control are listed on pg. 24.</t>
  </si>
  <si>
    <t>310. INVESTMENTS AND ADVANCES AFFILIATED COMPANIES - (Continued)</t>
  </si>
  <si>
    <t>In any of the companies included in this schedule are controlled by respondent the percent of control should be shown in column (3).  In case</t>
  </si>
  <si>
    <t>any company listed is controlled other than through actual ownership of securities, give particulars in a footnote.  In case of joint control,</t>
  </si>
  <si>
    <t>give names of other parties and particulars of control.</t>
  </si>
  <si>
    <t>If any advances reported are pledged, give particulars in a footnote.</t>
  </si>
  <si>
    <t>Investments in companies in which neither the original cost or present equity in total assets are less than $10,000 may be combined in one</t>
  </si>
  <si>
    <t>figure.</t>
  </si>
  <si>
    <t>Also included should be investments in unincorprated entities such as lessee organizations (exclusive of amounts nominally settled on a</t>
  </si>
  <si>
    <t>current basis.</t>
  </si>
  <si>
    <t>This schedule should not include securities issued or assumed by respondent.</t>
  </si>
  <si>
    <t>For affiliates which do not report to the Surface Transportation Board and are jointly owned, give names and extent of control by other</t>
  </si>
  <si>
    <t>entities by footnotes.</t>
  </si>
  <si>
    <t>Investments and Advances</t>
  </si>
  <si>
    <t>Opening</t>
  </si>
  <si>
    <t>Deductions (if other</t>
  </si>
  <si>
    <t xml:space="preserve">Closing </t>
  </si>
  <si>
    <t>Disposed of:</t>
  </si>
  <si>
    <t>Adjustments</t>
  </si>
  <si>
    <t>Dividends or interest</t>
  </si>
  <si>
    <t>Additions</t>
  </si>
  <si>
    <t>than sale, explain)</t>
  </si>
  <si>
    <t>profit(loss)</t>
  </si>
  <si>
    <t>Acct. 721.5</t>
  </si>
  <si>
    <t>credited to income</t>
  </si>
  <si>
    <t>(k)</t>
  </si>
  <si>
    <t>(l)</t>
  </si>
  <si>
    <t>310. INVESTMENTS AND ADVANCES AFFILIATED COMPANIES  -  (Continued)</t>
  </si>
  <si>
    <t>D3</t>
  </si>
  <si>
    <t>UNSECURED NOTES - NONCARRIERS - ACTIVE</t>
  </si>
  <si>
    <t>TOTAL CLASS D</t>
  </si>
  <si>
    <t>E1</t>
  </si>
  <si>
    <t>INVESTMENT ADVANCES - CARRIERS - ACTIVE</t>
  </si>
  <si>
    <t>Houston Belt &amp; Terminal Ry.</t>
  </si>
  <si>
    <t>Kansas City Terminal Ry. Co.</t>
  </si>
  <si>
    <t>Port Terminal Railroad Association</t>
  </si>
  <si>
    <t>Wichita Terminal</t>
  </si>
  <si>
    <t>TOTAL CLASS E</t>
  </si>
  <si>
    <t>TOTAL ACCOUNT 721</t>
  </si>
  <si>
    <t>Kind of Industry in Column (c) is VII unless noted otherwise.</t>
  </si>
  <si>
    <t>310. INVESTMENTS AND ADVANCES AFFILIATED COMPANIES  -  (Concluded)</t>
  </si>
  <si>
    <t>Closing</t>
  </si>
  <si>
    <t>profit (loss)</t>
  </si>
  <si>
    <t>310A. INVESTMENTS IN COMMON STOCKS OF AFFILIATED COMPANIES</t>
  </si>
  <si>
    <t>Undistributed Earnings From Certain Investments in Affiliated Companies</t>
  </si>
  <si>
    <t xml:space="preserve">Report below the details of all investments in common stocks included in Account 721, Investments and Advances Affiliated Companies. </t>
  </si>
  <si>
    <t xml:space="preserve">Enter in column (c) the amount necessary to retroactively adjust those investments.  (See instructions 5-2, Uniform System of Accounts.) </t>
  </si>
  <si>
    <t>Enter in column (d) the share of undistributed earnings (i.e., dividends) or losses.</t>
  </si>
  <si>
    <t xml:space="preserve">Enter in column (e) the amortization for the year of the excess of cost over equity in net assets (equity over cost) at date of acquisition. </t>
  </si>
  <si>
    <t>For definitions of "carrier" and "noncarrier," see general instructions.</t>
  </si>
  <si>
    <t>Equity in</t>
  </si>
  <si>
    <t>Adjustment for</t>
  </si>
  <si>
    <t>Adjustment</t>
  </si>
  <si>
    <t>undistributed</t>
  </si>
  <si>
    <t>investments</t>
  </si>
  <si>
    <t>Balance at</t>
  </si>
  <si>
    <t>for invest-</t>
  </si>
  <si>
    <t xml:space="preserve">earnings </t>
  </si>
  <si>
    <t>disposed of or</t>
  </si>
  <si>
    <t>Name of issuing company and</t>
  </si>
  <si>
    <t>beginning</t>
  </si>
  <si>
    <t>ments equity</t>
  </si>
  <si>
    <t>(losses)</t>
  </si>
  <si>
    <t>written down</t>
  </si>
  <si>
    <t>at close</t>
  </si>
  <si>
    <t>description of security held</t>
  </si>
  <si>
    <t>method</t>
  </si>
  <si>
    <r>
      <t>CARRIERS:</t>
    </r>
    <r>
      <rPr>
        <sz val="7.5"/>
        <rFont val="Arial"/>
        <family val="2"/>
      </rPr>
      <t xml:space="preserve"> (List specifics for each company)</t>
    </r>
  </si>
  <si>
    <t>Belt Ry. of Chicago</t>
  </si>
  <si>
    <t>Brownsville &amp; Matamoros Bridge Co.</t>
  </si>
  <si>
    <t>Grupo Ferrocarril Mexicano</t>
  </si>
  <si>
    <t>Houston Belt &amp; Terminal Rwy.</t>
  </si>
  <si>
    <t>Kansas City Terminal Rwy.</t>
  </si>
  <si>
    <t>MT Properties</t>
  </si>
  <si>
    <t>Terminal RR Assn. of St. Louis</t>
  </si>
  <si>
    <t>TTX</t>
  </si>
  <si>
    <t>Sunset Railway</t>
  </si>
  <si>
    <t>TOTAL CARRIER</t>
  </si>
  <si>
    <r>
      <t>NONCARRIER</t>
    </r>
    <r>
      <rPr>
        <sz val="7.5"/>
        <rFont val="Arial"/>
        <family val="2"/>
      </rPr>
      <t>: (List specifics for each company)</t>
    </r>
  </si>
  <si>
    <t>TOTAL NONCARRIER</t>
  </si>
  <si>
    <t>TOTAL EQUITY</t>
  </si>
  <si>
    <t>INSTRUCTIONS CONCERNING RETURNS TO BE MADE IN SCHEDULE 330</t>
  </si>
  <si>
    <t>Columns (c) and (e) should include all entries covering expenditures for additions and betterments, as defined, whether or not replacing</t>
  </si>
  <si>
    <t>If an amount of less than $5,000 is used as the minimum for additions and betterments to property investment accounts as provided for in</t>
  </si>
  <si>
    <t>Instruction 2-2 of the Uniform System of Accounts for Railroad Companies, state the amount used in a footnote.</t>
  </si>
  <si>
    <t>330.      ROAD PROPERTY AND EQUIPMENT AND IMPROVEMENTS TO LEASED PROPERTY AND EQUIPMENT - Continued</t>
  </si>
  <si>
    <t>Expenditure during the</t>
  </si>
  <si>
    <t>Expenditures during the</t>
  </si>
  <si>
    <t>Year for original road</t>
  </si>
  <si>
    <t>year for purchase of</t>
  </si>
  <si>
    <t>and equipment and</t>
  </si>
  <si>
    <t>existing lines, lines</t>
  </si>
  <si>
    <t>beginning of year</t>
  </si>
  <si>
    <t>road extensions</t>
  </si>
  <si>
    <t>reorganizations, etc.</t>
  </si>
  <si>
    <t xml:space="preserve">(2) Land for transportation purposes </t>
  </si>
  <si>
    <t>(13) Fences, snowsheds and signs</t>
  </si>
  <si>
    <t>(20) Shops and enginehouses</t>
  </si>
  <si>
    <t>(39) Public improvements-construction</t>
  </si>
  <si>
    <t>(44) Shop machinery</t>
  </si>
  <si>
    <t xml:space="preserve">        Other lease/rentals</t>
  </si>
  <si>
    <t xml:space="preserve">        TOTAL EXPENDITURES FOR ROAD</t>
  </si>
  <si>
    <t>(53) Freight train cars</t>
  </si>
  <si>
    <t>(54) Passenger train cars</t>
  </si>
  <si>
    <t>(59) Computer systems and word processing equipment</t>
  </si>
  <si>
    <t xml:space="preserve">        TOTAL EXPENDITURES FOR EQUIPMENT</t>
  </si>
  <si>
    <t>(76) Interest during construction</t>
  </si>
  <si>
    <t xml:space="preserve">(80) Other elements of investment  </t>
  </si>
  <si>
    <t>(90) Construction work in progress</t>
  </si>
  <si>
    <t xml:space="preserve">        GRAND TOTAL</t>
  </si>
  <si>
    <t xml:space="preserve">        330.      ROAD PROPERTY AND EQUIPMENT AND IMPROVEMENTS TO LEASED PROPERTY AND EQUIPMENT - Concluded</t>
  </si>
  <si>
    <t>Expenditures for additions</t>
  </si>
  <si>
    <t>Credits for property retired</t>
  </si>
  <si>
    <t>during the year</t>
  </si>
  <si>
    <t>Net changes during the year</t>
  </si>
  <si>
    <t>Balance at close of year</t>
  </si>
  <si>
    <t>332.  DEPRECIATION BASE AND RATES - ROAD AND EQUIPMENT OWNED AND USED AND LEASED FROM OTHERS</t>
  </si>
  <si>
    <t>OWNED AND USED</t>
  </si>
  <si>
    <t>LEASED FROM OTHERS</t>
  </si>
  <si>
    <t>Depreciation base</t>
  </si>
  <si>
    <t>Annual</t>
  </si>
  <si>
    <t>1/1</t>
  </si>
  <si>
    <t>12/1</t>
  </si>
  <si>
    <t>composite</t>
  </si>
  <si>
    <t>At beginning</t>
  </si>
  <si>
    <t>At close</t>
  </si>
  <si>
    <t>rate</t>
  </si>
  <si>
    <t>(percent)</t>
  </si>
  <si>
    <t xml:space="preserve">        Amortization (other than def. projects)</t>
  </si>
  <si>
    <t xml:space="preserve">        TOTAL ROAD</t>
  </si>
  <si>
    <t xml:space="preserve">        TOTAL EQUIPMENT</t>
  </si>
  <si>
    <t xml:space="preserve">                GRAND TOTAL</t>
  </si>
  <si>
    <t>PASSENGER-TRAIN CARS</t>
  </si>
  <si>
    <t>FLOATING EQUIPMENT</t>
  </si>
  <si>
    <t>WORK EQUIPMENT</t>
  </si>
  <si>
    <t>339.  ACCRUED LIABILITY -- LEASED PROPERTY</t>
  </si>
  <si>
    <t>Disclose the required information relating to credits and debits of Account 772, "Accrued Liability Leased Property," during the year concerning road and</t>
  </si>
  <si>
    <t xml:space="preserve">equipment leased from others. </t>
  </si>
  <si>
    <t>In column (c), enter amounts charged to operating expenses; in column (e), enter debits to account arising from retirements; in column (f), enter amounts</t>
  </si>
  <si>
    <t xml:space="preserve">paid to lessor. </t>
  </si>
  <si>
    <t>Any inconsistencies between credits to account, charges to operating expenses and payments to lessors should be fully explained.</t>
  </si>
  <si>
    <t>Required disclosure may be omitted if leased road and equipment property represents 5% or less of total property owned and used.</t>
  </si>
  <si>
    <t xml:space="preserve">If settlement for depreciation is made currently between lessee and lessor, and no debits or credits to Account No. 772 are made by the accounting </t>
  </si>
  <si>
    <t xml:space="preserve">company, show in column (c) the charges to operating expenses, and in column (f) show payments made to the lessor in settlement thereof. </t>
  </si>
  <si>
    <t>Amortization (Adjustments)</t>
  </si>
  <si>
    <t>(59) Computer systems and word</t>
  </si>
  <si>
    <t xml:space="preserve">  processing equipment</t>
  </si>
  <si>
    <t>* To be reported with equipment expenses rather than W&amp;S expenses.</t>
  </si>
  <si>
    <t>340.  DEPRECIATION BASE AND RATES -- IMPROVEMENTS TO ROAD AND EQUIPMENT LEASED FROM OTHERS</t>
  </si>
  <si>
    <t xml:space="preserve">Show in column (b) for each primary account the depreciation base used in computing the depreciation charges for the month of January, and in </t>
  </si>
  <si>
    <t xml:space="preserve">column (c) show the depreciation base used in computing the depreciation charges for the month of December, in column (d) show the composite rates </t>
  </si>
  <si>
    <t>used to compute depreciation charges for December, and on lines 30 and 40 of these columns show the composite percentage of all road and</t>
  </si>
  <si>
    <t xml:space="preserve">equipment accounts, respectively, ascertained by applying the primary account composite rates to the depreciation base used in computing </t>
  </si>
  <si>
    <t xml:space="preserve">the charges for December and dividing the total so computed by the total deprecation base for the same month.  This schedule should include only </t>
  </si>
  <si>
    <t xml:space="preserve">improvements to leased property charged to Account 732, "Improvements on Leased Property."  The composite rates used should be those prescribed or </t>
  </si>
  <si>
    <t xml:space="preserve">authorized by the Board, except that where the authorized by the Board except that where the use of component rates has been authorized, the composite </t>
  </si>
  <si>
    <t xml:space="preserve">rates to be shown for the respective primary accounts should be recomputed from the December charges developed by the use of the </t>
  </si>
  <si>
    <t xml:space="preserve">authorized rates.  If any changes in rates were effective during the year, give particulars in a footnote.   </t>
  </si>
  <si>
    <t>All improvements to leased properties may be combined and one composite rate computed for each primary account, or a separate schedule may be</t>
  </si>
  <si>
    <t xml:space="preserve">included for each such property. </t>
  </si>
  <si>
    <t xml:space="preserve">If depreciation accruals have been discontinued for any account, the depreciation base should be reported, nevertheless, in support of depreciation </t>
  </si>
  <si>
    <t xml:space="preserve">reserves.  Authority for the discontinuance of accruals should be shown in a footnote indicating the account(s) affected. </t>
  </si>
  <si>
    <t xml:space="preserve">Disclosures in the respective sections of this schedule may be omitted if either total road leased from others or total equipment leased from others </t>
  </si>
  <si>
    <t>represents less than 5% of total road owned or total equipment owned, respectively. However, line 41, Grand Total, should be completed.</t>
  </si>
  <si>
    <t>Annual composite rate</t>
  </si>
  <si>
    <t>At beginning of year</t>
  </si>
  <si>
    <t>At close of year</t>
  </si>
  <si>
    <t xml:space="preserve">              (b)</t>
  </si>
  <si>
    <t>Amortization Adjustments</t>
  </si>
  <si>
    <t>Notes Referring to Schedule 352A, page 42:</t>
  </si>
  <si>
    <t>2/</t>
  </si>
  <si>
    <t>Actual value not known.  Amounts reported in lieu of actual value represent results of capitalizing</t>
  </si>
  <si>
    <t>rentals at 6 percent.</t>
  </si>
  <si>
    <t>3/</t>
  </si>
  <si>
    <t>Amounts of depreciation and amortization accrued are not known.</t>
  </si>
  <si>
    <t>4/</t>
  </si>
  <si>
    <t xml:space="preserve">As inventoried by ICC as of 12/31/1928, and reported in Land Report dated 3/31/1930, </t>
  </si>
  <si>
    <t>Engineering Report dated 5/09/1931.  Includes estimated value based on capitalization of rentals</t>
  </si>
  <si>
    <t>at 6 percent.</t>
  </si>
  <si>
    <t>No depreciation reserve is maintained by respondent or by Moffat Tunnel Improvement District.</t>
  </si>
  <si>
    <t>Notes Referring to Schedule 352B, page 43:</t>
  </si>
  <si>
    <t xml:space="preserve">Amounts on Schedule 352B, Columns (b) and (c), exclude adjustments to Investment For Property  </t>
  </si>
  <si>
    <t xml:space="preserve">Leased To or From Others, for which the "Actual Value is not Known."  These items are shown on </t>
  </si>
  <si>
    <t>Schedule 352A as 2/ "Actual Value Not Known."  Amounts so reported on Schedule 352A represent</t>
  </si>
  <si>
    <t>results of capitalizing annual rental at 6 percent.</t>
  </si>
  <si>
    <t>350.  DEPRECIATION BASE AND RATES -- ROAD AND EQUIPMENT LEASED TO OTHERS</t>
  </si>
  <si>
    <t>This schedule is to be used in cases where the related depreciation reserve is carried in the accounts of the respondent and the rent therefrom</t>
  </si>
  <si>
    <t xml:space="preserve">is included in Accounts 32-11-00, 32-12-00,32-13-00, 32-21-00, 32-22,00, and 32-23-00. </t>
  </si>
  <si>
    <t>Show in columns (b) and (c), for each primary account, the depreciation base used in computing the depreciation for the months of January and</t>
  </si>
  <si>
    <t>December, respectively, with respect to road and equipment owned by the respondent but leased to others, the depreciation charges for which</t>
  </si>
  <si>
    <t>are not includible in operating expenses of the respondent, but for which the depreciation reserve is recorded in the accounts of the respondent.</t>
  </si>
  <si>
    <t>If the base for road is other than the original cost or estimated original cost as found by the Commission's Bureau of Accounts, brought to a</t>
  </si>
  <si>
    <t>current date by the respondent from its Order No. 3 records and accounts, or is other than ledger value for equipment, a full explanation should</t>
  </si>
  <si>
    <t xml:space="preserve">be given.  </t>
  </si>
  <si>
    <t>In column (d) show the composite rates used to compute the depreciation for the month of December and on lines 29 and 38 of this column</t>
  </si>
  <si>
    <t>show the composite percentage for all road and equipment accounts, respectively, ascertained by applying the primary accounts composite</t>
  </si>
  <si>
    <t>rates to the depreciation base used to compute the depreciation for December and dividing the total also computed by the depreciation base.</t>
  </si>
  <si>
    <t>If depreciation accruals have been discontinued for any account, the depreciation base should be reported, nevertheless, in support of</t>
  </si>
  <si>
    <t xml:space="preserve">depreciation reserves.  Authority for the discontinuance of accruals should be shown in a footnote indicating the account(s) affected. </t>
  </si>
  <si>
    <t xml:space="preserve">                                                            351.  ACCUMULATED DEPRECIATION  -- ROAD AND EQUIPMENT LEASED TO OTHERS</t>
  </si>
  <si>
    <t xml:space="preserve">                            (Dollars in Thousands)</t>
  </si>
  <si>
    <t>This schedule is to be used in cases where the depreciation reserve is carried in the accounts of the respondent and the rent therefrom is</t>
  </si>
  <si>
    <t xml:space="preserve">included in Accounts 32-11-00, 32-12-00, 32-13-00, 32-21-00, 32-22-00, and 32-23-00. </t>
  </si>
  <si>
    <t>Disclose credits and debits to Account 735, "Accumulated Depreciation -- Road and Equipment Property," during the year relating to road and</t>
  </si>
  <si>
    <t>equipment leased to others, the depreciation charges for which are not includible in operating expenses of the respondent.  (See Schedule</t>
  </si>
  <si>
    <t xml:space="preserve">330 for the reserve relating to road and equipment owned and used by the respondent). </t>
  </si>
  <si>
    <t>If any entries are made for "Other credits" and "Other debits," state the facts occasioning such entries.  A debit balance in columns (b) or (g)</t>
  </si>
  <si>
    <t xml:space="preserve">for any primary account should be shown in parenthesis or designated "Dr." </t>
  </si>
  <si>
    <t>352A.  INVESTMENT IN RAILROAD PROPERTY USED IN TRANSPORTATION SERVICE  (By Company)</t>
  </si>
  <si>
    <t>Depreciation and</t>
  </si>
  <si>
    <t xml:space="preserve">  Miles of road</t>
  </si>
  <si>
    <t>Investments</t>
  </si>
  <si>
    <t xml:space="preserve">  amortization of</t>
  </si>
  <si>
    <t>used (See Ins. 4)</t>
  </si>
  <si>
    <t xml:space="preserve"> in property</t>
  </si>
  <si>
    <t>defense projects</t>
  </si>
  <si>
    <t>(See Ins. 2)</t>
  </si>
  <si>
    <t>Name of Company</t>
  </si>
  <si>
    <t>(whole number)</t>
  </si>
  <si>
    <t>(See Ins. 5)</t>
  </si>
  <si>
    <t xml:space="preserve">   (See Ins. 6)</t>
  </si>
  <si>
    <t>R</t>
  </si>
  <si>
    <t>Union Pacific Railroad</t>
  </si>
  <si>
    <t>Add - Leased From Others</t>
  </si>
  <si>
    <t>O</t>
  </si>
  <si>
    <t xml:space="preserve">        U.S. Government - Sable to Bunell, CO used under contract</t>
  </si>
  <si>
    <t xml:space="preserve">        City of Kansas City, KS - Tracks</t>
  </si>
  <si>
    <t xml:space="preserve">        General Motors</t>
  </si>
  <si>
    <t xml:space="preserve">        Louisville &amp; Nashville RR Co.,-SCL</t>
  </si>
  <si>
    <t xml:space="preserve">        New Orleans Public Belt Railroad Co.</t>
  </si>
  <si>
    <t xml:space="preserve">        Port of Corpus Christi</t>
  </si>
  <si>
    <t xml:space="preserve">        Greater Baton Rouge Port Commission</t>
  </si>
  <si>
    <t xml:space="preserve">        Lake Charles Harbor &amp; Terminal District</t>
  </si>
  <si>
    <t xml:space="preserve">        Port of Beaumont</t>
  </si>
  <si>
    <t xml:space="preserve">        City and County of San Francisco (Formerly Ocean</t>
  </si>
  <si>
    <t xml:space="preserve">             Shore Railway) yard switching tracks</t>
  </si>
  <si>
    <t xml:space="preserve">        Medford Corp, Medford, Oregon-Way switching tracks</t>
  </si>
  <si>
    <t xml:space="preserve">        Nueces County Navigation Dist. No. 1 Terminal</t>
  </si>
  <si>
    <t xml:space="preserve">              Properties Corpus Christi, TX</t>
  </si>
  <si>
    <t xml:space="preserve">        Moffat Tunnel Improvement District</t>
  </si>
  <si>
    <t xml:space="preserve">                Total Leased From Others</t>
  </si>
  <si>
    <t>Deduct - Leased to Others:</t>
  </si>
  <si>
    <t xml:space="preserve">        Houston Belt &amp; Terminal Rwy. Co.</t>
  </si>
  <si>
    <t>Net Additions</t>
  </si>
  <si>
    <t>418. SUPPORTING SCHEDULE - CAPITAL LEASES</t>
  </si>
  <si>
    <t>(Dollars in thousands)</t>
  </si>
  <si>
    <t>Instructions:</t>
  </si>
  <si>
    <t>This schedule will show the investment in capitalized leases in road and equipment by primary account.</t>
  </si>
  <si>
    <t xml:space="preserve">        COLUMN</t>
  </si>
  <si>
    <t xml:space="preserve">                (a) = primary account number and title for which capital lease amounts are included therein.</t>
  </si>
  <si>
    <t xml:space="preserve">                (b) = the total investment in that primary account.</t>
  </si>
  <si>
    <t xml:space="preserve">                (c) = the investment in capital leases at the end of the year.</t>
  </si>
  <si>
    <t xml:space="preserve">                (d) = the current year amortization.</t>
  </si>
  <si>
    <t xml:space="preserve">                (e) = the accumulated amortization relating to the leased properties.</t>
  </si>
  <si>
    <t>Capital Leases</t>
  </si>
  <si>
    <t>Total Investment</t>
  </si>
  <si>
    <t>Investment</t>
  </si>
  <si>
    <t>Accumulated</t>
  </si>
  <si>
    <t>Primary Account No. and Title</t>
  </si>
  <si>
    <t>At End of Year</t>
  </si>
  <si>
    <t>02</t>
  </si>
  <si>
    <t>Land for Transportation Purposes</t>
  </si>
  <si>
    <t>09</t>
  </si>
  <si>
    <t>Rail and Other Track Material</t>
  </si>
  <si>
    <t>Locomotives</t>
  </si>
  <si>
    <t>Freight-Train Cars</t>
  </si>
  <si>
    <t>Highway Revenue Equipment</t>
  </si>
  <si>
    <t xml:space="preserve">TOTAL </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</si>
  <si>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</si>
  <si>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</si>
  <si>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</si>
  <si>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</si>
  <si>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</si>
  <si>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</si>
  <si>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</si>
  <si>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</si>
  <si>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</si>
  <si>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</si>
  <si>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</si>
  <si>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</si>
  <si>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</si>
  <si>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</si>
  <si>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</si>
  <si>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</si>
  <si>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</si>
  <si>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</si>
  <si>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</si>
  <si>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 particulars</t>
  </si>
  <si>
    <t xml:space="preserve">which cause such a differential should be listed under the caption "Other  (Specify),"  including State and other taxes deferred if computed separately. </t>
  </si>
  <si>
    <t xml:space="preserve">Minor items, each less than $100,000  may be combined in a single entry under "Other (Specify)." </t>
  </si>
  <si>
    <t xml:space="preserve">Indicate in column (b) the beginning of the year total of Accounts 714, 744, 762 and 786 applicable to each particular item in column (a). </t>
  </si>
  <si>
    <t>Indicate in column (c) the net changes in Accounts 714, 744, 762 and 786 for the net tax effect of timing differences originating and reversing in the</t>
  </si>
  <si>
    <t xml:space="preserve">current accounting period. </t>
  </si>
  <si>
    <t>Indicate in column (d) any adjustments, as appropriate, including adjustments to eliminate or reinstate deferred tax effects (credits or debits) due to</t>
  </si>
  <si>
    <t xml:space="preserve">applying or recognizing a loss carry-forward or a loss carry-back. </t>
  </si>
  <si>
    <t>The total of line 19 in columns (c) and (d) should agree with the total of the contra charges (credits) to Account 557, Provision for Deferred Taxes, and</t>
  </si>
  <si>
    <t xml:space="preserve">Account 591, Provision for Deferred Taxes - Extraordinary Items, for the current year. </t>
  </si>
  <si>
    <t xml:space="preserve">Indicate in column (e) the cumulative total of columns (b), (c), and (d).  The total of column (e) must agree with the total of Accounts 714, 744, 762 and 786. </t>
  </si>
  <si>
    <t>Beginning</t>
  </si>
  <si>
    <t>Net credits</t>
  </si>
  <si>
    <t>(charges) for</t>
  </si>
  <si>
    <t>End of</t>
  </si>
  <si>
    <t>Particulars</t>
  </si>
  <si>
    <t>balance</t>
  </si>
  <si>
    <t>year balance</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</si>
  <si>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</si>
  <si>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</si>
  <si>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</si>
  <si>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</si>
  <si>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</si>
  <si>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t>
  </si>
  <si>
    <t>Deferred State Income Taxes - Net</t>
  </si>
  <si>
    <t>Current Liabilities</t>
  </si>
  <si>
    <t>Long-Term Liabilities</t>
  </si>
  <si>
    <t>Retirement Benefits</t>
  </si>
  <si>
    <t>Other Items</t>
  </si>
  <si>
    <t>Investment tax credit*</t>
  </si>
  <si>
    <t>TOTALS</t>
  </si>
  <si>
    <t>450.  ANALYSIS OF TAXES - Concluded</t>
  </si>
  <si>
    <t>*  Footnotes:</t>
  </si>
  <si>
    <t>If flow-through method was elected, indicate net decrease (or increase) in tax accrual because of</t>
  </si>
  <si>
    <t>investment tax credit.</t>
  </si>
  <si>
    <t>If deferral method for investment tax credit was elected:</t>
  </si>
  <si>
    <t>Indicate amount of credit utilized as a reduction of tax liability for current year.</t>
  </si>
  <si>
    <t>Deduct amount of current year's credit applied to reduction of tax liability but deferred for</t>
  </si>
  <si>
    <t xml:space="preserve">accounting purposes. </t>
  </si>
  <si>
    <t xml:space="preserve">Balance of current year's credit used to reduce current year's tax accrual. </t>
  </si>
  <si>
    <t>Add amount of prior year's deferred credits being amortized to reduce current year's tax</t>
  </si>
  <si>
    <t xml:space="preserve">accrual. </t>
  </si>
  <si>
    <t xml:space="preserve">Total decrease in current year's tax accrual resulting from use of investment tax credits. </t>
  </si>
  <si>
    <t>Estimated amount of future earnings which can be realized before paying Federal income taxes because</t>
  </si>
  <si>
    <t>of unused and available net operating loss carryover on January 1 of the year following that for which the</t>
  </si>
  <si>
    <t>report is made.</t>
  </si>
  <si>
    <t xml:space="preserve">     460.  ITEMS IN SELECTED INCOME AND RETAINED EARNINGS ACCOUNTS FOR THE YEAR</t>
  </si>
  <si>
    <t xml:space="preserve">                                                                   (Dollars in Thousands)</t>
  </si>
  <si>
    <t>Give a brief description for all items, regardless of amount, included during the year in Accounts 555, Unusual or Infrequent Items; 560,</t>
  </si>
  <si>
    <t>Income or Loss From Operations of Discontinued Segments; 562, Gain or Loss on Disposal of Discontinued Segments; 570, Extraordinary</t>
  </si>
  <si>
    <t>Items; 590, Income Taxes on Extraordinary Items; 592, Cumulative Effect of Changes in Accounting Principles; 603, Appropriations</t>
  </si>
  <si>
    <t>Released; 606, Other Credits to Retained Earnings; 616, Other Debits to Retained Earnings; 620, Appropriations for Sinking and Other</t>
  </si>
  <si>
    <t>Funds; 621, Appropriations for Other Purposes.  If appropriations released reflect appropriations provided during the year, each account</t>
  </si>
  <si>
    <t xml:space="preserve">should not be reported.    </t>
  </si>
  <si>
    <t>For Accounts 519, Miscellaneous Income, and 551, Miscellaneous Income Charges, if the total in either account exceeds 10% of net</t>
  </si>
  <si>
    <t xml:space="preserve">income before extraordinary items, describe the three largest items in the account and any other items in excess of 10% of net income. </t>
  </si>
  <si>
    <t>Debits</t>
  </si>
  <si>
    <t>Credits</t>
  </si>
  <si>
    <t>Appropriations Released:</t>
  </si>
  <si>
    <t>- General Mortgage Bond</t>
  </si>
  <si>
    <t>- Income Debenture (CE&amp;I)</t>
  </si>
  <si>
    <t>Other Credits to Retained Earnings</t>
  </si>
  <si>
    <t>-Other Comprehensive Income Related to Equity Companies</t>
  </si>
  <si>
    <t>Other Debits to Retained Earnings</t>
  </si>
  <si>
    <t>Appropriations Established:</t>
  </si>
  <si>
    <t>MEMORANDA RELATING TO SELECTED INCOME AND RETAINED EARNINGS ACCOUNTS</t>
  </si>
  <si>
    <t>501.  GUARANTEES AND SURETYSHIPS</t>
  </si>
  <si>
    <t xml:space="preserve">If the respondent was under obligation as guarantor or surety for the performance by any other corporation or other association of any agreement or </t>
  </si>
  <si>
    <t xml:space="preserve">obligation, show the particulars of each contract of guaranty or suretyship in effect at the close of the year or entered into and expired during the year. </t>
  </si>
  <si>
    <t xml:space="preserve">This inquiry does not cover the case of ordinary commercial paper maturing on demand or not later than 2 years after the date of issue. Items of less than </t>
  </si>
  <si>
    <t xml:space="preserve">$50,000 may be shown as one total. </t>
  </si>
  <si>
    <t>Names of all parties</t>
  </si>
  <si>
    <t>Amount of contingent</t>
  </si>
  <si>
    <t xml:space="preserve">Sole or joint </t>
  </si>
  <si>
    <t>principally and primary liable</t>
  </si>
  <si>
    <t>liability</t>
  </si>
  <si>
    <t>contingent liability</t>
  </si>
  <si>
    <t>Terminal RR Association of St. Louis</t>
  </si>
  <si>
    <t xml:space="preserve">  Union Pacific Railroad Company</t>
  </si>
  <si>
    <t>Sinking Fund &amp; Int. on RFT &amp; Mtge</t>
  </si>
  <si>
    <t>Joint</t>
  </si>
  <si>
    <t xml:space="preserve">  Burlington Northern Santa Fe Railway Co.</t>
  </si>
  <si>
    <t>Bonds Series C due 7-1-2019</t>
  </si>
  <si>
    <t xml:space="preserve">  CSX Transportation, Inc.</t>
  </si>
  <si>
    <t>(FD 14553)</t>
  </si>
  <si>
    <t xml:space="preserve">  Canadian National</t>
  </si>
  <si>
    <t xml:space="preserve">  Norfolk Southern Railway Co.</t>
  </si>
  <si>
    <t>Aircraft Lease</t>
  </si>
  <si>
    <t>Sole</t>
  </si>
  <si>
    <t>Kansas City Terminal Flyover</t>
  </si>
  <si>
    <t>6.8884% Railway Bridge System Bond</t>
  </si>
  <si>
    <t>Headquarters Building Lease</t>
  </si>
  <si>
    <t>Kansas and Missouri Highline Project</t>
  </si>
  <si>
    <t>Brandt Truck Lease</t>
  </si>
  <si>
    <t xml:space="preserve">If any corporation or other association was under obligation as guarantor or surety for the performance by the respondent of any agreement or obligation, </t>
  </si>
  <si>
    <t xml:space="preserve">show the particulars called for hereunder for each such contract of guaranty or  suretyship in effect at the close of the year or entered into and expired during </t>
  </si>
  <si>
    <t>the year.  This inquiry does not cover the case of ordinary commercial paper maturing on demand or not later than 2 years after the date of issue, nor does it</t>
  </si>
  <si>
    <t xml:space="preserve">include ordinary surety bonds or undertakings on appeals in court proceedings. </t>
  </si>
  <si>
    <t>Finance Docket number,</t>
  </si>
  <si>
    <t xml:space="preserve"> title, maturity date and</t>
  </si>
  <si>
    <t xml:space="preserve">concise description of </t>
  </si>
  <si>
    <t xml:space="preserve">Name of all </t>
  </si>
  <si>
    <t>Amount contingent</t>
  </si>
  <si>
    <t>Sole or joint</t>
  </si>
  <si>
    <t>agreement or obligations</t>
  </si>
  <si>
    <t>guarantors and sureties</t>
  </si>
  <si>
    <t>liability of guarantors</t>
  </si>
  <si>
    <t>502.  COMPENSATING BALANCES AND SHORT-TERM BORROWING ARRANGEMENTS</t>
  </si>
  <si>
    <t>Using the following notes as a guideline, show the requirements compensating balances and short-term borrowing</t>
  </si>
  <si>
    <t xml:space="preserve">arrangements.  Footnote disclosure is required even though the arrangements is not reduced to writing. </t>
  </si>
  <si>
    <t>Disclose compensating balances not legally restricted, lines of credit used and unused, average interest rate of short-term</t>
  </si>
  <si>
    <t>borrowings outstanding at balance sheet date, maximum amount of outstanding borrowings during the period and the weighted</t>
  </si>
  <si>
    <t xml:space="preserve">average rate of those borrowings. </t>
  </si>
  <si>
    <t xml:space="preserve">Time deposits and certificates of deposit constituting compensating balances not legally restricted should be disclosed. </t>
  </si>
  <si>
    <t>Compensating balance arrangements need only be disclosed for the latest fiscal year.</t>
  </si>
  <si>
    <t>Compensating balances included in Account 703, Special Deposits, and in Account 717, Other funds, should also be</t>
  </si>
  <si>
    <t xml:space="preserve">separately disclosed below. </t>
  </si>
  <si>
    <t>Compensating balance arrangements are sufficiently material to require disclosure in footnotes when the aggregate of written</t>
  </si>
  <si>
    <t>and oral agreement balances amount to 15 percent or more of liquid assets (current cash balances, restricted and unrestricted</t>
  </si>
  <si>
    <t xml:space="preserve">plus marketable securities). </t>
  </si>
  <si>
    <t>When a carrier is not in compliance with a compensating balance requirement, that fact should be disclosed along with stated</t>
  </si>
  <si>
    <t xml:space="preserve">and possible sanctions whenever such possible sanctions may be immediate (not vague or unpredictable) and material. </t>
  </si>
  <si>
    <t>SCHEDULE 510.   SEPARATION OF DEBTHOLDINGS BETWEEN ROAD PROPERTY AND EQUIPMENT</t>
  </si>
  <si>
    <t>The principal use of this schedule is to determine the average embedded rate of debt capital.</t>
  </si>
  <si>
    <t>I.  Debt Outstanding at End of Year:</t>
  </si>
  <si>
    <t>Account No.</t>
  </si>
  <si>
    <t>Close of Year</t>
  </si>
  <si>
    <t>Sch. 200, L. 30</t>
  </si>
  <si>
    <t>Equip. Obligations and Other Debt due within one year</t>
  </si>
  <si>
    <t>Sch. 200, L. 39</t>
  </si>
  <si>
    <t>765/767</t>
  </si>
  <si>
    <t>Sch. 200, L. 41</t>
  </si>
  <si>
    <t>Sch. 200, L. 42</t>
  </si>
  <si>
    <t>Sch. 200, L. 43</t>
  </si>
  <si>
    <t>Sch. 200, L. 44</t>
  </si>
  <si>
    <t>Accounts Payable: Affiliated Companies</t>
  </si>
  <si>
    <t>Sch. 200, L. 45</t>
  </si>
  <si>
    <t>770.1/770.2</t>
  </si>
  <si>
    <t>Sch. 200, L. 46</t>
  </si>
  <si>
    <t>Total Debt</t>
  </si>
  <si>
    <t>Sum L. 1-8</t>
  </si>
  <si>
    <t>Debt Directly Related to Road Property</t>
  </si>
  <si>
    <t>Note 1</t>
  </si>
  <si>
    <t>Debt Directly Related to Equipment</t>
  </si>
  <si>
    <t>Total Debt Directly Related to Road &amp; Equipment</t>
  </si>
  <si>
    <t>Sum L. 10 and  L. 11</t>
  </si>
  <si>
    <t>Percent Directly Related to Road</t>
  </si>
  <si>
    <t>L. 10 divided by L. 12</t>
  </si>
  <si>
    <t>Whole % plus 2 decimals</t>
  </si>
  <si>
    <t>Percent Directly Related to Equipment</t>
  </si>
  <si>
    <t>L. 11 divided by L. 12</t>
  </si>
  <si>
    <t>Debt Not Directly Related to Road or Equipment</t>
  </si>
  <si>
    <t>L. 9 minus L. 12</t>
  </si>
  <si>
    <t>Road Property Debt (Note 2)</t>
  </si>
  <si>
    <t>(L. 13 x L. 15) plus L. 10</t>
  </si>
  <si>
    <t>Equipment Debt  (Note 2)</t>
  </si>
  <si>
    <t>(L. 14 x L. 15) plus L. 11</t>
  </si>
  <si>
    <t>II.  Interest Accrued During the Year:</t>
  </si>
  <si>
    <t>546-548</t>
  </si>
  <si>
    <t>Total Interest and Amortization (Fixed Charges)</t>
  </si>
  <si>
    <t>Sch. 210, L. 42</t>
  </si>
  <si>
    <t>546</t>
  </si>
  <si>
    <t>Contingent Interest on Funded Debt</t>
  </si>
  <si>
    <t>Sch. 210, L. 44</t>
  </si>
  <si>
    <t>517</t>
  </si>
  <si>
    <t>Release of Premium on Funded Debt</t>
  </si>
  <si>
    <t>Sch. 210, L. 22</t>
  </si>
  <si>
    <t>Total Interest  (Note 3)</t>
  </si>
  <si>
    <t>(L. 18 + L. 19) minus L. 20</t>
  </si>
  <si>
    <t>Interest Directly Related to Road Property Debt</t>
  </si>
  <si>
    <t>Note 4</t>
  </si>
  <si>
    <t>Interest Directly Related to Equipment Debt</t>
  </si>
  <si>
    <t>L. 21 minus (L. 22 + L. 23)</t>
  </si>
  <si>
    <t>Interest on Road Property Debt   (Note 5)</t>
  </si>
  <si>
    <t>L. 22 plus (L. 24 x L. 13)</t>
  </si>
  <si>
    <t>Interest on Equipment Debt  (Note 5)</t>
  </si>
  <si>
    <t>L. 23 plus (L. 24 x L. 14)</t>
  </si>
  <si>
    <t>Embedded Rate of Debt Capital - Road Property</t>
  </si>
  <si>
    <t>L. 25 divided by L. 16</t>
  </si>
  <si>
    <t>Embedded Rate of Debt Capital - Equipment</t>
  </si>
  <si>
    <t>L. 26 divided by L. 17</t>
  </si>
  <si>
    <t>Note 1.  Directly related means the purpose which the funds were used when the debt was issued.</t>
  </si>
  <si>
    <t>Note 2.  Line 16 plus Line 17 must equal Line 9.</t>
  </si>
  <si>
    <t>Note 3.  Line 21 includes interest on debt in Account 769 -- Accounts Payable; Affiliated Companies.</t>
  </si>
  <si>
    <t>Note 4.  This interest relates to debt reported on Lines 10 and 11, respectively.</t>
  </si>
  <si>
    <t>Note 5.  Line 25 plus Line 26 must equal Line 21.</t>
  </si>
  <si>
    <t>INSTRUCTIONS CONCERNING RETURNS TO BE MADE IN SCHEDULE 512</t>
  </si>
  <si>
    <t>To be excluded are payments for the following types of services:</t>
  </si>
  <si>
    <t>72</t>
  </si>
  <si>
    <t>512.   Transactions Between Respondent and Companies or Persons Affiliated with Respondent for Services Received or Provided</t>
  </si>
  <si>
    <t>Name of company or related</t>
  </si>
  <si>
    <t>Amount due</t>
  </si>
  <si>
    <t>party with percent</t>
  </si>
  <si>
    <t>Nature of</t>
  </si>
  <si>
    <t>Description of</t>
  </si>
  <si>
    <t>Dollar amounts</t>
  </si>
  <si>
    <t>from or to</t>
  </si>
  <si>
    <t>of gross income</t>
  </si>
  <si>
    <t>%</t>
  </si>
  <si>
    <t>relationship</t>
  </si>
  <si>
    <t>transactions</t>
  </si>
  <si>
    <t>of transactions</t>
  </si>
  <si>
    <t>related parties</t>
  </si>
  <si>
    <t>Controlled</t>
  </si>
  <si>
    <t>Various (see below)</t>
  </si>
  <si>
    <t>(R)</t>
  </si>
  <si>
    <t>Wasatch Insurance Ltd.</t>
  </si>
  <si>
    <t>Insurance</t>
  </si>
  <si>
    <t>Transcontinental Surety</t>
  </si>
  <si>
    <t xml:space="preserve">            of Vermont</t>
  </si>
  <si>
    <t>Dividends</t>
  </si>
  <si>
    <t>Financing &amp; Other</t>
  </si>
  <si>
    <t>Balance 12-31-12</t>
  </si>
  <si>
    <t>702. MILES OF ROAD AT CLOSE OF YEAR - BY STATES AND TERRITORIES (SINGLE TRACK)</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</si>
  <si>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</si>
  <si>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</si>
  <si>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should be shown in column (f).  Respondent's proportion of road jointly owned but not operated should be shown in column (h), as may be appropriate. Mileage which has been</t>
  </si>
  <si>
    <t xml:space="preserve">permanently abandoned should not be included in column (h).  </t>
  </si>
  <si>
    <t xml:space="preserve">        Mileage should be reported to the nearest WHOLE mile adjusted to accord with footings, i.e., counting one-half mile and over as a whole mile and disregarding any fraction less than</t>
  </si>
  <si>
    <t xml:space="preserve">one-half mile.    </t>
  </si>
  <si>
    <t>Line operated</t>
  </si>
  <si>
    <t>Line owned,</t>
  </si>
  <si>
    <t>New line</t>
  </si>
  <si>
    <t>Line of proprie-</t>
  </si>
  <si>
    <t>under contract,</t>
  </si>
  <si>
    <t>under trackage</t>
  </si>
  <si>
    <t>Total mileage</t>
  </si>
  <si>
    <t>not operated</t>
  </si>
  <si>
    <t>constructed</t>
  </si>
  <si>
    <t>State or Territory</t>
  </si>
  <si>
    <t>Line owned</t>
  </si>
  <si>
    <t>tary companies</t>
  </si>
  <si>
    <t>under lease</t>
  </si>
  <si>
    <t>etc.</t>
  </si>
  <si>
    <t>rights</t>
  </si>
  <si>
    <t>operated</t>
  </si>
  <si>
    <t>by respondent</t>
  </si>
  <si>
    <t>Arizona</t>
  </si>
  <si>
    <t>Arkansas</t>
  </si>
  <si>
    <t>California</t>
  </si>
  <si>
    <t>Colorado</t>
  </si>
  <si>
    <t>Idaho</t>
  </si>
  <si>
    <t>Illinois</t>
  </si>
  <si>
    <t>Indiana</t>
  </si>
  <si>
    <t>Iowa</t>
  </si>
  <si>
    <t>Kansas</t>
  </si>
  <si>
    <t>Kentucky</t>
  </si>
  <si>
    <t>Louisiana</t>
  </si>
  <si>
    <t>Minnesota</t>
  </si>
  <si>
    <t>Missouri</t>
  </si>
  <si>
    <t>Montana</t>
  </si>
  <si>
    <t>Nebraska</t>
  </si>
  <si>
    <t>Nevada</t>
  </si>
  <si>
    <t>New Mexico</t>
  </si>
  <si>
    <t>Oklahoma</t>
  </si>
  <si>
    <t>Oregon</t>
  </si>
  <si>
    <t>Tennessee</t>
  </si>
  <si>
    <t>Texas</t>
  </si>
  <si>
    <t>Utah</t>
  </si>
  <si>
    <t>Washington</t>
  </si>
  <si>
    <t>Wisconsin</t>
  </si>
  <si>
    <t>Wyoming</t>
  </si>
  <si>
    <t xml:space="preserve">TOTAL MILEAGE </t>
  </si>
  <si>
    <t xml:space="preserve">  (single track)</t>
  </si>
  <si>
    <t>INSTRUCTIONS CONCERNING RETURNS TO BE MADE IN SCHEDULE 710</t>
  </si>
  <si>
    <t>Instructions for reporting locomotive and passenger-train car data.</t>
  </si>
  <si>
    <t>Schedule 710</t>
  </si>
  <si>
    <t>710.   INVENTORY OF EQUIPMENT - Continued</t>
  </si>
  <si>
    <t>UNITS OWNED, INCLUDED IN INVESTMENT ACCOUNT, AND LEASED FROM OTHERS</t>
  </si>
  <si>
    <t xml:space="preserve">      Changes During the Year</t>
  </si>
  <si>
    <t xml:space="preserve">             Units installed</t>
  </si>
  <si>
    <t>Units at Close of Year</t>
  </si>
  <si>
    <t>All other units</t>
  </si>
  <si>
    <t>Units retired</t>
  </si>
  <si>
    <t>including</t>
  </si>
  <si>
    <t>from service</t>
  </si>
  <si>
    <t>Rebuilt units</t>
  </si>
  <si>
    <t>reclassification</t>
  </si>
  <si>
    <t>of respondent</t>
  </si>
  <si>
    <t>Aggregate</t>
  </si>
  <si>
    <t>Units in</t>
  </si>
  <si>
    <t>acquired and</t>
  </si>
  <si>
    <t>and second</t>
  </si>
  <si>
    <t xml:space="preserve">whether </t>
  </si>
  <si>
    <t>capacity of</t>
  </si>
  <si>
    <t>service of</t>
  </si>
  <si>
    <t>New units</t>
  </si>
  <si>
    <t>rebuilt units</t>
  </si>
  <si>
    <t>hand units</t>
  </si>
  <si>
    <t>owned or</t>
  </si>
  <si>
    <t>Total in</t>
  </si>
  <si>
    <t>units</t>
  </si>
  <si>
    <t>respondent</t>
  </si>
  <si>
    <t>leased</t>
  </si>
  <si>
    <t>rewritten</t>
  </si>
  <si>
    <t>purchased</t>
  </si>
  <si>
    <t>or leased</t>
  </si>
  <si>
    <t>Leased</t>
  </si>
  <si>
    <t>reported</t>
  </si>
  <si>
    <t>from</t>
  </si>
  <si>
    <t>into property</t>
  </si>
  <si>
    <t>or leased from</t>
  </si>
  <si>
    <t>and</t>
  </si>
  <si>
    <t>in col. (j)</t>
  </si>
  <si>
    <t>Type of design of units</t>
  </si>
  <si>
    <t>or built</t>
  </si>
  <si>
    <t>others</t>
  </si>
  <si>
    <t>accounts</t>
  </si>
  <si>
    <t>used</t>
  </si>
  <si>
    <t>[col. (h)&amp;(i)]</t>
  </si>
  <si>
    <t>(see ins. 7)</t>
  </si>
  <si>
    <t>to others</t>
  </si>
  <si>
    <t>LOCOMOTIVE UNITS</t>
  </si>
  <si>
    <t>(H.P.)</t>
  </si>
  <si>
    <t>Diesel-freight</t>
  </si>
  <si>
    <t>Diesel-passenger</t>
  </si>
  <si>
    <t>Diesel-multiple purpose</t>
  </si>
  <si>
    <t>Diesel-switching</t>
  </si>
  <si>
    <t xml:space="preserve">TOTAL (lines 1 to 4) </t>
  </si>
  <si>
    <t>Electric-locomotives</t>
  </si>
  <si>
    <t>Other self-powered units</t>
  </si>
  <si>
    <t>(steam)</t>
  </si>
  <si>
    <t>TOTAL (lines 5, 6 and 7)</t>
  </si>
  <si>
    <t>Auxiliary units</t>
  </si>
  <si>
    <t>TOTAL LOCOMOTIVE UNITS</t>
  </si>
  <si>
    <t xml:space="preserve">  (lines 8 and 9)</t>
  </si>
  <si>
    <t>DISTRIBUTION OF LOCOMOTIVE UNITS IN SERVICE OF RESPONDENT AT CLOSE OF YEAR BUILT, DISREGARDING YEAR OF REBUILDING</t>
  </si>
  <si>
    <t>During Calendar Year</t>
  </si>
  <si>
    <t>Between</t>
  </si>
  <si>
    <t>Jan. 1, 1990</t>
  </si>
  <si>
    <t>Jan. 1, 1995</t>
  </si>
  <si>
    <t>Jan. 1, 2000</t>
  </si>
  <si>
    <t>Jan. 1, 2005</t>
  </si>
  <si>
    <t>Before</t>
  </si>
  <si>
    <t>Dec. 31, 1994</t>
  </si>
  <si>
    <t>Dec. 31, 1999</t>
  </si>
  <si>
    <t>Dec. 31, 2004</t>
  </si>
  <si>
    <t>Dec. 31, 2009</t>
  </si>
  <si>
    <t>Diesel</t>
  </si>
  <si>
    <t>Electric</t>
  </si>
  <si>
    <t>TOTAL (lines 11 to 13)</t>
  </si>
  <si>
    <t xml:space="preserve">  (lines 14 and 15)</t>
  </si>
  <si>
    <t>Non-Self-Propelled</t>
  </si>
  <si>
    <t>Coaches (PA,PB, PBO)</t>
  </si>
  <si>
    <t>Combined cars</t>
  </si>
  <si>
    <t>(All class C, except CSB)</t>
  </si>
  <si>
    <t>Parlor cars (PBC,PC,PL,PO)</t>
  </si>
  <si>
    <t>Sleeping cars (PS,PT,PAS,PDS)</t>
  </si>
  <si>
    <t>Dining, grill and tavern cars</t>
  </si>
  <si>
    <t>(All class D, PD)</t>
  </si>
  <si>
    <t>Non-passenger-carrying cars</t>
  </si>
  <si>
    <t>(All Class B,CSB,M,PSA,IA)</t>
  </si>
  <si>
    <t>TOTAL (lines 17 to 22)</t>
  </si>
  <si>
    <t>Self-Propelled</t>
  </si>
  <si>
    <t>Electric passenger cars (EP,ET)</t>
  </si>
  <si>
    <t>Electric combined cars (EC)</t>
  </si>
  <si>
    <t>Internal combustion rail</t>
  </si>
  <si>
    <t>motorcars (ED, EG)</t>
  </si>
  <si>
    <t>Other self-propelled cars</t>
  </si>
  <si>
    <t>(Specify types)</t>
  </si>
  <si>
    <t>TOTAL (lines 24 to 27)</t>
  </si>
  <si>
    <t>TOTAL (lines 23 to 28)</t>
  </si>
  <si>
    <t>COMPANY SERVICE CARS</t>
  </si>
  <si>
    <t>Business car (PV)</t>
  </si>
  <si>
    <t>Board outfit cars (MWX)</t>
  </si>
  <si>
    <t>Derrick and snow removal</t>
  </si>
  <si>
    <t>cars (MWU,MWV,MWW,MWK)</t>
  </si>
  <si>
    <t>Dump and ballast cars</t>
  </si>
  <si>
    <t>(MWB,MWD)</t>
  </si>
  <si>
    <t>Other maintenance and</t>
  </si>
  <si>
    <t>service equipment cars</t>
  </si>
  <si>
    <t>TOTAL (lines 30 to 34)</t>
  </si>
  <si>
    <t>710.  INVENTORY OF EQUIPMENT  -  Continued</t>
  </si>
  <si>
    <t>Instructions for reporting freight-train car data.</t>
  </si>
  <si>
    <t xml:space="preserve">Give particulars of each of the various classes of equipment which respondent owned or leased during the year.      </t>
  </si>
  <si>
    <t>In column (d) give the number of units purchased or built in company shops.  In column (e) give the number of new units leased from others.  The term "new" means</t>
  </si>
  <si>
    <t xml:space="preserve">a unit placed in service for the first time on any railroad.    </t>
  </si>
  <si>
    <t>Units leased to others for a period of one year or more are reportable in column (n).  Units temporarily out of respondent's service and rented to others for less than</t>
  </si>
  <si>
    <t xml:space="preserve">one year are to be included in column (i).  Units rented from others for a period less than one year should not be included in column (j).    </t>
  </si>
  <si>
    <t>Units in service of respondent</t>
  </si>
  <si>
    <t>Changes during the year</t>
  </si>
  <si>
    <t>at beginning of year</t>
  </si>
  <si>
    <t>Units installed</t>
  </si>
  <si>
    <t xml:space="preserve">    </t>
  </si>
  <si>
    <t xml:space="preserve">including </t>
  </si>
  <si>
    <t xml:space="preserve">New or </t>
  </si>
  <si>
    <t>Class of equipment</t>
  </si>
  <si>
    <t>Time-mileage</t>
  </si>
  <si>
    <t>leased from</t>
  </si>
  <si>
    <t>rewritten into</t>
  </si>
  <si>
    <t>purchased or</t>
  </si>
  <si>
    <t>and car designations</t>
  </si>
  <si>
    <t>cars</t>
  </si>
  <si>
    <t>All others</t>
  </si>
  <si>
    <t>property accounts</t>
  </si>
  <si>
    <t>leased from others</t>
  </si>
  <si>
    <t>Plain box cars - 40'</t>
  </si>
  <si>
    <t xml:space="preserve">  (B1__, B2__)</t>
  </si>
  <si>
    <t>Plain box cars - 50' longer</t>
  </si>
  <si>
    <t xml:space="preserve">   (B3_0-7, B4_0-7, B5__, B6__,</t>
  </si>
  <si>
    <t xml:space="preserve">   B7__, B8__)</t>
  </si>
  <si>
    <t>Equipped box cars</t>
  </si>
  <si>
    <t xml:space="preserve">   (All Code A, Except A_5_)</t>
  </si>
  <si>
    <t>Plain gondola cars</t>
  </si>
  <si>
    <t xml:space="preserve">   (All Codes, G &amp; J__1,J__2,J__3,J__4)</t>
  </si>
  <si>
    <t>Equipped gondola cars</t>
  </si>
  <si>
    <t xml:space="preserve">   (All Code E)</t>
  </si>
  <si>
    <t>Covered hopper cars</t>
  </si>
  <si>
    <t xml:space="preserve">  (C__1, C__2, C__3, C__4)</t>
  </si>
  <si>
    <t>Open top hopper cars--general service</t>
  </si>
  <si>
    <t xml:space="preserve">   (All Code H)</t>
  </si>
  <si>
    <t>Open top hopper cars--special service</t>
  </si>
  <si>
    <t xml:space="preserve">   (J__0,J__5, J__6, J__7, J__8, J__9, and K)</t>
  </si>
  <si>
    <t>Refrigerator cars -- mechanical</t>
  </si>
  <si>
    <t xml:space="preserve">   (R_5_, R_6_, R_7_, R_8_, R_9_)</t>
  </si>
  <si>
    <t>Refrigerator cars -- non-mechanical</t>
  </si>
  <si>
    <t xml:space="preserve">   (R_0_, R_1_, R_2_)</t>
  </si>
  <si>
    <t>Flat cars -- TOFC/COFC</t>
  </si>
  <si>
    <t xml:space="preserve">   (All Code P, Q and S, Except Q8__)</t>
  </si>
  <si>
    <t>Flat cars -- multi-level</t>
  </si>
  <si>
    <t xml:space="preserve">   (All Code V)</t>
  </si>
  <si>
    <t>Flat cars -- general service</t>
  </si>
  <si>
    <t xml:space="preserve">   (F10_, F20_, F30_)</t>
  </si>
  <si>
    <t>Flat cars -- other</t>
  </si>
  <si>
    <t xml:space="preserve">   (F_1_, F_2_, F_3_, F_4_, F_5_, F_6)</t>
  </si>
  <si>
    <t xml:space="preserve">   (F_8_, F40_)</t>
  </si>
  <si>
    <t>Tank cars -- under 22,000 gallons</t>
  </si>
  <si>
    <t xml:space="preserve">   (T__0, T__1, T__2, T__3, T__4, T__5)</t>
  </si>
  <si>
    <t>Tank cars -- 22,000 gallons and over</t>
  </si>
  <si>
    <t xml:space="preserve">   (T__6, T__7, T__8, T__9)</t>
  </si>
  <si>
    <t>All other freight cars</t>
  </si>
  <si>
    <t xml:space="preserve">   (A_5_, F_7_, All Code L and Q8__)</t>
  </si>
  <si>
    <t xml:space="preserve">     TOTAL (lines 36 to 52)</t>
  </si>
  <si>
    <t>Caboose (All Code M-930)</t>
  </si>
  <si>
    <t xml:space="preserve">     TOTAL (lines 53 and 54)</t>
  </si>
  <si>
    <t>Column (m) should show aggregate capacity for all units reported in columns (k) and (l), as follows.  For freight-train cars, report the nominal capacity (in</t>
  </si>
  <si>
    <t>tons of 2,000 lbs.) as provided for in Rule 86 of the AAR Code of Rules Governing Cars in Interchange.  Convert the capacity of tank cars to capacity in tons</t>
  </si>
  <si>
    <t xml:space="preserve">of the commodity which the car is intended to carry customarily.  </t>
  </si>
  <si>
    <t xml:space="preserve">       Units at Close of Year</t>
  </si>
  <si>
    <t>(concluded)</t>
  </si>
  <si>
    <t>Total in service of respondent</t>
  </si>
  <si>
    <t>col. (i) &amp; (j)</t>
  </si>
  <si>
    <t>Units retired from</t>
  </si>
  <si>
    <t>service respondent</t>
  </si>
  <si>
    <t>Aggregate capacity</t>
  </si>
  <si>
    <t>whether owned</t>
  </si>
  <si>
    <t>of units reported</t>
  </si>
  <si>
    <t>or leased, including</t>
  </si>
  <si>
    <t>Leased from</t>
  </si>
  <si>
    <t>in cols. (k) &amp; (l)</t>
  </si>
  <si>
    <t>Owned and used</t>
  </si>
  <si>
    <t>(see ins. 4)</t>
  </si>
  <si>
    <t>Leased to others</t>
  </si>
  <si>
    <t>(m)</t>
  </si>
  <si>
    <t>(n)</t>
  </si>
  <si>
    <t>Per diem</t>
  </si>
  <si>
    <t>Self-propelled vessels</t>
  </si>
  <si>
    <t xml:space="preserve">   (Tugboats, car ferries, etc.)</t>
  </si>
  <si>
    <t>Non-self-propelled vessels</t>
  </si>
  <si>
    <t xml:space="preserve">   (Car floats, lighters, etc.)</t>
  </si>
  <si>
    <t xml:space="preserve">     TOTAL (lines 56 and 57)</t>
  </si>
  <si>
    <t>HIGHWAY REVENUE EQUIPMENT</t>
  </si>
  <si>
    <t>Chassis Z1__, Z67_, Z68_, Z69_</t>
  </si>
  <si>
    <t>Dry van U2__, Z__, Z6_, 1-6</t>
  </si>
  <si>
    <t>Flat bed U3__, Z3__</t>
  </si>
  <si>
    <t>Open bed U4__, Z4__</t>
  </si>
  <si>
    <t>Mechanical refrigerator U5__, Z5__</t>
  </si>
  <si>
    <t>Bulk hopper U0__, Z0__</t>
  </si>
  <si>
    <t>Insulated U7__, Z7__</t>
  </si>
  <si>
    <t>Tank   Z0__, U6__  (See Note)</t>
  </si>
  <si>
    <t>Other trailer and container  (Special</t>
  </si>
  <si>
    <t xml:space="preserve">   equipped dry van U9__,Z8__,Z9__)</t>
  </si>
  <si>
    <t xml:space="preserve">     TOTAL (lines 59 and 69)</t>
  </si>
  <si>
    <t>Note:  Line 66 (Tank) must have fitting code "CN" to qualify as a tank otherwise it is a bulk hopper.</t>
  </si>
  <si>
    <t>710.  INVENTORY OF EQUIPMENT  -  Concluded</t>
  </si>
  <si>
    <t>(Concluded)</t>
  </si>
  <si>
    <t>[col. (i) &amp; (j)]</t>
  </si>
  <si>
    <t>service of respondent</t>
  </si>
  <si>
    <t>710S.  UNIT COST OF EQUIPMENT INSTALLED DURING THE YEAR</t>
  </si>
  <si>
    <t>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</si>
  <si>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</si>
  <si>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t>
  </si>
  <si>
    <t>the 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</si>
  <si>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 (S)</t>
  </si>
  <si>
    <t xml:space="preserve">including units acquired through capitalized leases (L). </t>
  </si>
  <si>
    <t>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</si>
  <si>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</si>
  <si>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</si>
  <si>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</si>
  <si>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 xml:space="preserve">aluminum-covered hopper car (LO), steel boxcars-special service (XAP), etc.  For TOFC/COFC show type of equipment as enumerated in Schedule 710.   </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</si>
  <si>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</si>
  <si>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</si>
  <si>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</si>
  <si>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</si>
  <si>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t>
  </si>
  <si>
    <t xml:space="preserve">unit or units placed in service for the first time on any railroad. </t>
  </si>
  <si>
    <t>All unequipped boxcars acquired in whole or in part with incentive per diem funds should be reported on separate lines and appropriately identified by</t>
  </si>
  <si>
    <t xml:space="preserve">footnote or sub-heading. </t>
  </si>
  <si>
    <t>NEW UNITS</t>
  </si>
  <si>
    <t>Method of</t>
  </si>
  <si>
    <t>Total weight</t>
  </si>
  <si>
    <t>acquisition</t>
  </si>
  <si>
    <t>Number of units</t>
  </si>
  <si>
    <t>(tons)</t>
  </si>
  <si>
    <t>Total cost</t>
  </si>
  <si>
    <t>(see instructions)</t>
  </si>
  <si>
    <t xml:space="preserve">LOCOMOTIVES   1/  2/ </t>
  </si>
  <si>
    <t>C45AC</t>
  </si>
  <si>
    <t>SD70AC</t>
  </si>
  <si>
    <t>COVERED HOPPERS</t>
  </si>
  <si>
    <t>GONDOLAS</t>
  </si>
  <si>
    <t xml:space="preserve">CONTAINERS - 53 FT </t>
  </si>
  <si>
    <t>REBUILT UNITS</t>
  </si>
  <si>
    <t>GP38-2</t>
  </si>
  <si>
    <t>GP15-1</t>
  </si>
  <si>
    <t>SD40-2</t>
  </si>
  <si>
    <t xml:space="preserve">3/ Includes cost incurred in the current year related to new units included in the prior year.  </t>
  </si>
  <si>
    <t>GENERAL INSTRUCTIONS CONCERNING RETURNS TO BE MADE IN SCHEDULES 720, 721, 723, AND 726</t>
  </si>
  <si>
    <t>For purposes of these schedules, the track categories are defined as follows:</t>
  </si>
  <si>
    <t>Track category (1)</t>
  </si>
  <si>
    <t>F - Track over which any passenger service is provided (other than potential abandonments).  Mileage should be included within track categories A through E unless it is dedicated</t>
  </si>
  <si>
    <t xml:space="preserve">entirely to passenger service, category F. </t>
  </si>
  <si>
    <t xml:space="preserve">Potential abandonments -- Route segments identified by railroads as potentially subject to abandonment as required by Section 10903 of the ICC Termination Act of 1995. </t>
  </si>
  <si>
    <t xml:space="preserve">This schedule should include all class 1, 2, 3, or 4 track from Schedule 700 that is maintained by the respondent (class 5 is assumed to be maintained by others). </t>
  </si>
  <si>
    <t>If, for two consecutive years, a line segment classified in one track category maintains a traffic density which would place it in another, it shall be reclassified into that category</t>
  </si>
  <si>
    <t xml:space="preserve">as of the beginning of the second year. </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</si>
  <si>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</si>
  <si>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</si>
  <si>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</si>
  <si>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</si>
  <si>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</si>
  <si>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</si>
  <si>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at end of period</t>
  </si>
  <si>
    <t>millions of gross ton-miles per track-mile*</t>
  </si>
  <si>
    <t>speed limit</t>
  </si>
  <si>
    <t>Track miles under slow</t>
  </si>
  <si>
    <t>Track category</t>
  </si>
  <si>
    <t>(whole numbers)</t>
  </si>
  <si>
    <t>(use two decimal places)</t>
  </si>
  <si>
    <t>orders at end of period</t>
  </si>
  <si>
    <t>A</t>
  </si>
  <si>
    <t>B</t>
  </si>
  <si>
    <t>C</t>
  </si>
  <si>
    <t>D</t>
  </si>
  <si>
    <t>E</t>
  </si>
  <si>
    <t>F</t>
  </si>
  <si>
    <t>Potential abandonments</t>
  </si>
  <si>
    <t>To determine average density, total track miles (route miles times number of tracks), rather than route miles, shall be used.</t>
  </si>
  <si>
    <t>N/A  -  Information is not available.</t>
  </si>
  <si>
    <t>721.  TIES LAID IN REPLACEMENT</t>
  </si>
  <si>
    <t>1.  Furnish the requested information concerning ties laid in replacement.</t>
  </si>
  <si>
    <t>2.  In column (j), report the total board feet of switch and bridge ties laid in replacement.</t>
  </si>
  <si>
    <t>3.  The term "spot maintenance" in column (k) means repairs to track components during routing inspections, as opposed to programmed replacements aimed at</t>
  </si>
  <si>
    <t>upgrading the general condition of the tracks.  "Percent of spot maintenance" refers  to the percentage of total ties or board feet laid in replacement considered to be spot</t>
  </si>
  <si>
    <t xml:space="preserve">maintenance. </t>
  </si>
  <si>
    <t>4.  In No. 9, the average cost per tie should include transportation charges on foreign lines, tie trains, loading, inspection , and the cost of handling ties in general supply</t>
  </si>
  <si>
    <t>storage and seasoning yards, and in the case of treating ties,  also the cost of handling at treating plants and the cost of treatment.  The cost of unloading, hauling over</t>
  </si>
  <si>
    <t>carrier's own lines, and placing the ties in tracks and of train service other than that necessary in connection with loading or  treatment should not be included in this</t>
  </si>
  <si>
    <t xml:space="preserve">schedule. </t>
  </si>
  <si>
    <t>Crossties</t>
  </si>
  <si>
    <t>Number of crossties laid in replacement</t>
  </si>
  <si>
    <t>switch and</t>
  </si>
  <si>
    <t>New ties</t>
  </si>
  <si>
    <t>Second-hand ties</t>
  </si>
  <si>
    <t>Switch and</t>
  </si>
  <si>
    <t>bridge ties</t>
  </si>
  <si>
    <t xml:space="preserve">                   Wooden</t>
  </si>
  <si>
    <t xml:space="preserve">              Wooden</t>
  </si>
  <si>
    <t>Percent of spot</t>
  </si>
  <si>
    <t>Treated</t>
  </si>
  <si>
    <t>Untreated</t>
  </si>
  <si>
    <t>Concrete</t>
  </si>
  <si>
    <t>(board feet)</t>
  </si>
  <si>
    <t>maintenance</t>
  </si>
  <si>
    <t xml:space="preserve">   TOTAL</t>
  </si>
  <si>
    <t>Potential abandonment</t>
  </si>
  <si>
    <t>Average cost per crosstie</t>
  </si>
  <si>
    <t xml:space="preserve"> and switch tie (MBM) </t>
  </si>
  <si>
    <t>N/A  - Information is not available.</t>
  </si>
  <si>
    <t>722.  TIES LAID IN ADDITIONAL TRACKS AND IN NEW LINES AND EXTENSIONS</t>
  </si>
  <si>
    <t>Give particulars of ties laid during the year in new construction during the year.</t>
  </si>
  <si>
    <t>In column (a) classify the ties as follows:</t>
  </si>
  <si>
    <t xml:space="preserve">   U - Wooden ties untreated when applied.</t>
  </si>
  <si>
    <t xml:space="preserve">   T - Wooden ties treated before application.</t>
  </si>
  <si>
    <t xml:space="preserve">   S - Ties other than wooden (steel, concrete, etc.).  Indicate type in column (h).</t>
  </si>
  <si>
    <t xml:space="preserve">        Report new and second-hand (relay) ties separately, indicating in column (h) which ties are new. </t>
  </si>
  <si>
    <t xml:space="preserve">In columns (d) and (g) show the total cost, including transportation charges on foreign lines, tie trains, loading, inspection, and the cost of handling ties in general supply, storage, and seasoning yard. </t>
  </si>
  <si>
    <t xml:space="preserve">In the case of treated ties, also  show the cost of handling at treating plants and the cost of treatment.  The cost of unloading, hauling over carrier's own lines and placing the ties in tracks, and of train </t>
  </si>
  <si>
    <t xml:space="preserve">service, other than that necessary in connection with loading or treatment, should not be included in this schedule. </t>
  </si>
  <si>
    <t>CROSSTIES</t>
  </si>
  <si>
    <t>SWITCH AND BRIDGE TIES</t>
  </si>
  <si>
    <t>Total cost of</t>
  </si>
  <si>
    <t>crossties laid in</t>
  </si>
  <si>
    <t>Number of feet</t>
  </si>
  <si>
    <t>Average cost</t>
  </si>
  <si>
    <t>switch and bridge</t>
  </si>
  <si>
    <t>Total number</t>
  </si>
  <si>
    <t>new tracks</t>
  </si>
  <si>
    <t>(board measure)</t>
  </si>
  <si>
    <t>per M feet</t>
  </si>
  <si>
    <t>ties laid in new</t>
  </si>
  <si>
    <t>Class of ties</t>
  </si>
  <si>
    <t>of ties applied</t>
  </si>
  <si>
    <t>per tie</t>
  </si>
  <si>
    <t>laid in tracks</t>
  </si>
  <si>
    <t>tracks during year</t>
  </si>
  <si>
    <t>Remarks</t>
  </si>
  <si>
    <t>T</t>
  </si>
  <si>
    <t>New</t>
  </si>
  <si>
    <t>Secondhand</t>
  </si>
  <si>
    <t>S</t>
  </si>
  <si>
    <t>Concrete -Reported per tie in lieu of board measure.</t>
  </si>
  <si>
    <t>Steel</t>
  </si>
  <si>
    <t>Steel -Reported per tie in lieu of board measure.</t>
  </si>
  <si>
    <t>Plastic</t>
  </si>
  <si>
    <t>N/M</t>
  </si>
  <si>
    <t>Number of miles of new running tracks, crossovers, etc., in which ties were laid ________N/A_______________.</t>
  </si>
  <si>
    <t>Number of miles of new yard, station, team, industry, and other switching tracks in which ties were laid __________N/A_____________.</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</si>
  <si>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</si>
  <si>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</si>
  <si>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 general</t>
  </si>
  <si>
    <t xml:space="preserve">condition of the tracks.  "Percent of spot maintenance" refers  to the percentage of total rails laid in replacement considered to be spot maintenance.  </t>
  </si>
  <si>
    <t>In line 9, the average cost of new and relay rail should include the cost of loading at the point of purchase ready for shipment, the freight charges paid foreign lines, and the cost of</t>
  </si>
  <si>
    <t>handling rails in general supply and storage  yards.  The cost of unloading, hauling over carrier's own lines and placing the rails in tracks and of train service in connection with the</t>
  </si>
  <si>
    <t xml:space="preserve">distribution of rails should not be included in this schedule.  </t>
  </si>
  <si>
    <t>Miles of rail laid in replacement (rail miles)</t>
  </si>
  <si>
    <t>New rail</t>
  </si>
  <si>
    <t>Relay rail</t>
  </si>
  <si>
    <t>Welded</t>
  </si>
  <si>
    <t>Bolted</t>
  </si>
  <si>
    <t>Percent of</t>
  </si>
  <si>
    <t>Welded rail</t>
  </si>
  <si>
    <t>Bolted rail</t>
  </si>
  <si>
    <t>rail</t>
  </si>
  <si>
    <t>spot maintenance</t>
  </si>
  <si>
    <t>Average cost of new and relay rail laid in replacement per gross ton</t>
  </si>
  <si>
    <t>Relay</t>
  </si>
  <si>
    <t>N/A - Information is not available.</t>
  </si>
  <si>
    <t>724.  RAILS LAID IN ADDITIONAL TRACKS AND IN NEW LINES AND EXTENSIONS</t>
  </si>
  <si>
    <t>Give particulars of all rails applied during the year in connection with the construction of new track.</t>
  </si>
  <si>
    <t>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</si>
  <si>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</si>
  <si>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</si>
  <si>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</si>
  <si>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</si>
  <si>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Returns in columns (c) and (g) should be reported in WHOLE numbers.  Fractions of less than one-half should be disregarded, and fractions of one-half</t>
  </si>
  <si>
    <t xml:space="preserve">or more should be counted as one. </t>
  </si>
  <si>
    <t xml:space="preserve">The returns in columns (d) and (h) should include the cost of loading at the point of purchase ready for shipment, the freight charges paid foreign lines, </t>
  </si>
  <si>
    <t>and the cost of handling rails in general supply and storage yards.  The cost of unloading, hauling over carrier's own lines, and placing the rails in tracks,</t>
  </si>
  <si>
    <t xml:space="preserve">as well as train service in connection with the distribution of the rail should not be included in this schedule. </t>
  </si>
  <si>
    <t>RAIL APPLIED IN RUNNING TRACKS, PASSING</t>
  </si>
  <si>
    <t>RAIL APPLIED IN YARD, STATION, TEAM, INDUSTRY</t>
  </si>
  <si>
    <t>TRACKS, CROSS-OVERS, ETC.</t>
  </si>
  <si>
    <t>AND OTHER SWITCHING TRACKS</t>
  </si>
  <si>
    <t>Weight of rail</t>
  </si>
  <si>
    <t>Total cost of rail</t>
  </si>
  <si>
    <t>Pounds</t>
  </si>
  <si>
    <t>applied in running tracks,</t>
  </si>
  <si>
    <t>applied in yard station,</t>
  </si>
  <si>
    <t>of</t>
  </si>
  <si>
    <t>per yard</t>
  </si>
  <si>
    <t>of tons</t>
  </si>
  <si>
    <t>passing tracks, cross-</t>
  </si>
  <si>
    <t>per ton</t>
  </si>
  <si>
    <t>team, industry, and other</t>
  </si>
  <si>
    <t>of rail</t>
  </si>
  <si>
    <t>(2,000 lbs.)</t>
  </si>
  <si>
    <t>overs, etc., during year</t>
  </si>
  <si>
    <t>switching tracks during year</t>
  </si>
  <si>
    <t>Number of miles new running tracks, passing tracks, cross-over, etc., in which rails were laid.</t>
  </si>
  <si>
    <t>Number of miles of new yard, station, team, industry, and other switching tracks in which rails were laid.</t>
  </si>
  <si>
    <t>Track-miles of welded rail installed on system this year _______N/A_____________; total to date ___________N/A_______________.</t>
  </si>
  <si>
    <t>725.  WEIGHT OF RAIL</t>
  </si>
  <si>
    <t>Give the particulars called for below concerning the road and track operated by the respondent at the close of the year.  Only the</t>
  </si>
  <si>
    <t>respondent's proportion of jointly-owned mileage should be included.  Under "Weight of rail," the various weights of rails should be</t>
  </si>
  <si>
    <t>given.  Road and track occupied under trackage right or other form of license should not be included herein, but all road and track</t>
  </si>
  <si>
    <t xml:space="preserve">held under any form of lease (granting exclusive possession to the lessee) should be included. </t>
  </si>
  <si>
    <t>Line-haul com-</t>
  </si>
  <si>
    <t>Switching and</t>
  </si>
  <si>
    <t>Weight of</t>
  </si>
  <si>
    <t>panies (miles of</t>
  </si>
  <si>
    <t>terminal companies</t>
  </si>
  <si>
    <t>rails per yard</t>
  </si>
  <si>
    <t>main track)</t>
  </si>
  <si>
    <t>(miles of all tracks)</t>
  </si>
  <si>
    <t>Under 60</t>
  </si>
  <si>
    <t xml:space="preserve">       Railroad Annual Report R-1</t>
  </si>
  <si>
    <t>726.  SUMMARY OF TRACK REPLACEMENTS</t>
  </si>
  <si>
    <t>Furnish the requested information concerning the summary of track replacements.</t>
  </si>
  <si>
    <t>In columns (d), (e), (g), and (j) give the percentage of replacements to units of property in each track category at year end.</t>
  </si>
  <si>
    <t xml:space="preserve">Rail     </t>
  </si>
  <si>
    <t>Track surfacing</t>
  </si>
  <si>
    <t>Number of ties replaced</t>
  </si>
  <si>
    <t>Percent replaced</t>
  </si>
  <si>
    <t>rail replaced</t>
  </si>
  <si>
    <t>Percent</t>
  </si>
  <si>
    <t>Cubic yards of</t>
  </si>
  <si>
    <t>Miles</t>
  </si>
  <si>
    <t>(rail-miles)</t>
  </si>
  <si>
    <t>replaced</t>
  </si>
  <si>
    <t>ballast placed</t>
  </si>
  <si>
    <t>surfaced</t>
  </si>
  <si>
    <t xml:space="preserve">A  </t>
  </si>
  <si>
    <t>750.  CONSUMPTION OF DIESEL FUEL</t>
  </si>
  <si>
    <t>Kind of locomotive service</t>
  </si>
  <si>
    <t>Diesel oil (gallons)</t>
  </si>
  <si>
    <t>Yard switching</t>
  </si>
  <si>
    <t>COST OF FUEL $(000) *</t>
  </si>
  <si>
    <t>Work Train</t>
  </si>
  <si>
    <t>*  Show cost of fuel charged to train and yard service (function 67-Loco. Fuels).  The cost stated for diesel fuel should be the total charges in the accounts specified, including freight</t>
  </si>
  <si>
    <t>charges and handling expenses.  Fuel consumed by mixed and special trains that are predominantly freight should be included in freight service, but where the service of mixed</t>
  </si>
  <si>
    <t>special trains predominantly passenger, the fuel should be included in passenger service.</t>
  </si>
  <si>
    <t>416.  SUPPORTING SCHEDULE - ROAD</t>
  </si>
  <si>
    <t>Owned and Used</t>
  </si>
  <si>
    <t>Improvements to Leased Property</t>
  </si>
  <si>
    <t>Capitalized leases</t>
  </si>
  <si>
    <t>Density</t>
  </si>
  <si>
    <t>Depr.</t>
  </si>
  <si>
    <t>Year</t>
  </si>
  <si>
    <t>Depreciation &amp;</t>
  </si>
  <si>
    <t>(Class)</t>
  </si>
  <si>
    <t>Base</t>
  </si>
  <si>
    <t>SUB-TOTAL</t>
  </si>
  <si>
    <t>Notes:</t>
  </si>
  <si>
    <t xml:space="preserve">        (1)     Columns (c) + (f) + (i) = Column (l)</t>
  </si>
  <si>
    <t xml:space="preserve">        (2)     Columns (d) + (g) + (k) = Column (m)</t>
  </si>
  <si>
    <t xml:space="preserve">        (3)     The base grand total for owned and used, improvements to leased property and capitalized leases should equal the sum of Accounts 3, 8, 9 and 11 shown at year end on</t>
  </si>
  <si>
    <t xml:space="preserve">                  Schedule 330.</t>
  </si>
  <si>
    <t>410.     RAILWAY OPERATING EXPENSES - Continued</t>
  </si>
  <si>
    <t>410.     RAILWAY OPERATING EXPENSES - Concluded</t>
  </si>
  <si>
    <t xml:space="preserve">  (Less Depreciation)  2013-$13,400; 2012-$23,491</t>
  </si>
  <si>
    <t>Non-cash capital investments accrued but not yet paid were $133,000 and $136,000 in 2013 and 2012, respectively.</t>
  </si>
  <si>
    <t>Non-cash capital lease financings were $39,000 and $290,000 in 2013 and 2012, respectively.</t>
  </si>
  <si>
    <t>1/  See note 12 on page 14.</t>
  </si>
  <si>
    <t xml:space="preserve">  Road Initials: UPRR  Year: 2013</t>
  </si>
  <si>
    <t xml:space="preserve">   Balance at close of year   2/</t>
  </si>
  <si>
    <t>2/  Remaining amount of preferred stock is in account 764 as payment is due within one year.</t>
  </si>
  <si>
    <t>Disclose the required information regarding credits and debits to Account No. 735, "Accumulated Depreciation: Road and Equipment Property."</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</si>
  <si>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</si>
  <si>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</si>
  <si>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Other Rents - Debit - Equipment accounts.  (See Schedule 351 for accumulated depreciation to road and equipment owned and leased to others.)</t>
  </si>
  <si>
    <t>A debit balance in columns (b) or (g) for any primary account should be designated "Dr."</t>
  </si>
  <si>
    <t>If there is any inconsistency between credits to reserves as shown in column (c) and charges to operating expenses, a full explanation should</t>
  </si>
  <si>
    <t>be given.</t>
  </si>
  <si>
    <t>Include authorized amortization amounts in column (c) on the lines for the affected accounts.</t>
  </si>
  <si>
    <t>credits</t>
  </si>
  <si>
    <t>debits</t>
  </si>
  <si>
    <t>Public improvements - const.</t>
  </si>
  <si>
    <t>Shop machinery</t>
  </si>
  <si>
    <t>Power plant machinery</t>
  </si>
  <si>
    <t>Freight train cars</t>
  </si>
  <si>
    <t>Passenger train cars</t>
  </si>
  <si>
    <t>Highway revenue equipment</t>
  </si>
  <si>
    <t>Floating equipment</t>
  </si>
  <si>
    <t>Work equipment</t>
  </si>
  <si>
    <t>Miscellaneous equipment</t>
  </si>
  <si>
    <t>Computer systems &amp; WP equip.</t>
  </si>
  <si>
    <r>
      <t>1/</t>
    </r>
    <r>
      <rPr>
        <sz val="8"/>
        <rFont val="Arial"/>
        <family val="2"/>
      </rPr>
      <t xml:space="preserve">  Column (c) includes a reduction for costs charged to capital projects.</t>
    </r>
  </si>
  <si>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</si>
  <si>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</si>
  <si>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</si>
  <si>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</si>
  <si>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</si>
  <si>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</si>
  <si>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 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</si>
  <si>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</si>
  <si>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</si>
  <si>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</si>
  <si>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</si>
  <si>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</si>
  <si>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</si>
  <si>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</si>
  <si>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</si>
  <si>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</si>
  <si>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</si>
  <si>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</si>
  <si>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Public improvements - construction</t>
  </si>
  <si>
    <t>Computer systems &amp; WP equipment</t>
  </si>
  <si>
    <t>Note:  New Equipment depreciation rates were authorized by the Surface Transportation Board effective January 1, 2013.</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</si>
  <si>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</si>
  <si>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</si>
  <si>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</si>
  <si>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</si>
  <si>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</si>
  <si>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</si>
  <si>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</si>
  <si>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</si>
  <si>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</si>
  <si>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</si>
  <si>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</si>
  <si>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</si>
  <si>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</si>
  <si>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</si>
  <si>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</si>
  <si>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</si>
  <si>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</si>
  <si>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</si>
  <si>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</si>
  <si>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</si>
  <si>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</si>
  <si>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</si>
  <si>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</si>
  <si>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</si>
  <si>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</si>
  <si>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</si>
  <si>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FXE (0.63%)</t>
  </si>
  <si>
    <t>KCS (0.63%)</t>
  </si>
  <si>
    <t>Pan Am (0.63%)</t>
  </si>
  <si>
    <t>Entries in this schedule should be made in accordance with the definitions and general instructions given on page 25, classifying the</t>
  </si>
  <si>
    <t>Union Pacific Corporation - Net</t>
  </si>
  <si>
    <t>Disclosures in the respective sections of this schedule may be omitted if either total road leased to others or total equipment leased to</t>
  </si>
  <si>
    <t>others represents less than 5% of total road owned or total equipment owned, respectively.  However, line 39, Grand Total, should be completed.</t>
  </si>
  <si>
    <t xml:space="preserve">       Road Initials: UPRR  Year: 2013</t>
  </si>
  <si>
    <t>Fuel Stations</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</si>
  <si>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</si>
  <si>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</si>
  <si>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</si>
  <si>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</si>
  <si>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</si>
  <si>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</si>
  <si>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</si>
  <si>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</si>
  <si>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</si>
  <si>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</si>
  <si>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</si>
  <si>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</si>
  <si>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</si>
  <si>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</si>
  <si>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</si>
  <si>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</si>
  <si>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</si>
  <si>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</si>
  <si>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</si>
  <si>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</si>
  <si>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</si>
  <si>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</si>
  <si>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</si>
  <si>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 xml:space="preserve">appropriate line item. </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</si>
  <si>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</si>
  <si>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</si>
  <si>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</si>
  <si>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</si>
  <si>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</si>
  <si>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</si>
  <si>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</si>
  <si>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</si>
  <si>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</si>
  <si>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</si>
  <si>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</si>
  <si>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</si>
  <si>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</si>
  <si>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</si>
  <si>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</si>
  <si>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</si>
  <si>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</si>
  <si>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</si>
  <si>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</si>
  <si>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Other Highway Equip (Freight) 1/</t>
  </si>
  <si>
    <t>1/ Includes containers, chassis and trailers.</t>
  </si>
  <si>
    <t xml:space="preserve">          composite rate for the property account 44, and then adding or subtracting the adjustment reported in column (e).  This calculation</t>
  </si>
  <si>
    <t xml:space="preserve">        Road Initials: UPRR  Year: 2013</t>
  </si>
  <si>
    <t xml:space="preserve">      Road Initials: UPRR  Year: 2013</t>
  </si>
  <si>
    <t>1,</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</si>
  <si>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</si>
  <si>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</si>
  <si>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</si>
  <si>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</si>
  <si>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</si>
  <si>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</si>
  <si>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</si>
  <si>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 xml:space="preserve">the appropriate line item.  </t>
  </si>
  <si>
    <t>Report on line 28, all other lease rentals not apportioned in any category listed on lines 1 through 27.</t>
  </si>
  <si>
    <t xml:space="preserve">TOTAL  </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</si>
  <si>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</si>
  <si>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</si>
  <si>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</si>
  <si>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</si>
  <si>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</si>
  <si>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</si>
  <si>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</si>
  <si>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</si>
  <si>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</si>
  <si>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should be made when explaining amounts reported.  Respondents must not make arbitrary changes to the printed stub or column headings without</t>
  </si>
  <si>
    <t>specific authority from the Board.</t>
  </si>
  <si>
    <t>(2)      Land for transportation purposes</t>
  </si>
  <si>
    <t>(3)      Grading</t>
  </si>
  <si>
    <t>(4)      Other, right-of-way expenditures</t>
  </si>
  <si>
    <t>(5)      Tunnels and subways</t>
  </si>
  <si>
    <t>(6)      Bridges, trestles, and culverts</t>
  </si>
  <si>
    <t>(7)      Elevated structures</t>
  </si>
  <si>
    <t>(8)      Ties</t>
  </si>
  <si>
    <t>(9)      Rail and other track material</t>
  </si>
  <si>
    <t>Should equal total on 330</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</si>
  <si>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</si>
  <si>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</si>
  <si>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</si>
  <si>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</si>
  <si>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</si>
  <si>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</si>
  <si>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</si>
  <si>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</si>
  <si>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</si>
  <si>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</si>
  <si>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</si>
  <si>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</si>
  <si>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</si>
  <si>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</si>
  <si>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</si>
  <si>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</si>
  <si>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</si>
  <si>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</si>
  <si>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</si>
  <si>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</si>
  <si>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</si>
  <si>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</si>
  <si>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</si>
  <si>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</si>
  <si>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1/, 2/, 3/, 4/  See notes on page 39.</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</si>
  <si>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</si>
  <si>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</si>
  <si>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</si>
  <si>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</si>
  <si>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</si>
  <si>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</si>
  <si>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</si>
  <si>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</si>
  <si>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</si>
  <si>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The Company has outstanding letters of credit in the amount of $ 10.0 million with various banks</t>
  </si>
  <si>
    <t>under which no borrowings were outstanding at December 31, 2013.</t>
  </si>
  <si>
    <t>Road Initials:  UPRR Year:  2013</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</si>
  <si>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</si>
  <si>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</si>
  <si>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</si>
  <si>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</si>
  <si>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</si>
  <si>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</si>
  <si>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</si>
  <si>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</si>
  <si>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</si>
  <si>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</si>
  <si>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</si>
  <si>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</si>
  <si>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</si>
  <si>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</si>
  <si>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</si>
  <si>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</si>
  <si>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</si>
  <si>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</si>
  <si>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</si>
  <si>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</si>
  <si>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</si>
  <si>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</si>
  <si>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</si>
  <si>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</si>
  <si>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</si>
  <si>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</si>
  <si>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</si>
  <si>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</si>
  <si>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</si>
  <si>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</si>
  <si>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</si>
  <si>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</si>
  <si>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</si>
  <si>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</si>
  <si>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</si>
  <si>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</si>
  <si>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</si>
  <si>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</si>
  <si>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</si>
  <si>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</si>
  <si>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</si>
  <si>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</si>
  <si>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</si>
  <si>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</si>
  <si>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</si>
  <si>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</si>
  <si>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</si>
  <si>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</si>
  <si>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</si>
  <si>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</si>
  <si>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</si>
  <si>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</si>
  <si>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</si>
  <si>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Union Pacific Corporation - net</t>
  </si>
  <si>
    <t xml:space="preserve">Railroad Annual Report R-1 </t>
  </si>
  <si>
    <t xml:space="preserve">   Road Initials: UPRR  Year: 2013  </t>
  </si>
  <si>
    <t>Interest Expense/Income- Net</t>
  </si>
  <si>
    <t>Balance 12-31-13</t>
  </si>
  <si>
    <t>Interest Not Directly Related to Road or Equipment Property Debt  1/</t>
  </si>
  <si>
    <t>1/  Allocation of capitalized interest, intercompany interest, and interest not directly related to road or equipment debt.</t>
  </si>
  <si>
    <t xml:space="preserve"> Railroad Annual Report R-1</t>
  </si>
  <si>
    <t xml:space="preserve">   Road Initials: UPRR  Year: 2013</t>
  </si>
  <si>
    <t>-Prior Period Adjustment</t>
  </si>
  <si>
    <t>**  Concrete and steel switch ties are not included in column (j).  In lieu of board measure, number of switch ties was 126 at an average cost of $727.28.</t>
  </si>
  <si>
    <t xml:space="preserve">              Road Initials: UPRR  Year: 2013     </t>
  </si>
  <si>
    <t xml:space="preserve">     Road Initials: UPRR  Year: 2013</t>
  </si>
  <si>
    <r>
      <t xml:space="preserve">OPEN TOP HOPPERS   </t>
    </r>
    <r>
      <rPr>
        <b/>
        <sz val="7"/>
        <rFont val="Arial"/>
        <family val="2"/>
      </rPr>
      <t>1/</t>
    </r>
  </si>
  <si>
    <t xml:space="preserve">             1/  3/                      TOTAL</t>
  </si>
  <si>
    <t>9-44CW</t>
  </si>
  <si>
    <t>GP60</t>
  </si>
  <si>
    <t>8-41CW</t>
  </si>
  <si>
    <t>GP40</t>
  </si>
  <si>
    <t>MP15</t>
  </si>
  <si>
    <t>SD38-2</t>
  </si>
  <si>
    <r>
      <t xml:space="preserve">LOCOMOTIVE CRANES   </t>
    </r>
    <r>
      <rPr>
        <b/>
        <sz val="7"/>
        <rFont val="Arial"/>
        <family val="2"/>
      </rPr>
      <t>3/</t>
    </r>
  </si>
  <si>
    <r>
      <t xml:space="preserve">JORDAN SPREADERS   </t>
    </r>
    <r>
      <rPr>
        <b/>
        <sz val="7"/>
        <rFont val="Arial"/>
        <family val="2"/>
      </rPr>
      <t>3/</t>
    </r>
  </si>
  <si>
    <r>
      <t xml:space="preserve">             1/  2/ </t>
    </r>
    <r>
      <rPr>
        <sz val="7.5"/>
        <rFont val="Arial"/>
        <family val="2"/>
      </rPr>
      <t xml:space="preserve"> </t>
    </r>
    <r>
      <rPr>
        <b/>
        <sz val="7.5"/>
        <rFont val="Arial"/>
        <family val="2"/>
      </rPr>
      <t>3/</t>
    </r>
    <r>
      <rPr>
        <sz val="7.5"/>
        <rFont val="Arial"/>
        <family val="2"/>
      </rPr>
      <t xml:space="preserve">  </t>
    </r>
    <r>
      <rPr>
        <b/>
        <sz val="7.5"/>
        <rFont val="Arial"/>
        <family val="2"/>
      </rPr>
      <t xml:space="preserve">                    TOTAL</t>
    </r>
  </si>
  <si>
    <t>1/  2/  3/        GRAND TOTAL</t>
  </si>
  <si>
    <t>1/ Includes 107 rebuilt six-axle switch locomotives, 32 rebuilt four-axle switch locomotives, 22 refrigerated boxcars financially complete this year.</t>
  </si>
  <si>
    <t>2/ Excludes 70 rebuilt six-axle locomotives not financially complete this year.</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</si>
  <si>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</si>
  <si>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</si>
  <si>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</si>
  <si>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</si>
  <si>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</si>
  <si>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</si>
  <si>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</si>
  <si>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</si>
  <si>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</si>
  <si>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</si>
  <si>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</si>
  <si>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</si>
  <si>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</si>
  <si>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</si>
  <si>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</si>
  <si>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</si>
  <si>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</si>
  <si>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</si>
  <si>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For reporting purposes, a "locomotive unit" is a self-propelled vehicle generating or converting</t>
  </si>
  <si>
    <t xml:space="preserve">  energy into motion, and designed solely for moving other equipment.  An "A" unit is the least</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</si>
  <si>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</si>
  <si>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</si>
  <si>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</si>
  <si>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</si>
  <si>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</si>
  <si>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</si>
  <si>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</si>
  <si>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</si>
  <si>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</si>
  <si>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</si>
  <si>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</si>
  <si>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</si>
  <si>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</si>
  <si>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</si>
  <si>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</si>
  <si>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</si>
  <si>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</si>
  <si>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</si>
  <si>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</si>
  <si>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</si>
  <si>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</si>
  <si>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</si>
  <si>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</si>
  <si>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</si>
  <si>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</si>
  <si>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</si>
  <si>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</si>
  <si>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</si>
  <si>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</si>
  <si>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a</t>
  </si>
  <si>
    <t xml:space="preserve"> Road Initials: UPRR  Year: 2013</t>
  </si>
  <si>
    <t xml:space="preserve">Time-mileage cars refers to freight cars, other than cabooses, owned or held under lease arrangement, whose interline rental is settled on a per diem </t>
  </si>
  <si>
    <t xml:space="preserve">and line haul mileage basis under "Code of Car Hire Rules" or would be so settled if used by another railroad.  </t>
  </si>
  <si>
    <t>A - Freight density of 20 million or more gross ton miles per track mile per year (including passing tracks, turnouts and crossovers).</t>
  </si>
  <si>
    <t xml:space="preserve">B - Freight density of less than 20 million gross ton miles per track mile per year, but at least 5 million (including passing tracks, turnouts and crossovers). </t>
  </si>
  <si>
    <t xml:space="preserve">C - Freight density of less than 5 million gross ton miles per track mile per year, but at least 1 million (including passing tracks, turnouts and crossovers). </t>
  </si>
  <si>
    <t>D - Freight density of less than 1 million gross ton miles per track mile per year (including passing tracks, turnouts and crossovers).</t>
  </si>
  <si>
    <t xml:space="preserve">E - Way and yard switching tracks (passing tracks, turnouts, and crossovers shall be included in category A, B, C, D, F, and Potential abandonments, as appropriate.) </t>
  </si>
  <si>
    <t>PTC 710.   INVENTORY OF EQUIPMENT</t>
  </si>
  <si>
    <t xml:space="preserve">PTC Supplement to Railroad Annual Report R-1  </t>
  </si>
  <si>
    <t>NOTE:  Units will not be reported in this schedule until the full PTC installation is complete, including the final software.</t>
  </si>
  <si>
    <t>PTC 710.   INVENTORY OF EQUIPMENT - Continued</t>
  </si>
  <si>
    <t xml:space="preserve">      Road Initials: UPRR  Year: 2013 </t>
  </si>
  <si>
    <t>PTC 710.  INVENTORY OF EQUIPMENT  -  Continued</t>
  </si>
  <si>
    <t>Column (m) should show aggregate capacity for all units reported in Columns (k) and (l), as follows.  For freight-train cars,</t>
  </si>
  <si>
    <t>report the nominal capacity (in tons of 2,000 lbs) as provided for in Rule 86 of the AAR Code of Rules Governing Cars in</t>
  </si>
  <si>
    <t>Interchange.  Convert the capacity of tank cars to capacity in tons of the commodity which the car is intended to customarily carry.</t>
  </si>
  <si>
    <t>Time-mileage cars refers to freight cars, other than cabooses, owned or held under lease arrangement, whose interline rental</t>
  </si>
  <si>
    <t>is settled on a per diem and line haul mileage basis under "Code of Car Hire Rules" or would be so settled if used by another railroad.</t>
  </si>
  <si>
    <t>PTC 710.  INVENTORY OF EQUIPMENT  -  Concluded</t>
  </si>
  <si>
    <t>PTC 700. MILEAGE OPERATED AT CLOSE OF YEAR</t>
  </si>
  <si>
    <t>PTC 352B. INVESTMENT IN RAILROAD PROPERTY USED IN TRANSPORTATION SERVICE (By Property Account)</t>
  </si>
  <si>
    <t>PTC 335. ACCUMULATED DEPRECIATION - ROAD AND EQUIPMENT OWNED AND USED</t>
  </si>
  <si>
    <t>PTC 332.  DEPRECIATION BASE AND RATES - ROAD AND EQUIPMENT OWNED AND USED AND LEASED FROM OTHERS</t>
  </si>
  <si>
    <t>PTC 330.      ROAD PROPERTY AND EQUIPMENT AND IMPROVEMENTS TO LEASED PROPERTY AND EQUIPMENT</t>
  </si>
  <si>
    <t xml:space="preserve">        PTC 330.      ROAD PROPERTY AND EQUIPMENT AND IMPROVEMENTS TO LEASED PROPERTY AND EQUIPMENT - Concluded</t>
  </si>
  <si>
    <t>NOTE:  Not included in the schedule above are the following capital contributions by UPRR to investees for the development of PTC:</t>
  </si>
  <si>
    <t>Meterocomm LLC:  $10,600 in 2013; total of $56,650</t>
  </si>
  <si>
    <t>State whether or not each share of stock has the right to one vote;  if not, give particulars in a footnote.    [ x ]  Yes     [   ]  No</t>
  </si>
  <si>
    <t>Are voting rights proportional to holdings?  [ x ]  Yes   [  ]  No.  If no, state in a footnote the relationship between holdings and corresponding</t>
  </si>
  <si>
    <t>Are voting rights attached to any securities other than stock?   [  ]  Yes   [ x ]  No.  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</si>
  <si>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</si>
  <si>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</si>
  <si>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</si>
  <si>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action by any method?   [   ]  Yes   [ x ]  No.   If yes, describe fully in a footnote each such class or issue and give a succinct statement showing</t>
  </si>
  <si>
    <t xml:space="preserve"> clearly the character and extent of such privileges.</t>
  </si>
  <si>
    <t xml:space="preserve">as of the close of the year - 4,853 votes, as of 12/31/2013.  </t>
  </si>
  <si>
    <t>Give the date of such meeting - March 20, 2014</t>
  </si>
  <si>
    <t>Union Pacific de Mexico, S.A. de C.V.</t>
  </si>
  <si>
    <t>UP Transportation Services Canada Corporation</t>
  </si>
  <si>
    <t>UPDS de Mexico, S. de R.L. de C.V.</t>
  </si>
  <si>
    <t>Year Ended December 31, 2013</t>
  </si>
  <si>
    <t>(402)  544-6262  (or contact Heidi Brammer at (402) 544-4887)</t>
  </si>
  <si>
    <r>
      <t>Two copies will be submitted on: (date) _______</t>
    </r>
    <r>
      <rPr>
        <u/>
        <sz val="9"/>
        <rFont val="Arial"/>
        <family val="2"/>
      </rPr>
      <t>March 31, 2014</t>
    </r>
    <r>
      <rPr>
        <sz val="9"/>
        <rFont val="Arial"/>
        <family val="2"/>
      </rPr>
      <t>________________.</t>
    </r>
  </si>
  <si>
    <t xml:space="preserve">                         PTC Supplement to Railroad Annual Report R-1</t>
  </si>
  <si>
    <t>Road Initials: UPRR  Year: 2013</t>
  </si>
  <si>
    <t>GENERAL INSTRUCTIONS CONCERNING RETURNS TO BE MADE IN SCHEDULE PTC 720</t>
  </si>
  <si>
    <t>PTC 720.  TRACK AND TRAFFIC CONDITIONS</t>
  </si>
  <si>
    <t>PTC 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</si>
  <si>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</si>
  <si>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</si>
  <si>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</si>
  <si>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</si>
  <si>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</si>
  <si>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</si>
  <si>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</si>
  <si>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</si>
  <si>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</si>
  <si>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</si>
  <si>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</si>
  <si>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</si>
  <si>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</si>
  <si>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</si>
  <si>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</si>
  <si>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</si>
  <si>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</si>
  <si>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</si>
  <si>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</si>
  <si>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 xml:space="preserve">LOCOMOTIVES                               </t>
  </si>
  <si>
    <t xml:space="preserve">                                                     TOTAL</t>
  </si>
  <si>
    <t xml:space="preserve">                                       GRAND  TOTAL</t>
  </si>
  <si>
    <t>NOTE:  Units and dollars will not be reported in this schedule until the full PTC installation is complete, including the final software.</t>
  </si>
  <si>
    <t xml:space="preserve">     PTC Supplement to Railroad Annual Report R-1</t>
  </si>
  <si>
    <t>PTC Supplement</t>
  </si>
  <si>
    <t xml:space="preserve">                                </t>
  </si>
  <si>
    <t>Schedules 330, 332, 335, 352B, 410, 700, 710, 710S, and 720</t>
  </si>
  <si>
    <t>TO THE</t>
  </si>
  <si>
    <t>SURFACE TRANSPORTATION BOARD</t>
  </si>
  <si>
    <t xml:space="preserve"> FOR THE </t>
  </si>
  <si>
    <t xml:space="preserve"> YEAR ENDED DECEMBER 31, 2013</t>
  </si>
  <si>
    <t>Check:</t>
  </si>
  <si>
    <t>Diff:</t>
  </si>
  <si>
    <t>PTC-220 LLC: $752 in 2013; total of $5,303</t>
  </si>
  <si>
    <t>210. RESULTS OF OPERATIONS</t>
  </si>
  <si>
    <t>Disclose the requested information for respondent pertaining to results of operations for</t>
  </si>
  <si>
    <t xml:space="preserve">         the year.</t>
  </si>
  <si>
    <t>Report total operating  expenses from Schedule 410.  Any differences between this</t>
  </si>
  <si>
    <t>Line 15, col b</t>
  </si>
  <si>
    <t>= Line 62, col b</t>
  </si>
  <si>
    <t xml:space="preserve">         schedule and Schedule 410 must be explained on page 18.</t>
  </si>
  <si>
    <t>Lines 47, 48, 49 col b</t>
  </si>
  <si>
    <t>= Line 63, col b</t>
  </si>
  <si>
    <t>Line 50, col b</t>
  </si>
  <si>
    <t>= Line 64, col b</t>
  </si>
  <si>
    <t>List dividends from investments accounted for under the cost method on line 19, and list</t>
  </si>
  <si>
    <t xml:space="preserve">         dividends accounted for under the equity method on line  25.</t>
  </si>
  <si>
    <t>Line 14, col b</t>
  </si>
  <si>
    <t>= Line 620, col  h</t>
  </si>
  <si>
    <t>All contra entries should be shown in parenthesis.</t>
  </si>
  <si>
    <t>Line 14, col d</t>
  </si>
  <si>
    <t>= Line 620, col  f</t>
  </si>
  <si>
    <t>Line 14, col e</t>
  </si>
  <si>
    <t>= Line 620, col g</t>
  </si>
  <si>
    <t>Freight-related</t>
  </si>
  <si>
    <t>Passenger-related</t>
  </si>
  <si>
    <t>revenue and</t>
  </si>
  <si>
    <t>ORDINARY ITEMS</t>
  </si>
  <si>
    <t>OPERATING INCOME</t>
  </si>
  <si>
    <t>Railway Operating Income</t>
  </si>
  <si>
    <t>(101)</t>
  </si>
  <si>
    <t>(102)</t>
  </si>
  <si>
    <t>(103)</t>
  </si>
  <si>
    <t>Passenger-Related</t>
  </si>
  <si>
    <t>(104)</t>
  </si>
  <si>
    <t>Switching</t>
  </si>
  <si>
    <t>(105)</t>
  </si>
  <si>
    <t>Water Transfers</t>
  </si>
  <si>
    <t>(106)</t>
  </si>
  <si>
    <t>Demurrage</t>
  </si>
  <si>
    <t>(110)</t>
  </si>
  <si>
    <t>Incidental</t>
  </si>
  <si>
    <t>(121)</t>
  </si>
  <si>
    <t>Joint Facility-Credit</t>
  </si>
  <si>
    <t>(122)</t>
  </si>
  <si>
    <t>Joint Facility-Debit</t>
  </si>
  <si>
    <t>(501)</t>
  </si>
  <si>
    <t>Railway operating revenues (Exclusive of transfers</t>
  </si>
  <si>
    <t xml:space="preserve">      from government authorities-lines 1-9)</t>
  </si>
  <si>
    <t>(502)</t>
  </si>
  <si>
    <t>Railway operating revenues-transfers from government</t>
  </si>
  <si>
    <t xml:space="preserve">      authorities</t>
  </si>
  <si>
    <t>(503)</t>
  </si>
  <si>
    <t>Railway operating revenues-amortization of deferred</t>
  </si>
  <si>
    <t xml:space="preserve">      transfers from government authorities</t>
  </si>
  <si>
    <t>TOTAL RAILWAY OPERATING REVENUES (lines 10-12)</t>
  </si>
  <si>
    <t>(531)</t>
  </si>
  <si>
    <t>Railway operating expenses</t>
  </si>
  <si>
    <t xml:space="preserve">      Net revenue from railway operations</t>
  </si>
  <si>
    <t>OTHER INCOME</t>
  </si>
  <si>
    <t>(506)</t>
  </si>
  <si>
    <t>Revenue from property used in other than carrier operations</t>
  </si>
  <si>
    <t>(510)</t>
  </si>
  <si>
    <t>Miscellaneous rent income</t>
  </si>
  <si>
    <t>(512)</t>
  </si>
  <si>
    <t>Separately operated properties-Profit</t>
  </si>
  <si>
    <t>(513)</t>
  </si>
  <si>
    <t>Dividend income (cost method)</t>
  </si>
  <si>
    <t>(514)</t>
  </si>
  <si>
    <t>Interest income</t>
  </si>
  <si>
    <t>(516)</t>
  </si>
  <si>
    <t>Income from sinking and other funds</t>
  </si>
  <si>
    <t>(517)</t>
  </si>
  <si>
    <t>Release of premiums on funded debt</t>
  </si>
  <si>
    <t>(518)</t>
  </si>
  <si>
    <t>Reimbursements received under contracts and agreements</t>
  </si>
  <si>
    <t>(519)</t>
  </si>
  <si>
    <t>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</si>
  <si>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</si>
  <si>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</si>
  <si>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</si>
  <si>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</si>
  <si>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</si>
  <si>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MISCELLANEOUS DEDUCTIONS FROM INCOME</t>
  </si>
  <si>
    <t>(534)</t>
  </si>
  <si>
    <t>Expenses of property used in other than carrier operations</t>
  </si>
  <si>
    <t>(544)</t>
  </si>
  <si>
    <t>Miscellaneous taxes</t>
  </si>
  <si>
    <t>(545)</t>
  </si>
  <si>
    <t>Separately operated properties-Loss</t>
  </si>
  <si>
    <t>(549)</t>
  </si>
  <si>
    <t>Maintenance of investment organization</t>
  </si>
  <si>
    <t>(550)</t>
  </si>
  <si>
    <t>Income transferred under contracts and agreements</t>
  </si>
  <si>
    <t>(551)</t>
  </si>
  <si>
    <t>Miscellaneous income charges</t>
  </si>
  <si>
    <t>(553)</t>
  </si>
  <si>
    <t>Uncollectible accounts</t>
  </si>
  <si>
    <t xml:space="preserve">TOTAL MISCELLANEOUS DEDUCTIONS </t>
  </si>
  <si>
    <t xml:space="preserve">    Income available for fixed charges </t>
  </si>
  <si>
    <t xml:space="preserve">NOTES AND REMARKS FOR SCHEDULES 210 AND 220 </t>
  </si>
</sst>
</file>

<file path=xl/styles.xml><?xml version="1.0" encoding="utf-8"?>
<styleSheet xmlns="http://schemas.openxmlformats.org/spreadsheetml/2006/main">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 #,##0.00"/>
    <numFmt numFmtId="166" formatCode="0.0"/>
    <numFmt numFmtId="167" formatCode="_-* #,##0.00\ _D_M_-;\-* #,##0.00\ _D_M_-;_-* &quot;-&quot;??\ _D_M_-;_-@_-"/>
    <numFmt numFmtId="168" formatCode="_-* #,##0.00\ &quot;DM&quot;_-;\-* #,##0.00\ &quot;DM&quot;_-;_-* &quot;-&quot;??\ &quot;DM&quot;_-;_-@_-"/>
    <numFmt numFmtId="169" formatCode="&quot;$&quot;#,##0.00"/>
    <numFmt numFmtId="170" formatCode="_-* #,##0\ _D_M_-;\-* #,##0\ _D_M_-;_-* &quot;-&quot;\ _D_M_-;_-@_-"/>
    <numFmt numFmtId="171" formatCode="_-* #,##0\ &quot;DM&quot;_-;\-* #,##0\ &quot;DM&quot;_-;_-* &quot;-&quot;\ &quot;DM&quot;_-;_-@_-"/>
    <numFmt numFmtId="172" formatCode="dd\-mmm\-yy_)"/>
    <numFmt numFmtId="173" formatCode="hh:mm\ AM/PM_)"/>
    <numFmt numFmtId="174" formatCode="_(* #,##0_);_(* \(#,##0\);_(* &quot;-&quot;??_);_(@_)"/>
    <numFmt numFmtId="175" formatCode="0.0%"/>
    <numFmt numFmtId="176" formatCode="#,##0.0_);\(#,##0.0\)"/>
    <numFmt numFmtId="177" formatCode="0.0_)"/>
    <numFmt numFmtId="178" formatCode="#,##0.0_);[Red]\(#,##0.0\)"/>
    <numFmt numFmtId="179" formatCode="&quot;$&quot;#,##0"/>
    <numFmt numFmtId="180" formatCode="#,##0.000_);\(#,##0.000\)"/>
    <numFmt numFmtId="181" formatCode="_(* #,##0.00_);_(* \(#,##0.00\);_(* \-??_);_(@_)"/>
    <numFmt numFmtId="182" formatCode="_(\$* #,##0.00_);_(\$* \(#,##0.00\);_(\$* \-??_);_(@_)"/>
    <numFmt numFmtId="183" formatCode="#,##0.00%;\(#,##0.00%\)"/>
    <numFmt numFmtId="184" formatCode="&quot;$&quot;#,###,##0.00;\(&quot;$&quot;#,###,##0.00\)"/>
    <numFmt numFmtId="185" formatCode="#,###,##0.00;\(#,###,##0.00\)"/>
    <numFmt numFmtId="186" formatCode=";;;"/>
  </numFmts>
  <fonts count="127">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Courier"/>
      <family val="3"/>
    </font>
    <font>
      <sz val="8"/>
      <name val="Arial"/>
      <family val="2"/>
    </font>
    <font>
      <b/>
      <sz val="8"/>
      <name val="Arial"/>
      <family val="2"/>
    </font>
    <font>
      <sz val="10"/>
      <name val="Arial"/>
      <family val="2"/>
    </font>
    <font>
      <sz val="10"/>
      <name val="Courier"/>
      <family val="3"/>
    </font>
    <font>
      <b/>
      <sz val="10"/>
      <name val="Arial"/>
      <family val="2"/>
    </font>
    <font>
      <sz val="11"/>
      <color indexed="8"/>
      <name val="Calibri"/>
      <family val="2"/>
    </font>
    <font>
      <sz val="11"/>
      <color indexed="9"/>
      <name val="Calibri"/>
      <family val="2"/>
    </font>
    <font>
      <b/>
      <sz val="11"/>
      <color indexed="8"/>
      <name val="Calibri"/>
      <family val="2"/>
    </font>
    <font>
      <sz val="11"/>
      <color indexed="17"/>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sz val="7.5"/>
      <name val="Arial"/>
      <family val="2"/>
    </font>
    <font>
      <b/>
      <sz val="7.5"/>
      <name val="Arial"/>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1"/>
      <color indexed="63"/>
      <name val="Calibri"/>
      <family val="2"/>
    </font>
    <font>
      <sz val="11"/>
      <color indexed="14"/>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5"/>
      <name val="Courier"/>
      <family val="3"/>
    </font>
    <font>
      <b/>
      <u/>
      <sz val="8"/>
      <name val="Arial"/>
      <family val="2"/>
    </font>
    <font>
      <sz val="10"/>
      <color indexed="8"/>
      <name val="Arial"/>
      <family val="2"/>
    </font>
    <font>
      <sz val="10"/>
      <color theme="1"/>
      <name val="Arial"/>
      <family val="2"/>
    </font>
    <font>
      <sz val="10"/>
      <color indexed="9"/>
      <name val="Arial"/>
      <family val="2"/>
    </font>
    <font>
      <sz val="10"/>
      <color theme="0"/>
      <name val="Arial"/>
      <family val="2"/>
    </font>
    <font>
      <sz val="11"/>
      <color indexed="16"/>
      <name val="Calibri"/>
      <family val="2"/>
    </font>
    <font>
      <sz val="11"/>
      <color indexed="20"/>
      <name val="Calibri"/>
      <family val="2"/>
    </font>
    <font>
      <b/>
      <sz val="11"/>
      <color indexed="53"/>
      <name val="Calibri"/>
      <family val="2"/>
    </font>
    <font>
      <b/>
      <sz val="11"/>
      <color indexed="10"/>
      <name val="Calibri"/>
      <family val="2"/>
    </font>
    <font>
      <sz val="11"/>
      <color theme="1"/>
      <name val="Arial"/>
      <family val="2"/>
    </font>
    <font>
      <i/>
      <sz val="11"/>
      <color indexed="23"/>
      <name val="Calibri"/>
      <family val="2"/>
    </font>
    <font>
      <i/>
      <sz val="10"/>
      <color indexed="23"/>
      <name val="Arial"/>
      <family val="2"/>
    </font>
    <font>
      <i/>
      <sz val="10"/>
      <color rgb="FF7F7F7F"/>
      <name val="Arial"/>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8.5"/>
      <name val="Arial"/>
      <family val="2"/>
    </font>
    <font>
      <sz val="7"/>
      <name val="Arial"/>
      <family val="2"/>
    </font>
    <font>
      <sz val="7"/>
      <name val="Courier"/>
      <family val="3"/>
    </font>
    <font>
      <u/>
      <sz val="8"/>
      <name val="Arial"/>
      <family val="2"/>
    </font>
    <font>
      <sz val="10"/>
      <name val="Arial"/>
      <family val="2"/>
    </font>
    <font>
      <sz val="14"/>
      <name val="Arial"/>
      <family val="2"/>
    </font>
    <font>
      <b/>
      <sz val="18"/>
      <name val="Arial"/>
      <family val="2"/>
    </font>
    <font>
      <b/>
      <sz val="14"/>
      <name val="Arial"/>
      <family val="2"/>
    </font>
    <font>
      <sz val="9"/>
      <name val="Arial"/>
      <family val="2"/>
    </font>
    <font>
      <u/>
      <sz val="9"/>
      <name val="Arial"/>
      <family val="2"/>
    </font>
    <font>
      <i/>
      <sz val="8"/>
      <name val="Arial"/>
      <family val="2"/>
    </font>
    <font>
      <u/>
      <sz val="7.5"/>
      <name val="Arial"/>
      <family val="2"/>
    </font>
    <font>
      <b/>
      <sz val="12"/>
      <name val="Arial"/>
      <family val="2"/>
    </font>
    <font>
      <b/>
      <i/>
      <sz val="7.5"/>
      <name val="Arial"/>
      <family val="2"/>
    </font>
    <font>
      <sz val="7"/>
      <name val="Tms Rmn"/>
    </font>
    <font>
      <b/>
      <sz val="7"/>
      <name val="Arial"/>
      <family val="2"/>
    </font>
    <font>
      <b/>
      <sz val="18"/>
      <color theme="3"/>
      <name val="Cambria"/>
      <family val="2"/>
      <scheme val="major"/>
    </font>
    <font>
      <sz val="8"/>
      <color rgb="FF0000FF"/>
      <name val="Arial"/>
      <family val="2"/>
    </font>
    <font>
      <sz val="10"/>
      <color rgb="FF000000"/>
      <name val="Times New Roman"/>
      <family val="1"/>
    </font>
    <font>
      <sz val="8"/>
      <color rgb="FFFF0000"/>
      <name val="Arial"/>
      <family val="2"/>
    </font>
    <font>
      <b/>
      <sz val="7.5"/>
      <color rgb="FFFF0000"/>
      <name val="Arial"/>
      <family val="2"/>
    </font>
    <font>
      <sz val="6"/>
      <name val="Arial"/>
      <family val="2"/>
    </font>
    <font>
      <sz val="7.1"/>
      <name val="Arial"/>
      <family val="2"/>
    </font>
    <font>
      <sz val="8"/>
      <color indexed="12"/>
      <name val="Arial"/>
      <family val="2"/>
    </font>
    <font>
      <sz val="10"/>
      <color indexed="0"/>
      <name val="Arial"/>
      <family val="2"/>
    </font>
    <font>
      <b/>
      <sz val="10"/>
      <color indexed="0"/>
      <name val="Times New Roman"/>
      <family val="1"/>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1"/>
      <color rgb="FFFF0000"/>
      <name val="Arial"/>
      <family val="2"/>
    </font>
    <font>
      <u/>
      <sz val="10"/>
      <color theme="10"/>
      <name val="Arial"/>
      <family val="2"/>
    </font>
    <font>
      <sz val="8"/>
      <color rgb="FF0070C0"/>
      <name val="Arial"/>
      <family val="2"/>
    </font>
    <font>
      <sz val="8"/>
      <color theme="1"/>
      <name val="Arial"/>
      <family val="2"/>
    </font>
    <font>
      <sz val="12"/>
      <name val="Book Antiqua"/>
      <family val="1"/>
    </font>
    <font>
      <sz val="12"/>
      <name val="Times New Roman"/>
      <family val="1"/>
    </font>
    <font>
      <sz val="10"/>
      <name val="Helv"/>
    </font>
    <font>
      <sz val="9"/>
      <name val="Courier"/>
      <family val="3"/>
    </font>
    <font>
      <sz val="7"/>
      <color indexed="12"/>
      <name val="Arial"/>
      <family val="2"/>
    </font>
    <font>
      <sz val="7"/>
      <color rgb="FFFF0000"/>
      <name val="Arial"/>
      <family val="2"/>
    </font>
    <font>
      <sz val="7"/>
      <color indexed="8"/>
      <name val="Arial"/>
      <family val="2"/>
    </font>
    <font>
      <sz val="16"/>
      <name val="Arial"/>
      <family val="2"/>
    </font>
  </fonts>
  <fills count="102">
    <fill>
      <patternFill patternType="none"/>
    </fill>
    <fill>
      <patternFill patternType="gray125"/>
    </fill>
    <fill>
      <patternFill patternType="solid">
        <fgColor indexed="60"/>
      </patternFill>
    </fill>
    <fill>
      <patternFill patternType="solid">
        <fgColor indexed="49"/>
      </patternFill>
    </fill>
    <fill>
      <patternFill patternType="solid">
        <fgColor indexed="54"/>
      </patternFill>
    </fill>
    <fill>
      <patternFill patternType="solid">
        <fgColor indexed="43"/>
        <bgColor indexed="64"/>
      </patternFill>
    </fill>
    <fill>
      <patternFill patternType="solid">
        <fgColor indexed="43"/>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ill>
    <fill>
      <patternFill patternType="solid">
        <fgColor indexed="29"/>
      </patternFill>
    </fill>
    <fill>
      <patternFill patternType="solid">
        <fgColor indexed="47"/>
      </patternFill>
    </fill>
    <fill>
      <patternFill patternType="solid">
        <fgColor indexed="27"/>
      </patternFill>
    </fill>
    <fill>
      <patternFill patternType="solid">
        <fgColor indexed="44"/>
        <bgColor indexed="4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6"/>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0"/>
        <bgColor indexed="64"/>
      </patternFill>
    </fill>
    <fill>
      <patternFill patternType="solid">
        <fgColor indexed="65"/>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2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double">
        <color indexed="8"/>
      </bottom>
      <diagonal/>
    </border>
    <border>
      <left style="thin">
        <color indexed="8"/>
      </left>
      <right/>
      <top/>
      <bottom/>
      <diagonal/>
    </border>
    <border>
      <left/>
      <right style="thin">
        <color indexed="8"/>
      </right>
      <top/>
      <bottom/>
      <diagonal/>
    </border>
    <border>
      <left/>
      <right style="medium">
        <color indexed="64"/>
      </right>
      <top style="double">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medium">
        <color indexed="64"/>
      </top>
      <bottom/>
      <diagonal/>
    </border>
  </borders>
  <cellStyleXfs count="21743">
    <xf numFmtId="164" fontId="0" fillId="0" borderId="0"/>
    <xf numFmtId="40" fontId="5" fillId="0" borderId="0" applyFont="0" applyFill="0" applyBorder="0" applyAlignment="0" applyProtection="0"/>
    <xf numFmtId="0" fontId="7" fillId="2" borderId="0"/>
    <xf numFmtId="4" fontId="7" fillId="3" borderId="33" applyNumberFormat="0" applyProtection="0">
      <alignment horizontal="left" vertical="center" indent="1"/>
    </xf>
    <xf numFmtId="0" fontId="7" fillId="4" borderId="34" applyNumberFormat="0" applyProtection="0">
      <alignment horizontal="left" vertical="top" indent="1"/>
    </xf>
    <xf numFmtId="4" fontId="7" fillId="3" borderId="33" applyNumberFormat="0" applyProtection="0">
      <alignment horizontal="left" vertical="center" indent="1"/>
    </xf>
    <xf numFmtId="4" fontId="7" fillId="0" borderId="33" applyNumberFormat="0" applyProtection="0">
      <alignment horizontal="right" vertical="center"/>
    </xf>
    <xf numFmtId="4" fontId="7" fillId="3" borderId="33" applyNumberFormat="0" applyProtection="0">
      <alignment horizontal="left" vertical="center" indent="1"/>
    </xf>
    <xf numFmtId="4" fontId="7" fillId="5" borderId="33" applyNumberFormat="0" applyProtection="0">
      <alignment horizontal="left" vertical="center" indent="1"/>
    </xf>
    <xf numFmtId="4" fontId="7" fillId="6" borderId="33" applyNumberFormat="0" applyProtection="0">
      <alignment vertical="center"/>
    </xf>
    <xf numFmtId="167" fontId="9" fillId="0" borderId="0" applyFont="0" applyFill="0" applyBorder="0" applyAlignment="0" applyProtection="0"/>
    <xf numFmtId="168" fontId="9" fillId="0" borderId="0" applyFont="0" applyFill="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3" fillId="11"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 fillId="2" borderId="0"/>
    <xf numFmtId="164" fontId="10" fillId="0" borderId="0"/>
    <xf numFmtId="4" fontId="7" fillId="6" borderId="33" applyNumberFormat="0" applyProtection="0">
      <alignment vertical="center"/>
    </xf>
    <xf numFmtId="4" fontId="7" fillId="6" borderId="33" applyNumberFormat="0" applyProtection="0">
      <alignment vertical="center"/>
    </xf>
    <xf numFmtId="4" fontId="16" fillId="5" borderId="33" applyNumberFormat="0" applyProtection="0">
      <alignment vertical="center"/>
    </xf>
    <xf numFmtId="4" fontId="7" fillId="5" borderId="33" applyNumberFormat="0" applyProtection="0">
      <alignment horizontal="left" vertical="center" indent="1"/>
    </xf>
    <xf numFmtId="4" fontId="7" fillId="5" borderId="33" applyNumberFormat="0" applyProtection="0">
      <alignment horizontal="left" vertical="center" indent="1"/>
    </xf>
    <xf numFmtId="0" fontId="17" fillId="6" borderId="34" applyNumberFormat="0" applyProtection="0">
      <alignment horizontal="left" vertical="top"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25" borderId="33" applyNumberFormat="0" applyProtection="0">
      <alignment horizontal="right" vertical="center"/>
    </xf>
    <xf numFmtId="4" fontId="7" fillId="25"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4" borderId="36" applyNumberFormat="0" applyProtection="0">
      <alignment horizontal="left" vertical="center" indent="1"/>
    </xf>
    <xf numFmtId="4" fontId="7" fillId="3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7" fillId="35" borderId="33" applyNumberFormat="0" applyProtection="0">
      <alignment horizontal="right" vertical="center"/>
    </xf>
    <xf numFmtId="4" fontId="7" fillId="35" borderId="33" applyNumberFormat="0" applyProtection="0">
      <alignment horizontal="right" vertical="center"/>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5" borderId="34" applyNumberFormat="0" applyProtection="0">
      <alignment horizontal="left" vertical="top"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4" applyNumberFormat="0" applyProtection="0">
      <alignment horizontal="left" vertical="top"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4" applyNumberFormat="0" applyProtection="0">
      <alignment horizontal="left" vertical="top" indent="1"/>
    </xf>
    <xf numFmtId="0" fontId="7" fillId="40" borderId="37" applyNumberFormat="0">
      <protection locked="0"/>
    </xf>
    <xf numFmtId="0" fontId="8" fillId="4" borderId="38" applyBorder="0"/>
    <xf numFmtId="4" fontId="18" fillId="41" borderId="34" applyNumberFormat="0" applyProtection="0">
      <alignment vertical="center"/>
    </xf>
    <xf numFmtId="4" fontId="16" fillId="42" borderId="25" applyNumberFormat="0" applyProtection="0">
      <alignment vertical="center"/>
    </xf>
    <xf numFmtId="4" fontId="18" fillId="37" borderId="34" applyNumberFormat="0" applyProtection="0">
      <alignment horizontal="left" vertical="center" indent="1"/>
    </xf>
    <xf numFmtId="0" fontId="18" fillId="41" borderId="34" applyNumberFormat="0" applyProtection="0">
      <alignment horizontal="left" vertical="top" indent="1"/>
    </xf>
    <xf numFmtId="4" fontId="7" fillId="0" borderId="33" applyNumberFormat="0" applyProtection="0">
      <alignment horizontal="right" vertical="center"/>
    </xf>
    <xf numFmtId="4" fontId="16" fillId="43" borderId="33" applyNumberFormat="0" applyProtection="0">
      <alignment horizontal="right" vertical="center"/>
    </xf>
    <xf numFmtId="4" fontId="7" fillId="3" borderId="33" applyNumberFormat="0" applyProtection="0">
      <alignment horizontal="left" vertical="center" indent="1"/>
    </xf>
    <xf numFmtId="0" fontId="18" fillId="35" borderId="34" applyNumberFormat="0" applyProtection="0">
      <alignment horizontal="left" vertical="top" indent="1"/>
    </xf>
    <xf numFmtId="4" fontId="19" fillId="44" borderId="36" applyNumberFormat="0" applyProtection="0">
      <alignment horizontal="left" vertical="center" indent="1"/>
    </xf>
    <xf numFmtId="0" fontId="7" fillId="45" borderId="25"/>
    <xf numFmtId="0" fontId="7" fillId="45" borderId="25"/>
    <xf numFmtId="4" fontId="20" fillId="40" borderId="33" applyNumberFormat="0" applyProtection="0">
      <alignment horizontal="right" vertical="center"/>
    </xf>
    <xf numFmtId="0" fontId="21" fillId="0" borderId="0" applyNumberFormat="0" applyFill="0" applyBorder="0" applyAlignment="0" applyProtection="0"/>
    <xf numFmtId="0" fontId="13" fillId="46" borderId="0" applyNumberFormat="0" applyBorder="0" applyAlignment="0" applyProtection="0"/>
    <xf numFmtId="0" fontId="13" fillId="50"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24" fillId="19" borderId="0" applyNumberFormat="0" applyBorder="0" applyAlignment="0" applyProtection="0"/>
    <xf numFmtId="0" fontId="25" fillId="51" borderId="33" applyNumberFormat="0" applyAlignment="0" applyProtection="0"/>
    <xf numFmtId="0" fontId="26" fillId="49" borderId="39" applyNumberFormat="0" applyAlignment="0" applyProtection="0"/>
    <xf numFmtId="0" fontId="27" fillId="0" borderId="40" applyNumberFormat="0" applyFill="0" applyAlignment="0" applyProtection="0"/>
    <xf numFmtId="0" fontId="28" fillId="0" borderId="41" applyNumberFormat="0" applyFill="0" applyAlignment="0" applyProtection="0"/>
    <xf numFmtId="0" fontId="29" fillId="0" borderId="42" applyNumberFormat="0" applyFill="0" applyAlignment="0" applyProtection="0"/>
    <xf numFmtId="0" fontId="29" fillId="0" borderId="0" applyNumberFormat="0" applyFill="0" applyBorder="0" applyAlignment="0" applyProtection="0"/>
    <xf numFmtId="0" fontId="30" fillId="20" borderId="33" applyNumberFormat="0" applyAlignment="0" applyProtection="0"/>
    <xf numFmtId="0" fontId="15" fillId="0" borderId="43" applyNumberFormat="0" applyFill="0" applyAlignment="0" applyProtection="0"/>
    <xf numFmtId="0" fontId="7" fillId="19" borderId="33" applyNumberFormat="0" applyFont="0" applyAlignment="0" applyProtection="0"/>
    <xf numFmtId="0" fontId="31" fillId="51" borderId="44" applyNumberFormat="0" applyAlignment="0" applyProtection="0"/>
    <xf numFmtId="0" fontId="13" fillId="50" borderId="0" applyNumberFormat="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4" fillId="0" borderId="45" applyNumberFormat="0" applyFill="0" applyAlignment="0" applyProtection="0"/>
    <xf numFmtId="0" fontId="32" fillId="0" borderId="0" applyNumberFormat="0" applyFill="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164" fontId="10" fillId="0" borderId="0"/>
    <xf numFmtId="164" fontId="10" fillId="0" borderId="0"/>
    <xf numFmtId="164" fontId="10" fillId="0" borderId="0"/>
    <xf numFmtId="0" fontId="4" fillId="60"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50" fillId="35"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0" fillId="35" borderId="0" applyNumberFormat="0" applyBorder="0" applyAlignment="0" applyProtection="0"/>
    <xf numFmtId="0" fontId="12" fillId="39" borderId="0" applyNumberFormat="0" applyBorder="0" applyAlignment="0" applyProtection="0"/>
    <xf numFmtId="0" fontId="51"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51"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51"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51" fillId="60" borderId="0" applyNumberFormat="0" applyBorder="0" applyAlignment="0" applyProtection="0"/>
    <xf numFmtId="0" fontId="4" fillId="6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50" fillId="8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50" fillId="84" borderId="0" applyNumberFormat="0" applyBorder="0" applyAlignment="0" applyProtection="0"/>
    <xf numFmtId="0" fontId="12" fillId="84" borderId="0" applyNumberFormat="0" applyBorder="0" applyAlignment="0" applyProtection="0"/>
    <xf numFmtId="0" fontId="51"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1"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1"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1" fillId="64" borderId="0" applyNumberFormat="0" applyBorder="0" applyAlignment="0" applyProtection="0"/>
    <xf numFmtId="0" fontId="4" fillId="6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50" fillId="41"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0" fillId="41" borderId="0" applyNumberFormat="0" applyBorder="0" applyAlignment="0" applyProtection="0"/>
    <xf numFmtId="0" fontId="12" fillId="41" borderId="0" applyNumberFormat="0" applyBorder="0" applyAlignment="0" applyProtection="0"/>
    <xf numFmtId="0" fontId="51"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51"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51"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51" fillId="68" borderId="0" applyNumberFormat="0" applyBorder="0" applyAlignment="0" applyProtection="0"/>
    <xf numFmtId="0" fontId="4" fillId="72" borderId="0" applyNumberFormat="0" applyBorder="0" applyAlignment="0" applyProtection="0"/>
    <xf numFmtId="0" fontId="12" fillId="85" borderId="0" applyNumberFormat="0" applyBorder="0" applyAlignment="0" applyProtection="0"/>
    <xf numFmtId="0" fontId="12" fillId="85" borderId="0" applyNumberFormat="0" applyBorder="0" applyAlignment="0" applyProtection="0"/>
    <xf numFmtId="0" fontId="12" fillId="85" borderId="0" applyNumberFormat="0" applyBorder="0" applyAlignment="0" applyProtection="0"/>
    <xf numFmtId="0" fontId="12" fillId="85" borderId="0" applyNumberFormat="0" applyBorder="0" applyAlignment="0" applyProtection="0"/>
    <xf numFmtId="0" fontId="50" fillId="40"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0" fillId="40" borderId="0" applyNumberFormat="0" applyBorder="0" applyAlignment="0" applyProtection="0"/>
    <xf numFmtId="0" fontId="12" fillId="85" borderId="0" applyNumberFormat="0" applyBorder="0" applyAlignment="0" applyProtection="0"/>
    <xf numFmtId="0" fontId="51"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51"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51"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51" fillId="72" borderId="0" applyNumberFormat="0" applyBorder="0" applyAlignment="0" applyProtection="0"/>
    <xf numFmtId="0" fontId="4" fillId="7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50" fillId="39"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0" fillId="39" borderId="0" applyNumberFormat="0" applyBorder="0" applyAlignment="0" applyProtection="0"/>
    <xf numFmtId="0" fontId="12" fillId="86" borderId="0" applyNumberFormat="0" applyBorder="0" applyAlignment="0" applyProtection="0"/>
    <xf numFmtId="0" fontId="51"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1"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1"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1" fillId="76" borderId="0" applyNumberFormat="0" applyBorder="0" applyAlignment="0" applyProtection="0"/>
    <xf numFmtId="0" fontId="4" fillId="8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50" fillId="25"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0" fillId="25" borderId="0" applyNumberFormat="0" applyBorder="0" applyAlignment="0" applyProtection="0"/>
    <xf numFmtId="0" fontId="12" fillId="41" borderId="0" applyNumberFormat="0" applyBorder="0" applyAlignment="0" applyProtection="0"/>
    <xf numFmtId="0" fontId="51"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51"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51"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51" fillId="80" borderId="0" applyNumberFormat="0" applyBorder="0" applyAlignment="0" applyProtection="0"/>
    <xf numFmtId="0" fontId="4" fillId="61"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50" fillId="4"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0" fillId="4" borderId="0" applyNumberFormat="0" applyBorder="0" applyAlignment="0" applyProtection="0"/>
    <xf numFmtId="0" fontId="12" fillId="86" borderId="0" applyNumberFormat="0" applyBorder="0" applyAlignment="0" applyProtection="0"/>
    <xf numFmtId="0" fontId="51"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51"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51"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51" fillId="61" borderId="0" applyNumberFormat="0" applyBorder="0" applyAlignment="0" applyProtection="0"/>
    <xf numFmtId="0" fontId="4" fillId="65"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50" fillId="84" borderId="0" applyNumberFormat="0" applyBorder="0" applyAlignment="0" applyProtection="0"/>
    <xf numFmtId="0" fontId="51" fillId="65" borderId="0" applyNumberFormat="0" applyBorder="0" applyAlignment="0" applyProtection="0"/>
    <xf numFmtId="0" fontId="51" fillId="65" borderId="0" applyNumberFormat="0" applyBorder="0" applyAlignment="0" applyProtection="0"/>
    <xf numFmtId="0" fontId="50" fillId="84" borderId="0" applyNumberFormat="0" applyBorder="0" applyAlignment="0" applyProtection="0"/>
    <xf numFmtId="0" fontId="12" fillId="84" borderId="0" applyNumberFormat="0" applyBorder="0" applyAlignment="0" applyProtection="0"/>
    <xf numFmtId="0" fontId="51"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51"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51"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51" fillId="65" borderId="0" applyNumberFormat="0" applyBorder="0" applyAlignment="0" applyProtection="0"/>
    <xf numFmtId="0" fontId="4" fillId="6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31"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0" fillId="31" borderId="0" applyNumberFormat="0" applyBorder="0" applyAlignment="0" applyProtection="0"/>
    <xf numFmtId="0" fontId="12" fillId="6" borderId="0" applyNumberFormat="0" applyBorder="0" applyAlignment="0" applyProtection="0"/>
    <xf numFmtId="0" fontId="51"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51"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51"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51" fillId="69" borderId="0" applyNumberFormat="0" applyBorder="0" applyAlignment="0" applyProtection="0"/>
    <xf numFmtId="0" fontId="4" fillId="7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0" fillId="37"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0" fillId="37" borderId="0" applyNumberFormat="0" applyBorder="0" applyAlignment="0" applyProtection="0"/>
    <xf numFmtId="0" fontId="12" fillId="25" borderId="0" applyNumberFormat="0" applyBorder="0" applyAlignment="0" applyProtection="0"/>
    <xf numFmtId="0" fontId="51"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1"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1"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1" fillId="73" borderId="0" applyNumberFormat="0" applyBorder="0" applyAlignment="0" applyProtection="0"/>
    <xf numFmtId="0" fontId="4" fillId="77"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50" fillId="4"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50" fillId="4" borderId="0" applyNumberFormat="0" applyBorder="0" applyAlignment="0" applyProtection="0"/>
    <xf numFmtId="0" fontId="12" fillId="86" borderId="0" applyNumberFormat="0" applyBorder="0" applyAlignment="0" applyProtection="0"/>
    <xf numFmtId="0" fontId="51"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1"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1"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1" fillId="77" borderId="0" applyNumberFormat="0" applyBorder="0" applyAlignment="0" applyProtection="0"/>
    <xf numFmtId="0" fontId="4" fillId="8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50" fillId="85"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0" fillId="85" borderId="0" applyNumberFormat="0" applyBorder="0" applyAlignment="0" applyProtection="0"/>
    <xf numFmtId="0" fontId="12" fillId="41" borderId="0" applyNumberFormat="0" applyBorder="0" applyAlignment="0" applyProtection="0"/>
    <xf numFmtId="0" fontId="51"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51"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51"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51" fillId="81"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52" fillId="4"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2" fillId="4" borderId="0" applyNumberFormat="0" applyBorder="0" applyAlignment="0" applyProtection="0"/>
    <xf numFmtId="0" fontId="13" fillId="86" borderId="0" applyNumberFormat="0" applyBorder="0" applyAlignment="0" applyProtection="0"/>
    <xf numFmtId="0" fontId="53" fillId="62" borderId="0" applyNumberFormat="0" applyBorder="0" applyAlignment="0" applyProtection="0"/>
    <xf numFmtId="0" fontId="47"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2" fillId="84"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2" fillId="84" borderId="0" applyNumberFormat="0" applyBorder="0" applyAlignment="0" applyProtection="0"/>
    <xf numFmtId="0" fontId="13" fillId="30" borderId="0" applyNumberFormat="0" applyBorder="0" applyAlignment="0" applyProtection="0"/>
    <xf numFmtId="0" fontId="53" fillId="66" borderId="0" applyNumberFormat="0" applyBorder="0" applyAlignment="0" applyProtection="0"/>
    <xf numFmtId="0" fontId="47"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2" fillId="31"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2" fillId="31" borderId="0" applyNumberFormat="0" applyBorder="0" applyAlignment="0" applyProtection="0"/>
    <xf numFmtId="0" fontId="13" fillId="28" borderId="0" applyNumberFormat="0" applyBorder="0" applyAlignment="0" applyProtection="0"/>
    <xf numFmtId="0" fontId="53" fillId="70" borderId="0" applyNumberFormat="0" applyBorder="0" applyAlignment="0" applyProtection="0"/>
    <xf numFmtId="0" fontId="47"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2" fillId="37"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2" fillId="37" borderId="0" applyNumberFormat="0" applyBorder="0" applyAlignment="0" applyProtection="0"/>
    <xf numFmtId="0" fontId="13" fillId="25" borderId="0" applyNumberFormat="0" applyBorder="0" applyAlignment="0" applyProtection="0"/>
    <xf numFmtId="0" fontId="53" fillId="74" borderId="0" applyNumberFormat="0" applyBorder="0" applyAlignment="0" applyProtection="0"/>
    <xf numFmtId="0" fontId="47"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52" fillId="4"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2" fillId="4" borderId="0" applyNumberFormat="0" applyBorder="0" applyAlignment="0" applyProtection="0"/>
    <xf numFmtId="0" fontId="13" fillId="86" borderId="0" applyNumberFormat="0" applyBorder="0" applyAlignment="0" applyProtection="0"/>
    <xf numFmtId="0" fontId="53" fillId="78" borderId="0" applyNumberFormat="0" applyBorder="0" applyAlignment="0" applyProtection="0"/>
    <xf numFmtId="0" fontId="47"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13" fillId="84" borderId="0" applyNumberFormat="0" applyBorder="0" applyAlignment="0" applyProtection="0"/>
    <xf numFmtId="0" fontId="13" fillId="84" borderId="0" applyNumberFormat="0" applyBorder="0" applyAlignment="0" applyProtection="0"/>
    <xf numFmtId="0" fontId="13" fillId="84" borderId="0" applyNumberFormat="0" applyBorder="0" applyAlignment="0" applyProtection="0"/>
    <xf numFmtId="0" fontId="13" fillId="84" borderId="0" applyNumberFormat="0" applyBorder="0" applyAlignment="0" applyProtection="0"/>
    <xf numFmtId="0" fontId="52" fillId="85" borderId="0" applyNumberFormat="0" applyBorder="0" applyAlignment="0" applyProtection="0"/>
    <xf numFmtId="0" fontId="53" fillId="82" borderId="0" applyNumberFormat="0" applyBorder="0" applyAlignment="0" applyProtection="0"/>
    <xf numFmtId="0" fontId="53" fillId="82" borderId="0" applyNumberFormat="0" applyBorder="0" applyAlignment="0" applyProtection="0"/>
    <xf numFmtId="0" fontId="52" fillId="85" borderId="0" applyNumberFormat="0" applyBorder="0" applyAlignment="0" applyProtection="0"/>
    <xf numFmtId="0" fontId="13" fillId="84" borderId="0" applyNumberFormat="0" applyBorder="0" applyAlignment="0" applyProtection="0"/>
    <xf numFmtId="0" fontId="53" fillId="82" borderId="0" applyNumberFormat="0" applyBorder="0" applyAlignment="0" applyProtection="0"/>
    <xf numFmtId="0" fontId="47" fillId="82" borderId="0" applyNumberFormat="0" applyBorder="0" applyAlignment="0" applyProtection="0"/>
    <xf numFmtId="0" fontId="53" fillId="82" borderId="0" applyNumberFormat="0" applyBorder="0" applyAlignment="0" applyProtection="0"/>
    <xf numFmtId="0" fontId="53" fillId="82" borderId="0" applyNumberFormat="0" applyBorder="0" applyAlignment="0" applyProtection="0"/>
    <xf numFmtId="0" fontId="53" fillId="8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7" borderId="0" applyNumberFormat="0" applyBorder="0" applyAlignment="0" applyProtection="0"/>
    <xf numFmtId="0" fontId="12" fillId="7" borderId="0" applyNumberFormat="0" applyBorder="0" applyAlignment="0" applyProtection="0"/>
    <xf numFmtId="0" fontId="12" fillId="8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8" borderId="0" applyNumberFormat="0" applyBorder="0" applyAlignment="0" applyProtection="0"/>
    <xf numFmtId="0" fontId="13" fillId="9" borderId="0" applyNumberFormat="0" applyBorder="0" applyAlignment="0" applyProtection="0"/>
    <xf numFmtId="0" fontId="13" fillId="8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89" borderId="0" applyNumberFormat="0" applyBorder="0" applyAlignment="0" applyProtection="0"/>
    <xf numFmtId="0" fontId="13" fillId="89" borderId="0" applyNumberFormat="0" applyBorder="0" applyAlignment="0" applyProtection="0"/>
    <xf numFmtId="0" fontId="13" fillId="89" borderId="0" applyNumberFormat="0" applyBorder="0" applyAlignment="0" applyProtection="0"/>
    <xf numFmtId="0" fontId="13" fillId="46" borderId="0" applyNumberFormat="0" applyBorder="0" applyAlignment="0" applyProtection="0"/>
    <xf numFmtId="0" fontId="13" fillId="89" borderId="0" applyNumberFormat="0" applyBorder="0" applyAlignment="0" applyProtection="0"/>
    <xf numFmtId="0" fontId="13" fillId="89" borderId="0" applyNumberFormat="0" applyBorder="0" applyAlignment="0" applyProtection="0"/>
    <xf numFmtId="0" fontId="13" fillId="46" borderId="0" applyNumberFormat="0" applyBorder="0" applyAlignment="0" applyProtection="0"/>
    <xf numFmtId="0" fontId="13" fillId="8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0" borderId="0" applyNumberFormat="0" applyBorder="0" applyAlignment="0" applyProtection="0"/>
    <xf numFmtId="0" fontId="12" fillId="10" borderId="0" applyNumberFormat="0" applyBorder="0" applyAlignment="0" applyProtection="0"/>
    <xf numFmtId="0" fontId="12" fillId="9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47"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47" borderId="0" applyNumberFormat="0" applyBorder="0" applyAlignment="0" applyProtection="0"/>
    <xf numFmtId="0" fontId="13" fillId="30"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47" fillId="67"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8"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47" fillId="7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9" borderId="0" applyNumberFormat="0" applyBorder="0" applyAlignment="0" applyProtection="0"/>
    <xf numFmtId="0" fontId="13" fillId="4"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7" borderId="0" applyNumberFormat="0" applyBorder="0" applyAlignment="0" applyProtection="0"/>
    <xf numFmtId="0" fontId="12" fillId="17" borderId="0" applyNumberFormat="0" applyBorder="0" applyAlignment="0" applyProtection="0"/>
    <xf numFmtId="0" fontId="12" fillId="8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7" fillId="75"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7" fillId="7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47" fillId="75"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47" fillId="79"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50"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50" borderId="0" applyNumberFormat="0" applyBorder="0" applyAlignment="0" applyProtection="0"/>
    <xf numFmtId="0" fontId="13" fillId="27"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27"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54" fillId="12" borderId="0" applyNumberFormat="0" applyBorder="0" applyAlignment="0" applyProtection="0"/>
    <xf numFmtId="0" fontId="37" fillId="53"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24" fillId="19"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24" fillId="19" borderId="0" applyNumberFormat="0" applyBorder="0" applyAlignment="0" applyProtection="0"/>
    <xf numFmtId="0" fontId="55" fillId="9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5" fillId="9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5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5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56" fillId="95" borderId="63" applyNumberFormat="0" applyAlignment="0" applyProtection="0"/>
    <xf numFmtId="0" fontId="41" fillId="56" borderId="49" applyNumberFormat="0" applyAlignment="0" applyProtection="0"/>
    <xf numFmtId="0" fontId="56" fillId="95" borderId="63" applyNumberFormat="0" applyAlignment="0" applyProtection="0"/>
    <xf numFmtId="0" fontId="56" fillId="95" borderId="63" applyNumberFormat="0" applyAlignment="0" applyProtection="0"/>
    <xf numFmtId="0" fontId="57" fillId="40" borderId="63" applyNumberFormat="0" applyAlignment="0" applyProtection="0"/>
    <xf numFmtId="0" fontId="57" fillId="40" borderId="63" applyNumberFormat="0" applyAlignment="0" applyProtection="0"/>
    <xf numFmtId="0" fontId="57" fillId="40" borderId="63" applyNumberFormat="0" applyAlignment="0" applyProtection="0"/>
    <xf numFmtId="0" fontId="25" fillId="51" borderId="33" applyNumberFormat="0" applyAlignment="0" applyProtection="0"/>
    <xf numFmtId="0" fontId="57" fillId="40" borderId="63" applyNumberFormat="0" applyAlignment="0" applyProtection="0"/>
    <xf numFmtId="0" fontId="57" fillId="40" borderId="63" applyNumberFormat="0" applyAlignment="0" applyProtection="0"/>
    <xf numFmtId="0" fontId="25" fillId="51" borderId="33" applyNumberFormat="0" applyAlignment="0" applyProtection="0"/>
    <xf numFmtId="0" fontId="57" fillId="40" borderId="63" applyNumberFormat="0" applyAlignment="0" applyProtection="0"/>
    <xf numFmtId="0" fontId="56" fillId="95" borderId="63" applyNumberFormat="0" applyAlignment="0" applyProtection="0"/>
    <xf numFmtId="0" fontId="56" fillId="95" borderId="63" applyNumberFormat="0" applyAlignment="0" applyProtection="0"/>
    <xf numFmtId="0" fontId="57" fillId="40" borderId="6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56" fillId="95" borderId="63" applyNumberFormat="0" applyAlignment="0" applyProtection="0"/>
    <xf numFmtId="0" fontId="25" fillId="51" borderId="33" applyNumberFormat="0" applyAlignment="0" applyProtection="0"/>
    <xf numFmtId="0" fontId="25" fillId="51" borderId="33" applyNumberFormat="0" applyAlignment="0" applyProtection="0"/>
    <xf numFmtId="0" fontId="56" fillId="95" borderId="6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5" fillId="51" borderId="33"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16" borderId="39" applyNumberFormat="0" applyAlignment="0" applyProtection="0"/>
    <xf numFmtId="0" fontId="43" fillId="57" borderId="52" applyNumberFormat="0" applyAlignment="0" applyProtection="0"/>
    <xf numFmtId="0" fontId="26" fillId="16" borderId="39" applyNumberFormat="0" applyAlignment="0" applyProtection="0"/>
    <xf numFmtId="0" fontId="26" fillId="16" borderId="39" applyNumberFormat="0" applyAlignment="0" applyProtection="0"/>
    <xf numFmtId="0" fontId="26" fillId="96" borderId="39" applyNumberFormat="0" applyAlignment="0" applyProtection="0"/>
    <xf numFmtId="0" fontId="26" fillId="96" borderId="39" applyNumberFormat="0" applyAlignment="0" applyProtection="0"/>
    <xf numFmtId="0" fontId="26" fillId="96" borderId="39" applyNumberFormat="0" applyAlignment="0" applyProtection="0"/>
    <xf numFmtId="0" fontId="26" fillId="49" borderId="39" applyNumberFormat="0" applyAlignment="0" applyProtection="0"/>
    <xf numFmtId="0" fontId="26" fillId="96" borderId="39" applyNumberFormat="0" applyAlignment="0" applyProtection="0"/>
    <xf numFmtId="0" fontId="26" fillId="96" borderId="39" applyNumberFormat="0" applyAlignment="0" applyProtection="0"/>
    <xf numFmtId="0" fontId="26" fillId="49" borderId="39" applyNumberFormat="0" applyAlignment="0" applyProtection="0"/>
    <xf numFmtId="0" fontId="26" fillId="96" borderId="39" applyNumberFormat="0" applyAlignment="0" applyProtection="0"/>
    <xf numFmtId="0" fontId="26" fillId="16" borderId="39" applyNumberFormat="0" applyAlignment="0" applyProtection="0"/>
    <xf numFmtId="0" fontId="26" fillId="16" borderId="39" applyNumberFormat="0" applyAlignment="0" applyProtection="0"/>
    <xf numFmtId="0" fontId="26" fillId="96"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16"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16"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0" fontId="26" fillId="49" borderId="39"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5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7" fontId="9"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43"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9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9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5" fillId="99" borderId="0" applyNumberFormat="0" applyBorder="0" applyAlignment="0" applyProtection="0"/>
    <xf numFmtId="0" fontId="36" fillId="52" borderId="0" applyNumberFormat="0" applyBorder="0" applyAlignment="0" applyProtection="0"/>
    <xf numFmtId="0" fontId="15" fillId="99" borderId="0" applyNumberFormat="0" applyBorder="0" applyAlignment="0" applyProtection="0"/>
    <xf numFmtId="0" fontId="15" fillId="99" borderId="0" applyNumberFormat="0" applyBorder="0" applyAlignment="0" applyProtection="0"/>
    <xf numFmtId="0" fontId="15" fillId="86" borderId="0" applyNumberFormat="0" applyBorder="0" applyAlignment="0" applyProtection="0"/>
    <xf numFmtId="0" fontId="15" fillId="86" borderId="0" applyNumberFormat="0" applyBorder="0" applyAlignment="0" applyProtection="0"/>
    <xf numFmtId="0" fontId="12" fillId="14" borderId="0" applyNumberFormat="0" applyBorder="0" applyAlignment="0" applyProtection="0"/>
    <xf numFmtId="0" fontId="15" fillId="86" borderId="0" applyNumberFormat="0" applyBorder="0" applyAlignment="0" applyProtection="0"/>
    <xf numFmtId="0" fontId="15" fillId="86" borderId="0" applyNumberFormat="0" applyBorder="0" applyAlignment="0" applyProtection="0"/>
    <xf numFmtId="0" fontId="12" fillId="14" borderId="0" applyNumberFormat="0" applyBorder="0" applyAlignment="0" applyProtection="0"/>
    <xf numFmtId="0" fontId="15" fillId="86" borderId="0" applyNumberFormat="0" applyBorder="0" applyAlignment="0" applyProtection="0"/>
    <xf numFmtId="0" fontId="15" fillId="99" borderId="0" applyNumberFormat="0" applyBorder="0" applyAlignment="0" applyProtection="0"/>
    <xf numFmtId="0" fontId="15" fillId="99" borderId="0" applyNumberFormat="0" applyBorder="0" applyAlignment="0" applyProtection="0"/>
    <xf numFmtId="0" fontId="15" fillId="86"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5" fillId="9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5" fillId="9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7" fillId="0" borderId="64" applyNumberFormat="0" applyFill="0" applyAlignment="0" applyProtection="0"/>
    <xf numFmtId="0" fontId="27" fillId="0" borderId="64" applyNumberFormat="0" applyFill="0" applyAlignment="0" applyProtection="0"/>
    <xf numFmtId="0" fontId="27" fillId="0" borderId="64" applyNumberFormat="0" applyFill="0" applyAlignment="0" applyProtection="0"/>
    <xf numFmtId="0" fontId="27" fillId="0" borderId="40" applyNumberFormat="0" applyFill="0" applyAlignment="0" applyProtection="0"/>
    <xf numFmtId="0" fontId="27" fillId="0" borderId="64" applyNumberFormat="0" applyFill="0" applyAlignment="0" applyProtection="0"/>
    <xf numFmtId="0" fontId="27" fillId="0" borderId="64" applyNumberFormat="0" applyFill="0" applyAlignment="0" applyProtection="0"/>
    <xf numFmtId="0" fontId="27" fillId="0" borderId="40" applyNumberFormat="0" applyFill="0" applyAlignment="0" applyProtection="0"/>
    <xf numFmtId="0" fontId="27" fillId="0" borderId="64" applyNumberFormat="0" applyFill="0" applyAlignment="0" applyProtection="0"/>
    <xf numFmtId="0" fontId="27" fillId="0" borderId="40" applyNumberFormat="0" applyFill="0" applyAlignment="0" applyProtection="0"/>
    <xf numFmtId="0" fontId="33" fillId="0" borderId="46"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65" applyNumberFormat="0" applyFill="0" applyAlignment="0" applyProtection="0"/>
    <xf numFmtId="0" fontId="34" fillId="0" borderId="47"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6" applyNumberFormat="0" applyFill="0" applyAlignment="0" applyProtection="0"/>
    <xf numFmtId="0" fontId="28" fillId="0" borderId="66" applyNumberFormat="0" applyFill="0" applyAlignment="0" applyProtection="0"/>
    <xf numFmtId="0" fontId="28" fillId="0" borderId="66" applyNumberFormat="0" applyFill="0" applyAlignment="0" applyProtection="0"/>
    <xf numFmtId="0" fontId="28" fillId="0" borderId="41" applyNumberFormat="0" applyFill="0" applyAlignment="0" applyProtection="0"/>
    <xf numFmtId="0" fontId="28" fillId="0" borderId="66" applyNumberFormat="0" applyFill="0" applyAlignment="0" applyProtection="0"/>
    <xf numFmtId="0" fontId="28" fillId="0" borderId="66" applyNumberFormat="0" applyFill="0" applyAlignment="0" applyProtection="0"/>
    <xf numFmtId="0" fontId="28" fillId="0" borderId="41" applyNumberFormat="0" applyFill="0" applyAlignment="0" applyProtection="0"/>
    <xf numFmtId="0" fontId="28" fillId="0" borderId="66"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6"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65"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65"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8" fillId="0" borderId="41"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67" applyNumberFormat="0" applyFill="0" applyAlignment="0" applyProtection="0"/>
    <xf numFmtId="0" fontId="35" fillId="0" borderId="48" applyNumberFormat="0" applyFill="0" applyAlignment="0" applyProtection="0"/>
    <xf numFmtId="0" fontId="29" fillId="0" borderId="67" applyNumberFormat="0" applyFill="0" applyAlignment="0" applyProtection="0"/>
    <xf numFmtId="0" fontId="29" fillId="0" borderId="67" applyNumberFormat="0" applyFill="0" applyAlignment="0" applyProtection="0"/>
    <xf numFmtId="0" fontId="29" fillId="0" borderId="68" applyNumberFormat="0" applyFill="0" applyAlignment="0" applyProtection="0"/>
    <xf numFmtId="0" fontId="29" fillId="0" borderId="68" applyNumberFormat="0" applyFill="0" applyAlignment="0" applyProtection="0"/>
    <xf numFmtId="0" fontId="29" fillId="0" borderId="68" applyNumberFormat="0" applyFill="0" applyAlignment="0" applyProtection="0"/>
    <xf numFmtId="0" fontId="29" fillId="0" borderId="42" applyNumberFormat="0" applyFill="0" applyAlignment="0" applyProtection="0"/>
    <xf numFmtId="0" fontId="29" fillId="0" borderId="68" applyNumberFormat="0" applyFill="0" applyAlignment="0" applyProtection="0"/>
    <xf numFmtId="0" fontId="29" fillId="0" borderId="68" applyNumberFormat="0" applyFill="0" applyAlignment="0" applyProtection="0"/>
    <xf numFmtId="0" fontId="29" fillId="0" borderId="42" applyNumberFormat="0" applyFill="0" applyAlignment="0" applyProtection="0"/>
    <xf numFmtId="0" fontId="29" fillId="0" borderId="68" applyNumberFormat="0" applyFill="0" applyAlignment="0" applyProtection="0"/>
    <xf numFmtId="0" fontId="29" fillId="0" borderId="67" applyNumberFormat="0" applyFill="0" applyAlignment="0" applyProtection="0"/>
    <xf numFmtId="0" fontId="29" fillId="0" borderId="67" applyNumberFormat="0" applyFill="0" applyAlignment="0" applyProtection="0"/>
    <xf numFmtId="0" fontId="29" fillId="0" borderId="68"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67"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67"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29" fillId="0" borderId="42" applyNumberFormat="0" applyFill="0" applyAlignment="0" applyProtection="0"/>
    <xf numFmtId="0" fontId="3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63" applyNumberFormat="0" applyAlignment="0" applyProtection="0"/>
    <xf numFmtId="0" fontId="39" fillId="55" borderId="49" applyNumberFormat="0" applyAlignment="0" applyProtection="0"/>
    <xf numFmtId="0" fontId="30" fillId="20" borderId="63" applyNumberFormat="0" applyAlignment="0" applyProtection="0"/>
    <xf numFmtId="0" fontId="30" fillId="20" borderId="63" applyNumberFormat="0" applyAlignment="0" applyProtection="0"/>
    <xf numFmtId="0" fontId="62" fillId="6" borderId="63" applyNumberFormat="0" applyAlignment="0" applyProtection="0"/>
    <xf numFmtId="0" fontId="62" fillId="6" borderId="63" applyNumberFormat="0" applyAlignment="0" applyProtection="0"/>
    <xf numFmtId="0" fontId="62" fillId="6" borderId="63" applyNumberFormat="0" applyAlignment="0" applyProtection="0"/>
    <xf numFmtId="0" fontId="30" fillId="20" borderId="33" applyNumberFormat="0" applyAlignment="0" applyProtection="0"/>
    <xf numFmtId="0" fontId="62" fillId="6" borderId="63" applyNumberFormat="0" applyAlignment="0" applyProtection="0"/>
    <xf numFmtId="0" fontId="62" fillId="6" borderId="63" applyNumberFormat="0" applyAlignment="0" applyProtection="0"/>
    <xf numFmtId="0" fontId="30" fillId="20" borderId="33" applyNumberFormat="0" applyAlignment="0" applyProtection="0"/>
    <xf numFmtId="0" fontId="62" fillId="6" borderId="63" applyNumberFormat="0" applyAlignment="0" applyProtection="0"/>
    <xf numFmtId="0" fontId="30" fillId="20" borderId="63" applyNumberFormat="0" applyAlignment="0" applyProtection="0"/>
    <xf numFmtId="0" fontId="30" fillId="20" borderId="63" applyNumberFormat="0" applyAlignment="0" applyProtection="0"/>
    <xf numFmtId="0" fontId="62" fillId="6" borderId="6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6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6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30" fillId="20" borderId="33" applyNumberFormat="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63" fillId="0" borderId="69" applyNumberFormat="0" applyFill="0" applyAlignment="0" applyProtection="0"/>
    <xf numFmtId="0" fontId="42" fillId="0" borderId="51" applyNumberFormat="0" applyFill="0" applyAlignment="0" applyProtection="0"/>
    <xf numFmtId="0" fontId="63" fillId="0" borderId="69" applyNumberFormat="0" applyFill="0" applyAlignment="0" applyProtection="0"/>
    <xf numFmtId="0" fontId="63" fillId="0" borderId="69"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15" fillId="0" borderId="43"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15" fillId="0" borderId="43" applyNumberFormat="0" applyFill="0" applyAlignment="0" applyProtection="0"/>
    <xf numFmtId="0" fontId="64" fillId="0" borderId="70" applyNumberFormat="0" applyFill="0" applyAlignment="0" applyProtection="0"/>
    <xf numFmtId="0" fontId="63" fillId="0" borderId="69" applyNumberFormat="0" applyFill="0" applyAlignment="0" applyProtection="0"/>
    <xf numFmtId="0" fontId="63" fillId="0" borderId="69" applyNumberFormat="0" applyFill="0" applyAlignment="0" applyProtection="0"/>
    <xf numFmtId="0" fontId="64" fillId="0" borderId="70"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63" fillId="0" borderId="69"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63" fillId="0" borderId="69"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0" borderId="43" applyNumberFormat="0" applyFill="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5" fillId="20" borderId="0" applyNumberFormat="0" applyBorder="0" applyAlignment="0" applyProtection="0"/>
    <xf numFmtId="0" fontId="38" fillId="54"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5" fillId="20"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5" fillId="20" borderId="0" applyNumberFormat="0" applyBorder="0" applyAlignment="0" applyProtection="0"/>
    <xf numFmtId="0" fontId="66" fillId="6"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6"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2" borderId="0"/>
    <xf numFmtId="0" fontId="7" fillId="2" borderId="0"/>
    <xf numFmtId="0" fontId="9" fillId="0" borderId="0"/>
    <xf numFmtId="0" fontId="9" fillId="0" borderId="0"/>
    <xf numFmtId="0" fontId="7"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2" borderId="0"/>
    <xf numFmtId="0" fontId="7" fillId="2" borderId="0"/>
    <xf numFmtId="0" fontId="7" fillId="2" borderId="0"/>
    <xf numFmtId="0" fontId="7"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0" fillId="0" borderId="0"/>
    <xf numFmtId="0" fontId="10" fillId="0" borderId="0"/>
    <xf numFmtId="0" fontId="4" fillId="0" borderId="0"/>
    <xf numFmtId="0" fontId="9" fillId="0" borderId="0"/>
    <xf numFmtId="37" fontId="10" fillId="0" borderId="0"/>
    <xf numFmtId="37" fontId="10" fillId="0" borderId="0"/>
    <xf numFmtId="0" fontId="9" fillId="0" borderId="0"/>
    <xf numFmtId="37" fontId="10" fillId="0" borderId="0"/>
    <xf numFmtId="0" fontId="7" fillId="2" borderId="0"/>
    <xf numFmtId="37" fontId="10" fillId="0" borderId="0"/>
    <xf numFmtId="0" fontId="7" fillId="2" borderId="0"/>
    <xf numFmtId="37" fontId="10" fillId="0" borderId="0"/>
    <xf numFmtId="37" fontId="10" fillId="0" borderId="0"/>
    <xf numFmtId="0" fontId="7" fillId="2" borderId="0"/>
    <xf numFmtId="37" fontId="10" fillId="0" borderId="0"/>
    <xf numFmtId="0" fontId="9" fillId="0" borderId="0"/>
    <xf numFmtId="37" fontId="10" fillId="0" borderId="0"/>
    <xf numFmtId="37" fontId="10" fillId="0" borderId="0"/>
    <xf numFmtId="0" fontId="9" fillId="0" borderId="0"/>
    <xf numFmtId="37" fontId="10" fillId="0" borderId="0"/>
    <xf numFmtId="37"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2" borderId="0"/>
    <xf numFmtId="0" fontId="7" fillId="2" borderId="0"/>
    <xf numFmtId="0" fontId="7" fillId="2" borderId="0"/>
    <xf numFmtId="0" fontId="7" fillId="2" borderId="0"/>
    <xf numFmtId="0" fontId="9" fillId="0" borderId="0"/>
    <xf numFmtId="0" fontId="9" fillId="0" borderId="0"/>
    <xf numFmtId="0" fontId="9" fillId="0" borderId="0"/>
    <xf numFmtId="0" fontId="9" fillId="0" borderId="0"/>
    <xf numFmtId="0" fontId="7" fillId="2" borderId="0"/>
    <xf numFmtId="0" fontId="7" fillId="2" borderId="0"/>
    <xf numFmtId="0" fontId="7" fillId="2" borderId="0"/>
    <xf numFmtId="0" fontId="7" fillId="2" borderId="0"/>
    <xf numFmtId="0" fontId="4" fillId="0" borderId="0"/>
    <xf numFmtId="0" fontId="4" fillId="0" borderId="0"/>
    <xf numFmtId="37" fontId="10" fillId="0" borderId="0"/>
    <xf numFmtId="37" fontId="10" fillId="0" borderId="0"/>
    <xf numFmtId="37" fontId="10" fillId="0" borderId="0"/>
    <xf numFmtId="37" fontId="10" fillId="0" borderId="0"/>
    <xf numFmtId="0" fontId="7" fillId="2" borderId="0"/>
    <xf numFmtId="37" fontId="10" fillId="0" borderId="0"/>
    <xf numFmtId="37" fontId="10" fillId="0" borderId="0"/>
    <xf numFmtId="0" fontId="7" fillId="2" borderId="0"/>
    <xf numFmtId="37" fontId="10" fillId="0" borderId="0"/>
    <xf numFmtId="0" fontId="4" fillId="0" borderId="0"/>
    <xf numFmtId="0" fontId="4" fillId="0" borderId="0"/>
    <xf numFmtId="0" fontId="4" fillId="0" borderId="0"/>
    <xf numFmtId="0" fontId="58" fillId="0" borderId="0"/>
    <xf numFmtId="0" fontId="58" fillId="0" borderId="0"/>
    <xf numFmtId="0" fontId="58" fillId="0" borderId="0"/>
    <xf numFmtId="0" fontId="58" fillId="0" borderId="0"/>
    <xf numFmtId="0" fontId="58" fillId="0" borderId="0"/>
    <xf numFmtId="0" fontId="9" fillId="0" borderId="0"/>
    <xf numFmtId="0" fontId="58" fillId="0" borderId="0"/>
    <xf numFmtId="0" fontId="58" fillId="0" borderId="0"/>
    <xf numFmtId="0" fontId="9" fillId="0" borderId="0"/>
    <xf numFmtId="0" fontId="9" fillId="0" borderId="0"/>
    <xf numFmtId="0" fontId="9" fillId="0" borderId="0"/>
    <xf numFmtId="0" fontId="9" fillId="0" borderId="0"/>
    <xf numFmtId="0" fontId="58" fillId="0" borderId="0"/>
    <xf numFmtId="0" fontId="9" fillId="0" borderId="0"/>
    <xf numFmtId="0" fontId="58" fillId="0" borderId="0"/>
    <xf numFmtId="0" fontId="58" fillId="0" borderId="0"/>
    <xf numFmtId="0" fontId="58" fillId="0" borderId="0"/>
    <xf numFmtId="0" fontId="58"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67" fillId="41" borderId="71" applyNumberFormat="0" applyFont="0" applyAlignment="0" applyProtection="0"/>
    <xf numFmtId="0" fontId="67" fillId="41" borderId="71" applyNumberFormat="0" applyFont="0" applyAlignment="0" applyProtection="0"/>
    <xf numFmtId="0" fontId="67" fillId="41" borderId="71" applyNumberFormat="0" applyFont="0" applyAlignment="0" applyProtection="0"/>
    <xf numFmtId="0" fontId="7" fillId="19" borderId="33" applyNumberFormat="0" applyFont="0" applyAlignment="0" applyProtection="0"/>
    <xf numFmtId="0" fontId="67" fillId="41" borderId="71" applyNumberFormat="0" applyFont="0" applyAlignment="0" applyProtection="0"/>
    <xf numFmtId="0" fontId="67" fillId="41" borderId="71" applyNumberFormat="0" applyFont="0" applyAlignment="0" applyProtection="0"/>
    <xf numFmtId="0" fontId="7" fillId="19" borderId="33" applyNumberFormat="0" applyFont="0" applyAlignment="0" applyProtection="0"/>
    <xf numFmtId="0" fontId="67" fillId="41"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67" fillId="41" borderId="71"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4" fillId="58" borderId="53"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4" fillId="58" borderId="5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9" fillId="19" borderId="71"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9" fillId="19" borderId="71"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7" fillId="19" borderId="33" applyNumberFormat="0" applyFon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95" borderId="44" applyNumberFormat="0" applyAlignment="0" applyProtection="0"/>
    <xf numFmtId="0" fontId="40" fillId="56" borderId="50" applyNumberFormat="0" applyAlignment="0" applyProtection="0"/>
    <xf numFmtId="0" fontId="31" fillId="95" borderId="44" applyNumberFormat="0" applyAlignment="0" applyProtection="0"/>
    <xf numFmtId="0" fontId="31" fillId="95" borderId="44" applyNumberFormat="0" applyAlignment="0" applyProtection="0"/>
    <xf numFmtId="0" fontId="31" fillId="40" borderId="44" applyNumberFormat="0" applyAlignment="0" applyProtection="0"/>
    <xf numFmtId="0" fontId="31" fillId="40" borderId="44" applyNumberFormat="0" applyAlignment="0" applyProtection="0"/>
    <xf numFmtId="0" fontId="31" fillId="40" borderId="44" applyNumberFormat="0" applyAlignment="0" applyProtection="0"/>
    <xf numFmtId="0" fontId="31" fillId="51" borderId="44" applyNumberFormat="0" applyAlignment="0" applyProtection="0"/>
    <xf numFmtId="0" fontId="31" fillId="40" borderId="44" applyNumberFormat="0" applyAlignment="0" applyProtection="0"/>
    <xf numFmtId="0" fontId="31" fillId="40" borderId="44" applyNumberFormat="0" applyAlignment="0" applyProtection="0"/>
    <xf numFmtId="0" fontId="31" fillId="51" borderId="44" applyNumberFormat="0" applyAlignment="0" applyProtection="0"/>
    <xf numFmtId="0" fontId="31" fillId="40" borderId="44" applyNumberFormat="0" applyAlignment="0" applyProtection="0"/>
    <xf numFmtId="0" fontId="31" fillId="95" borderId="44" applyNumberFormat="0" applyAlignment="0" applyProtection="0"/>
    <xf numFmtId="0" fontId="31" fillId="95" borderId="44" applyNumberFormat="0" applyAlignment="0" applyProtection="0"/>
    <xf numFmtId="0" fontId="31" fillId="40"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95"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95"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0" fontId="31" fillId="51" borderId="44" applyNumberFormat="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68" fillId="6" borderId="34"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68" fillId="6" borderId="34"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7" fillId="6"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69" fillId="6" borderId="34"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69" fillId="6" borderId="34"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16" fillId="5" borderId="33" applyNumberFormat="0" applyProtection="0">
      <alignment vertical="center"/>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68" fillId="6" borderId="34"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68" fillId="6" borderId="34"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4" fontId="7" fillId="5" borderId="33" applyNumberFormat="0" applyProtection="0">
      <alignment horizontal="left" vertical="center"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68"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68"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0" fontId="17" fillId="6" borderId="34" applyNumberFormat="0" applyProtection="0">
      <alignment horizontal="left" vertical="top"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68" fillId="35" borderId="0"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68" fillId="35" borderId="0"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50" fillId="25" borderId="34"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50" fillId="25" borderId="34"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5"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50" fillId="84" borderId="34"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50" fillId="84" borderId="34"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6" borderId="33"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50" fillId="27" borderId="34"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50" fillId="27" borderId="34"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7" borderId="36"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50" fillId="28" borderId="34"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50" fillId="28" borderId="34"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8"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50" fillId="29" borderId="34"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50" fillId="29" borderId="34"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29"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50" fillId="30" borderId="34"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50" fillId="30" borderId="34"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0"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50" fillId="31" borderId="34"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50" fillId="31" borderId="34"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1"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50" fillId="32" borderId="34"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50" fillId="32" borderId="34"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2"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50" fillId="33" borderId="34"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50" fillId="33" borderId="34"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3" borderId="33" applyNumberFormat="0" applyProtection="0">
      <alignment horizontal="right" vertical="center"/>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68" fillId="34" borderId="72"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68" fillId="34" borderId="72"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7" fillId="3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50" fillId="36" borderId="0" applyNumberFormat="0" applyProtection="0">
      <alignment horizontal="left" vertical="center" indent="1"/>
    </xf>
    <xf numFmtId="4" fontId="9" fillId="4" borderId="36" applyNumberFormat="0" applyProtection="0">
      <alignment horizontal="left" vertical="center" indent="1"/>
    </xf>
    <xf numFmtId="4" fontId="50" fillId="36" borderId="0"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50" fillId="36" borderId="0"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70" fillId="4" borderId="0"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70" fillId="4" borderId="0"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9" fillId="4" borderId="36" applyNumberFormat="0" applyProtection="0">
      <alignment horizontal="left" vertical="center" indent="1"/>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50" fillId="35" borderId="34"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50" fillId="35" borderId="34"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5" borderId="33" applyNumberFormat="0" applyProtection="0">
      <alignment horizontal="right" vertical="center"/>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50" fillId="36" borderId="0"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50" fillId="36" borderId="0"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6"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50" fillId="35" borderId="0"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50" fillId="35" borderId="0"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4" fontId="7" fillId="35" borderId="36"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7" fillId="37" borderId="33" applyNumberFormat="0" applyProtection="0">
      <alignment horizontal="left" vertical="center" indent="1"/>
    </xf>
    <xf numFmtId="0" fontId="9" fillId="4" borderId="34"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9" fillId="4" borderId="34"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37" borderId="33" applyNumberFormat="0" applyProtection="0">
      <alignment horizontal="left" vertical="center"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9"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9"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4" borderId="34" applyNumberFormat="0" applyProtection="0">
      <alignment horizontal="left" vertical="top"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7" fillId="38" borderId="33" applyNumberFormat="0" applyProtection="0">
      <alignment horizontal="left" vertical="center" indent="1"/>
    </xf>
    <xf numFmtId="0" fontId="9" fillId="35" borderId="34"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9" fillId="35" borderId="34"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8" borderId="33" applyNumberFormat="0" applyProtection="0">
      <alignment horizontal="left" vertical="center"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9"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9"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5" borderId="34" applyNumberFormat="0" applyProtection="0">
      <alignment horizontal="left" vertical="top"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7" fillId="39" borderId="33" applyNumberFormat="0" applyProtection="0">
      <alignment horizontal="left" vertical="center" indent="1"/>
    </xf>
    <xf numFmtId="0" fontId="9" fillId="39" borderId="34"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9" fillId="39" borderId="34"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3" applyNumberFormat="0" applyProtection="0">
      <alignment horizontal="left" vertical="center"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9"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9"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9" borderId="34" applyNumberFormat="0" applyProtection="0">
      <alignment horizontal="left" vertical="top"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7" fillId="36" borderId="33" applyNumberFormat="0" applyProtection="0">
      <alignment horizontal="left" vertical="center" indent="1"/>
    </xf>
    <xf numFmtId="0" fontId="9" fillId="36" borderId="34"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9" fillId="36" borderId="34"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3" applyNumberFormat="0" applyProtection="0">
      <alignment horizontal="left" vertical="center"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9"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9"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36" borderId="34" applyNumberFormat="0" applyProtection="0">
      <alignment horizontal="left" vertical="top" indent="1"/>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9" fillId="40" borderId="25"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9" fillId="40" borderId="25"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0" fontId="7" fillId="40" borderId="37" applyNumberFormat="0">
      <protection locked="0"/>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50" fillId="41" borderId="34" applyNumberFormat="0" applyProtection="0">
      <alignment vertical="center"/>
    </xf>
    <xf numFmtId="4" fontId="18" fillId="41" borderId="34" applyNumberFormat="0" applyProtection="0">
      <alignment vertical="center"/>
    </xf>
    <xf numFmtId="4" fontId="50"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50"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8" fillId="41" borderId="34"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71" fillId="41" borderId="34"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71" fillId="41" borderId="34"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6" fillId="42" borderId="25" applyNumberFormat="0" applyProtection="0">
      <alignment vertical="center"/>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50" fillId="41" borderId="34" applyNumberFormat="0" applyProtection="0">
      <alignment horizontal="left" vertical="center" indent="1"/>
    </xf>
    <xf numFmtId="4" fontId="18" fillId="37" borderId="34" applyNumberFormat="0" applyProtection="0">
      <alignment horizontal="left" vertical="center" indent="1"/>
    </xf>
    <xf numFmtId="4" fontId="50" fillId="41"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50" fillId="41"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4" fontId="18" fillId="37" borderId="34" applyNumberFormat="0" applyProtection="0">
      <alignment horizontal="left" vertical="center"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50" fillId="41" borderId="34" applyNumberFormat="0" applyProtection="0">
      <alignment horizontal="left" vertical="top" indent="1"/>
    </xf>
    <xf numFmtId="0" fontId="18" fillId="41" borderId="34" applyNumberFormat="0" applyProtection="0">
      <alignment horizontal="left" vertical="top" indent="1"/>
    </xf>
    <xf numFmtId="0" fontId="50"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50"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0" fontId="18" fillId="41" borderId="34" applyNumberFormat="0" applyProtection="0">
      <alignment horizontal="left" vertical="top" indent="1"/>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50" fillId="36" borderId="34"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50" fillId="36" borderId="34"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7" fillId="0"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71" fillId="36" borderId="34"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71" fillId="36" borderId="34"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16" fillId="43" borderId="33" applyNumberFormat="0" applyProtection="0">
      <alignment horizontal="right" vertical="center"/>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50" fillId="35" borderId="34"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50" fillId="35" borderId="34"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4" fontId="7" fillId="3" borderId="33" applyNumberFormat="0" applyProtection="0">
      <alignment horizontal="left" vertical="center"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50" fillId="35" borderId="34" applyNumberFormat="0" applyProtection="0">
      <alignment horizontal="left" vertical="top" indent="1"/>
    </xf>
    <xf numFmtId="0" fontId="18" fillId="35" borderId="34" applyNumberFormat="0" applyProtection="0">
      <alignment horizontal="left" vertical="top" indent="1"/>
    </xf>
    <xf numFmtId="0" fontId="50"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50"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0" fontId="18" fillId="35" borderId="34" applyNumberFormat="0" applyProtection="0">
      <alignment horizontal="left" vertical="top"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72" fillId="44" borderId="0"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72" fillId="44" borderId="0"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19" fillId="44" borderId="36" applyNumberFormat="0" applyProtection="0">
      <alignment horizontal="left" vertical="center" indent="1"/>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73" fillId="36" borderId="34"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73" fillId="36" borderId="34"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4" fontId="20" fillId="40" borderId="33" applyNumberFormat="0" applyProtection="0">
      <alignment horizontal="right" vertical="center"/>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73" applyNumberFormat="0" applyFill="0" applyAlignment="0" applyProtection="0"/>
    <xf numFmtId="0" fontId="14" fillId="0" borderId="73" applyNumberFormat="0" applyFill="0" applyAlignment="0" applyProtection="0"/>
    <xf numFmtId="0" fontId="14" fillId="0" borderId="73" applyNumberFormat="0" applyFill="0" applyAlignment="0" applyProtection="0"/>
    <xf numFmtId="0" fontId="14" fillId="0" borderId="45" applyNumberFormat="0" applyFill="0" applyAlignment="0" applyProtection="0"/>
    <xf numFmtId="0" fontId="14" fillId="0" borderId="73" applyNumberFormat="0" applyFill="0" applyAlignment="0" applyProtection="0"/>
    <xf numFmtId="0" fontId="14" fillId="0" borderId="73" applyNumberFormat="0" applyFill="0" applyAlignment="0" applyProtection="0"/>
    <xf numFmtId="0" fontId="14" fillId="0" borderId="45" applyNumberFormat="0" applyFill="0" applyAlignment="0" applyProtection="0"/>
    <xf numFmtId="0" fontId="14" fillId="0" borderId="73" applyNumberFormat="0" applyFill="0" applyAlignment="0" applyProtection="0"/>
    <xf numFmtId="0" fontId="14" fillId="0" borderId="45" applyNumberFormat="0" applyFill="0" applyAlignment="0" applyProtection="0"/>
    <xf numFmtId="0" fontId="46" fillId="0" borderId="54" applyNumberFormat="0" applyFill="0" applyAlignment="0" applyProtection="0"/>
    <xf numFmtId="0" fontId="14" fillId="0" borderId="45" applyNumberFormat="0" applyFill="0" applyAlignment="0" applyProtection="0"/>
    <xf numFmtId="0" fontId="14"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9" fillId="0" borderId="0" applyFont="0" applyFill="0" applyBorder="0" applyAlignment="0" applyProtection="0"/>
    <xf numFmtId="164" fontId="10" fillId="0" borderId="0"/>
    <xf numFmtId="164" fontId="10" fillId="0" borderId="0"/>
    <xf numFmtId="0" fontId="79" fillId="0" borderId="0"/>
    <xf numFmtId="164" fontId="10" fillId="0" borderId="0"/>
    <xf numFmtId="0" fontId="7" fillId="2" borderId="0"/>
    <xf numFmtId="164" fontId="10" fillId="0" borderId="0"/>
    <xf numFmtId="164" fontId="10" fillId="0" borderId="0"/>
    <xf numFmtId="38" fontId="89" fillId="0" borderId="0"/>
    <xf numFmtId="0" fontId="3" fillId="0" borderId="0"/>
    <xf numFmtId="0" fontId="9" fillId="0" borderId="0"/>
    <xf numFmtId="8" fontId="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1" fillId="0" borderId="0" applyNumberFormat="0" applyFill="0" applyBorder="0" applyAlignment="0" applyProtection="0"/>
    <xf numFmtId="0" fontId="33" fillId="0" borderId="46" applyNumberFormat="0" applyFill="0" applyAlignment="0" applyProtection="0"/>
    <xf numFmtId="0" fontId="34" fillId="0" borderId="47" applyNumberFormat="0" applyFill="0" applyAlignment="0" applyProtection="0"/>
    <xf numFmtId="0" fontId="35" fillId="0" borderId="48" applyNumberFormat="0" applyFill="0" applyAlignment="0" applyProtection="0"/>
    <xf numFmtId="0" fontId="35" fillId="0" borderId="0" applyNumberFormat="0" applyFill="0" applyBorder="0" applyAlignment="0" applyProtection="0"/>
    <xf numFmtId="0" fontId="36" fillId="52" borderId="0" applyNumberFormat="0" applyBorder="0" applyAlignment="0" applyProtection="0"/>
    <xf numFmtId="0" fontId="37" fillId="53" borderId="0" applyNumberFormat="0" applyBorder="0" applyAlignment="0" applyProtection="0"/>
    <xf numFmtId="0" fontId="38" fillId="54" borderId="0" applyNumberFormat="0" applyBorder="0" applyAlignment="0" applyProtection="0"/>
    <xf numFmtId="0" fontId="39" fillId="55" borderId="49" applyNumberFormat="0" applyAlignment="0" applyProtection="0"/>
    <xf numFmtId="0" fontId="40" fillId="56" borderId="50" applyNumberFormat="0" applyAlignment="0" applyProtection="0"/>
    <xf numFmtId="0" fontId="41" fillId="56" borderId="49" applyNumberFormat="0" applyAlignment="0" applyProtection="0"/>
    <xf numFmtId="0" fontId="42" fillId="0" borderId="51" applyNumberFormat="0" applyFill="0" applyAlignment="0" applyProtection="0"/>
    <xf numFmtId="0" fontId="43" fillId="57" borderId="52"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54" applyNumberFormat="0" applyFill="0" applyAlignment="0" applyProtection="0"/>
    <xf numFmtId="0" fontId="47"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47" fillId="70" borderId="0" applyNumberFormat="0" applyBorder="0" applyAlignment="0" applyProtection="0"/>
    <xf numFmtId="0" fontId="47"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47" fillId="82" borderId="0" applyNumberFormat="0" applyBorder="0" applyAlignment="0" applyProtection="0"/>
    <xf numFmtId="0" fontId="9" fillId="0" borderId="0"/>
    <xf numFmtId="4" fontId="68" fillId="35" borderId="0" applyNumberFormat="0" applyProtection="0">
      <alignment horizontal="left" vertical="center" indent="1"/>
    </xf>
    <xf numFmtId="4" fontId="50" fillId="35" borderId="34" applyNumberFormat="0" applyProtection="0">
      <alignment horizontal="left" vertical="center" indent="1"/>
    </xf>
    <xf numFmtId="0" fontId="13" fillId="46" borderId="0" applyNumberFormat="0" applyBorder="0" applyAlignment="0" applyProtection="0"/>
    <xf numFmtId="44" fontId="9" fillId="0" borderId="0" applyFont="0" applyFill="0" applyBorder="0" applyAlignment="0" applyProtection="0"/>
    <xf numFmtId="0" fontId="2" fillId="58" borderId="53" applyNumberFormat="0" applyFont="0" applyAlignment="0" applyProtection="0"/>
    <xf numFmtId="0" fontId="2" fillId="58" borderId="53" applyNumberFormat="0" applyFont="0" applyAlignment="0" applyProtection="0"/>
    <xf numFmtId="43" fontId="9" fillId="0" borderId="0" applyFont="0" applyFill="0" applyBorder="0" applyAlignment="0" applyProtection="0"/>
    <xf numFmtId="0" fontId="9" fillId="0" borderId="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47" fillId="62" borderId="0" applyNumberFormat="0" applyBorder="0" applyAlignment="0" applyProtection="0"/>
    <xf numFmtId="0" fontId="47" fillId="66" borderId="0" applyNumberFormat="0" applyBorder="0" applyAlignment="0" applyProtection="0"/>
    <xf numFmtId="0" fontId="47" fillId="70" borderId="0" applyNumberFormat="0" applyBorder="0" applyAlignment="0" applyProtection="0"/>
    <xf numFmtId="0" fontId="47" fillId="74" borderId="0" applyNumberFormat="0" applyBorder="0" applyAlignment="0" applyProtection="0"/>
    <xf numFmtId="0" fontId="47" fillId="78" borderId="0" applyNumberFormat="0" applyBorder="0" applyAlignment="0" applyProtection="0"/>
    <xf numFmtId="0" fontId="47" fillId="82"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13" fillId="48"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13" fillId="49"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167" fontId="9" fillId="0" borderId="0" applyFont="0" applyFill="0" applyBorder="0" applyAlignment="0" applyProtection="0"/>
    <xf numFmtId="0" fontId="47" fillId="75" borderId="0" applyNumberFormat="0" applyBorder="0" applyAlignment="0" applyProtection="0"/>
    <xf numFmtId="0" fontId="13" fillId="9"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50"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37" fillId="53" borderId="0" applyNumberFormat="0" applyBorder="0" applyAlignment="0" applyProtection="0"/>
    <xf numFmtId="0" fontId="41" fillId="56" borderId="49" applyNumberFormat="0" applyAlignment="0" applyProtection="0"/>
    <xf numFmtId="0" fontId="43" fillId="57" borderId="52" applyNumberFormat="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5" fillId="0" borderId="0" applyNumberFormat="0" applyFill="0" applyBorder="0" applyAlignment="0" applyProtection="0"/>
    <xf numFmtId="0" fontId="36" fillId="52" borderId="0" applyNumberFormat="0" applyBorder="0" applyAlignment="0" applyProtection="0"/>
    <xf numFmtId="0" fontId="33" fillId="0" borderId="46" applyNumberFormat="0" applyFill="0" applyAlignment="0" applyProtection="0"/>
    <xf numFmtId="0" fontId="34" fillId="0" borderId="47" applyNumberFormat="0" applyFill="0" applyAlignment="0" applyProtection="0"/>
    <xf numFmtId="0" fontId="35" fillId="0" borderId="48" applyNumberFormat="0" applyFill="0" applyAlignment="0" applyProtection="0"/>
    <xf numFmtId="0" fontId="35" fillId="0" borderId="0" applyNumberFormat="0" applyFill="0" applyBorder="0" applyAlignment="0" applyProtection="0"/>
    <xf numFmtId="0" fontId="39" fillId="55" borderId="49" applyNumberFormat="0" applyAlignment="0" applyProtection="0"/>
    <xf numFmtId="0" fontId="42" fillId="0" borderId="51" applyNumberFormat="0" applyFill="0" applyAlignment="0" applyProtection="0"/>
    <xf numFmtId="0" fontId="38" fillId="54" borderId="0" applyNumberFormat="0" applyBorder="0" applyAlignment="0" applyProtection="0"/>
    <xf numFmtId="0" fontId="93" fillId="0" borderId="0"/>
    <xf numFmtId="0" fontId="93" fillId="0" borderId="0"/>
    <xf numFmtId="0" fontId="93" fillId="0" borderId="0"/>
    <xf numFmtId="0" fontId="27" fillId="0" borderId="40" applyNumberFormat="0" applyFill="0" applyAlignment="0" applyProtection="0"/>
    <xf numFmtId="0" fontId="7" fillId="2" borderId="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40" fillId="56" borderId="50" applyNumberFormat="0" applyAlignment="0" applyProtection="0"/>
    <xf numFmtId="43" fontId="9" fillId="0" borderId="0" applyFont="0" applyFill="0" applyBorder="0" applyAlignment="0" applyProtection="0"/>
    <xf numFmtId="0" fontId="7" fillId="2" borderId="0"/>
    <xf numFmtId="43" fontId="9" fillId="0" borderId="0" applyFont="0" applyFill="0" applyBorder="0" applyAlignment="0" applyProtection="0"/>
    <xf numFmtId="0" fontId="13" fillId="46" borderId="0" applyNumberFormat="0" applyBorder="0" applyAlignment="0" applyProtection="0"/>
    <xf numFmtId="0" fontId="46" fillId="0" borderId="54" applyNumberFormat="0" applyFill="0" applyAlignment="0" applyProtection="0"/>
    <xf numFmtId="0" fontId="44" fillId="0" borderId="0" applyNumberFormat="0" applyFill="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13" fillId="92"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14" fillId="0" borderId="45" applyNumberFormat="0" applyFill="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39" fontId="10" fillId="0" borderId="0"/>
    <xf numFmtId="39" fontId="10" fillId="0" borderId="0"/>
    <xf numFmtId="0" fontId="7" fillId="0" borderId="0"/>
    <xf numFmtId="0" fontId="13" fillId="47"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93" borderId="0" applyNumberFormat="0" applyBorder="0" applyAlignment="0" applyProtection="0"/>
    <xf numFmtId="168" fontId="9" fillId="0" borderId="0" applyFont="0" applyFill="0" applyBorder="0" applyAlignment="0" applyProtection="0"/>
    <xf numFmtId="39" fontId="10" fillId="0" borderId="0"/>
    <xf numFmtId="0" fontId="13" fillId="91" borderId="0" applyNumberFormat="0" applyBorder="0" applyAlignment="0" applyProtection="0"/>
    <xf numFmtId="0" fontId="13" fillId="16" borderId="0" applyNumberFormat="0" applyBorder="0" applyAlignment="0" applyProtection="0"/>
    <xf numFmtId="43" fontId="7" fillId="0" borderId="0" applyFont="0" applyFill="0" applyBorder="0" applyAlignment="0" applyProtection="0"/>
    <xf numFmtId="43" fontId="9" fillId="0" borderId="0" applyFont="0" applyFill="0" applyBorder="0" applyAlignment="0" applyProtection="0"/>
    <xf numFmtId="39" fontId="10" fillId="0" borderId="0"/>
    <xf numFmtId="0" fontId="7" fillId="0" borderId="0"/>
    <xf numFmtId="0" fontId="7" fillId="2"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xf numFmtId="43" fontId="2" fillId="0" borderId="0" applyFont="0" applyFill="0" applyBorder="0" applyAlignment="0" applyProtection="0"/>
    <xf numFmtId="0" fontId="13" fillId="46"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93" borderId="0" applyNumberFormat="0" applyBorder="0" applyAlignment="0" applyProtection="0"/>
    <xf numFmtId="0" fontId="7" fillId="2" borderId="0"/>
    <xf numFmtId="0" fontId="7" fillId="4" borderId="34" applyNumberFormat="0" applyProtection="0">
      <alignment horizontal="left" vertical="top" indent="1"/>
    </xf>
    <xf numFmtId="0" fontId="7" fillId="0" borderId="0"/>
    <xf numFmtId="0" fontId="7" fillId="0" borderId="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2" fillId="18"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46" fillId="0" borderId="54" applyNumberFormat="0" applyFill="0" applyAlignment="0" applyProtection="0"/>
    <xf numFmtId="0" fontId="12" fillId="19"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181" fontId="9" fillId="0" borderId="0"/>
    <xf numFmtId="182" fontId="9" fillId="0" borderId="0"/>
    <xf numFmtId="0" fontId="9" fillId="0" borderId="0"/>
    <xf numFmtId="185" fontId="99" fillId="0" borderId="0"/>
    <xf numFmtId="184" fontId="99" fillId="0" borderId="0"/>
    <xf numFmtId="183" fontId="99" fillId="0" borderId="0"/>
    <xf numFmtId="0" fontId="7" fillId="2" borderId="0"/>
    <xf numFmtId="0" fontId="9" fillId="0" borderId="0"/>
    <xf numFmtId="0" fontId="99" fillId="0" borderId="0"/>
    <xf numFmtId="9" fontId="2" fillId="0" borderId="0" applyFont="0" applyFill="0" applyBorder="0" applyAlignment="0" applyProtection="0"/>
    <xf numFmtId="4" fontId="68" fillId="6" borderId="34" applyNumberFormat="0" applyProtection="0">
      <alignment vertical="center"/>
    </xf>
    <xf numFmtId="4" fontId="68" fillId="6" borderId="34" applyNumberFormat="0" applyProtection="0">
      <alignment horizontal="left" vertical="center" indent="1"/>
    </xf>
    <xf numFmtId="4" fontId="68" fillId="35" borderId="0" applyNumberFormat="0" applyProtection="0">
      <alignment horizontal="left" vertical="center" indent="1"/>
    </xf>
    <xf numFmtId="4" fontId="50" fillId="25" borderId="34" applyNumberFormat="0" applyProtection="0">
      <alignment horizontal="right" vertical="center"/>
    </xf>
    <xf numFmtId="4" fontId="50" fillId="84" borderId="34" applyNumberFormat="0" applyProtection="0">
      <alignment horizontal="right" vertical="center"/>
    </xf>
    <xf numFmtId="4" fontId="50" fillId="27" borderId="34" applyNumberFormat="0" applyProtection="0">
      <alignment horizontal="right" vertical="center"/>
    </xf>
    <xf numFmtId="4" fontId="50" fillId="28" borderId="34" applyNumberFormat="0" applyProtection="0">
      <alignment horizontal="right" vertical="center"/>
    </xf>
    <xf numFmtId="4" fontId="50" fillId="29" borderId="34" applyNumberFormat="0" applyProtection="0">
      <alignment horizontal="right" vertical="center"/>
    </xf>
    <xf numFmtId="4" fontId="50" fillId="30" borderId="34" applyNumberFormat="0" applyProtection="0">
      <alignment horizontal="right" vertical="center"/>
    </xf>
    <xf numFmtId="4" fontId="50" fillId="31" borderId="34" applyNumberFormat="0" applyProtection="0">
      <alignment horizontal="right" vertical="center"/>
    </xf>
    <xf numFmtId="4" fontId="50" fillId="32" borderId="34" applyNumberFormat="0" applyProtection="0">
      <alignment horizontal="right" vertical="center"/>
    </xf>
    <xf numFmtId="4" fontId="50" fillId="33" borderId="34" applyNumberFormat="0" applyProtection="0">
      <alignment horizontal="right" vertical="center"/>
    </xf>
    <xf numFmtId="4" fontId="68" fillId="34" borderId="72" applyNumberFormat="0" applyProtection="0">
      <alignment horizontal="left" vertical="center" indent="1"/>
    </xf>
    <xf numFmtId="4" fontId="50" fillId="35" borderId="34" applyNumberFormat="0" applyProtection="0">
      <alignment horizontal="right" vertical="center"/>
    </xf>
    <xf numFmtId="4" fontId="50" fillId="36" borderId="0" applyNumberFormat="0" applyProtection="0">
      <alignment horizontal="left" vertical="center" indent="1"/>
    </xf>
    <xf numFmtId="4" fontId="50" fillId="35" borderId="0" applyNumberFormat="0" applyProtection="0">
      <alignment horizontal="left" vertical="center" indent="1"/>
    </xf>
    <xf numFmtId="0" fontId="9" fillId="4" borderId="34" applyNumberFormat="0" applyProtection="0">
      <alignment horizontal="left" vertical="center" indent="1"/>
    </xf>
    <xf numFmtId="0" fontId="9" fillId="35" borderId="34" applyNumberFormat="0" applyProtection="0">
      <alignment horizontal="left" vertical="center" indent="1"/>
    </xf>
    <xf numFmtId="0" fontId="9" fillId="39" borderId="34" applyNumberFormat="0" applyProtection="0">
      <alignment horizontal="left" vertical="center" indent="1"/>
    </xf>
    <xf numFmtId="0" fontId="9" fillId="36" borderId="34" applyNumberFormat="0" applyProtection="0">
      <alignment horizontal="left" vertical="center" indent="1"/>
    </xf>
    <xf numFmtId="4" fontId="50" fillId="36" borderId="34" applyNumberFormat="0" applyProtection="0">
      <alignment horizontal="right" vertical="center"/>
    </xf>
    <xf numFmtId="4" fontId="50" fillId="35" borderId="34" applyNumberFormat="0" applyProtection="0">
      <alignment horizontal="left" vertical="center" indent="1"/>
    </xf>
    <xf numFmtId="0" fontId="99" fillId="0" borderId="0"/>
    <xf numFmtId="0" fontId="100" fillId="0" borderId="0"/>
    <xf numFmtId="0" fontId="14" fillId="0" borderId="45" applyNumberFormat="0" applyFill="0" applyAlignment="0" applyProtection="0"/>
    <xf numFmtId="43" fontId="9" fillId="0" borderId="0" applyFont="0" applyFill="0" applyBorder="0" applyAlignment="0" applyProtection="0"/>
    <xf numFmtId="0" fontId="13" fillId="93"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47" fillId="63" borderId="0" applyNumberFormat="0" applyBorder="0" applyAlignment="0" applyProtection="0"/>
    <xf numFmtId="0" fontId="47" fillId="7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8" borderId="0" applyNumberFormat="0" applyBorder="0" applyAlignment="0" applyProtection="0"/>
    <xf numFmtId="0" fontId="13" fillId="46"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13" fillId="46"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26" fillId="49" borderId="39" applyNumberFormat="0" applyAlignment="0" applyProtection="0"/>
    <xf numFmtId="0" fontId="26" fillId="16" borderId="39" applyNumberFormat="0" applyAlignment="0" applyProtection="0"/>
    <xf numFmtId="0" fontId="15" fillId="99" borderId="0" applyNumberFormat="0" applyBorder="0" applyAlignment="0" applyProtection="0"/>
    <xf numFmtId="0" fontId="15" fillId="0" borderId="43" applyNumberFormat="0" applyFill="0" applyAlignment="0" applyProtection="0"/>
    <xf numFmtId="0" fontId="31" fillId="51" borderId="44" applyNumberFormat="0" applyAlignment="0" applyProtection="0"/>
    <xf numFmtId="0" fontId="31" fillId="95" borderId="44" applyNumberFormat="0" applyAlignment="0" applyProtection="0"/>
    <xf numFmtId="0" fontId="13" fillId="50" borderId="0" applyNumberFormat="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2" fillId="58" borderId="53" applyNumberFormat="0" applyFont="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1"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8"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1"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8"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51"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58"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51"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58"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51"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58"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58" fillId="76" borderId="0" applyNumberFormat="0" applyBorder="0" applyAlignment="0" applyProtection="0"/>
    <xf numFmtId="0" fontId="58" fillId="76" borderId="0" applyNumberFormat="0" applyBorder="0" applyAlignment="0" applyProtection="0"/>
    <xf numFmtId="0" fontId="58"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51"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58"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51"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58"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36" fillId="52" borderId="0" applyNumberFormat="0" applyBorder="0" applyAlignment="0" applyProtection="0"/>
    <xf numFmtId="0" fontId="38" fillId="5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51"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58"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51"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58"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1"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8"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5" fillId="51" borderId="33" applyNumberFormat="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47" fillId="6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51"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58"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51"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58"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101"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53"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101"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53"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101"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53"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101"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53"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101"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53"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78"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101"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53"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3" fillId="4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13" fillId="47"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59"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47" fillId="7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02"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54" fillId="1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103"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56" fillId="95" borderId="63"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1" fillId="56" borderId="49"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104"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26" fillId="16" borderId="39"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3" fillId="57" borderId="52"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0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0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5" fillId="9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107"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27" fillId="0" borderId="40"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3" fillId="0" borderId="46"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108"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28" fillId="0" borderId="65"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4" fillId="0" borderId="47"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109"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29" fillId="0" borderId="67"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4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110"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0" fillId="20" borderId="63"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39" fillId="55" borderId="49" applyNumberFormat="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111"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63" fillId="0" borderId="69"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12"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65" fillId="20"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9" fillId="19" borderId="71"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58"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9" fillId="19" borderId="71"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58" fillId="58" borderId="53" applyNumberFormat="0" applyFont="0" applyAlignment="0" applyProtection="0"/>
    <xf numFmtId="0" fontId="58" fillId="58" borderId="53" applyNumberFormat="0" applyFont="0" applyAlignment="0" applyProtection="0"/>
    <xf numFmtId="0" fontId="58" fillId="58" borderId="53" applyNumberFormat="0" applyFont="0" applyAlignment="0" applyProtection="0"/>
    <xf numFmtId="0" fontId="58"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2" fillId="58" borderId="53" applyNumberFormat="0" applyFon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113"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31" fillId="95" borderId="44"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40" fillId="56" borderId="50" applyNumberFormat="0" applyAlignment="0" applyProtection="0"/>
    <xf numFmtId="0" fontId="9" fillId="4" borderId="34" applyNumberFormat="0" applyProtection="0">
      <alignment horizontal="left" vertical="center" indent="1"/>
    </xf>
    <xf numFmtId="0" fontId="9" fillId="4" borderId="34" applyNumberFormat="0" applyProtection="0">
      <alignment horizontal="left" vertical="top" indent="1"/>
    </xf>
    <xf numFmtId="0" fontId="9" fillId="35" borderId="34" applyNumberFormat="0" applyProtection="0">
      <alignment horizontal="left" vertical="center" indent="1"/>
    </xf>
    <xf numFmtId="0" fontId="9" fillId="35" borderId="34" applyNumberFormat="0" applyProtection="0">
      <alignment horizontal="left" vertical="top" indent="1"/>
    </xf>
    <xf numFmtId="0" fontId="9" fillId="39" borderId="34" applyNumberFormat="0" applyProtection="0">
      <alignment horizontal="left" vertical="center" indent="1"/>
    </xf>
    <xf numFmtId="0" fontId="9" fillId="39" borderId="34" applyNumberFormat="0" applyProtection="0">
      <alignment horizontal="left" vertical="top" indent="1"/>
    </xf>
    <xf numFmtId="0" fontId="9" fillId="36" borderId="34" applyNumberFormat="0" applyProtection="0">
      <alignment horizontal="left" vertical="center" indent="1"/>
    </xf>
    <xf numFmtId="0" fontId="9" fillId="36" borderId="34" applyNumberFormat="0" applyProtection="0">
      <alignment horizontal="left" vertical="top" indent="1"/>
    </xf>
    <xf numFmtId="0" fontId="9" fillId="40" borderId="25" applyNumberFormat="0">
      <protection locked="0"/>
    </xf>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114"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14" fillId="0" borderId="45"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6" fillId="0" borderId="5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5" fillId="0" borderId="0" applyNumberFormat="0" applyFill="0" applyBorder="0" applyAlignment="0" applyProtection="0"/>
    <xf numFmtId="0" fontId="44" fillId="0" borderId="0" applyNumberFormat="0" applyFill="0" applyBorder="0" applyAlignment="0" applyProtection="0"/>
    <xf numFmtId="44" fontId="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7" fillId="2" borderId="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51" fillId="68" borderId="0" applyNumberFormat="0" applyBorder="0" applyAlignment="0" applyProtection="0"/>
    <xf numFmtId="0" fontId="13" fillId="9" borderId="0" applyNumberFormat="0" applyBorder="0" applyAlignment="0" applyProtection="0"/>
    <xf numFmtId="0" fontId="51" fillId="72" borderId="0" applyNumberFormat="0" applyBorder="0" applyAlignment="0" applyProtection="0"/>
    <xf numFmtId="0" fontId="13" fillId="47" borderId="0" applyNumberFormat="0" applyBorder="0" applyAlignment="0" applyProtection="0"/>
    <xf numFmtId="0" fontId="13" fillId="9" borderId="0" applyNumberFormat="0" applyBorder="0" applyAlignment="0" applyProtection="0"/>
    <xf numFmtId="0" fontId="51" fillId="76" borderId="0" applyNumberFormat="0" applyBorder="0" applyAlignment="0" applyProtection="0"/>
    <xf numFmtId="0" fontId="13" fillId="48" borderId="0" applyNumberFormat="0" applyBorder="0" applyAlignment="0" applyProtection="0"/>
    <xf numFmtId="0" fontId="51" fillId="80" borderId="0" applyNumberFormat="0" applyBorder="0" applyAlignment="0" applyProtection="0"/>
    <xf numFmtId="0" fontId="51" fillId="61" borderId="0" applyNumberFormat="0" applyBorder="0" applyAlignment="0" applyProtection="0"/>
    <xf numFmtId="0" fontId="13" fillId="49" borderId="0" applyNumberFormat="0" applyBorder="0" applyAlignment="0" applyProtection="0"/>
    <xf numFmtId="0" fontId="13" fillId="9" borderId="0" applyNumberFormat="0" applyBorder="0" applyAlignment="0" applyProtection="0"/>
    <xf numFmtId="0" fontId="51" fillId="6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1" fillId="69" borderId="0" applyNumberFormat="0" applyBorder="0" applyAlignment="0" applyProtection="0"/>
    <xf numFmtId="0" fontId="13" fillId="9" borderId="0" applyNumberFormat="0" applyBorder="0" applyAlignment="0" applyProtection="0"/>
    <xf numFmtId="0" fontId="51" fillId="73" borderId="0" applyNumberFormat="0" applyBorder="0" applyAlignment="0" applyProtection="0"/>
    <xf numFmtId="0" fontId="13" fillId="50" borderId="0" applyNumberFormat="0" applyBorder="0" applyAlignment="0" applyProtection="0"/>
    <xf numFmtId="0" fontId="51" fillId="77" borderId="0" applyNumberFormat="0" applyBorder="0" applyAlignment="0" applyProtection="0"/>
    <xf numFmtId="0" fontId="51" fillId="81" borderId="0" applyNumberFormat="0" applyBorder="0" applyAlignment="0" applyProtection="0"/>
    <xf numFmtId="0" fontId="53" fillId="62" borderId="0" applyNumberFormat="0" applyBorder="0" applyAlignment="0" applyProtection="0"/>
    <xf numFmtId="0" fontId="53" fillId="66" borderId="0" applyNumberFormat="0" applyBorder="0" applyAlignment="0" applyProtection="0"/>
    <xf numFmtId="0" fontId="53" fillId="70" borderId="0" applyNumberFormat="0" applyBorder="0" applyAlignment="0" applyProtection="0"/>
    <xf numFmtId="0" fontId="53" fillId="74" borderId="0" applyNumberFormat="0" applyBorder="0" applyAlignment="0" applyProtection="0"/>
    <xf numFmtId="0" fontId="53" fillId="78" borderId="0" applyNumberFormat="0" applyBorder="0" applyAlignment="0" applyProtection="0"/>
    <xf numFmtId="0" fontId="53" fillId="82" borderId="0" applyNumberFormat="0" applyBorder="0" applyAlignment="0" applyProtection="0"/>
    <xf numFmtId="0" fontId="13" fillId="50" borderId="0" applyNumberFormat="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51" fillId="64" borderId="0" applyNumberFormat="0" applyBorder="0" applyAlignment="0" applyProtection="0"/>
    <xf numFmtId="0" fontId="51" fillId="6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2" borderId="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49"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1"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2"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50"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13" fillId="93" borderId="0" applyNumberFormat="0" applyBorder="0" applyAlignment="0" applyProtection="0"/>
    <xf numFmtId="0" fontId="54" fillId="12" borderId="0" applyNumberFormat="0" applyBorder="0" applyAlignment="0" applyProtection="0"/>
    <xf numFmtId="0" fontId="56" fillId="95" borderId="63" applyNumberFormat="0" applyAlignment="0" applyProtection="0"/>
    <xf numFmtId="0" fontId="26" fillId="16" borderId="39" applyNumberFormat="0" applyAlignment="0" applyProtection="0"/>
    <xf numFmtId="0" fontId="26" fillId="49" borderId="39"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61" fillId="0" borderId="0" applyNumberFormat="0" applyFill="0" applyBorder="0" applyAlignment="0" applyProtection="0"/>
    <xf numFmtId="0" fontId="15" fillId="99" borderId="0" applyNumberFormat="0" applyBorder="0" applyAlignment="0" applyProtection="0"/>
    <xf numFmtId="0" fontId="28" fillId="0" borderId="65" applyNumberFormat="0" applyFill="0" applyAlignment="0" applyProtection="0"/>
    <xf numFmtId="0" fontId="29" fillId="0" borderId="67" applyNumberFormat="0" applyFill="0" applyAlignment="0" applyProtection="0"/>
    <xf numFmtId="0" fontId="116" fillId="0" borderId="0" applyNumberFormat="0" applyFill="0" applyBorder="0" applyAlignment="0" applyProtection="0">
      <alignment vertical="top"/>
      <protection locked="0"/>
    </xf>
    <xf numFmtId="0" fontId="30" fillId="20" borderId="63" applyNumberFormat="0" applyAlignment="0" applyProtection="0"/>
    <xf numFmtId="0" fontId="63" fillId="0" borderId="69" applyNumberFormat="0" applyFill="0" applyAlignment="0" applyProtection="0"/>
    <xf numFmtId="0" fontId="15" fillId="0" borderId="43" applyNumberFormat="0" applyFill="0" applyAlignment="0" applyProtection="0"/>
    <xf numFmtId="0" fontId="65" fillId="20" borderId="0" applyNumberFormat="0" applyBorder="0" applyAlignment="0" applyProtection="0"/>
    <xf numFmtId="0" fontId="15" fillId="20" borderId="0" applyNumberFormat="0" applyBorder="0" applyAlignment="0" applyProtection="0"/>
    <xf numFmtId="0" fontId="2" fillId="0" borderId="0"/>
    <xf numFmtId="0" fontId="2" fillId="0" borderId="0"/>
    <xf numFmtId="0" fontId="2" fillId="0" borderId="0"/>
    <xf numFmtId="0" fontId="2" fillId="0" borderId="0"/>
    <xf numFmtId="0" fontId="50" fillId="0" borderId="0"/>
    <xf numFmtId="0" fontId="7" fillId="2" borderId="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9" fillId="19" borderId="71" applyNumberFormat="0" applyFont="0" applyAlignment="0" applyProtection="0"/>
    <xf numFmtId="0" fontId="31" fillId="95" borderId="44" applyNumberFormat="0" applyAlignment="0" applyProtection="0"/>
    <xf numFmtId="0" fontId="31" fillId="51" borderId="44" applyNumberFormat="0" applyAlignment="0" applyProtection="0"/>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center"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4" borderId="34" applyNumberFormat="0" applyProtection="0">
      <alignment horizontal="left" vertical="top"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center"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5" borderId="34" applyNumberFormat="0" applyProtection="0">
      <alignment horizontal="left" vertical="top"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center"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9" borderId="34" applyNumberFormat="0" applyProtection="0">
      <alignment horizontal="left" vertical="top"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center"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36" borderId="34" applyNumberFormat="0" applyProtection="0">
      <alignment horizontal="left" vertical="top" indent="1"/>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0" fontId="9" fillId="40" borderId="25" applyNumberFormat="0">
      <protection locked="0"/>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0" fontId="64" fillId="0" borderId="0" applyNumberFormat="0" applyFill="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50" borderId="0" applyNumberFormat="0" applyBorder="0" applyAlignment="0" applyProtection="0"/>
    <xf numFmtId="0" fontId="13" fillId="9" borderId="0" applyNumberFormat="0" applyBorder="0" applyAlignment="0" applyProtection="0"/>
    <xf numFmtId="0" fontId="13" fillId="49" borderId="0" applyNumberFormat="0" applyBorder="0" applyAlignment="0" applyProtection="0"/>
    <xf numFmtId="0" fontId="13" fillId="48" borderId="0" applyNumberFormat="0" applyBorder="0" applyAlignment="0" applyProtection="0"/>
    <xf numFmtId="0" fontId="13" fillId="47" borderId="0" applyNumberFormat="0" applyBorder="0" applyAlignment="0" applyProtection="0"/>
    <xf numFmtId="0" fontId="13" fillId="4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0" fillId="20" borderId="33" applyNumberFormat="0" applyAlignment="0" applyProtection="0"/>
    <xf numFmtId="0" fontId="29" fillId="0" borderId="0" applyNumberFormat="0" applyFill="0" applyBorder="0" applyAlignment="0" applyProtection="0"/>
    <xf numFmtId="0" fontId="29" fillId="0" borderId="42" applyNumberFormat="0" applyFill="0" applyAlignment="0" applyProtection="0"/>
    <xf numFmtId="44" fontId="9" fillId="0" borderId="0" applyFont="0" applyFill="0" applyBorder="0" applyAlignment="0" applyProtection="0"/>
    <xf numFmtId="0" fontId="7" fillId="2" borderId="0"/>
    <xf numFmtId="43" fontId="2" fillId="0" borderId="0" applyFont="0" applyFill="0" applyBorder="0" applyAlignment="0" applyProtection="0"/>
    <xf numFmtId="40" fontId="5"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0" fontId="35" fillId="0" borderId="0" applyNumberFormat="0" applyFill="0" applyBorder="0" applyAlignment="0" applyProtection="0"/>
    <xf numFmtId="44" fontId="2" fillId="0" borderId="0" applyFont="0" applyFill="0" applyBorder="0" applyAlignment="0" applyProtection="0"/>
    <xf numFmtId="0" fontId="47" fillId="63" borderId="0" applyNumberFormat="0" applyBorder="0" applyAlignment="0" applyProtection="0"/>
    <xf numFmtId="0" fontId="28" fillId="0" borderId="41" applyNumberFormat="0" applyFill="0" applyAlignment="0" applyProtection="0"/>
    <xf numFmtId="0" fontId="46" fillId="0" borderId="54" applyNumberFormat="0" applyFill="0" applyAlignment="0" applyProtection="0"/>
    <xf numFmtId="43"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7" fillId="59" borderId="0" applyNumberFormat="0" applyBorder="0" applyAlignment="0" applyProtection="0"/>
    <xf numFmtId="39" fontId="10" fillId="0" borderId="0"/>
    <xf numFmtId="39" fontId="10" fillId="0" borderId="0"/>
    <xf numFmtId="39" fontId="10" fillId="0" borderId="0"/>
    <xf numFmtId="0" fontId="2" fillId="0" borderId="0"/>
    <xf numFmtId="43" fontId="2" fillId="0" borderId="0" applyFont="0" applyFill="0" applyBorder="0" applyAlignment="0" applyProtection="0"/>
    <xf numFmtId="43" fontId="119"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0" fontId="47" fillId="71" borderId="0" applyNumberFormat="0" applyBorder="0" applyAlignment="0" applyProtection="0"/>
    <xf numFmtId="0" fontId="47" fillId="79" borderId="0" applyNumberFormat="0" applyBorder="0" applyAlignment="0" applyProtection="0"/>
    <xf numFmtId="0" fontId="43" fillId="57" borderId="52" applyNumberFormat="0" applyAlignment="0" applyProtection="0"/>
    <xf numFmtId="0" fontId="33" fillId="0" borderId="46" applyNumberFormat="0" applyFill="0" applyAlignment="0" applyProtection="0"/>
    <xf numFmtId="0" fontId="27" fillId="0" borderId="40" applyNumberFormat="0" applyFill="0" applyAlignment="0" applyProtection="0"/>
    <xf numFmtId="0" fontId="34" fillId="0" borderId="47" applyNumberFormat="0" applyFill="0" applyAlignment="0" applyProtection="0"/>
    <xf numFmtId="0" fontId="37" fillId="53" borderId="0" applyNumberFormat="0" applyBorder="0" applyAlignment="0" applyProtection="0"/>
    <xf numFmtId="0" fontId="39" fillId="55" borderId="49" applyNumberFormat="0" applyAlignment="0" applyProtection="0"/>
    <xf numFmtId="0" fontId="41" fillId="56" borderId="49" applyNumberFormat="0" applyAlignment="0" applyProtection="0"/>
    <xf numFmtId="0" fontId="43" fillId="57" borderId="52" applyNumberFormat="0" applyAlignment="0" applyProtection="0"/>
    <xf numFmtId="0" fontId="2" fillId="58" borderId="53" applyNumberFormat="0" applyFont="0" applyAlignment="0" applyProtection="0"/>
    <xf numFmtId="0" fontId="40" fillId="56" borderId="50" applyNumberFormat="0" applyAlignment="0" applyProtection="0"/>
    <xf numFmtId="0" fontId="47" fillId="59" borderId="0" applyNumberFormat="0" applyBorder="0" applyAlignment="0" applyProtection="0"/>
    <xf numFmtId="0" fontId="7" fillId="2" borderId="0"/>
    <xf numFmtId="0" fontId="47" fillId="59" borderId="0" applyNumberFormat="0" applyBorder="0" applyAlignment="0" applyProtection="0"/>
    <xf numFmtId="0" fontId="47" fillId="63" borderId="0" applyNumberFormat="0" applyBorder="0" applyAlignment="0" applyProtection="0"/>
    <xf numFmtId="0" fontId="47" fillId="67" borderId="0" applyNumberFormat="0" applyBorder="0" applyAlignment="0" applyProtection="0"/>
    <xf numFmtId="0" fontId="47" fillId="79" borderId="0" applyNumberFormat="0" applyBorder="0" applyAlignment="0" applyProtection="0"/>
    <xf numFmtId="0" fontId="37" fillId="53" borderId="0" applyNumberFormat="0" applyBorder="0" applyAlignment="0" applyProtection="0"/>
    <xf numFmtId="0" fontId="41" fillId="56" borderId="49" applyNumberFormat="0" applyAlignment="0" applyProtection="0"/>
    <xf numFmtId="0" fontId="39" fillId="55" borderId="49" applyNumberFormat="0" applyAlignment="0" applyProtection="0"/>
    <xf numFmtId="43" fontId="9" fillId="0" borderId="0" applyFont="0" applyFill="0" applyBorder="0" applyAlignment="0" applyProtection="0"/>
    <xf numFmtId="4" fontId="50" fillId="36" borderId="34" applyNumberFormat="0" applyProtection="0">
      <alignment horizontal="right" vertical="center"/>
    </xf>
    <xf numFmtId="0" fontId="2" fillId="0" borderId="0"/>
    <xf numFmtId="0" fontId="47" fillId="75" borderId="0" applyNumberFormat="0" applyBorder="0" applyAlignment="0" applyProtection="0"/>
    <xf numFmtId="0" fontId="44" fillId="0" borderId="0" applyNumberFormat="0" applyFill="0" applyBorder="0" applyAlignment="0" applyProtection="0"/>
    <xf numFmtId="0" fontId="42" fillId="0" borderId="51" applyNumberFormat="0" applyFill="0" applyAlignment="0" applyProtection="0"/>
    <xf numFmtId="0" fontId="40" fillId="56" borderId="50" applyNumberFormat="0" applyAlignment="0" applyProtection="0"/>
    <xf numFmtId="0" fontId="38" fillId="54" borderId="0" applyNumberFormat="0" applyBorder="0" applyAlignment="0" applyProtection="0"/>
    <xf numFmtId="0" fontId="36" fillId="52" borderId="0" applyNumberFormat="0" applyBorder="0" applyAlignment="0" applyProtection="0"/>
    <xf numFmtId="0" fontId="35" fillId="0" borderId="48" applyNumberFormat="0" applyFill="0" applyAlignment="0" applyProtection="0"/>
    <xf numFmtId="43" fontId="7" fillId="0" borderId="0" applyFont="0" applyFill="0" applyBorder="0" applyAlignment="0" applyProtection="0"/>
    <xf numFmtId="0" fontId="47" fillId="63" borderId="0" applyNumberFormat="0" applyBorder="0" applyAlignment="0" applyProtection="0"/>
    <xf numFmtId="0" fontId="47" fillId="79" borderId="0" applyNumberFormat="0" applyBorder="0" applyAlignment="0" applyProtection="0"/>
    <xf numFmtId="0" fontId="2" fillId="0" borderId="0"/>
    <xf numFmtId="44" fontId="7" fillId="0" borderId="0" applyFont="0" applyFill="0" applyBorder="0" applyAlignment="0" applyProtection="0"/>
    <xf numFmtId="44" fontId="2" fillId="0" borderId="0" applyFont="0" applyFill="0" applyBorder="0" applyAlignment="0" applyProtection="0"/>
    <xf numFmtId="0" fontId="2" fillId="0" borderId="0"/>
    <xf numFmtId="0" fontId="47" fillId="75" borderId="0" applyNumberFormat="0" applyBorder="0" applyAlignment="0" applyProtection="0"/>
    <xf numFmtId="0" fontId="47" fillId="67" borderId="0" applyNumberFormat="0" applyBorder="0" applyAlignment="0" applyProtection="0"/>
    <xf numFmtId="0" fontId="2" fillId="0" borderId="0"/>
    <xf numFmtId="0" fontId="47" fillId="59" borderId="0" applyNumberFormat="0" applyBorder="0" applyAlignment="0" applyProtection="0"/>
    <xf numFmtId="0" fontId="34" fillId="0" borderId="47" applyNumberFormat="0" applyFill="0" applyAlignment="0" applyProtection="0"/>
    <xf numFmtId="0" fontId="47" fillId="75" borderId="0" applyNumberFormat="0" applyBorder="0" applyAlignment="0" applyProtection="0"/>
    <xf numFmtId="0" fontId="47" fillId="71" borderId="0" applyNumberFormat="0" applyBorder="0" applyAlignment="0" applyProtection="0"/>
    <xf numFmtId="0" fontId="2" fillId="0" borderId="0"/>
    <xf numFmtId="0" fontId="47" fillId="79"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47" fillId="71" borderId="0" applyNumberFormat="0" applyBorder="0" applyAlignment="0" applyProtection="0"/>
    <xf numFmtId="0" fontId="47" fillId="71" borderId="0" applyNumberFormat="0" applyBorder="0" applyAlignment="0" applyProtection="0"/>
    <xf numFmtId="0" fontId="47" fillId="79" borderId="0" applyNumberFormat="0" applyBorder="0" applyAlignment="0" applyProtection="0"/>
    <xf numFmtId="0" fontId="35" fillId="0" borderId="48" applyNumberFormat="0" applyFill="0" applyAlignment="0" applyProtection="0"/>
    <xf numFmtId="0" fontId="47" fillId="63" borderId="0" applyNumberFormat="0" applyBorder="0" applyAlignment="0" applyProtection="0"/>
    <xf numFmtId="0" fontId="2" fillId="0" borderId="0"/>
    <xf numFmtId="44" fontId="7" fillId="0" borderId="0" applyFont="0" applyFill="0" applyBorder="0" applyAlignment="0" applyProtection="0"/>
    <xf numFmtId="0" fontId="47" fillId="71" borderId="0" applyNumberFormat="0" applyBorder="0" applyAlignment="0" applyProtection="0"/>
    <xf numFmtId="44" fontId="9" fillId="0" borderId="0" applyFont="0" applyFill="0" applyBorder="0" applyAlignment="0" applyProtection="0"/>
    <xf numFmtId="0" fontId="35" fillId="0" borderId="0" applyNumberFormat="0" applyFill="0" applyBorder="0" applyAlignment="0" applyProtection="0"/>
    <xf numFmtId="0" fontId="120" fillId="0" borderId="0"/>
    <xf numFmtId="0" fontId="2" fillId="0" borderId="0"/>
    <xf numFmtId="0" fontId="119" fillId="0" borderId="0"/>
    <xf numFmtId="0" fontId="44" fillId="0" borderId="0" applyNumberFormat="0" applyFill="0" applyBorder="0" applyAlignment="0" applyProtection="0"/>
    <xf numFmtId="0" fontId="9" fillId="0" borderId="0"/>
    <xf numFmtId="43" fontId="7" fillId="0" borderId="0" applyFont="0" applyFill="0" applyBorder="0" applyAlignment="0" applyProtection="0"/>
    <xf numFmtId="0" fontId="9" fillId="0" borderId="0"/>
    <xf numFmtId="37" fontId="121" fillId="0" borderId="0"/>
    <xf numFmtId="0" fontId="42" fillId="0" borderId="51" applyNumberFormat="0" applyFill="0" applyAlignment="0" applyProtection="0"/>
    <xf numFmtId="0" fontId="47" fillId="75" borderId="0" applyNumberFormat="0" applyBorder="0" applyAlignment="0" applyProtection="0"/>
    <xf numFmtId="9" fontId="2" fillId="0" borderId="0" applyFont="0" applyFill="0" applyBorder="0" applyAlignment="0" applyProtection="0"/>
    <xf numFmtId="0" fontId="9" fillId="0" borderId="0"/>
    <xf numFmtId="43"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45" borderId="25"/>
    <xf numFmtId="43" fontId="9" fillId="0" borderId="0" applyFont="0" applyFill="0" applyBorder="0" applyAlignment="0" applyProtection="0"/>
    <xf numFmtId="0" fontId="47" fillId="75" borderId="0" applyNumberFormat="0" applyBorder="0" applyAlignment="0" applyProtection="0"/>
    <xf numFmtId="0" fontId="24" fillId="19" borderId="0" applyNumberFormat="0" applyBorder="0" applyAlignment="0" applyProtection="0"/>
    <xf numFmtId="43" fontId="2" fillId="0" borderId="0" applyFont="0" applyFill="0" applyBorder="0" applyAlignment="0" applyProtection="0"/>
    <xf numFmtId="0" fontId="47" fillId="7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75"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58" borderId="53"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58" borderId="53" applyNumberFormat="0" applyFont="0" applyAlignment="0" applyProtection="0"/>
    <xf numFmtId="0" fontId="1" fillId="58" borderId="53" applyNumberFormat="0" applyFont="0" applyAlignment="0" applyProtection="0"/>
    <xf numFmtId="0" fontId="1" fillId="0" borderId="0"/>
    <xf numFmtId="43" fontId="1" fillId="0" borderId="0" applyFont="0" applyFill="0" applyBorder="0" applyAlignment="0" applyProtection="0"/>
    <xf numFmtId="0" fontId="1" fillId="58" borderId="53"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58" borderId="53" applyNumberFormat="0" applyFont="0" applyAlignment="0" applyProtection="0"/>
    <xf numFmtId="0" fontId="1" fillId="58" borderId="53" applyNumberFormat="0" applyFont="0" applyAlignment="0" applyProtection="0"/>
    <xf numFmtId="0" fontId="1" fillId="0" borderId="0"/>
    <xf numFmtId="0" fontId="1" fillId="0" borderId="0"/>
    <xf numFmtId="0" fontId="1" fillId="58" borderId="53"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58" borderId="53" applyNumberFormat="0" applyFont="0" applyAlignment="0" applyProtection="0"/>
    <xf numFmtId="0" fontId="1" fillId="58" borderId="53" applyNumberFormat="0" applyFont="0" applyAlignment="0" applyProtection="0"/>
    <xf numFmtId="0" fontId="1" fillId="0" borderId="0"/>
    <xf numFmtId="0" fontId="1" fillId="0" borderId="0"/>
    <xf numFmtId="0" fontId="1" fillId="58" borderId="53" applyNumberFormat="0" applyFont="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3622">
    <xf numFmtId="164" fontId="0" fillId="0" borderId="0" xfId="0"/>
    <xf numFmtId="164" fontId="7" fillId="0" borderId="1" xfId="0" applyFont="1" applyBorder="1" applyAlignment="1" applyProtection="1">
      <alignment horizontal="centerContinuous" vertical="center"/>
    </xf>
    <xf numFmtId="164" fontId="7" fillId="0" borderId="2" xfId="0" applyFont="1" applyBorder="1" applyAlignment="1">
      <alignment horizontal="centerContinuous" vertical="center"/>
    </xf>
    <xf numFmtId="164" fontId="6" fillId="0" borderId="2" xfId="0" applyFont="1" applyBorder="1" applyAlignment="1">
      <alignment horizontal="centerContinuous" vertical="center"/>
    </xf>
    <xf numFmtId="164" fontId="7" fillId="0" borderId="3" xfId="0" applyFont="1" applyBorder="1" applyAlignment="1">
      <alignment horizontal="centerContinuous" vertical="center"/>
    </xf>
    <xf numFmtId="164" fontId="7" fillId="0" borderId="0" xfId="0" applyFont="1" applyAlignment="1">
      <alignment vertical="center"/>
    </xf>
    <xf numFmtId="164" fontId="7" fillId="0" borderId="4" xfId="0" applyFont="1" applyBorder="1" applyAlignment="1" applyProtection="1">
      <alignment horizontal="centerContinuous" vertical="center"/>
    </xf>
    <xf numFmtId="164" fontId="7" fillId="0" borderId="0" xfId="0" applyFont="1" applyBorder="1" applyAlignment="1">
      <alignment horizontal="centerContinuous" vertical="center"/>
    </xf>
    <xf numFmtId="164" fontId="6" fillId="0" borderId="0" xfId="0" applyFont="1" applyBorder="1" applyAlignment="1">
      <alignment horizontal="centerContinuous" vertical="center"/>
    </xf>
    <xf numFmtId="164" fontId="7" fillId="0" borderId="5" xfId="0" applyFont="1" applyBorder="1" applyAlignment="1">
      <alignment horizontal="centerContinuous" vertical="center"/>
    </xf>
    <xf numFmtId="164" fontId="7" fillId="0" borderId="4" xfId="0" applyFont="1" applyBorder="1" applyAlignment="1">
      <alignment horizontal="center" vertical="center"/>
    </xf>
    <xf numFmtId="164" fontId="7" fillId="0" borderId="0" xfId="0" applyFont="1" applyBorder="1" applyAlignment="1">
      <alignment vertical="center"/>
    </xf>
    <xf numFmtId="164" fontId="7" fillId="0" borderId="5" xfId="0" applyFont="1" applyBorder="1" applyAlignment="1">
      <alignment vertical="center"/>
    </xf>
    <xf numFmtId="164" fontId="7" fillId="0" borderId="0" xfId="0" applyFont="1" applyBorder="1" applyAlignment="1" applyProtection="1">
      <alignment horizontal="left" vertical="center"/>
    </xf>
    <xf numFmtId="164" fontId="7" fillId="0" borderId="3" xfId="0" applyFont="1" applyBorder="1" applyAlignment="1">
      <alignment vertical="center"/>
    </xf>
    <xf numFmtId="164" fontId="7" fillId="0" borderId="7" xfId="0" applyFont="1" applyBorder="1" applyAlignment="1">
      <alignment vertical="center"/>
    </xf>
    <xf numFmtId="164" fontId="7" fillId="0" borderId="8" xfId="0" applyFont="1" applyBorder="1" applyAlignment="1" applyProtection="1">
      <alignment horizontal="centerContinuous" vertical="center"/>
    </xf>
    <xf numFmtId="164" fontId="7" fillId="0" borderId="9" xfId="0" applyFont="1" applyBorder="1" applyAlignment="1">
      <alignment horizontal="centerContinuous" vertical="center"/>
    </xf>
    <xf numFmtId="164" fontId="7" fillId="0" borderId="5" xfId="0" applyFont="1" applyBorder="1" applyAlignment="1" applyProtection="1">
      <alignment horizontal="center" vertical="center"/>
    </xf>
    <xf numFmtId="164" fontId="7" fillId="0" borderId="5" xfId="0" applyFont="1" applyBorder="1" applyAlignment="1">
      <alignment horizontal="center" vertical="center"/>
    </xf>
    <xf numFmtId="164" fontId="7" fillId="0" borderId="7" xfId="0" applyFont="1" applyBorder="1" applyAlignment="1" applyProtection="1">
      <alignment horizontal="center" vertical="center"/>
    </xf>
    <xf numFmtId="164" fontId="7" fillId="0" borderId="10" xfId="0" applyFont="1" applyBorder="1" applyAlignment="1">
      <alignment vertical="center"/>
    </xf>
    <xf numFmtId="164" fontId="7" fillId="0" borderId="9" xfId="0" applyFont="1" applyBorder="1" applyAlignment="1">
      <alignment vertical="center"/>
    </xf>
    <xf numFmtId="164" fontId="7" fillId="0" borderId="9" xfId="0" applyFont="1" applyBorder="1" applyAlignment="1" applyProtection="1">
      <alignment horizontal="center" vertical="center"/>
    </xf>
    <xf numFmtId="164" fontId="7" fillId="0" borderId="0" xfId="0" applyFont="1" applyBorder="1" applyAlignment="1" applyProtection="1">
      <alignment horizontal="center" vertical="center"/>
    </xf>
    <xf numFmtId="164" fontId="7" fillId="0" borderId="10" xfId="0" applyFont="1" applyBorder="1" applyAlignment="1" applyProtection="1">
      <alignment horizontal="center" vertical="center"/>
    </xf>
    <xf numFmtId="164" fontId="7" fillId="0" borderId="8" xfId="0" applyFont="1" applyBorder="1" applyAlignment="1" applyProtection="1">
      <alignment horizontal="left" vertical="center"/>
    </xf>
    <xf numFmtId="164" fontId="7" fillId="0" borderId="17" xfId="0" applyFont="1" applyBorder="1" applyAlignment="1">
      <alignment vertical="center"/>
    </xf>
    <xf numFmtId="164" fontId="7" fillId="0" borderId="7" xfId="0" applyFont="1" applyBorder="1" applyAlignment="1">
      <alignment horizontal="center" vertical="center"/>
    </xf>
    <xf numFmtId="164" fontId="7" fillId="0" borderId="9" xfId="0" applyFont="1" applyBorder="1" applyAlignment="1" applyProtection="1">
      <alignment horizontal="left" vertical="center"/>
    </xf>
    <xf numFmtId="164" fontId="7" fillId="0" borderId="0" xfId="0" applyFont="1"/>
    <xf numFmtId="164" fontId="7" fillId="0" borderId="31" xfId="0" applyFont="1" applyBorder="1"/>
    <xf numFmtId="164" fontId="7" fillId="0" borderId="8" xfId="0" applyFont="1" applyBorder="1"/>
    <xf numFmtId="164" fontId="7" fillId="0" borderId="9" xfId="0" applyFont="1" applyBorder="1"/>
    <xf numFmtId="164" fontId="7" fillId="0" borderId="0" xfId="0" applyFont="1" applyBorder="1"/>
    <xf numFmtId="5" fontId="7" fillId="0" borderId="0" xfId="0" applyNumberFormat="1" applyFont="1" applyProtection="1"/>
    <xf numFmtId="37" fontId="7" fillId="0" borderId="0" xfId="0" applyNumberFormat="1" applyFont="1" applyProtection="1"/>
    <xf numFmtId="0" fontId="7" fillId="0" borderId="0" xfId="2" applyFill="1"/>
    <xf numFmtId="0" fontId="11" fillId="0" borderId="0" xfId="2" applyFont="1" applyFill="1"/>
    <xf numFmtId="0" fontId="7" fillId="0" borderId="0" xfId="2" quotePrefix="1" applyFont="1" applyFill="1"/>
    <xf numFmtId="0" fontId="7" fillId="0" borderId="0" xfId="2" applyFont="1" applyFill="1"/>
    <xf numFmtId="0" fontId="7" fillId="0" borderId="33" xfId="3" quotePrefix="1" applyNumberFormat="1" applyFont="1" applyFill="1" applyAlignment="1">
      <alignment horizontal="left" vertical="center" indent="1"/>
    </xf>
    <xf numFmtId="0" fontId="7" fillId="0" borderId="34" xfId="4" applyFont="1" applyFill="1" applyAlignment="1">
      <alignment horizontal="left" vertical="top" wrapText="1" indent="1"/>
    </xf>
    <xf numFmtId="0" fontId="7" fillId="0" borderId="34" xfId="4" quotePrefix="1" applyFill="1" applyAlignment="1">
      <alignment horizontal="left" vertical="top" wrapText="1" indent="1"/>
    </xf>
    <xf numFmtId="0" fontId="7" fillId="0" borderId="35" xfId="4" applyFont="1" applyFill="1" applyBorder="1" applyAlignment="1">
      <alignment horizontal="left" vertical="top" wrapText="1" indent="1"/>
    </xf>
    <xf numFmtId="0" fontId="7" fillId="0" borderId="33" xfId="5" quotePrefix="1" applyNumberFormat="1" applyFont="1" applyFill="1">
      <alignment horizontal="left" vertical="center" indent="1"/>
    </xf>
    <xf numFmtId="39" fontId="7" fillId="0" borderId="33" xfId="6" applyNumberFormat="1" applyFill="1">
      <alignment horizontal="right" vertical="center"/>
    </xf>
    <xf numFmtId="4" fontId="7" fillId="0" borderId="0" xfId="2" applyNumberFormat="1" applyFill="1"/>
    <xf numFmtId="165" fontId="7" fillId="0" borderId="0" xfId="2" applyNumberFormat="1" applyFill="1"/>
    <xf numFmtId="0" fontId="7" fillId="0" borderId="33" xfId="7" applyNumberFormat="1" applyFont="1" applyFill="1">
      <alignment horizontal="left" vertical="center" indent="1"/>
    </xf>
    <xf numFmtId="0" fontId="7" fillId="0" borderId="33" xfId="7" quotePrefix="1" applyNumberFormat="1" applyFont="1" applyFill="1">
      <alignment horizontal="left" vertical="center" indent="1"/>
    </xf>
    <xf numFmtId="0" fontId="7" fillId="0" borderId="33" xfId="5" applyNumberFormat="1" applyFont="1" applyFill="1" applyAlignment="1">
      <alignment horizontal="left" vertical="center" indent="3"/>
    </xf>
    <xf numFmtId="0" fontId="8" fillId="0" borderId="33" xfId="5" quotePrefix="1" applyNumberFormat="1" applyFont="1" applyFill="1" applyAlignment="1">
      <alignment horizontal="left" vertical="center" indent="3"/>
    </xf>
    <xf numFmtId="39" fontId="8" fillId="0" borderId="33" xfId="6" applyNumberFormat="1" applyFont="1" applyFill="1">
      <alignment horizontal="right" vertical="center"/>
    </xf>
    <xf numFmtId="0" fontId="8" fillId="0" borderId="33" xfId="8" applyNumberFormat="1" applyFont="1" applyFill="1" applyAlignment="1">
      <alignment horizontal="left" vertical="center" indent="3"/>
    </xf>
    <xf numFmtId="39" fontId="8" fillId="0" borderId="33" xfId="9" applyNumberFormat="1" applyFont="1" applyFill="1">
      <alignment vertical="center"/>
    </xf>
    <xf numFmtId="166" fontId="7" fillId="0" borderId="0" xfId="2" applyNumberFormat="1" applyFill="1"/>
    <xf numFmtId="39" fontId="7" fillId="0" borderId="0" xfId="2" applyNumberFormat="1" applyFill="1"/>
    <xf numFmtId="165" fontId="7" fillId="0" borderId="0" xfId="2" applyNumberFormat="1" applyFill="1" applyBorder="1"/>
    <xf numFmtId="4" fontId="7" fillId="0" borderId="0" xfId="2" applyNumberFormat="1" applyFill="1" applyBorder="1"/>
    <xf numFmtId="0" fontId="7" fillId="0" borderId="0" xfId="2" applyFill="1" applyBorder="1"/>
    <xf numFmtId="39" fontId="7" fillId="0" borderId="0" xfId="2" applyNumberFormat="1" applyFill="1" applyBorder="1"/>
    <xf numFmtId="167" fontId="0" fillId="0" borderId="0" xfId="10" applyFont="1" applyFill="1" applyBorder="1"/>
    <xf numFmtId="0" fontId="8" fillId="0" borderId="0" xfId="2" applyFont="1" applyFill="1" applyAlignment="1">
      <alignment horizontal="right"/>
    </xf>
    <xf numFmtId="169" fontId="0" fillId="0" borderId="0" xfId="11" applyNumberFormat="1" applyFont="1" applyFill="1" applyBorder="1"/>
    <xf numFmtId="169" fontId="7" fillId="0" borderId="0" xfId="2" applyNumberFormat="1" applyFill="1" applyBorder="1"/>
    <xf numFmtId="5" fontId="22" fillId="0" borderId="0" xfId="0" applyNumberFormat="1" applyFont="1" applyFill="1" applyBorder="1" applyAlignment="1" applyProtection="1">
      <alignment vertical="center"/>
    </xf>
    <xf numFmtId="164" fontId="7" fillId="0" borderId="5" xfId="0" applyFont="1" applyBorder="1"/>
    <xf numFmtId="164" fontId="7" fillId="0" borderId="4" xfId="0" applyFont="1" applyBorder="1"/>
    <xf numFmtId="164" fontId="7" fillId="0" borderId="2" xfId="0" applyFont="1" applyBorder="1" applyAlignment="1">
      <alignment vertical="center"/>
    </xf>
    <xf numFmtId="0" fontId="22" fillId="0" borderId="1" xfId="132" applyFont="1" applyBorder="1" applyAlignment="1" applyProtection="1">
      <alignment horizontal="centerContinuous"/>
    </xf>
    <xf numFmtId="0" fontId="22" fillId="0" borderId="2" xfId="132" applyFont="1" applyBorder="1" applyAlignment="1">
      <alignment horizontal="centerContinuous"/>
    </xf>
    <xf numFmtId="0" fontId="48" fillId="0" borderId="2" xfId="132" applyFont="1" applyBorder="1" applyAlignment="1">
      <alignment horizontal="centerContinuous"/>
    </xf>
    <xf numFmtId="0" fontId="22" fillId="0" borderId="3" xfId="132" applyFont="1" applyBorder="1" applyAlignment="1">
      <alignment horizontal="centerContinuous"/>
    </xf>
    <xf numFmtId="0" fontId="22" fillId="0" borderId="0" xfId="132" applyFont="1"/>
    <xf numFmtId="0" fontId="22" fillId="0" borderId="4" xfId="132" applyFont="1" applyBorder="1" applyAlignment="1" applyProtection="1">
      <alignment horizontal="centerContinuous"/>
    </xf>
    <xf numFmtId="0" fontId="22" fillId="0" borderId="0" xfId="132" applyFont="1" applyBorder="1" applyAlignment="1">
      <alignment horizontal="centerContinuous"/>
    </xf>
    <xf numFmtId="0" fontId="48" fillId="0" borderId="0" xfId="132" applyFont="1" applyBorder="1" applyAlignment="1">
      <alignment horizontal="centerContinuous"/>
    </xf>
    <xf numFmtId="0" fontId="22" fillId="0" borderId="5" xfId="132" applyFont="1" applyBorder="1" applyAlignment="1">
      <alignment horizontal="centerContinuous"/>
    </xf>
    <xf numFmtId="0" fontId="22" fillId="0" borderId="4" xfId="132" applyFont="1" applyBorder="1"/>
    <xf numFmtId="0" fontId="22" fillId="0" borderId="0" xfId="132" applyFont="1" applyBorder="1"/>
    <xf numFmtId="0" fontId="22" fillId="0" borderId="5" xfId="132" applyFont="1" applyBorder="1"/>
    <xf numFmtId="0" fontId="22" fillId="0" borderId="4" xfId="132" quotePrefix="1" applyFont="1" applyBorder="1" applyAlignment="1">
      <alignment horizontal="center"/>
    </xf>
    <xf numFmtId="0" fontId="22" fillId="0" borderId="0" xfId="132" applyFont="1" applyBorder="1" applyAlignment="1" applyProtection="1">
      <alignment horizontal="left"/>
    </xf>
    <xf numFmtId="0" fontId="22" fillId="0" borderId="4" xfId="132" applyFont="1" applyBorder="1" applyAlignment="1">
      <alignment horizontal="center"/>
    </xf>
    <xf numFmtId="0" fontId="22" fillId="0" borderId="31" xfId="132" applyFont="1" applyBorder="1"/>
    <xf numFmtId="0" fontId="22" fillId="0" borderId="8" xfId="132" applyFont="1" applyBorder="1" applyAlignment="1" applyProtection="1">
      <alignment horizontal="left"/>
    </xf>
    <xf numFmtId="0" fontId="22" fillId="0" borderId="8" xfId="132" applyFont="1" applyBorder="1"/>
    <xf numFmtId="0" fontId="22" fillId="0" borderId="9" xfId="132" applyFont="1" applyBorder="1"/>
    <xf numFmtId="0" fontId="22" fillId="0" borderId="7" xfId="132" applyFont="1" applyBorder="1"/>
    <xf numFmtId="0" fontId="48" fillId="0" borderId="5" xfId="132" applyFont="1" applyBorder="1" applyAlignment="1">
      <alignment horizontal="centerContinuous"/>
    </xf>
    <xf numFmtId="0" fontId="22" fillId="0" borderId="0" xfId="132" applyFont="1" applyBorder="1" applyAlignment="1" applyProtection="1">
      <alignment horizontal="centerContinuous"/>
    </xf>
    <xf numFmtId="0" fontId="22" fillId="0" borderId="8" xfId="132" applyFont="1" applyBorder="1" applyAlignment="1">
      <alignment horizontal="centerContinuous"/>
    </xf>
    <xf numFmtId="0" fontId="48" fillId="0" borderId="9" xfId="132" applyFont="1" applyBorder="1" applyAlignment="1">
      <alignment horizontal="centerContinuous"/>
    </xf>
    <xf numFmtId="0" fontId="22" fillId="0" borderId="8" xfId="132" applyFont="1" applyBorder="1" applyAlignment="1" applyProtection="1">
      <alignment horizontal="centerContinuous"/>
    </xf>
    <xf numFmtId="0" fontId="22" fillId="0" borderId="9" xfId="132" applyFont="1" applyBorder="1" applyAlignment="1">
      <alignment horizontal="centerContinuous"/>
    </xf>
    <xf numFmtId="0" fontId="22" fillId="0" borderId="5" xfId="132" applyFont="1" applyBorder="1" applyAlignment="1" applyProtection="1">
      <alignment horizontal="center"/>
    </xf>
    <xf numFmtId="0" fontId="22" fillId="0" borderId="7" xfId="132" applyFont="1" applyBorder="1" applyAlignment="1" applyProtection="1">
      <alignment horizontal="center"/>
    </xf>
    <xf numFmtId="0" fontId="22" fillId="0" borderId="10" xfId="132" applyFont="1" applyBorder="1"/>
    <xf numFmtId="0" fontId="22" fillId="0" borderId="9" xfId="132" applyFont="1" applyBorder="1" applyAlignment="1" applyProtection="1">
      <alignment horizontal="center"/>
    </xf>
    <xf numFmtId="0" fontId="22" fillId="0" borderId="7" xfId="132" applyFont="1" applyBorder="1" applyAlignment="1">
      <alignment horizontal="center"/>
    </xf>
    <xf numFmtId="0" fontId="22" fillId="0" borderId="10" xfId="132" applyFont="1" applyBorder="1" applyAlignment="1" applyProtection="1">
      <alignment horizontal="center"/>
    </xf>
    <xf numFmtId="0" fontId="22" fillId="0" borderId="9" xfId="132" applyFont="1" applyBorder="1" applyAlignment="1" applyProtection="1">
      <alignment horizontal="left"/>
    </xf>
    <xf numFmtId="5" fontId="22" fillId="0" borderId="9" xfId="132" applyNumberFormat="1" applyFont="1" applyBorder="1" applyProtection="1"/>
    <xf numFmtId="39" fontId="22" fillId="0" borderId="9" xfId="132" applyNumberFormat="1" applyFont="1" applyBorder="1" applyProtection="1"/>
    <xf numFmtId="37" fontId="22" fillId="0" borderId="9" xfId="132" applyNumberFormat="1" applyFont="1" applyBorder="1" applyProtection="1"/>
    <xf numFmtId="37" fontId="22" fillId="0" borderId="25" xfId="132" applyNumberFormat="1" applyFont="1" applyFill="1" applyBorder="1" applyProtection="1"/>
    <xf numFmtId="39" fontId="22" fillId="0" borderId="27" xfId="132" applyNumberFormat="1" applyFont="1" applyFill="1" applyBorder="1" applyProtection="1"/>
    <xf numFmtId="37" fontId="22" fillId="0" borderId="27" xfId="132" applyNumberFormat="1" applyFont="1" applyFill="1" applyBorder="1" applyProtection="1"/>
    <xf numFmtId="37" fontId="22" fillId="83" borderId="1" xfId="132" applyNumberFormat="1" applyFont="1" applyFill="1" applyBorder="1" applyProtection="1"/>
    <xf numFmtId="39" fontId="22" fillId="83" borderId="2" xfId="132" applyNumberFormat="1" applyFont="1" applyFill="1" applyBorder="1" applyAlignment="1" applyProtection="1">
      <alignment horizontal="center"/>
    </xf>
    <xf numFmtId="37" fontId="22" fillId="83" borderId="3" xfId="132" applyNumberFormat="1" applyFont="1" applyFill="1" applyBorder="1" applyProtection="1"/>
    <xf numFmtId="37" fontId="22" fillId="83" borderId="4" xfId="132" applyNumberFormat="1" applyFont="1" applyFill="1" applyBorder="1" applyProtection="1"/>
    <xf numFmtId="39" fontId="22" fillId="83" borderId="0" xfId="132" applyNumberFormat="1" applyFont="1" applyFill="1" applyBorder="1" applyAlignment="1" applyProtection="1">
      <alignment horizontal="center"/>
    </xf>
    <xf numFmtId="37" fontId="22" fillId="83" borderId="5" xfId="132" applyNumberFormat="1" applyFont="1" applyFill="1" applyBorder="1" applyProtection="1"/>
    <xf numFmtId="37" fontId="22" fillId="83" borderId="31" xfId="132" applyNumberFormat="1" applyFont="1" applyFill="1" applyBorder="1" applyProtection="1"/>
    <xf numFmtId="39" fontId="22" fillId="83" borderId="8" xfId="132" applyNumberFormat="1" applyFont="1" applyFill="1" applyBorder="1" applyProtection="1"/>
    <xf numFmtId="37" fontId="22" fillId="83" borderId="9" xfId="132" applyNumberFormat="1" applyFont="1" applyFill="1" applyBorder="1" applyProtection="1"/>
    <xf numFmtId="0" fontId="22" fillId="0" borderId="16" xfId="132" applyFont="1" applyBorder="1" applyAlignment="1" applyProtection="1">
      <alignment horizontal="center"/>
    </xf>
    <xf numFmtId="0" fontId="22" fillId="0" borderId="17" xfId="132" applyFont="1" applyBorder="1"/>
    <xf numFmtId="0" fontId="22" fillId="0" borderId="17" xfId="132" applyFont="1" applyBorder="1" applyAlignment="1" applyProtection="1">
      <alignment horizontal="left"/>
    </xf>
    <xf numFmtId="37" fontId="22" fillId="0" borderId="17" xfId="132" applyNumberFormat="1" applyFont="1" applyBorder="1" applyProtection="1"/>
    <xf numFmtId="39" fontId="22" fillId="0" borderId="17" xfId="132" applyNumberFormat="1" applyFont="1" applyBorder="1" applyProtection="1"/>
    <xf numFmtId="0" fontId="22" fillId="0" borderId="17" xfId="132" applyFont="1" applyBorder="1" applyAlignment="1" applyProtection="1">
      <alignment horizontal="center"/>
    </xf>
    <xf numFmtId="5" fontId="22" fillId="0" borderId="5" xfId="132" applyNumberFormat="1" applyFont="1" applyBorder="1" applyProtection="1"/>
    <xf numFmtId="39" fontId="22" fillId="0" borderId="5" xfId="132" applyNumberFormat="1" applyFont="1" applyBorder="1" applyProtection="1"/>
    <xf numFmtId="0" fontId="22" fillId="0" borderId="5" xfId="132" applyFont="1" applyBorder="1" applyAlignment="1">
      <alignment horizontal="center"/>
    </xf>
    <xf numFmtId="0" fontId="22" fillId="0" borderId="5" xfId="132" applyFont="1" applyBorder="1" applyAlignment="1" applyProtection="1">
      <alignment horizontal="left"/>
    </xf>
    <xf numFmtId="37" fontId="22" fillId="0" borderId="5" xfId="132" applyNumberFormat="1" applyFont="1" applyBorder="1" applyProtection="1"/>
    <xf numFmtId="0" fontId="22" fillId="0" borderId="4" xfId="132" applyFont="1" applyBorder="1" applyProtection="1"/>
    <xf numFmtId="0" fontId="22" fillId="0" borderId="5" xfId="132" applyFont="1" applyBorder="1" applyProtection="1"/>
    <xf numFmtId="0" fontId="22" fillId="0" borderId="8" xfId="132" applyFont="1" applyBorder="1" applyAlignment="1" applyProtection="1">
      <alignment horizontal="left" vertical="center"/>
    </xf>
    <xf numFmtId="0" fontId="22" fillId="0" borderId="0" xfId="132" applyFont="1" applyBorder="1" applyAlignment="1" applyProtection="1">
      <alignment horizontal="left" vertical="center"/>
    </xf>
    <xf numFmtId="164" fontId="7" fillId="0" borderId="1" xfId="139" applyFont="1" applyBorder="1"/>
    <xf numFmtId="164" fontId="7" fillId="0" borderId="2" xfId="139" applyFont="1" applyBorder="1"/>
    <xf numFmtId="164" fontId="7" fillId="0" borderId="2" xfId="139" applyFont="1" applyBorder="1" applyAlignment="1">
      <alignment horizontal="left"/>
    </xf>
    <xf numFmtId="164" fontId="7" fillId="0" borderId="3" xfId="139" applyFont="1" applyBorder="1"/>
    <xf numFmtId="164" fontId="7" fillId="0" borderId="0" xfId="139" applyFont="1"/>
    <xf numFmtId="164" fontId="7" fillId="0" borderId="4" xfId="139" applyFont="1" applyBorder="1" applyAlignment="1" applyProtection="1">
      <alignment horizontal="centerContinuous"/>
    </xf>
    <xf numFmtId="164" fontId="7" fillId="0" borderId="0" xfId="139" applyFont="1" applyBorder="1" applyAlignment="1" applyProtection="1">
      <alignment horizontal="centerContinuous"/>
    </xf>
    <xf numFmtId="164" fontId="7" fillId="0" borderId="5" xfId="139" applyFont="1" applyBorder="1" applyAlignment="1" applyProtection="1">
      <alignment horizontal="centerContinuous"/>
    </xf>
    <xf numFmtId="164" fontId="7" fillId="0" borderId="4" xfId="139" applyFont="1" applyBorder="1"/>
    <xf numFmtId="164" fontId="7" fillId="0" borderId="0" xfId="139" applyFont="1" applyBorder="1"/>
    <xf numFmtId="164" fontId="7" fillId="0" borderId="0" xfId="139" applyFont="1" applyBorder="1" applyAlignment="1">
      <alignment horizontal="left"/>
    </xf>
    <xf numFmtId="164" fontId="7" fillId="0" borderId="5" xfId="139" applyFont="1" applyBorder="1"/>
    <xf numFmtId="164" fontId="7" fillId="0" borderId="0" xfId="139" applyFont="1" applyBorder="1" applyAlignment="1" applyProtection="1">
      <alignment horizontal="left"/>
    </xf>
    <xf numFmtId="164" fontId="6" fillId="0" borderId="5" xfId="139" applyFont="1" applyBorder="1"/>
    <xf numFmtId="164" fontId="6" fillId="0" borderId="0" xfId="139" applyFont="1"/>
    <xf numFmtId="164" fontId="49" fillId="0" borderId="0" xfId="139" applyFont="1" applyBorder="1" applyAlignment="1" applyProtection="1">
      <alignment horizontal="left"/>
    </xf>
    <xf numFmtId="164" fontId="49" fillId="0" borderId="0" xfId="139" applyFont="1" applyBorder="1" applyAlignment="1" applyProtection="1"/>
    <xf numFmtId="164" fontId="6" fillId="0" borderId="0" xfId="139" applyFont="1" applyBorder="1"/>
    <xf numFmtId="164" fontId="7" fillId="0" borderId="31" xfId="139" applyFont="1" applyBorder="1"/>
    <xf numFmtId="164" fontId="7" fillId="0" borderId="8" xfId="139" applyFont="1" applyBorder="1"/>
    <xf numFmtId="164" fontId="7" fillId="0" borderId="8" xfId="139" applyFont="1" applyBorder="1" applyAlignment="1">
      <alignment horizontal="left"/>
    </xf>
    <xf numFmtId="164" fontId="6" fillId="0" borderId="9" xfId="139" applyFont="1" applyBorder="1"/>
    <xf numFmtId="164" fontId="7" fillId="0" borderId="0" xfId="139" applyFont="1" applyAlignment="1">
      <alignment horizontal="left"/>
    </xf>
    <xf numFmtId="0" fontId="7" fillId="0" borderId="0" xfId="7950" applyFont="1" applyAlignment="1">
      <alignment vertical="center"/>
    </xf>
    <xf numFmtId="0" fontId="7" fillId="0" borderId="0" xfId="7950" applyFont="1" applyBorder="1" applyAlignment="1">
      <alignment vertical="center"/>
    </xf>
    <xf numFmtId="37" fontId="7" fillId="100" borderId="10" xfId="8605" applyNumberFormat="1" applyFont="1" applyFill="1" applyBorder="1" applyAlignment="1">
      <alignment horizontal="right"/>
    </xf>
    <xf numFmtId="37" fontId="7" fillId="0" borderId="10" xfId="8605" applyNumberFormat="1" applyFont="1" applyFill="1" applyBorder="1" applyAlignment="1">
      <alignment horizontal="right"/>
    </xf>
    <xf numFmtId="0" fontId="7" fillId="0" borderId="0" xfId="7950" applyFont="1" applyAlignment="1">
      <alignment horizontal="center"/>
    </xf>
    <xf numFmtId="0" fontId="7" fillId="0" borderId="0" xfId="7950" applyFont="1"/>
    <xf numFmtId="37" fontId="7" fillId="0" borderId="0" xfId="7950" applyNumberFormat="1" applyFont="1"/>
    <xf numFmtId="0" fontId="7" fillId="0" borderId="0" xfId="7950" applyFont="1" applyBorder="1"/>
    <xf numFmtId="0" fontId="8" fillId="0" borderId="0" xfId="7950" applyFont="1" applyBorder="1"/>
    <xf numFmtId="164" fontId="9" fillId="0" borderId="2" xfId="9687" applyFont="1" applyBorder="1" applyAlignment="1">
      <alignment horizontal="centerContinuous"/>
    </xf>
    <xf numFmtId="164" fontId="9" fillId="0" borderId="2" xfId="9687" applyFont="1" applyBorder="1"/>
    <xf numFmtId="164" fontId="9" fillId="0" borderId="3" xfId="9687" applyFont="1" applyBorder="1"/>
    <xf numFmtId="164" fontId="9" fillId="0" borderId="0" xfId="9687" applyFont="1" applyBorder="1"/>
    <xf numFmtId="164" fontId="9" fillId="0" borderId="4" xfId="9687" applyFont="1" applyBorder="1" applyAlignment="1"/>
    <xf numFmtId="164" fontId="9" fillId="0" borderId="0" xfId="9687" applyFont="1" applyBorder="1" applyAlignment="1"/>
    <xf numFmtId="164" fontId="9" fillId="0" borderId="5" xfId="9687" applyFont="1" applyBorder="1" applyAlignment="1"/>
    <xf numFmtId="164" fontId="9" fillId="0" borderId="4" xfId="9687" applyFont="1" applyBorder="1"/>
    <xf numFmtId="164" fontId="9" fillId="0" borderId="5" xfId="9687" applyFont="1" applyBorder="1"/>
    <xf numFmtId="164" fontId="9" fillId="0" borderId="0" xfId="9687" applyFont="1"/>
    <xf numFmtId="164" fontId="9" fillId="0" borderId="0" xfId="9687" quotePrefix="1" applyFont="1"/>
    <xf numFmtId="164" fontId="7" fillId="0" borderId="0" xfId="9687" applyFont="1"/>
    <xf numFmtId="164" fontId="76" fillId="0" borderId="0" xfId="9687" applyFont="1" applyAlignment="1">
      <alignment vertical="center"/>
    </xf>
    <xf numFmtId="164" fontId="7" fillId="0" borderId="0" xfId="9687" applyFont="1" applyAlignment="1">
      <alignment vertical="center"/>
    </xf>
    <xf numFmtId="164" fontId="9" fillId="0" borderId="31" xfId="9687" applyFont="1" applyBorder="1"/>
    <xf numFmtId="164" fontId="9" fillId="0" borderId="8" xfId="9687" applyFont="1" applyBorder="1"/>
    <xf numFmtId="164" fontId="9" fillId="0" borderId="9" xfId="9687" applyFont="1" applyBorder="1"/>
    <xf numFmtId="0" fontId="22" fillId="0" borderId="1" xfId="7950" quotePrefix="1" applyFont="1" applyFill="1" applyBorder="1" applyAlignment="1" applyProtection="1">
      <alignment horizontal="centerContinuous"/>
    </xf>
    <xf numFmtId="0" fontId="22" fillId="0" borderId="2" xfId="7950" applyFont="1" applyFill="1" applyBorder="1" applyAlignment="1">
      <alignment horizontal="centerContinuous"/>
    </xf>
    <xf numFmtId="0" fontId="22" fillId="0" borderId="3" xfId="7950" applyFont="1" applyFill="1" applyBorder="1" applyAlignment="1">
      <alignment horizontal="centerContinuous"/>
    </xf>
    <xf numFmtId="0" fontId="22" fillId="0" borderId="2" xfId="7950" applyFont="1" applyFill="1" applyBorder="1" applyAlignment="1"/>
    <xf numFmtId="0" fontId="22" fillId="0" borderId="0" xfId="7950" applyFont="1" applyFill="1"/>
    <xf numFmtId="0" fontId="22" fillId="0" borderId="4" xfId="7950" applyFont="1" applyFill="1" applyBorder="1" applyAlignment="1" applyProtection="1">
      <alignment horizontal="centerContinuous"/>
    </xf>
    <xf numFmtId="0" fontId="22" fillId="0" borderId="0" xfId="7950" applyFont="1" applyFill="1" applyBorder="1" applyAlignment="1">
      <alignment horizontal="centerContinuous"/>
    </xf>
    <xf numFmtId="0" fontId="22" fillId="0" borderId="5" xfId="7950" applyFont="1" applyFill="1" applyBorder="1" applyAlignment="1" applyProtection="1">
      <alignment horizontal="centerContinuous"/>
    </xf>
    <xf numFmtId="0" fontId="23" fillId="0" borderId="0" xfId="7950" applyFont="1" applyFill="1"/>
    <xf numFmtId="0" fontId="22" fillId="0" borderId="6" xfId="7950" applyFont="1" applyFill="1" applyBorder="1" applyAlignment="1">
      <alignment horizontal="center"/>
    </xf>
    <xf numFmtId="0" fontId="22" fillId="0" borderId="3" xfId="7950" applyFont="1" applyFill="1" applyBorder="1"/>
    <xf numFmtId="172" fontId="22" fillId="0" borderId="3" xfId="7950" applyNumberFormat="1" applyFont="1" applyFill="1" applyBorder="1" applyAlignment="1" applyProtection="1">
      <alignment horizontal="left"/>
    </xf>
    <xf numFmtId="164" fontId="22" fillId="0" borderId="3" xfId="7950" applyNumberFormat="1" applyFont="1" applyFill="1" applyBorder="1" applyAlignment="1" applyProtection="1">
      <alignment horizontal="center"/>
    </xf>
    <xf numFmtId="0" fontId="22" fillId="0" borderId="2" xfId="7950" applyFont="1" applyFill="1" applyBorder="1" applyAlignment="1">
      <alignment horizontal="center"/>
    </xf>
    <xf numFmtId="0" fontId="22" fillId="0" borderId="7" xfId="7950" applyFont="1" applyFill="1" applyBorder="1" applyAlignment="1">
      <alignment horizontal="center"/>
    </xf>
    <xf numFmtId="0" fontId="22" fillId="0" borderId="5" xfId="7950" applyFont="1" applyFill="1" applyBorder="1"/>
    <xf numFmtId="173" fontId="22" fillId="0" borderId="5" xfId="7950" applyNumberFormat="1" applyFont="1" applyFill="1" applyBorder="1" applyAlignment="1" applyProtection="1">
      <alignment horizontal="left"/>
    </xf>
    <xf numFmtId="0" fontId="22" fillId="0" borderId="5" xfId="7950" applyFont="1" applyFill="1" applyBorder="1" applyAlignment="1">
      <alignment horizontal="center"/>
    </xf>
    <xf numFmtId="0" fontId="22" fillId="0" borderId="8" xfId="7950" applyFont="1" applyFill="1" applyBorder="1" applyAlignment="1" applyProtection="1">
      <alignment horizontal="centerContinuous"/>
    </xf>
    <xf numFmtId="0" fontId="22" fillId="0" borderId="8" xfId="7950" applyFont="1" applyFill="1" applyBorder="1" applyAlignment="1">
      <alignment horizontal="centerContinuous"/>
    </xf>
    <xf numFmtId="0" fontId="22" fillId="0" borderId="7" xfId="7950" applyFont="1" applyFill="1" applyBorder="1" applyAlignment="1"/>
    <xf numFmtId="0" fontId="22" fillId="0" borderId="5" xfId="7950" quotePrefix="1" applyFont="1" applyFill="1" applyBorder="1" applyAlignment="1" applyProtection="1">
      <alignment horizontal="center"/>
    </xf>
    <xf numFmtId="0" fontId="22" fillId="0" borderId="5" xfId="7950" applyFont="1" applyFill="1" applyBorder="1" applyAlignment="1" applyProtection="1">
      <alignment horizontal="center"/>
    </xf>
    <xf numFmtId="0" fontId="22" fillId="0" borderId="7" xfId="7950" applyFont="1" applyFill="1" applyBorder="1" applyAlignment="1" applyProtection="1">
      <alignment horizontal="center"/>
    </xf>
    <xf numFmtId="0" fontId="22" fillId="0" borderId="0" xfId="7950" applyFont="1" applyFill="1" applyBorder="1" applyAlignment="1">
      <alignment horizontal="center"/>
    </xf>
    <xf numFmtId="0" fontId="22" fillId="0" borderId="10" xfId="7950" applyFont="1" applyFill="1" applyBorder="1" applyAlignment="1" applyProtection="1">
      <alignment horizontal="center"/>
    </xf>
    <xf numFmtId="0" fontId="22" fillId="0" borderId="9" xfId="7950" applyFont="1" applyFill="1" applyBorder="1" applyAlignment="1" applyProtection="1">
      <alignment horizontal="center"/>
    </xf>
    <xf numFmtId="0" fontId="22" fillId="0" borderId="0" xfId="7950" applyFont="1" applyFill="1" applyBorder="1" applyAlignment="1" applyProtection="1">
      <alignment horizontal="center"/>
    </xf>
    <xf numFmtId="0" fontId="22" fillId="0" borderId="0" xfId="7950" applyFont="1" applyFill="1" applyBorder="1"/>
    <xf numFmtId="0" fontId="22" fillId="0" borderId="11" xfId="7950" applyFont="1" applyFill="1" applyBorder="1"/>
    <xf numFmtId="0" fontId="22" fillId="0" borderId="12" xfId="7950" applyFont="1" applyFill="1" applyBorder="1"/>
    <xf numFmtId="0" fontId="22" fillId="0" borderId="13" xfId="7950" applyFont="1" applyFill="1" applyBorder="1"/>
    <xf numFmtId="0" fontId="22" fillId="0" borderId="0" xfId="7950" applyFont="1" applyFill="1" applyBorder="1" applyAlignment="1" applyProtection="1">
      <alignment horizontal="left"/>
    </xf>
    <xf numFmtId="0" fontId="22" fillId="0" borderId="22" xfId="7950" applyFont="1" applyFill="1" applyBorder="1" applyProtection="1">
      <protection locked="0"/>
    </xf>
    <xf numFmtId="0" fontId="22" fillId="0" borderId="5" xfId="7950" applyFont="1" applyFill="1" applyBorder="1" applyProtection="1">
      <protection locked="0"/>
    </xf>
    <xf numFmtId="0" fontId="22" fillId="0" borderId="23" xfId="7950" applyFont="1" applyFill="1" applyBorder="1" applyProtection="1">
      <protection locked="0"/>
    </xf>
    <xf numFmtId="0" fontId="22" fillId="0" borderId="0" xfId="7950" applyFont="1" applyFill="1" applyBorder="1" applyProtection="1">
      <protection locked="0"/>
    </xf>
    <xf numFmtId="0" fontId="22" fillId="0" borderId="9" xfId="7950" applyFont="1" applyFill="1" applyBorder="1"/>
    <xf numFmtId="0" fontId="22" fillId="0" borderId="8" xfId="7950" applyFont="1" applyFill="1" applyBorder="1" applyAlignment="1" applyProtection="1">
      <alignment horizontal="left"/>
    </xf>
    <xf numFmtId="37" fontId="22" fillId="0" borderId="14" xfId="7950" applyNumberFormat="1" applyFont="1" applyFill="1" applyBorder="1" applyProtection="1">
      <protection locked="0"/>
    </xf>
    <xf numFmtId="37" fontId="22" fillId="0" borderId="9" xfId="7950" applyNumberFormat="1" applyFont="1" applyFill="1" applyBorder="1" applyProtection="1">
      <protection locked="0"/>
    </xf>
    <xf numFmtId="37" fontId="22" fillId="0" borderId="15" xfId="7950" applyNumberFormat="1" applyFont="1" applyFill="1" applyBorder="1" applyProtection="1">
      <protection locked="0"/>
    </xf>
    <xf numFmtId="37" fontId="22" fillId="0" borderId="9" xfId="7950" applyNumberFormat="1" applyFont="1" applyFill="1" applyBorder="1" applyProtection="1"/>
    <xf numFmtId="37" fontId="22" fillId="0" borderId="14" xfId="7950" applyNumberFormat="1" applyFont="1" applyFill="1" applyBorder="1" applyProtection="1"/>
    <xf numFmtId="37" fontId="22" fillId="0" borderId="15" xfId="7950" applyNumberFormat="1" applyFont="1" applyFill="1" applyBorder="1" applyProtection="1"/>
    <xf numFmtId="0" fontId="22" fillId="0" borderId="0" xfId="7950" applyFont="1" applyFill="1" applyBorder="1" applyProtection="1"/>
    <xf numFmtId="37" fontId="22" fillId="0" borderId="22" xfId="7950" applyNumberFormat="1" applyFont="1" applyFill="1" applyBorder="1"/>
    <xf numFmtId="37" fontId="22" fillId="0" borderId="5" xfId="7950" applyNumberFormat="1" applyFont="1" applyFill="1" applyBorder="1"/>
    <xf numFmtId="37" fontId="22" fillId="0" borderId="23" xfId="7950" applyNumberFormat="1" applyFont="1" applyFill="1" applyBorder="1"/>
    <xf numFmtId="37" fontId="22" fillId="0" borderId="22" xfId="7950" applyNumberFormat="1" applyFont="1" applyFill="1" applyBorder="1" applyProtection="1">
      <protection locked="0"/>
    </xf>
    <xf numFmtId="37" fontId="22" fillId="0" borderId="5" xfId="7950" applyNumberFormat="1" applyFont="1" applyFill="1" applyBorder="1" applyProtection="1">
      <protection locked="0"/>
    </xf>
    <xf numFmtId="37" fontId="22" fillId="0" borderId="23" xfId="7950" applyNumberFormat="1" applyFont="1" applyFill="1" applyBorder="1" applyProtection="1">
      <protection locked="0"/>
    </xf>
    <xf numFmtId="37" fontId="22" fillId="0" borderId="60" xfId="7950" applyNumberFormat="1" applyFont="1" applyFill="1" applyBorder="1" applyProtection="1"/>
    <xf numFmtId="37" fontId="22" fillId="0" borderId="61" xfId="7950" applyNumberFormat="1" applyFont="1" applyFill="1" applyBorder="1" applyProtection="1"/>
    <xf numFmtId="37" fontId="22" fillId="0" borderId="30" xfId="7950" applyNumberFormat="1" applyFont="1" applyFill="1" applyBorder="1" applyProtection="1"/>
    <xf numFmtId="5" fontId="22" fillId="0" borderId="0" xfId="7950" applyNumberFormat="1" applyFont="1" applyFill="1" applyBorder="1" applyProtection="1"/>
    <xf numFmtId="0" fontId="22" fillId="0" borderId="4" xfId="7950" applyFont="1" applyFill="1" applyBorder="1" applyAlignment="1">
      <alignment horizontal="center"/>
    </xf>
    <xf numFmtId="0" fontId="22" fillId="0" borderId="0" xfId="7950" quotePrefix="1" applyFont="1" applyFill="1" applyBorder="1"/>
    <xf numFmtId="0" fontId="22" fillId="0" borderId="0" xfId="7950" quotePrefix="1" applyFont="1" applyFill="1" applyBorder="1" applyAlignment="1" applyProtection="1">
      <alignment horizontal="left"/>
    </xf>
    <xf numFmtId="0" fontId="22" fillId="0" borderId="31" xfId="7950" applyFont="1" applyFill="1" applyBorder="1" applyAlignment="1">
      <alignment horizontal="center"/>
    </xf>
    <xf numFmtId="0" fontId="23" fillId="0" borderId="8" xfId="7950" applyFont="1" applyFill="1" applyBorder="1" applyAlignment="1">
      <alignment vertical="top"/>
    </xf>
    <xf numFmtId="0" fontId="22" fillId="0" borderId="8" xfId="7950" applyFont="1" applyFill="1" applyBorder="1"/>
    <xf numFmtId="0" fontId="22" fillId="0" borderId="0" xfId="7950" applyFont="1" applyFill="1" applyAlignment="1">
      <alignment horizontal="center"/>
    </xf>
    <xf numFmtId="0" fontId="22" fillId="0" borderId="3" xfId="7950" quotePrefix="1" applyFont="1" applyFill="1" applyBorder="1" applyAlignment="1" applyProtection="1">
      <alignment horizontal="centerContinuous"/>
    </xf>
    <xf numFmtId="0" fontId="22" fillId="0" borderId="3" xfId="7950" applyFont="1" applyFill="1" applyBorder="1" applyAlignment="1">
      <alignment horizontal="center"/>
    </xf>
    <xf numFmtId="0" fontId="22" fillId="0" borderId="9" xfId="7950" applyFont="1" applyFill="1" applyBorder="1" applyAlignment="1">
      <alignment horizontal="centerContinuous"/>
    </xf>
    <xf numFmtId="0" fontId="22" fillId="0" borderId="8" xfId="7950" applyFont="1" applyFill="1" applyBorder="1" applyAlignment="1">
      <alignment horizontal="center"/>
    </xf>
    <xf numFmtId="0" fontId="22" fillId="0" borderId="89" xfId="7950" applyFont="1" applyFill="1" applyBorder="1"/>
    <xf numFmtId="37" fontId="22" fillId="0" borderId="8" xfId="7950" applyNumberFormat="1" applyFont="1" applyFill="1" applyBorder="1" applyProtection="1">
      <protection locked="0"/>
    </xf>
    <xf numFmtId="37" fontId="22" fillId="0" borderId="0" xfId="7950" applyNumberFormat="1" applyFont="1" applyFill="1"/>
    <xf numFmtId="174" fontId="22" fillId="0" borderId="0" xfId="3993" applyNumberFormat="1" applyFont="1" applyFill="1"/>
    <xf numFmtId="0" fontId="22" fillId="0" borderId="8" xfId="7950" applyFont="1" applyFill="1" applyBorder="1" applyAlignment="1" applyProtection="1">
      <alignment horizontal="center"/>
    </xf>
    <xf numFmtId="37" fontId="22" fillId="0" borderId="8" xfId="7950" applyNumberFormat="1" applyFont="1" applyFill="1" applyBorder="1"/>
    <xf numFmtId="37" fontId="22" fillId="0" borderId="0" xfId="7950" applyNumberFormat="1" applyFont="1" applyFill="1" applyBorder="1"/>
    <xf numFmtId="37" fontId="22" fillId="0" borderId="0" xfId="7950" applyNumberFormat="1" applyFont="1" applyFill="1" applyBorder="1" applyProtection="1">
      <protection locked="0"/>
    </xf>
    <xf numFmtId="37" fontId="22" fillId="0" borderId="14" xfId="7950" applyNumberFormat="1" applyFont="1" applyFill="1" applyBorder="1" applyAlignment="1" applyProtection="1">
      <alignment horizontal="right"/>
      <protection locked="0"/>
    </xf>
    <xf numFmtId="37" fontId="22" fillId="0" borderId="62" xfId="7950" applyNumberFormat="1" applyFont="1" applyFill="1" applyBorder="1"/>
    <xf numFmtId="174" fontId="22" fillId="0" borderId="0" xfId="7950" applyNumberFormat="1" applyFont="1" applyFill="1"/>
    <xf numFmtId="0" fontId="22" fillId="0" borderId="8" xfId="7950" applyFont="1" applyFill="1" applyBorder="1" applyAlignment="1">
      <alignment vertical="top"/>
    </xf>
    <xf numFmtId="0" fontId="22" fillId="0" borderId="9" xfId="7950" applyFont="1" applyFill="1" applyBorder="1" applyAlignment="1">
      <alignment horizontal="center"/>
    </xf>
    <xf numFmtId="164" fontId="7" fillId="0" borderId="1" xfId="9687" applyFont="1" applyBorder="1"/>
    <xf numFmtId="164" fontId="7" fillId="0" borderId="3" xfId="9687" applyFont="1" applyBorder="1"/>
    <xf numFmtId="164" fontId="7" fillId="0" borderId="5" xfId="9687" applyFont="1" applyBorder="1" applyAlignment="1"/>
    <xf numFmtId="164" fontId="7" fillId="0" borderId="0" xfId="9687" applyFont="1" applyBorder="1" applyAlignment="1"/>
    <xf numFmtId="164" fontId="7" fillId="0" borderId="8" xfId="9687" applyFont="1" applyBorder="1" applyAlignment="1">
      <alignment horizontal="centerContinuous" vertical="center"/>
    </xf>
    <xf numFmtId="164" fontId="7" fillId="0" borderId="9" xfId="9687" applyFont="1" applyFill="1" applyBorder="1" applyAlignment="1" applyProtection="1">
      <alignment horizontal="left" vertical="center"/>
    </xf>
    <xf numFmtId="41" fontId="7" fillId="0" borderId="9" xfId="9687" applyNumberFormat="1" applyFont="1" applyFill="1" applyBorder="1" applyAlignment="1" applyProtection="1">
      <alignment vertical="center"/>
    </xf>
    <xf numFmtId="164" fontId="7" fillId="0" borderId="9" xfId="9687" applyFont="1" applyBorder="1" applyAlignment="1">
      <alignment horizontal="center" vertical="center"/>
    </xf>
    <xf numFmtId="164" fontId="7" fillId="0" borderId="9" xfId="9687" applyFont="1" applyFill="1" applyBorder="1" applyAlignment="1">
      <alignment vertical="center"/>
    </xf>
    <xf numFmtId="41" fontId="7" fillId="0" borderId="9" xfId="9687" applyNumberFormat="1" applyFont="1" applyFill="1" applyBorder="1" applyAlignment="1">
      <alignment vertical="center"/>
    </xf>
    <xf numFmtId="41" fontId="7" fillId="0" borderId="9" xfId="9687" applyNumberFormat="1" applyFont="1" applyFill="1" applyBorder="1" applyAlignment="1" applyProtection="1">
      <alignment horizontal="right" vertical="center"/>
    </xf>
    <xf numFmtId="175" fontId="7" fillId="0" borderId="25" xfId="9687" applyNumberFormat="1" applyFont="1" applyFill="1" applyBorder="1" applyAlignment="1">
      <alignment horizontal="left" vertical="center"/>
    </xf>
    <xf numFmtId="41" fontId="7" fillId="0" borderId="25" xfId="9687" applyNumberFormat="1" applyFont="1" applyFill="1" applyBorder="1" applyAlignment="1">
      <alignment vertical="center"/>
    </xf>
    <xf numFmtId="175" fontId="7" fillId="0" borderId="9" xfId="8890" applyNumberFormat="1" applyFont="1" applyFill="1" applyBorder="1" applyAlignment="1" applyProtection="1">
      <alignment horizontal="left" vertical="center"/>
    </xf>
    <xf numFmtId="164" fontId="7" fillId="0" borderId="25" xfId="9687" applyFont="1" applyBorder="1" applyAlignment="1">
      <alignment horizontal="center" vertical="center"/>
    </xf>
    <xf numFmtId="164" fontId="7" fillId="0" borderId="25" xfId="9687" applyFont="1" applyFill="1" applyBorder="1" applyAlignment="1">
      <alignment vertical="center"/>
    </xf>
    <xf numFmtId="41" fontId="7" fillId="0" borderId="27" xfId="9687" applyNumberFormat="1" applyFont="1" applyFill="1" applyBorder="1" applyAlignment="1">
      <alignment vertical="center"/>
    </xf>
    <xf numFmtId="37" fontId="7" fillId="0" borderId="9" xfId="9687" applyNumberFormat="1" applyFont="1" applyFill="1" applyBorder="1" applyAlignment="1" applyProtection="1">
      <alignment vertical="center"/>
    </xf>
    <xf numFmtId="37" fontId="7" fillId="0" borderId="9" xfId="9687" applyNumberFormat="1" applyFont="1" applyFill="1" applyBorder="1" applyAlignment="1" applyProtection="1">
      <alignment horizontal="right" vertical="center"/>
    </xf>
    <xf numFmtId="164" fontId="7" fillId="0" borderId="9" xfId="9687" applyFont="1" applyFill="1" applyBorder="1" applyAlignment="1" applyProtection="1">
      <alignment horizontal="center" vertical="center"/>
    </xf>
    <xf numFmtId="164" fontId="7" fillId="0" borderId="9" xfId="9687" applyFont="1" applyFill="1" applyBorder="1" applyAlignment="1">
      <alignment horizontal="center" vertical="center"/>
    </xf>
    <xf numFmtId="164" fontId="7" fillId="0" borderId="0" xfId="9687" applyFont="1" applyFill="1" applyAlignment="1">
      <alignment vertical="center"/>
    </xf>
    <xf numFmtId="37" fontId="7" fillId="0" borderId="90" xfId="9687" applyNumberFormat="1" applyFont="1" applyFill="1" applyBorder="1" applyAlignment="1" applyProtection="1">
      <alignment vertical="center"/>
    </xf>
    <xf numFmtId="164" fontId="7" fillId="0" borderId="5" xfId="9687" applyFont="1" applyFill="1" applyBorder="1" applyAlignment="1" applyProtection="1">
      <alignment horizontal="left" vertical="center"/>
    </xf>
    <xf numFmtId="37" fontId="7" fillId="0" borderId="5" xfId="9687" applyNumberFormat="1" applyFont="1" applyFill="1" applyBorder="1" applyAlignment="1" applyProtection="1">
      <alignment vertical="center"/>
    </xf>
    <xf numFmtId="164" fontId="7" fillId="0" borderId="5" xfId="9687" applyFont="1" applyFill="1" applyBorder="1" applyAlignment="1" applyProtection="1">
      <alignment horizontal="center" vertical="center"/>
    </xf>
    <xf numFmtId="164" fontId="7" fillId="0" borderId="5" xfId="9687" applyFont="1" applyFill="1" applyBorder="1" applyAlignment="1">
      <alignment horizontal="center" vertical="center"/>
    </xf>
    <xf numFmtId="164" fontId="7" fillId="0" borderId="10" xfId="9687" applyFont="1" applyBorder="1" applyAlignment="1">
      <alignment horizontal="center" vertical="center"/>
    </xf>
    <xf numFmtId="37" fontId="7" fillId="0" borderId="9" xfId="9687" applyNumberFormat="1" applyFont="1" applyBorder="1" applyAlignment="1" applyProtection="1">
      <alignment horizontal="center" vertical="center"/>
    </xf>
    <xf numFmtId="37" fontId="7" fillId="0" borderId="9" xfId="9687" applyNumberFormat="1" applyFont="1" applyBorder="1" applyAlignment="1" applyProtection="1">
      <alignment vertical="center"/>
    </xf>
    <xf numFmtId="37" fontId="7" fillId="0" borderId="0" xfId="9687" applyNumberFormat="1" applyFont="1" applyBorder="1" applyAlignment="1" applyProtection="1">
      <alignment horizontal="center" vertical="center"/>
    </xf>
    <xf numFmtId="37" fontId="7" fillId="0" borderId="0" xfId="9687" applyNumberFormat="1" applyFont="1" applyBorder="1" applyAlignment="1" applyProtection="1">
      <alignment vertical="center"/>
    </xf>
    <xf numFmtId="37" fontId="7" fillId="0" borderId="55" xfId="7950" applyNumberFormat="1" applyFont="1" applyFill="1" applyBorder="1" applyAlignment="1" applyProtection="1">
      <alignment vertical="center"/>
    </xf>
    <xf numFmtId="0" fontId="7" fillId="0" borderId="0" xfId="7950" applyFont="1" applyBorder="1" applyAlignment="1">
      <alignment horizontal="center"/>
    </xf>
    <xf numFmtId="0" fontId="9" fillId="0" borderId="0" xfId="9689" applyFont="1" applyBorder="1" applyAlignment="1">
      <alignment horizontal="centerContinuous"/>
    </xf>
    <xf numFmtId="0" fontId="9" fillId="0" borderId="5" xfId="9689" applyFont="1" applyBorder="1" applyAlignment="1">
      <alignment horizontal="centerContinuous"/>
    </xf>
    <xf numFmtId="0" fontId="11" fillId="0" borderId="0" xfId="9689" applyFont="1" applyBorder="1"/>
    <xf numFmtId="0" fontId="9" fillId="0" borderId="0" xfId="9689" applyFont="1" applyBorder="1"/>
    <xf numFmtId="0" fontId="9" fillId="0" borderId="0" xfId="9689" applyFont="1" applyBorder="1" applyAlignment="1" applyProtection="1">
      <alignment horizontal="left"/>
    </xf>
    <xf numFmtId="0" fontId="22" fillId="0" borderId="0" xfId="7950" applyFont="1"/>
    <xf numFmtId="0" fontId="22" fillId="0" borderId="10" xfId="7950" applyFont="1" applyBorder="1" applyAlignment="1" applyProtection="1">
      <alignment horizontal="center"/>
    </xf>
    <xf numFmtId="0" fontId="22" fillId="0" borderId="8" xfId="7950" applyFont="1" applyBorder="1"/>
    <xf numFmtId="0" fontId="22" fillId="0" borderId="9" xfId="7950" applyFont="1" applyBorder="1" applyAlignment="1" applyProtection="1">
      <alignment horizontal="center"/>
    </xf>
    <xf numFmtId="0" fontId="22" fillId="0" borderId="31" xfId="7950" applyFont="1" applyBorder="1"/>
    <xf numFmtId="0" fontId="22" fillId="0" borderId="8" xfId="7950" applyFont="1" applyBorder="1" applyAlignment="1" applyProtection="1">
      <alignment horizontal="left"/>
    </xf>
    <xf numFmtId="37" fontId="22" fillId="0" borderId="8" xfId="7950" applyNumberFormat="1" applyFont="1" applyBorder="1" applyProtection="1"/>
    <xf numFmtId="0" fontId="22" fillId="0" borderId="8" xfId="7950" applyFont="1" applyBorder="1" applyAlignment="1" applyProtection="1">
      <alignment horizontal="center"/>
    </xf>
    <xf numFmtId="38" fontId="22" fillId="0" borderId="31" xfId="3993" applyNumberFormat="1" applyFont="1" applyFill="1" applyBorder="1"/>
    <xf numFmtId="38" fontId="22" fillId="0" borderId="31" xfId="3993" quotePrefix="1" applyNumberFormat="1" applyFont="1" applyFill="1" applyBorder="1"/>
    <xf numFmtId="0" fontId="22" fillId="0" borderId="10" xfId="7950" applyFont="1" applyBorder="1" applyAlignment="1">
      <alignment horizontal="center"/>
    </xf>
    <xf numFmtId="0" fontId="22" fillId="0" borderId="31" xfId="7950" applyFont="1" applyBorder="1" applyAlignment="1" applyProtection="1">
      <alignment horizontal="center"/>
    </xf>
    <xf numFmtId="0" fontId="22" fillId="0" borderId="7" xfId="7950" applyFont="1" applyBorder="1" applyAlignment="1" applyProtection="1">
      <alignment horizontal="center"/>
    </xf>
    <xf numFmtId="0" fontId="22" fillId="0" borderId="4" xfId="7950" applyFont="1" applyBorder="1"/>
    <xf numFmtId="0" fontId="22" fillId="0" borderId="0" xfId="7950" applyFont="1" applyBorder="1" applyAlignment="1">
      <alignment horizontal="centerContinuous"/>
    </xf>
    <xf numFmtId="0" fontId="22" fillId="0" borderId="4" xfId="7950" applyFont="1" applyBorder="1" applyAlignment="1" applyProtection="1">
      <alignment horizontal="centerContinuous"/>
    </xf>
    <xf numFmtId="0" fontId="22" fillId="0" borderId="0" xfId="7950" applyFont="1" applyBorder="1"/>
    <xf numFmtId="0" fontId="22" fillId="0" borderId="0" xfId="7950" applyFont="1" applyBorder="1" applyAlignment="1" applyProtection="1">
      <alignment horizontal="center"/>
    </xf>
    <xf numFmtId="0" fontId="22" fillId="0" borderId="7" xfId="7950" applyFont="1" applyBorder="1"/>
    <xf numFmtId="0" fontId="22" fillId="0" borderId="5" xfId="7950" applyFont="1" applyBorder="1" applyAlignment="1">
      <alignment horizontal="centerContinuous"/>
    </xf>
    <xf numFmtId="0" fontId="22" fillId="0" borderId="5" xfId="7950" applyFont="1" applyBorder="1"/>
    <xf numFmtId="0" fontId="22" fillId="0" borderId="9" xfId="7950" applyFont="1" applyBorder="1"/>
    <xf numFmtId="0" fontId="22" fillId="0" borderId="0" xfId="7950" applyFont="1" applyBorder="1" applyAlignment="1" applyProtection="1">
      <alignment horizontal="left"/>
    </xf>
    <xf numFmtId="0" fontId="22" fillId="0" borderId="3" xfId="7950" applyFont="1" applyBorder="1"/>
    <xf numFmtId="0" fontId="22" fillId="0" borderId="2" xfId="7950" applyFont="1" applyBorder="1"/>
    <xf numFmtId="0" fontId="22" fillId="0" borderId="1" xfId="7950" applyFont="1" applyBorder="1"/>
    <xf numFmtId="0" fontId="9" fillId="0" borderId="0" xfId="7950" applyFont="1" applyBorder="1" applyAlignment="1">
      <alignment horizontal="centerContinuous"/>
    </xf>
    <xf numFmtId="43" fontId="7" fillId="0" borderId="0" xfId="3993" applyFont="1" applyFill="1" applyBorder="1"/>
    <xf numFmtId="0" fontId="22" fillId="0" borderId="0" xfId="7950" applyFont="1" applyAlignment="1">
      <alignment vertical="center"/>
    </xf>
    <xf numFmtId="37" fontId="22" fillId="0" borderId="0" xfId="7950" applyNumberFormat="1" applyFont="1"/>
    <xf numFmtId="43" fontId="7" fillId="0" borderId="0" xfId="3993" applyFont="1" applyFill="1" applyAlignment="1">
      <alignment horizontal="right"/>
    </xf>
    <xf numFmtId="174" fontId="7" fillId="0" borderId="0" xfId="3993" applyNumberFormat="1" applyFont="1" applyFill="1"/>
    <xf numFmtId="164" fontId="7" fillId="0" borderId="4" xfId="9687" quotePrefix="1" applyFont="1" applyBorder="1" applyAlignment="1">
      <alignment vertical="top" textRotation="180"/>
    </xf>
    <xf numFmtId="40" fontId="7" fillId="0" borderId="9" xfId="1" applyNumberFormat="1" applyFont="1" applyFill="1" applyBorder="1" applyProtection="1"/>
    <xf numFmtId="0" fontId="87" fillId="0" borderId="0" xfId="7950" applyFont="1" applyBorder="1" applyAlignment="1">
      <alignment horizontal="center"/>
    </xf>
    <xf numFmtId="0" fontId="22" fillId="0" borderId="59" xfId="7950" applyFont="1" applyBorder="1"/>
    <xf numFmtId="0" fontId="22" fillId="0" borderId="79" xfId="7950" applyFont="1" applyBorder="1"/>
    <xf numFmtId="0" fontId="22" fillId="0" borderId="79" xfId="7950" applyFont="1" applyBorder="1" applyAlignment="1" applyProtection="1">
      <alignment horizontal="center"/>
    </xf>
    <xf numFmtId="0" fontId="22" fillId="0" borderId="27" xfId="7950" applyFont="1" applyBorder="1"/>
    <xf numFmtId="0" fontId="22" fillId="0" borderId="4" xfId="7950" applyFont="1" applyBorder="1" applyAlignment="1" applyProtection="1">
      <alignment horizontal="center"/>
    </xf>
    <xf numFmtId="0" fontId="22" fillId="0" borderId="5" xfId="7950" applyFont="1" applyBorder="1" applyAlignment="1" applyProtection="1">
      <alignment horizontal="center"/>
    </xf>
    <xf numFmtId="0" fontId="22" fillId="0" borderId="31" xfId="7950" applyFont="1" applyBorder="1" applyAlignment="1">
      <alignment horizontal="center"/>
    </xf>
    <xf numFmtId="0" fontId="22" fillId="0" borderId="9" xfId="7950" applyFont="1" applyBorder="1" applyAlignment="1">
      <alignment horizontal="center"/>
    </xf>
    <xf numFmtId="0" fontId="22" fillId="0" borderId="10" xfId="7950" applyFont="1" applyBorder="1"/>
    <xf numFmtId="37" fontId="22" fillId="0" borderId="102" xfId="7950" applyNumberFormat="1" applyFont="1" applyFill="1" applyBorder="1" applyProtection="1"/>
    <xf numFmtId="37" fontId="22" fillId="0" borderId="27" xfId="7950" applyNumberFormat="1" applyFont="1" applyFill="1" applyBorder="1" applyProtection="1"/>
    <xf numFmtId="37" fontId="22" fillId="0" borderId="94" xfId="7950" applyNumberFormat="1" applyFont="1" applyFill="1" applyBorder="1" applyProtection="1"/>
    <xf numFmtId="37" fontId="22" fillId="0" borderId="98" xfId="7950" applyNumberFormat="1" applyFont="1" applyFill="1" applyBorder="1" applyProtection="1"/>
    <xf numFmtId="37" fontId="22" fillId="0" borderId="27" xfId="7950" applyNumberFormat="1" applyFont="1" applyFill="1" applyBorder="1" applyAlignment="1" applyProtection="1">
      <alignment horizontal="right"/>
    </xf>
    <xf numFmtId="37" fontId="22" fillId="0" borderId="0" xfId="7950" applyNumberFormat="1" applyFont="1" applyBorder="1" applyProtection="1"/>
    <xf numFmtId="37" fontId="22" fillId="0" borderId="93" xfId="7950" applyNumberFormat="1" applyFont="1" applyFill="1" applyBorder="1" applyProtection="1"/>
    <xf numFmtId="37" fontId="22" fillId="0" borderId="5" xfId="7950" applyNumberFormat="1" applyFont="1" applyFill="1" applyBorder="1" applyProtection="1"/>
    <xf numFmtId="0" fontId="22" fillId="0" borderId="7" xfId="7950" applyFont="1" applyBorder="1" applyAlignment="1" applyProtection="1">
      <alignment horizontal="left"/>
    </xf>
    <xf numFmtId="0" fontId="22" fillId="0" borderId="93" xfId="7950" applyFont="1" applyFill="1" applyBorder="1"/>
    <xf numFmtId="0" fontId="22" fillId="0" borderId="10" xfId="7950" applyFont="1" applyBorder="1" applyAlignment="1" applyProtection="1">
      <alignment horizontal="left"/>
    </xf>
    <xf numFmtId="37" fontId="22" fillId="0" borderId="94" xfId="7950" applyNumberFormat="1" applyFont="1" applyFill="1" applyBorder="1" applyAlignment="1" applyProtection="1">
      <alignment horizontal="right"/>
    </xf>
    <xf numFmtId="37" fontId="22" fillId="0" borderId="0" xfId="7950" applyNumberFormat="1" applyFont="1" applyFill="1" applyBorder="1" applyProtection="1"/>
    <xf numFmtId="0" fontId="22" fillId="0" borderId="4" xfId="7950" applyFont="1" applyBorder="1" applyAlignment="1" applyProtection="1">
      <alignment horizontal="left"/>
    </xf>
    <xf numFmtId="0" fontId="48" fillId="0" borderId="0" xfId="7950" applyFont="1" applyBorder="1"/>
    <xf numFmtId="0" fontId="22" fillId="0" borderId="0" xfId="7950" applyFont="1" applyBorder="1" applyAlignment="1">
      <alignment horizontal="center"/>
    </xf>
    <xf numFmtId="0" fontId="48" fillId="0" borderId="4" xfId="7950" applyFont="1" applyBorder="1"/>
    <xf numFmtId="37" fontId="22" fillId="0" borderId="0" xfId="7950" applyNumberFormat="1" applyFont="1" applyAlignment="1" applyProtection="1">
      <alignment vertical="center"/>
    </xf>
    <xf numFmtId="0" fontId="22" fillId="0" borderId="0" xfId="7950" applyFont="1" applyAlignment="1">
      <alignment horizontal="center"/>
    </xf>
    <xf numFmtId="164" fontId="7" fillId="0" borderId="0" xfId="9690" applyFont="1"/>
    <xf numFmtId="37" fontId="7" fillId="0" borderId="86" xfId="7950" applyNumberFormat="1" applyFont="1" applyFill="1" applyBorder="1" applyAlignment="1" applyProtection="1">
      <alignment vertical="center"/>
    </xf>
    <xf numFmtId="5" fontId="22" fillId="0" borderId="0" xfId="7950" applyNumberFormat="1" applyFont="1"/>
    <xf numFmtId="164" fontId="7" fillId="0" borderId="4" xfId="9687" applyFont="1" applyBorder="1" applyAlignment="1"/>
    <xf numFmtId="164" fontId="7" fillId="0" borderId="0" xfId="9687" quotePrefix="1" applyFont="1"/>
    <xf numFmtId="164" fontId="22" fillId="0" borderId="0" xfId="9692" applyFont="1"/>
    <xf numFmtId="164" fontId="83" fillId="0" borderId="0" xfId="9692" applyFont="1"/>
    <xf numFmtId="38" fontId="7" fillId="0" borderId="25" xfId="3993" applyNumberFormat="1" applyFont="1" applyFill="1" applyBorder="1"/>
    <xf numFmtId="38" fontId="7" fillId="0" borderId="9" xfId="1" applyNumberFormat="1" applyFont="1" applyFill="1" applyBorder="1"/>
    <xf numFmtId="38" fontId="7" fillId="0" borderId="27" xfId="1" applyNumberFormat="1" applyFont="1" applyFill="1" applyBorder="1"/>
    <xf numFmtId="38" fontId="7" fillId="0" borderId="3" xfId="1" applyNumberFormat="1" applyFont="1" applyFill="1" applyBorder="1"/>
    <xf numFmtId="38" fontId="7" fillId="0" borderId="27" xfId="1" applyNumberFormat="1" applyFont="1" applyFill="1" applyBorder="1" applyProtection="1"/>
    <xf numFmtId="38" fontId="7" fillId="0" borderId="27" xfId="1" applyNumberFormat="1" applyFont="1" applyBorder="1" applyProtection="1"/>
    <xf numFmtId="164" fontId="10" fillId="0" borderId="0" xfId="9687" applyFont="1"/>
    <xf numFmtId="164" fontId="76" fillId="0" borderId="0" xfId="9687" applyFont="1"/>
    <xf numFmtId="164" fontId="76" fillId="0" borderId="1" xfId="9687" applyFont="1" applyBorder="1" applyAlignment="1">
      <alignment vertical="center"/>
    </xf>
    <xf numFmtId="164" fontId="76" fillId="0" borderId="2" xfId="9687" applyFont="1" applyBorder="1" applyAlignment="1">
      <alignment vertical="center"/>
    </xf>
    <xf numFmtId="164" fontId="90" fillId="0" borderId="2" xfId="9687" applyFont="1" applyFill="1" applyBorder="1" applyAlignment="1">
      <alignment vertical="center"/>
    </xf>
    <xf numFmtId="164" fontId="76" fillId="0" borderId="3" xfId="9687" applyFont="1" applyBorder="1" applyAlignment="1">
      <alignment vertical="center"/>
    </xf>
    <xf numFmtId="164" fontId="76" fillId="0" borderId="4" xfId="9687" applyFont="1" applyBorder="1" applyAlignment="1" applyProtection="1">
      <alignment horizontal="centerContinuous" vertical="center"/>
    </xf>
    <xf numFmtId="164" fontId="76" fillId="0" borderId="0" xfId="9687" applyFont="1" applyBorder="1" applyAlignment="1">
      <alignment horizontal="centerContinuous" vertical="center"/>
    </xf>
    <xf numFmtId="164" fontId="76" fillId="0" borderId="5" xfId="9687" applyFont="1" applyBorder="1" applyAlignment="1">
      <alignment horizontal="centerContinuous" vertical="center"/>
    </xf>
    <xf numFmtId="164" fontId="76" fillId="0" borderId="4" xfId="9687" applyFont="1" applyBorder="1" applyAlignment="1">
      <alignment horizontal="centerContinuous" vertical="center"/>
    </xf>
    <xf numFmtId="164" fontId="76" fillId="0" borderId="31" xfId="9687" applyFont="1" applyBorder="1" applyAlignment="1">
      <alignment vertical="center"/>
    </xf>
    <xf numFmtId="164" fontId="76" fillId="0" borderId="7" xfId="9687" applyFont="1" applyBorder="1" applyAlignment="1">
      <alignment vertical="center"/>
    </xf>
    <xf numFmtId="164" fontId="76" fillId="0" borderId="8" xfId="9687" applyFont="1" applyBorder="1" applyAlignment="1" applyProtection="1">
      <alignment horizontal="left" vertical="center"/>
    </xf>
    <xf numFmtId="164" fontId="76" fillId="0" borderId="8" xfId="9687" applyFont="1" applyBorder="1" applyAlignment="1" applyProtection="1">
      <alignment vertical="center"/>
    </xf>
    <xf numFmtId="164" fontId="76" fillId="0" borderId="5" xfId="9687" applyFont="1" applyBorder="1" applyAlignment="1" applyProtection="1">
      <alignment horizontal="center" vertical="center"/>
    </xf>
    <xf numFmtId="164" fontId="76" fillId="0" borderId="5" xfId="9687" applyFont="1" applyFill="1" applyBorder="1" applyAlignment="1">
      <alignment vertical="center"/>
    </xf>
    <xf numFmtId="164" fontId="76" fillId="0" borderId="7" xfId="9687" applyFont="1" applyBorder="1" applyAlignment="1" applyProtection="1">
      <alignment horizontal="center" vertical="center"/>
    </xf>
    <xf numFmtId="164" fontId="76" fillId="0" borderId="0" xfId="9687" applyFont="1" applyBorder="1" applyAlignment="1" applyProtection="1">
      <alignment horizontal="center" vertical="center"/>
    </xf>
    <xf numFmtId="164" fontId="76" fillId="0" borderId="10" xfId="9687" applyFont="1" applyBorder="1" applyAlignment="1">
      <alignment vertical="center"/>
    </xf>
    <xf numFmtId="164" fontId="76" fillId="0" borderId="8" xfId="9687" applyFont="1" applyBorder="1" applyAlignment="1" applyProtection="1">
      <alignment horizontal="center" vertical="center"/>
    </xf>
    <xf numFmtId="164" fontId="76" fillId="0" borderId="9" xfId="9687" applyFont="1" applyBorder="1" applyAlignment="1" applyProtection="1">
      <alignment horizontal="center" vertical="center"/>
    </xf>
    <xf numFmtId="164" fontId="76" fillId="0" borderId="11" xfId="9687" applyFont="1" applyBorder="1" applyAlignment="1">
      <alignment vertical="center"/>
    </xf>
    <xf numFmtId="164" fontId="76" fillId="0" borderId="12" xfId="9687" applyFont="1" applyBorder="1" applyAlignment="1">
      <alignment vertical="center"/>
    </xf>
    <xf numFmtId="164" fontId="76" fillId="0" borderId="13" xfId="9687" applyFont="1" applyBorder="1" applyAlignment="1">
      <alignment vertical="center"/>
    </xf>
    <xf numFmtId="164" fontId="76" fillId="0" borderId="22" xfId="9687" applyFont="1" applyBorder="1" applyAlignment="1">
      <alignment vertical="center"/>
    </xf>
    <xf numFmtId="164" fontId="76" fillId="0" borderId="23" xfId="9687" applyFont="1" applyBorder="1" applyAlignment="1" applyProtection="1">
      <alignment horizontal="center" vertical="center"/>
    </xf>
    <xf numFmtId="164" fontId="76" fillId="0" borderId="10" xfId="9687" applyFont="1" applyBorder="1" applyAlignment="1" applyProtection="1">
      <alignment vertical="center"/>
    </xf>
    <xf numFmtId="164" fontId="76" fillId="0" borderId="9" xfId="9687" applyFont="1" applyBorder="1" applyAlignment="1" applyProtection="1">
      <alignment horizontal="left" vertical="center"/>
    </xf>
    <xf numFmtId="37" fontId="76" fillId="0" borderId="14" xfId="9687" applyNumberFormat="1" applyFont="1" applyBorder="1" applyAlignment="1" applyProtection="1">
      <alignment vertical="center"/>
    </xf>
    <xf numFmtId="37" fontId="76" fillId="0" borderId="9" xfId="9687" applyNumberFormat="1" applyFont="1" applyBorder="1" applyAlignment="1" applyProtection="1">
      <alignment vertical="center"/>
    </xf>
    <xf numFmtId="37" fontId="76" fillId="0" borderId="15" xfId="9687" applyNumberFormat="1" applyFont="1" applyBorder="1" applyAlignment="1" applyProtection="1">
      <alignment vertical="center"/>
    </xf>
    <xf numFmtId="164" fontId="76" fillId="0" borderId="9" xfId="9687" applyFont="1" applyBorder="1" applyAlignment="1" applyProtection="1">
      <alignment vertical="center"/>
    </xf>
    <xf numFmtId="37" fontId="76" fillId="0" borderId="24" xfId="9687" applyNumberFormat="1" applyFont="1" applyBorder="1" applyAlignment="1" applyProtection="1">
      <alignment vertical="center"/>
    </xf>
    <xf numFmtId="37" fontId="76" fillId="0" borderId="9" xfId="9687" applyNumberFormat="1" applyFont="1" applyFill="1" applyBorder="1" applyAlignment="1" applyProtection="1">
      <alignment vertical="center"/>
    </xf>
    <xf numFmtId="38" fontId="76" fillId="0" borderId="15" xfId="1" applyNumberFormat="1" applyFont="1" applyBorder="1" applyAlignment="1" applyProtection="1">
      <alignment horizontal="right" vertical="center"/>
    </xf>
    <xf numFmtId="164" fontId="76" fillId="0" borderId="8" xfId="9687" quotePrefix="1" applyFont="1" applyBorder="1" applyAlignment="1">
      <alignment vertical="center"/>
    </xf>
    <xf numFmtId="37" fontId="76" fillId="0" borderId="15" xfId="9687" applyNumberFormat="1" applyFont="1" applyBorder="1" applyAlignment="1" applyProtection="1">
      <alignment horizontal="right" vertical="center"/>
    </xf>
    <xf numFmtId="164" fontId="76" fillId="0" borderId="0" xfId="9687" applyFont="1" applyBorder="1" applyAlignment="1" applyProtection="1">
      <alignment horizontal="left" vertical="center"/>
    </xf>
    <xf numFmtId="164" fontId="76" fillId="0" borderId="23" xfId="9687" applyFont="1" applyBorder="1" applyAlignment="1">
      <alignment vertical="center"/>
    </xf>
    <xf numFmtId="37" fontId="76" fillId="0" borderId="60" xfId="9687" applyNumberFormat="1" applyFont="1" applyBorder="1" applyAlignment="1" applyProtection="1">
      <alignment vertical="center"/>
    </xf>
    <xf numFmtId="37" fontId="76" fillId="0" borderId="61" xfId="9687" applyNumberFormat="1" applyFont="1" applyBorder="1" applyAlignment="1" applyProtection="1">
      <alignment vertical="center"/>
    </xf>
    <xf numFmtId="37" fontId="76" fillId="0" borderId="30" xfId="9687" applyNumberFormat="1" applyFont="1" applyBorder="1" applyAlignment="1" applyProtection="1">
      <alignment horizontal="right" vertical="center"/>
    </xf>
    <xf numFmtId="164" fontId="76" fillId="0" borderId="4" xfId="9687" applyFont="1" applyBorder="1" applyAlignment="1">
      <alignment vertical="center"/>
    </xf>
    <xf numFmtId="164" fontId="76" fillId="0" borderId="59" xfId="9687" applyFont="1" applyBorder="1" applyAlignment="1" applyProtection="1">
      <alignment horizontal="centerContinuous" vertical="center"/>
    </xf>
    <xf numFmtId="164" fontId="76" fillId="0" borderId="79" xfId="9687" applyFont="1" applyBorder="1" applyAlignment="1">
      <alignment horizontal="centerContinuous" vertical="center"/>
    </xf>
    <xf numFmtId="164" fontId="76" fillId="0" borderId="27" xfId="9687" applyFont="1" applyBorder="1" applyAlignment="1">
      <alignment horizontal="centerContinuous" vertical="center"/>
    </xf>
    <xf numFmtId="164" fontId="76" fillId="0" borderId="8" xfId="9687" applyFont="1" applyBorder="1" applyAlignment="1" applyProtection="1">
      <alignment horizontal="centerContinuous" vertical="center"/>
    </xf>
    <xf numFmtId="164" fontId="76" fillId="0" borderId="8" xfId="9687" applyFont="1" applyBorder="1" applyAlignment="1">
      <alignment horizontal="centerContinuous" vertical="center"/>
    </xf>
    <xf numFmtId="164" fontId="76" fillId="0" borderId="9" xfId="9687" applyFont="1" applyBorder="1" applyAlignment="1">
      <alignment horizontal="centerContinuous" vertical="center"/>
    </xf>
    <xf numFmtId="37" fontId="76" fillId="0" borderId="55" xfId="9687" applyNumberFormat="1" applyFont="1" applyFill="1" applyBorder="1" applyAlignment="1" applyProtection="1">
      <alignment vertical="center"/>
    </xf>
    <xf numFmtId="37" fontId="76" fillId="0" borderId="56" xfId="9687" applyNumberFormat="1" applyFont="1" applyFill="1" applyBorder="1" applyAlignment="1" applyProtection="1">
      <alignment vertical="center"/>
    </xf>
    <xf numFmtId="164" fontId="76" fillId="0" borderId="56" xfId="9687" applyFont="1" applyFill="1" applyBorder="1" applyAlignment="1" applyProtection="1">
      <alignment vertical="center"/>
    </xf>
    <xf numFmtId="164" fontId="76" fillId="0" borderId="56" xfId="9687" applyFont="1" applyFill="1" applyBorder="1" applyAlignment="1">
      <alignment vertical="center"/>
    </xf>
    <xf numFmtId="37" fontId="76" fillId="0" borderId="58" xfId="9687" applyNumberFormat="1" applyFont="1" applyBorder="1" applyAlignment="1" applyProtection="1">
      <alignment vertical="center"/>
    </xf>
    <xf numFmtId="37" fontId="76" fillId="0" borderId="9" xfId="9687" applyNumberFormat="1" applyFont="1" applyBorder="1" applyAlignment="1">
      <alignment vertical="center"/>
    </xf>
    <xf numFmtId="164" fontId="76" fillId="0" borderId="9" xfId="9687" quotePrefix="1" applyFont="1" applyBorder="1" applyAlignment="1">
      <alignment vertical="center"/>
    </xf>
    <xf numFmtId="37" fontId="76" fillId="0" borderId="22" xfId="9687" applyNumberFormat="1" applyFont="1" applyBorder="1" applyAlignment="1" applyProtection="1">
      <alignment vertical="center"/>
    </xf>
    <xf numFmtId="37" fontId="76" fillId="0" borderId="5" xfId="9687" applyNumberFormat="1" applyFont="1" applyBorder="1" applyAlignment="1" applyProtection="1">
      <alignment vertical="center"/>
    </xf>
    <xf numFmtId="37" fontId="76" fillId="0" borderId="5" xfId="9687" applyNumberFormat="1" applyFont="1" applyBorder="1" applyAlignment="1">
      <alignment vertical="center"/>
    </xf>
    <xf numFmtId="164" fontId="76" fillId="0" borderId="61" xfId="9687" applyFont="1" applyBorder="1" applyAlignment="1" applyProtection="1">
      <alignment vertical="center"/>
    </xf>
    <xf numFmtId="37" fontId="76" fillId="0" borderId="30" xfId="9687" applyNumberFormat="1" applyFont="1" applyBorder="1" applyAlignment="1" applyProtection="1">
      <alignment vertical="center"/>
    </xf>
    <xf numFmtId="164" fontId="76" fillId="0" borderId="1" xfId="9687" applyFont="1" applyFill="1" applyBorder="1" applyAlignment="1" applyProtection="1">
      <alignment horizontal="centerContinuous" vertical="center"/>
    </xf>
    <xf numFmtId="164" fontId="76" fillId="0" borderId="2" xfId="9687" applyFont="1" applyFill="1" applyBorder="1" applyAlignment="1">
      <alignment horizontal="centerContinuous" vertical="center"/>
    </xf>
    <xf numFmtId="164" fontId="76" fillId="0" borderId="3" xfId="9687" applyFont="1" applyFill="1" applyBorder="1" applyAlignment="1">
      <alignment horizontal="centerContinuous" vertical="center"/>
    </xf>
    <xf numFmtId="164" fontId="76" fillId="0" borderId="4" xfId="9687" applyFont="1" applyFill="1" applyBorder="1" applyAlignment="1" applyProtection="1">
      <alignment horizontal="centerContinuous" vertical="center"/>
    </xf>
    <xf numFmtId="164" fontId="76" fillId="0" borderId="0" xfId="9687" applyFont="1" applyFill="1" applyBorder="1" applyAlignment="1">
      <alignment horizontal="centerContinuous" vertical="center"/>
    </xf>
    <xf numFmtId="164" fontId="76" fillId="0" borderId="5" xfId="9687" applyFont="1" applyFill="1" applyBorder="1" applyAlignment="1">
      <alignment horizontal="centerContinuous" vertical="center"/>
    </xf>
    <xf numFmtId="164" fontId="76" fillId="0" borderId="31" xfId="9687" applyFont="1" applyFill="1" applyBorder="1" applyAlignment="1">
      <alignment vertical="center"/>
    </xf>
    <xf numFmtId="164" fontId="76" fillId="0" borderId="8" xfId="9687" applyFont="1" applyFill="1" applyBorder="1" applyAlignment="1">
      <alignment vertical="center"/>
    </xf>
    <xf numFmtId="164" fontId="76" fillId="0" borderId="8" xfId="9687" applyFont="1" applyFill="1" applyBorder="1" applyAlignment="1">
      <alignment horizontal="centerContinuous" vertical="center"/>
    </xf>
    <xf numFmtId="164" fontId="76" fillId="0" borderId="9" xfId="9687" applyFont="1" applyFill="1" applyBorder="1" applyAlignment="1">
      <alignment vertical="center"/>
    </xf>
    <xf numFmtId="164" fontId="76" fillId="0" borderId="7" xfId="9687" applyFont="1" applyFill="1" applyBorder="1" applyAlignment="1">
      <alignment vertical="center"/>
    </xf>
    <xf numFmtId="164" fontId="76" fillId="0" borderId="0" xfId="9687" applyFont="1" applyFill="1" applyBorder="1" applyAlignment="1">
      <alignment vertical="center"/>
    </xf>
    <xf numFmtId="164" fontId="76" fillId="0" borderId="8" xfId="9687" applyFont="1" applyFill="1" applyBorder="1" applyAlignment="1" applyProtection="1">
      <alignment horizontal="left" vertical="center"/>
    </xf>
    <xf numFmtId="164" fontId="76" fillId="0" borderId="8" xfId="9687" applyFont="1" applyFill="1" applyBorder="1" applyAlignment="1" applyProtection="1">
      <alignment horizontal="center" vertical="center"/>
    </xf>
    <xf numFmtId="164" fontId="76" fillId="0" borderId="5" xfId="9687" applyFont="1" applyFill="1" applyBorder="1" applyAlignment="1" applyProtection="1">
      <alignment horizontal="center" vertical="center"/>
    </xf>
    <xf numFmtId="164" fontId="76" fillId="0" borderId="7" xfId="9687" applyFont="1" applyFill="1" applyBorder="1" applyAlignment="1" applyProtection="1">
      <alignment horizontal="center" vertical="center"/>
    </xf>
    <xf numFmtId="164" fontId="76" fillId="0" borderId="0" xfId="9687" applyFont="1" applyFill="1" applyBorder="1" applyAlignment="1" applyProtection="1">
      <alignment horizontal="center" vertical="center"/>
    </xf>
    <xf numFmtId="164" fontId="76" fillId="0" borderId="10" xfId="9687" applyFont="1" applyFill="1" applyBorder="1" applyAlignment="1">
      <alignment vertical="center"/>
    </xf>
    <xf numFmtId="164" fontId="76" fillId="0" borderId="9" xfId="9687" applyFont="1" applyFill="1" applyBorder="1" applyAlignment="1" applyProtection="1">
      <alignment horizontal="center" vertical="center"/>
    </xf>
    <xf numFmtId="164" fontId="76" fillId="0" borderId="10" xfId="9687" applyFont="1" applyFill="1" applyBorder="1" applyAlignment="1" applyProtection="1">
      <alignment vertical="center"/>
    </xf>
    <xf numFmtId="38" fontId="76" fillId="0" borderId="9" xfId="1" applyNumberFormat="1" applyFont="1" applyFill="1" applyBorder="1" applyAlignment="1">
      <alignment vertical="center"/>
    </xf>
    <xf numFmtId="38" fontId="76" fillId="0" borderId="9" xfId="1" applyNumberFormat="1" applyFont="1" applyFill="1" applyBorder="1" applyAlignment="1" applyProtection="1">
      <alignment vertical="center"/>
    </xf>
    <xf numFmtId="164" fontId="76" fillId="0" borderId="9" xfId="9687" applyFont="1" applyFill="1" applyBorder="1" applyAlignment="1" applyProtection="1">
      <alignment vertical="center"/>
    </xf>
    <xf numFmtId="164" fontId="76" fillId="0" borderId="0" xfId="9687" applyFont="1" applyFill="1" applyBorder="1" applyAlignment="1" applyProtection="1">
      <alignment horizontal="left" vertical="center"/>
    </xf>
    <xf numFmtId="38" fontId="76" fillId="0" borderId="5" xfId="1" applyNumberFormat="1" applyFont="1" applyFill="1" applyBorder="1" applyAlignment="1">
      <alignment vertical="center"/>
    </xf>
    <xf numFmtId="38" fontId="76" fillId="0" borderId="5" xfId="1" applyNumberFormat="1" applyFont="1" applyFill="1" applyBorder="1" applyAlignment="1" applyProtection="1">
      <alignment vertical="center"/>
    </xf>
    <xf numFmtId="164" fontId="76" fillId="0" borderId="5" xfId="9687" applyFont="1" applyFill="1" applyBorder="1" applyAlignment="1">
      <alignment horizontal="center" vertical="center"/>
    </xf>
    <xf numFmtId="37" fontId="76" fillId="0" borderId="9" xfId="9687" applyNumberFormat="1" applyFont="1" applyFill="1" applyBorder="1" applyAlignment="1">
      <alignment vertical="center"/>
    </xf>
    <xf numFmtId="164" fontId="76" fillId="0" borderId="7" xfId="9687" applyFont="1" applyFill="1" applyBorder="1" applyAlignment="1" applyProtection="1">
      <alignment vertical="center"/>
    </xf>
    <xf numFmtId="37" fontId="76" fillId="0" borderId="5" xfId="9687" applyNumberFormat="1" applyFont="1" applyFill="1" applyBorder="1" applyAlignment="1" applyProtection="1">
      <alignment vertical="center"/>
    </xf>
    <xf numFmtId="164" fontId="76" fillId="0" borderId="5" xfId="9687" applyFont="1" applyFill="1" applyBorder="1" applyAlignment="1" applyProtection="1">
      <alignment vertical="center"/>
    </xf>
    <xf numFmtId="164" fontId="76" fillId="0" borderId="1" xfId="9687" applyFont="1" applyFill="1" applyBorder="1" applyAlignment="1">
      <alignment vertical="center"/>
    </xf>
    <xf numFmtId="164" fontId="76" fillId="0" borderId="2" xfId="9687" applyFont="1" applyFill="1" applyBorder="1" applyAlignment="1">
      <alignment vertical="center"/>
    </xf>
    <xf numFmtId="164" fontId="76" fillId="0" borderId="2" xfId="9687" applyFont="1" applyFill="1" applyBorder="1" applyAlignment="1">
      <alignment horizontal="center" vertical="center"/>
    </xf>
    <xf numFmtId="164" fontId="76" fillId="0" borderId="3" xfId="9687" applyFont="1" applyFill="1" applyBorder="1" applyAlignment="1">
      <alignment vertical="center"/>
    </xf>
    <xf numFmtId="164" fontId="76" fillId="0" borderId="4" xfId="9687" applyFont="1" applyFill="1" applyBorder="1" applyAlignment="1">
      <alignment vertical="center"/>
    </xf>
    <xf numFmtId="164" fontId="7" fillId="0" borderId="4" xfId="9687" applyFont="1" applyFill="1" applyBorder="1" applyAlignment="1">
      <alignment vertical="center"/>
    </xf>
    <xf numFmtId="164" fontId="7" fillId="0" borderId="0" xfId="9687" applyFont="1" applyFill="1" applyBorder="1" applyAlignment="1">
      <alignment vertical="center"/>
    </xf>
    <xf numFmtId="164" fontId="7" fillId="0" borderId="5" xfId="9687" applyFont="1" applyFill="1" applyBorder="1" applyAlignment="1">
      <alignment vertical="center"/>
    </xf>
    <xf numFmtId="164" fontId="7" fillId="0" borderId="31" xfId="9687" applyFont="1" applyFill="1" applyBorder="1" applyAlignment="1">
      <alignment vertical="center"/>
    </xf>
    <xf numFmtId="164" fontId="7" fillId="0" borderId="8" xfId="9687" applyFont="1" applyFill="1" applyBorder="1" applyAlignment="1">
      <alignment vertical="center"/>
    </xf>
    <xf numFmtId="164" fontId="7" fillId="0" borderId="0" xfId="9687" applyFont="1" applyFill="1"/>
    <xf numFmtId="164" fontId="76" fillId="0" borderId="1" xfId="9687" applyFont="1" applyFill="1" applyBorder="1" applyAlignment="1">
      <alignment horizontal="center" vertical="center"/>
    </xf>
    <xf numFmtId="164" fontId="76" fillId="0" borderId="3" xfId="9687" applyFont="1" applyFill="1" applyBorder="1" applyAlignment="1">
      <alignment horizontal="center" vertical="center"/>
    </xf>
    <xf numFmtId="164" fontId="76" fillId="0" borderId="0" xfId="9687" applyFont="1" applyFill="1" applyAlignment="1">
      <alignment vertical="center"/>
    </xf>
    <xf numFmtId="164" fontId="76" fillId="0" borderId="4" xfId="9687" applyFont="1" applyFill="1" applyBorder="1" applyAlignment="1">
      <alignment horizontal="center" vertical="center"/>
    </xf>
    <xf numFmtId="164" fontId="76" fillId="0" borderId="4" xfId="9687" quotePrefix="1" applyFont="1" applyFill="1" applyBorder="1" applyAlignment="1">
      <alignment horizontal="center" vertical="center"/>
    </xf>
    <xf numFmtId="164" fontId="76" fillId="0" borderId="59" xfId="9687" applyFont="1" applyFill="1" applyBorder="1" applyAlignment="1" applyProtection="1">
      <alignment horizontal="centerContinuous" vertical="center"/>
    </xf>
    <xf numFmtId="164" fontId="76" fillId="0" borderId="79" xfId="9687" applyFont="1" applyFill="1" applyBorder="1" applyAlignment="1">
      <alignment horizontal="centerContinuous" vertical="center"/>
    </xf>
    <xf numFmtId="164" fontId="76" fillId="0" borderId="27" xfId="9687" applyFont="1" applyFill="1" applyBorder="1" applyAlignment="1">
      <alignment horizontal="centerContinuous" vertical="center"/>
    </xf>
    <xf numFmtId="164" fontId="76" fillId="0" borderId="7" xfId="9687" applyFont="1" applyFill="1" applyBorder="1" applyAlignment="1">
      <alignment horizontal="center" vertical="center"/>
    </xf>
    <xf numFmtId="164" fontId="76" fillId="0" borderId="0" xfId="9687" applyFont="1" applyFill="1" applyBorder="1" applyAlignment="1" applyProtection="1">
      <alignment horizontal="centerContinuous" vertical="center"/>
    </xf>
    <xf numFmtId="164" fontId="76" fillId="0" borderId="8" xfId="9687" applyFont="1" applyFill="1" applyBorder="1" applyAlignment="1" applyProtection="1">
      <alignment horizontal="centerContinuous" vertical="center"/>
    </xf>
    <xf numFmtId="164" fontId="76" fillId="0" borderId="9" xfId="9687" applyFont="1" applyFill="1" applyBorder="1" applyAlignment="1">
      <alignment horizontal="centerContinuous" vertical="center"/>
    </xf>
    <xf numFmtId="164" fontId="76" fillId="0" borderId="5" xfId="9687" applyFont="1" applyFill="1" applyBorder="1" applyAlignment="1" applyProtection="1">
      <alignment horizontal="left" vertical="center"/>
    </xf>
    <xf numFmtId="164" fontId="76" fillId="0" borderId="10" xfId="9687" applyFont="1" applyFill="1" applyBorder="1" applyAlignment="1">
      <alignment horizontal="center" vertical="center"/>
    </xf>
    <xf numFmtId="164" fontId="76" fillId="0" borderId="9" xfId="9687" applyFont="1" applyFill="1" applyBorder="1" applyAlignment="1">
      <alignment horizontal="center" vertical="center"/>
    </xf>
    <xf numFmtId="37" fontId="76" fillId="0" borderId="5" xfId="9687" applyNumberFormat="1" applyFont="1" applyFill="1" applyBorder="1" applyAlignment="1" applyProtection="1">
      <alignment horizontal="center" vertical="center"/>
    </xf>
    <xf numFmtId="164" fontId="76" fillId="0" borderId="9" xfId="9687" applyFont="1" applyFill="1" applyBorder="1" applyAlignment="1" applyProtection="1">
      <alignment horizontal="left" vertical="center"/>
    </xf>
    <xf numFmtId="37" fontId="76" fillId="0" borderId="9" xfId="9687" applyNumberFormat="1" applyFont="1" applyFill="1" applyBorder="1" applyAlignment="1" applyProtection="1">
      <alignment horizontal="center" vertical="center"/>
    </xf>
    <xf numFmtId="164" fontId="76" fillId="0" borderId="10" xfId="9687" applyFont="1" applyFill="1" applyBorder="1" applyAlignment="1" applyProtection="1">
      <alignment horizontal="center" vertical="center"/>
    </xf>
    <xf numFmtId="164" fontId="76" fillId="0" borderId="4" xfId="9687" applyFont="1" applyFill="1" applyBorder="1" applyAlignment="1" applyProtection="1">
      <alignment horizontal="center" vertical="center"/>
    </xf>
    <xf numFmtId="37" fontId="76" fillId="0" borderId="0" xfId="9687" applyNumberFormat="1" applyFont="1" applyFill="1" applyBorder="1" applyAlignment="1" applyProtection="1">
      <alignment horizontal="center" vertical="center"/>
    </xf>
    <xf numFmtId="164" fontId="76" fillId="0" borderId="31" xfId="9687" applyFont="1" applyFill="1" applyBorder="1" applyAlignment="1">
      <alignment horizontal="center" vertical="center"/>
    </xf>
    <xf numFmtId="164" fontId="76" fillId="0" borderId="0" xfId="9687" applyFont="1" applyFill="1" applyAlignment="1">
      <alignment horizontal="center"/>
    </xf>
    <xf numFmtId="164" fontId="76" fillId="0" borderId="0" xfId="9687" applyFont="1" applyFill="1"/>
    <xf numFmtId="3" fontId="76" fillId="0" borderId="5" xfId="9687" applyNumberFormat="1" applyFont="1" applyFill="1" applyBorder="1" applyAlignment="1">
      <alignment horizontal="center" vertical="center"/>
    </xf>
    <xf numFmtId="3" fontId="76" fillId="0" borderId="5" xfId="9687" applyNumberFormat="1" applyFont="1" applyFill="1" applyBorder="1" applyAlignment="1" applyProtection="1">
      <alignment horizontal="center" vertical="center"/>
    </xf>
    <xf numFmtId="3" fontId="76" fillId="0" borderId="9" xfId="9687" applyNumberFormat="1" applyFont="1" applyFill="1" applyBorder="1" applyAlignment="1" applyProtection="1">
      <alignment horizontal="center" vertical="center"/>
    </xf>
    <xf numFmtId="37" fontId="76" fillId="0" borderId="6" xfId="9687" applyNumberFormat="1" applyFont="1" applyFill="1" applyBorder="1" applyAlignment="1" applyProtection="1">
      <alignment horizontal="center" vertical="center"/>
    </xf>
    <xf numFmtId="37" fontId="76" fillId="0" borderId="7" xfId="9687" applyNumberFormat="1" applyFont="1" applyFill="1" applyBorder="1" applyAlignment="1" applyProtection="1">
      <alignment horizontal="center" vertical="center"/>
    </xf>
    <xf numFmtId="164" fontId="76" fillId="0" borderId="25" xfId="9687" applyFont="1" applyFill="1" applyBorder="1" applyAlignment="1" applyProtection="1">
      <alignment vertical="center"/>
    </xf>
    <xf numFmtId="164" fontId="76" fillId="0" borderId="27" xfId="9687" applyFont="1" applyFill="1" applyBorder="1" applyAlignment="1">
      <alignment vertical="center"/>
    </xf>
    <xf numFmtId="164" fontId="76" fillId="0" borderId="27" xfId="9687" applyFont="1" applyFill="1" applyBorder="1" applyAlignment="1" applyProtection="1">
      <alignment horizontal="left" vertical="center"/>
    </xf>
    <xf numFmtId="37" fontId="76" fillId="0" borderId="27" xfId="9687" applyNumberFormat="1" applyFont="1" applyFill="1" applyBorder="1" applyAlignment="1" applyProtection="1">
      <alignment horizontal="center" vertical="center"/>
    </xf>
    <xf numFmtId="37" fontId="76" fillId="0" borderId="27" xfId="9687" applyNumberFormat="1" applyFont="1" applyFill="1" applyBorder="1" applyAlignment="1" applyProtection="1">
      <alignment vertical="center"/>
    </xf>
    <xf numFmtId="164" fontId="76" fillId="0" borderId="27" xfId="9687" applyFont="1" applyFill="1" applyBorder="1" applyAlignment="1" applyProtection="1">
      <alignment vertical="center"/>
    </xf>
    <xf numFmtId="164" fontId="76" fillId="0" borderId="4" xfId="9687" applyFont="1" applyFill="1" applyBorder="1" applyAlignment="1" applyProtection="1">
      <alignment vertical="center"/>
    </xf>
    <xf numFmtId="37" fontId="76" fillId="0" borderId="0" xfId="9687" applyNumberFormat="1" applyFont="1" applyFill="1" applyBorder="1" applyAlignment="1" applyProtection="1">
      <alignment vertical="center"/>
    </xf>
    <xf numFmtId="164" fontId="76" fillId="0" borderId="5" xfId="9687" applyFont="1" applyFill="1" applyBorder="1" applyAlignment="1" applyProtection="1">
      <alignment horizontal="centerContinuous" vertical="center"/>
    </xf>
    <xf numFmtId="164" fontId="76" fillId="0" borderId="9" xfId="9687" applyFont="1" applyFill="1" applyBorder="1" applyAlignment="1" applyProtection="1">
      <alignment horizontal="centerContinuous" vertical="center"/>
    </xf>
    <xf numFmtId="164" fontId="76" fillId="0" borderId="5" xfId="9687" quotePrefix="1" applyFont="1" applyFill="1" applyBorder="1" applyAlignment="1" applyProtection="1">
      <alignment horizontal="center" vertical="center"/>
    </xf>
    <xf numFmtId="38" fontId="76" fillId="0" borderId="27" xfId="1" applyNumberFormat="1" applyFont="1" applyFill="1" applyBorder="1" applyAlignment="1" applyProtection="1">
      <alignment horizontal="left" vertical="center"/>
    </xf>
    <xf numFmtId="38" fontId="76" fillId="0" borderId="27" xfId="1" applyNumberFormat="1" applyFont="1" applyFill="1" applyBorder="1" applyAlignment="1" applyProtection="1">
      <alignment horizontal="center" vertical="center"/>
    </xf>
    <xf numFmtId="38" fontId="76" fillId="0" borderId="27" xfId="1" applyNumberFormat="1" applyFont="1" applyFill="1" applyBorder="1" applyAlignment="1" applyProtection="1">
      <alignment vertical="center"/>
    </xf>
    <xf numFmtId="38" fontId="76" fillId="0" borderId="5" xfId="1" applyNumberFormat="1" applyFont="1" applyFill="1" applyBorder="1" applyAlignment="1" applyProtection="1">
      <alignment horizontal="center" vertical="center"/>
    </xf>
    <xf numFmtId="38" fontId="76" fillId="0" borderId="9" xfId="1" applyNumberFormat="1" applyFont="1" applyFill="1" applyBorder="1" applyAlignment="1" applyProtection="1">
      <alignment horizontal="center" vertical="center"/>
    </xf>
    <xf numFmtId="38" fontId="76" fillId="0" borderId="0" xfId="1" applyNumberFormat="1" applyFont="1" applyFill="1" applyAlignment="1">
      <alignment vertical="center"/>
    </xf>
    <xf numFmtId="37" fontId="76" fillId="0" borderId="25" xfId="9687" applyNumberFormat="1" applyFont="1" applyFill="1" applyBorder="1" applyAlignment="1" applyProtection="1">
      <alignment horizontal="center" vertical="center"/>
    </xf>
    <xf numFmtId="37" fontId="76" fillId="0" borderId="8" xfId="9687" applyNumberFormat="1" applyFont="1" applyFill="1" applyBorder="1" applyAlignment="1" applyProtection="1">
      <alignment horizontal="center" vertical="center"/>
    </xf>
    <xf numFmtId="37" fontId="76" fillId="0" borderId="10" xfId="9687" applyNumberFormat="1" applyFont="1" applyFill="1" applyBorder="1" applyAlignment="1" applyProtection="1">
      <alignment horizontal="center" vertical="center"/>
    </xf>
    <xf numFmtId="164" fontId="90" fillId="0" borderId="9" xfId="137" applyFont="1" applyBorder="1" applyAlignment="1">
      <alignment vertical="center"/>
    </xf>
    <xf numFmtId="164" fontId="76" fillId="0" borderId="9" xfId="137" applyFont="1" applyBorder="1" applyAlignment="1">
      <alignment vertical="center"/>
    </xf>
    <xf numFmtId="37" fontId="8" fillId="0" borderId="9" xfId="138" applyNumberFormat="1" applyFont="1" applyBorder="1" applyAlignment="1" applyProtection="1">
      <alignment horizontal="center" vertical="center"/>
    </xf>
    <xf numFmtId="164" fontId="9" fillId="0" borderId="1" xfId="9687" applyFont="1" applyBorder="1" applyAlignment="1">
      <alignment vertical="center"/>
    </xf>
    <xf numFmtId="164" fontId="9" fillId="0" borderId="2" xfId="9687" applyFont="1" applyBorder="1" applyAlignment="1">
      <alignment vertical="center"/>
    </xf>
    <xf numFmtId="164" fontId="11" fillId="0" borderId="2" xfId="9687" applyFont="1" applyBorder="1" applyAlignment="1">
      <alignment vertical="center"/>
    </xf>
    <xf numFmtId="164" fontId="9" fillId="0" borderId="0" xfId="9687" applyFont="1" applyAlignment="1">
      <alignment vertical="center"/>
    </xf>
    <xf numFmtId="164" fontId="9" fillId="0" borderId="4" xfId="9687" applyFont="1" applyBorder="1" applyAlignment="1" applyProtection="1">
      <alignment horizontal="centerContinuous" vertical="center"/>
    </xf>
    <xf numFmtId="164" fontId="9" fillId="0" borderId="0" xfId="9687" applyFont="1" applyBorder="1" applyAlignment="1">
      <alignment horizontal="centerContinuous" vertical="center"/>
    </xf>
    <xf numFmtId="164" fontId="10" fillId="0" borderId="0" xfId="9687" applyFont="1" applyBorder="1" applyAlignment="1">
      <alignment horizontal="centerContinuous" vertical="center"/>
    </xf>
    <xf numFmtId="164" fontId="9" fillId="0" borderId="4" xfId="9687" applyFont="1" applyBorder="1" applyAlignment="1">
      <alignment vertical="center"/>
    </xf>
    <xf numFmtId="164" fontId="9" fillId="0" borderId="0" xfId="9687" applyFont="1" applyBorder="1" applyAlignment="1">
      <alignment vertical="center"/>
    </xf>
    <xf numFmtId="164" fontId="9" fillId="0" borderId="4" xfId="9687" quotePrefix="1" applyFont="1" applyBorder="1" applyAlignment="1">
      <alignment horizontal="center" vertical="center"/>
    </xf>
    <xf numFmtId="164" fontId="9" fillId="0" borderId="0" xfId="9687" applyFont="1" applyBorder="1" applyAlignment="1" applyProtection="1">
      <alignment horizontal="left" vertical="center"/>
    </xf>
    <xf numFmtId="164" fontId="9" fillId="0" borderId="4" xfId="9687" applyFont="1" applyBorder="1" applyAlignment="1">
      <alignment horizontal="center" vertical="center"/>
    </xf>
    <xf numFmtId="164" fontId="9" fillId="0" borderId="31" xfId="9687" applyFont="1" applyBorder="1" applyAlignment="1">
      <alignment vertical="center"/>
    </xf>
    <xf numFmtId="164" fontId="9" fillId="0" borderId="8" xfId="9687" applyFont="1" applyBorder="1" applyAlignment="1">
      <alignment vertical="center"/>
    </xf>
    <xf numFmtId="164" fontId="9" fillId="0" borderId="99" xfId="9687" applyFont="1" applyBorder="1" applyAlignment="1">
      <alignment vertical="center"/>
    </xf>
    <xf numFmtId="164" fontId="9" fillId="0" borderId="18" xfId="9687" applyFont="1" applyBorder="1" applyAlignment="1">
      <alignment vertical="center"/>
    </xf>
    <xf numFmtId="164" fontId="9" fillId="0" borderId="7" xfId="9687" applyFont="1" applyBorder="1" applyAlignment="1">
      <alignment vertical="center"/>
    </xf>
    <xf numFmtId="164" fontId="9" fillId="0" borderId="5" xfId="9687" applyFont="1" applyBorder="1" applyAlignment="1">
      <alignment vertical="center"/>
    </xf>
    <xf numFmtId="164" fontId="9" fillId="0" borderId="5" xfId="9687" applyFont="1" applyBorder="1" applyAlignment="1" applyProtection="1">
      <alignment horizontal="center" vertical="center"/>
    </xf>
    <xf numFmtId="164" fontId="9" fillId="0" borderId="7" xfId="9687" applyFont="1" applyBorder="1" applyAlignment="1" applyProtection="1">
      <alignment horizontal="center" vertical="center"/>
    </xf>
    <xf numFmtId="164" fontId="9" fillId="0" borderId="5" xfId="9687" applyFont="1" applyBorder="1" applyAlignment="1">
      <alignment horizontal="center" vertical="center"/>
    </xf>
    <xf numFmtId="164" fontId="9" fillId="0" borderId="10" xfId="9687" applyFont="1" applyBorder="1" applyAlignment="1">
      <alignment vertical="center"/>
    </xf>
    <xf numFmtId="164" fontId="9" fillId="0" borderId="9" xfId="9687" applyFont="1" applyBorder="1" applyAlignment="1" applyProtection="1">
      <alignment horizontal="center" vertical="center"/>
    </xf>
    <xf numFmtId="164" fontId="9" fillId="0" borderId="5" xfId="9687" applyFont="1" applyFill="1" applyBorder="1" applyAlignment="1" applyProtection="1">
      <alignment horizontal="center" vertical="center"/>
    </xf>
    <xf numFmtId="38" fontId="9" fillId="0" borderId="5" xfId="1" applyNumberFormat="1" applyFont="1" applyBorder="1" applyAlignment="1" applyProtection="1">
      <alignment horizontal="center" vertical="center"/>
    </xf>
    <xf numFmtId="164" fontId="9" fillId="0" borderId="10" xfId="9687" applyFont="1" applyBorder="1" applyAlignment="1" applyProtection="1">
      <alignment horizontal="center" vertical="center"/>
    </xf>
    <xf numFmtId="164" fontId="9" fillId="0" borderId="8" xfId="9687" applyFont="1" applyBorder="1" applyAlignment="1" applyProtection="1">
      <alignment horizontal="left" vertical="center"/>
    </xf>
    <xf numFmtId="37" fontId="9" fillId="0" borderId="55" xfId="9687" applyNumberFormat="1" applyFont="1" applyFill="1" applyBorder="1" applyAlignment="1" applyProtection="1">
      <alignment horizontal="center" vertical="center"/>
    </xf>
    <xf numFmtId="39" fontId="9" fillId="0" borderId="56" xfId="9687" applyNumberFormat="1" applyFont="1" applyFill="1" applyBorder="1" applyAlignment="1" applyProtection="1">
      <alignment horizontal="center" vertical="center"/>
    </xf>
    <xf numFmtId="38" fontId="9" fillId="0" borderId="58" xfId="1" applyNumberFormat="1" applyFont="1" applyFill="1" applyBorder="1" applyAlignment="1" applyProtection="1">
      <alignment horizontal="center" vertical="center"/>
    </xf>
    <xf numFmtId="164" fontId="9" fillId="0" borderId="0" xfId="9687" quotePrefix="1" applyFont="1" applyBorder="1" applyAlignment="1">
      <alignment horizontal="right" vertical="top" textRotation="180"/>
    </xf>
    <xf numFmtId="38" fontId="9" fillId="0" borderId="0" xfId="1" applyNumberFormat="1" applyFont="1" applyAlignment="1">
      <alignment vertical="center"/>
    </xf>
    <xf numFmtId="37" fontId="9" fillId="0" borderId="14" xfId="9687" applyNumberFormat="1" applyFont="1" applyFill="1" applyBorder="1" applyAlignment="1" applyProtection="1">
      <alignment horizontal="center" vertical="center"/>
    </xf>
    <xf numFmtId="39" fontId="9" fillId="0" borderId="9" xfId="9687" applyNumberFormat="1" applyFont="1" applyFill="1" applyBorder="1" applyAlignment="1" applyProtection="1">
      <alignment horizontal="center" vertical="center"/>
    </xf>
    <xf numFmtId="38" fontId="9" fillId="0" borderId="15" xfId="1" applyNumberFormat="1" applyFont="1" applyFill="1" applyBorder="1" applyAlignment="1" applyProtection="1">
      <alignment horizontal="center" vertical="center"/>
    </xf>
    <xf numFmtId="37" fontId="9" fillId="0" borderId="15" xfId="9687" applyNumberFormat="1" applyFont="1" applyFill="1" applyBorder="1" applyAlignment="1" applyProtection="1">
      <alignment horizontal="center" vertical="center"/>
    </xf>
    <xf numFmtId="37" fontId="9" fillId="0" borderId="32" xfId="9687" applyNumberFormat="1" applyFont="1" applyFill="1" applyBorder="1" applyAlignment="1" applyProtection="1">
      <alignment horizontal="center" vertical="center"/>
    </xf>
    <xf numFmtId="39" fontId="9" fillId="0" borderId="15" xfId="9687" applyNumberFormat="1" applyFont="1" applyFill="1" applyBorder="1" applyAlignment="1" applyProtection="1">
      <alignment horizontal="center" vertical="center"/>
    </xf>
    <xf numFmtId="37" fontId="9" fillId="0" borderId="60" xfId="9687" applyNumberFormat="1" applyFont="1" applyFill="1" applyBorder="1" applyAlignment="1" applyProtection="1">
      <alignment horizontal="center" vertical="center"/>
    </xf>
    <xf numFmtId="39" fontId="9" fillId="0" borderId="61" xfId="9687" applyNumberFormat="1" applyFont="1" applyFill="1" applyBorder="1" applyAlignment="1" applyProtection="1">
      <alignment horizontal="center" vertical="center"/>
    </xf>
    <xf numFmtId="37" fontId="9" fillId="0" borderId="30" xfId="9687" applyNumberFormat="1" applyFont="1" applyFill="1" applyBorder="1" applyAlignment="1" applyProtection="1">
      <alignment horizontal="center" vertical="center"/>
    </xf>
    <xf numFmtId="164" fontId="9" fillId="0" borderId="0" xfId="9687" applyFont="1" applyFill="1" applyBorder="1" applyAlignment="1">
      <alignment vertical="center"/>
    </xf>
    <xf numFmtId="39" fontId="9" fillId="0" borderId="0" xfId="9687" applyNumberFormat="1" applyFont="1" applyBorder="1" applyAlignment="1" applyProtection="1">
      <alignment vertical="center"/>
    </xf>
    <xf numFmtId="164" fontId="9" fillId="0" borderId="4" xfId="9687" applyFont="1" applyBorder="1" applyAlignment="1" applyProtection="1">
      <alignment horizontal="center" vertical="center"/>
    </xf>
    <xf numFmtId="164" fontId="9" fillId="0" borderId="0" xfId="9687" applyFont="1" applyAlignment="1">
      <alignment horizontal="right" vertical="center"/>
    </xf>
    <xf numFmtId="164" fontId="9" fillId="0" borderId="0" xfId="9687" applyFont="1" applyAlignment="1">
      <alignment horizontal="right"/>
    </xf>
    <xf numFmtId="164" fontId="8" fillId="0" borderId="2" xfId="9687" applyFont="1" applyBorder="1" applyAlignment="1">
      <alignment vertical="center"/>
    </xf>
    <xf numFmtId="38" fontId="7" fillId="0" borderId="9" xfId="1" applyNumberFormat="1" applyFont="1" applyFill="1" applyBorder="1" applyAlignment="1">
      <alignment vertical="center"/>
    </xf>
    <xf numFmtId="5" fontId="7" fillId="0" borderId="9" xfId="1" applyNumberFormat="1" applyFont="1" applyFill="1" applyBorder="1" applyAlignment="1">
      <alignment vertical="center"/>
    </xf>
    <xf numFmtId="38" fontId="7" fillId="0" borderId="9" xfId="1" applyNumberFormat="1" applyFont="1" applyFill="1" applyBorder="1" applyAlignment="1">
      <alignment horizontal="center" vertical="center"/>
    </xf>
    <xf numFmtId="6" fontId="7" fillId="0" borderId="95" xfId="9697" quotePrefix="1" applyNumberFormat="1" applyFont="1" applyFill="1" applyBorder="1"/>
    <xf numFmtId="175" fontId="7" fillId="0" borderId="15" xfId="8890" applyNumberFormat="1" applyFont="1" applyFill="1" applyBorder="1" applyAlignment="1" applyProtection="1">
      <alignment vertical="center"/>
    </xf>
    <xf numFmtId="164" fontId="8" fillId="0" borderId="4" xfId="9687" applyFont="1" applyBorder="1" applyAlignment="1">
      <alignment horizontal="center" vertical="center"/>
    </xf>
    <xf numFmtId="164" fontId="78" fillId="0" borderId="0" xfId="9687" applyFont="1" applyBorder="1" applyAlignment="1">
      <alignment horizontal="left"/>
    </xf>
    <xf numFmtId="164" fontId="7" fillId="0" borderId="4" xfId="9687" quotePrefix="1" applyFont="1" applyBorder="1" applyAlignment="1">
      <alignment horizontal="left" vertical="top" textRotation="180"/>
    </xf>
    <xf numFmtId="164" fontId="9" fillId="0" borderId="4" xfId="9687" quotePrefix="1" applyFont="1" applyBorder="1" applyAlignment="1">
      <alignment horizontal="right" vertical="top" textRotation="180"/>
    </xf>
    <xf numFmtId="0" fontId="9" fillId="0" borderId="4" xfId="9689" applyFont="1" applyBorder="1"/>
    <xf numFmtId="0" fontId="9" fillId="0" borderId="8" xfId="9689" applyFont="1" applyBorder="1"/>
    <xf numFmtId="0" fontId="9" fillId="0" borderId="0" xfId="7950" applyFont="1"/>
    <xf numFmtId="164" fontId="76" fillId="0" borderId="0" xfId="9687" applyFont="1" applyFill="1" applyAlignment="1">
      <alignment horizontal="center" vertical="center"/>
    </xf>
    <xf numFmtId="164" fontId="7" fillId="0" borderId="0" xfId="9687" applyFont="1" applyFill="1" applyAlignment="1">
      <alignment horizontal="right" vertical="center"/>
    </xf>
    <xf numFmtId="164" fontId="10" fillId="0" borderId="1" xfId="9687" applyFont="1" applyBorder="1"/>
    <xf numFmtId="164" fontId="10" fillId="0" borderId="2" xfId="9687" applyFont="1" applyBorder="1"/>
    <xf numFmtId="0" fontId="9" fillId="0" borderId="0" xfId="7950" applyFont="1" applyBorder="1"/>
    <xf numFmtId="37" fontId="7" fillId="0" borderId="75" xfId="7950" applyNumberFormat="1" applyFont="1" applyBorder="1" applyAlignment="1" applyProtection="1">
      <alignment vertical="center"/>
      <protection locked="0"/>
    </xf>
    <xf numFmtId="37" fontId="7" fillId="0" borderId="31" xfId="7950" applyNumberFormat="1" applyFont="1" applyBorder="1" applyAlignment="1" applyProtection="1">
      <alignment horizontal="right" vertical="center"/>
      <protection locked="0"/>
    </xf>
    <xf numFmtId="0" fontId="9" fillId="0" borderId="0" xfId="7950" applyFont="1" applyAlignment="1">
      <alignment vertical="center"/>
    </xf>
    <xf numFmtId="0" fontId="9" fillId="0" borderId="5" xfId="7950" applyFont="1" applyBorder="1"/>
    <xf numFmtId="0" fontId="9" fillId="0" borderId="0" xfId="7950" applyFont="1" applyFill="1" applyBorder="1"/>
    <xf numFmtId="0" fontId="9" fillId="0" borderId="0" xfId="7950" applyFont="1" applyFill="1" applyAlignment="1">
      <alignment horizontal="left"/>
    </xf>
    <xf numFmtId="0" fontId="9" fillId="0" borderId="0" xfId="7950" applyFont="1" applyFill="1"/>
    <xf numFmtId="0" fontId="9" fillId="0" borderId="0" xfId="7950" applyFont="1" applyFill="1" applyBorder="1" applyAlignment="1">
      <alignment horizontal="centerContinuous"/>
    </xf>
    <xf numFmtId="0" fontId="9" fillId="0" borderId="31" xfId="7950" applyFont="1" applyFill="1" applyBorder="1"/>
    <xf numFmtId="0" fontId="9" fillId="0" borderId="8" xfId="7950" applyFont="1" applyFill="1" applyBorder="1"/>
    <xf numFmtId="0" fontId="9" fillId="0" borderId="9" xfId="7950" applyFont="1" applyFill="1" applyBorder="1"/>
    <xf numFmtId="37" fontId="9" fillId="0" borderId="0" xfId="7950" applyNumberFormat="1" applyFont="1" applyFill="1"/>
    <xf numFmtId="0" fontId="9" fillId="0" borderId="1" xfId="9689" applyFont="1" applyBorder="1"/>
    <xf numFmtId="0" fontId="9" fillId="0" borderId="2" xfId="9689" applyFont="1" applyBorder="1"/>
    <xf numFmtId="0" fontId="9" fillId="0" borderId="3" xfId="9689" applyFont="1" applyBorder="1"/>
    <xf numFmtId="0" fontId="9" fillId="0" borderId="5" xfId="9689" applyFont="1" applyBorder="1"/>
    <xf numFmtId="0" fontId="11" fillId="0" borderId="4" xfId="9689" applyFont="1" applyBorder="1" applyAlignment="1" applyProtection="1">
      <alignment horizontal="centerContinuous"/>
    </xf>
    <xf numFmtId="0" fontId="9" fillId="0" borderId="0" xfId="9689" applyNumberFormat="1" applyFont="1" applyBorder="1" applyAlignment="1" applyProtection="1"/>
    <xf numFmtId="0" fontId="9" fillId="0" borderId="0" xfId="9689" applyNumberFormat="1" applyFont="1" applyBorder="1" applyAlignment="1" applyProtection="1">
      <alignment wrapText="1"/>
    </xf>
    <xf numFmtId="0" fontId="9" fillId="0" borderId="0" xfId="9689" applyFont="1" applyBorder="1" applyAlignment="1"/>
    <xf numFmtId="0" fontId="9" fillId="0" borderId="31" xfId="9689" applyFont="1" applyBorder="1"/>
    <xf numFmtId="0" fontId="9" fillId="0" borderId="9" xfId="9689" applyFont="1" applyBorder="1"/>
    <xf numFmtId="164" fontId="8" fillId="0" borderId="0" xfId="9687" applyFont="1" applyBorder="1" applyAlignment="1">
      <alignment horizontal="center" vertical="center"/>
    </xf>
    <xf numFmtId="164" fontId="7" fillId="0" borderId="1" xfId="9687" applyFont="1" applyBorder="1" applyAlignment="1" applyProtection="1">
      <alignment vertical="center"/>
    </xf>
    <xf numFmtId="5" fontId="7" fillId="0" borderId="0" xfId="9687" applyNumberFormat="1" applyFont="1" applyBorder="1" applyAlignment="1" applyProtection="1">
      <alignment vertical="center"/>
    </xf>
    <xf numFmtId="164" fontId="7" fillId="0" borderId="4" xfId="9687" applyFont="1" applyBorder="1" applyAlignment="1" applyProtection="1">
      <alignment vertical="center"/>
    </xf>
    <xf numFmtId="164" fontId="8" fillId="0" borderId="0" xfId="9687" applyFont="1" applyBorder="1" applyAlignment="1">
      <alignment vertical="center"/>
    </xf>
    <xf numFmtId="164" fontId="7" fillId="0" borderId="5" xfId="9687" applyFont="1" applyBorder="1" applyAlignment="1" applyProtection="1">
      <alignment vertical="center"/>
    </xf>
    <xf numFmtId="164" fontId="22" fillId="0" borderId="4" xfId="9687" applyFont="1" applyBorder="1" applyAlignment="1" applyProtection="1">
      <alignment horizontal="left" vertical="center"/>
    </xf>
    <xf numFmtId="37" fontId="22" fillId="0" borderId="0" xfId="10352" applyNumberFormat="1" applyFont="1" applyBorder="1" applyProtection="1"/>
    <xf numFmtId="38" fontId="7" fillId="0" borderId="0" xfId="1" applyNumberFormat="1" applyFont="1" applyBorder="1" applyAlignment="1">
      <alignment vertical="center"/>
    </xf>
    <xf numFmtId="164" fontId="7" fillId="0" borderId="2" xfId="9687" applyFont="1" applyBorder="1"/>
    <xf numFmtId="43" fontId="7" fillId="0" borderId="0" xfId="10375" applyFont="1" applyBorder="1"/>
    <xf numFmtId="164" fontId="7" fillId="0" borderId="1" xfId="9687" applyFont="1" applyBorder="1" applyAlignment="1" applyProtection="1">
      <alignment horizontal="centerContinuous" vertical="center"/>
    </xf>
    <xf numFmtId="164" fontId="7" fillId="0" borderId="2" xfId="9687" applyFont="1" applyBorder="1" applyAlignment="1">
      <alignment horizontal="centerContinuous" vertical="center"/>
    </xf>
    <xf numFmtId="164" fontId="6" fillId="0" borderId="2" xfId="9687" applyFont="1" applyBorder="1" applyAlignment="1">
      <alignment horizontal="centerContinuous" vertical="center"/>
    </xf>
    <xf numFmtId="164" fontId="7" fillId="0" borderId="3" xfId="9687" applyFont="1" applyBorder="1" applyAlignment="1">
      <alignment horizontal="centerContinuous" vertical="center"/>
    </xf>
    <xf numFmtId="164" fontId="7" fillId="0" borderId="4" xfId="9687" applyFont="1" applyBorder="1" applyAlignment="1" applyProtection="1">
      <alignment horizontal="centerContinuous" vertical="center"/>
    </xf>
    <xf numFmtId="164" fontId="7" fillId="0" borderId="0" xfId="9687" applyFont="1" applyBorder="1" applyAlignment="1">
      <alignment horizontal="centerContinuous" vertical="center"/>
    </xf>
    <xf numFmtId="164" fontId="6" fillId="0" borderId="0" xfId="9687" applyFont="1" applyBorder="1" applyAlignment="1">
      <alignment horizontal="centerContinuous" vertical="center"/>
    </xf>
    <xf numFmtId="164" fontId="8" fillId="0" borderId="0" xfId="9687" applyFont="1" applyBorder="1" applyAlignment="1">
      <alignment horizontal="centerContinuous" vertical="center"/>
    </xf>
    <xf numFmtId="164" fontId="7" fillId="0" borderId="5" xfId="9687" applyFont="1" applyBorder="1" applyAlignment="1">
      <alignment horizontal="centerContinuous" vertical="center"/>
    </xf>
    <xf numFmtId="164" fontId="7" fillId="0" borderId="0" xfId="9687" applyFont="1" applyBorder="1" applyAlignment="1">
      <alignment vertical="center"/>
    </xf>
    <xf numFmtId="164" fontId="7" fillId="0" borderId="5" xfId="9687" applyFont="1" applyBorder="1" applyAlignment="1">
      <alignment vertical="center"/>
    </xf>
    <xf numFmtId="164" fontId="7" fillId="0" borderId="0" xfId="9687" applyFont="1"/>
    <xf numFmtId="164" fontId="7" fillId="0" borderId="31" xfId="9687" applyFont="1" applyBorder="1"/>
    <xf numFmtId="164" fontId="7" fillId="0" borderId="8" xfId="9687" applyFont="1" applyBorder="1"/>
    <xf numFmtId="164" fontId="7" fillId="0" borderId="9" xfId="9687" applyFont="1" applyBorder="1"/>
    <xf numFmtId="164" fontId="7" fillId="0" borderId="0" xfId="9687" applyFont="1" applyBorder="1"/>
    <xf numFmtId="5" fontId="7" fillId="0" borderId="0" xfId="9687" applyNumberFormat="1" applyFont="1" applyProtection="1"/>
    <xf numFmtId="37" fontId="7" fillId="0" borderId="0" xfId="9687" applyNumberFormat="1" applyFont="1" applyProtection="1"/>
    <xf numFmtId="0" fontId="7" fillId="0" borderId="0" xfId="2" applyFill="1" applyBorder="1"/>
    <xf numFmtId="38" fontId="7" fillId="0" borderId="0" xfId="1" applyNumberFormat="1" applyFont="1"/>
    <xf numFmtId="164" fontId="22" fillId="0" borderId="0" xfId="9687" applyFont="1" applyBorder="1" applyAlignment="1" applyProtection="1">
      <alignment horizontal="left" vertical="center"/>
    </xf>
    <xf numFmtId="164" fontId="23" fillId="0" borderId="0" xfId="9687" applyFont="1" applyBorder="1" applyAlignment="1">
      <alignment vertical="center"/>
    </xf>
    <xf numFmtId="5" fontId="22" fillId="0" borderId="0" xfId="9687" applyNumberFormat="1" applyFont="1" applyBorder="1" applyAlignment="1" applyProtection="1">
      <alignment vertical="center"/>
    </xf>
    <xf numFmtId="164" fontId="22" fillId="0" borderId="4" xfId="9687" applyFont="1" applyBorder="1" applyAlignment="1" applyProtection="1">
      <alignment vertical="center"/>
    </xf>
    <xf numFmtId="164" fontId="22" fillId="0" borderId="5" xfId="9687" applyFont="1" applyBorder="1" applyAlignment="1" applyProtection="1">
      <alignment vertical="center"/>
    </xf>
    <xf numFmtId="164" fontId="7" fillId="0" borderId="4" xfId="9687" applyFont="1" applyBorder="1"/>
    <xf numFmtId="164" fontId="7" fillId="0" borderId="2" xfId="9687" applyFont="1" applyBorder="1" applyAlignment="1">
      <alignment vertical="center"/>
    </xf>
    <xf numFmtId="0" fontId="76" fillId="0" borderId="0" xfId="10352" applyFont="1" applyBorder="1" applyProtection="1"/>
    <xf numFmtId="164" fontId="76" fillId="0" borderId="0" xfId="9687" applyFont="1" applyBorder="1" applyAlignment="1">
      <alignment vertical="center"/>
    </xf>
    <xf numFmtId="164" fontId="76" fillId="0" borderId="0" xfId="9687" applyFont="1" applyAlignment="1">
      <alignment vertical="center"/>
    </xf>
    <xf numFmtId="164" fontId="76" fillId="0" borderId="9" xfId="9687" applyFont="1" applyBorder="1" applyAlignment="1">
      <alignment vertical="center"/>
    </xf>
    <xf numFmtId="164" fontId="76" fillId="0" borderId="8" xfId="9687" applyFont="1" applyBorder="1" applyAlignment="1">
      <alignment vertical="center"/>
    </xf>
    <xf numFmtId="164" fontId="22" fillId="0" borderId="0" xfId="9687" applyFont="1" applyBorder="1" applyAlignment="1">
      <alignment vertical="center"/>
    </xf>
    <xf numFmtId="38" fontId="22" fillId="0" borderId="0" xfId="1" applyNumberFormat="1" applyFont="1" applyAlignment="1">
      <alignment vertical="center"/>
    </xf>
    <xf numFmtId="38" fontId="7" fillId="0" borderId="0" xfId="1" applyNumberFormat="1" applyFont="1" applyBorder="1"/>
    <xf numFmtId="5" fontId="7" fillId="0" borderId="0" xfId="9687" applyNumberFormat="1" applyFont="1" applyBorder="1" applyProtection="1"/>
    <xf numFmtId="38" fontId="7" fillId="0" borderId="8" xfId="1" applyNumberFormat="1" applyFont="1" applyBorder="1"/>
    <xf numFmtId="164" fontId="7" fillId="0" borderId="3" xfId="9687" applyFont="1" applyBorder="1" applyAlignment="1">
      <alignment vertical="center"/>
    </xf>
    <xf numFmtId="164" fontId="7" fillId="0" borderId="1" xfId="9687" applyFont="1" applyBorder="1" applyAlignment="1">
      <alignment vertical="center"/>
    </xf>
    <xf numFmtId="164" fontId="7" fillId="0" borderId="2" xfId="9687" applyFont="1" applyBorder="1" applyAlignment="1" applyProtection="1">
      <alignment horizontal="centerContinuous" vertical="center"/>
    </xf>
    <xf numFmtId="164" fontId="7" fillId="0" borderId="7" xfId="9687" applyFont="1" applyBorder="1" applyAlignment="1">
      <alignment vertical="center"/>
    </xf>
    <xf numFmtId="164" fontId="7" fillId="0" borderId="4" xfId="9687" applyFont="1" applyBorder="1" applyAlignment="1">
      <alignment vertical="center"/>
    </xf>
    <xf numFmtId="164" fontId="8" fillId="0" borderId="5" xfId="9687" applyFont="1" applyBorder="1" applyAlignment="1">
      <alignment horizontal="center" vertical="center"/>
    </xf>
    <xf numFmtId="164" fontId="7" fillId="0" borderId="8" xfId="9687" applyFont="1" applyBorder="1" applyAlignment="1" applyProtection="1">
      <alignment horizontal="centerContinuous" vertical="center"/>
    </xf>
    <xf numFmtId="164" fontId="7" fillId="0" borderId="9" xfId="9687" applyFont="1" applyBorder="1" applyAlignment="1">
      <alignment horizontal="centerContinuous" vertical="center"/>
    </xf>
    <xf numFmtId="164" fontId="7" fillId="0" borderId="5" xfId="9687" applyFont="1" applyBorder="1" applyAlignment="1" applyProtection="1">
      <alignment horizontal="center" vertical="center"/>
    </xf>
    <xf numFmtId="164" fontId="7" fillId="0" borderId="7" xfId="9687" applyFont="1" applyBorder="1" applyAlignment="1" applyProtection="1">
      <alignment horizontal="center" vertical="center"/>
    </xf>
    <xf numFmtId="164" fontId="7" fillId="0" borderId="4" xfId="9687" applyFont="1" applyBorder="1" applyAlignment="1" applyProtection="1">
      <alignment horizontal="center" vertical="center"/>
    </xf>
    <xf numFmtId="164" fontId="7" fillId="0" borderId="10" xfId="9687" applyFont="1" applyBorder="1" applyAlignment="1">
      <alignment vertical="center"/>
    </xf>
    <xf numFmtId="164" fontId="7" fillId="0" borderId="9" xfId="9687" applyFont="1" applyBorder="1" applyAlignment="1">
      <alignment vertical="center"/>
    </xf>
    <xf numFmtId="164" fontId="7" fillId="0" borderId="31" xfId="9687" applyFont="1" applyBorder="1" applyAlignment="1">
      <alignment vertical="center"/>
    </xf>
    <xf numFmtId="164" fontId="7" fillId="0" borderId="0" xfId="9687" applyFont="1" applyBorder="1" applyAlignment="1" applyProtection="1">
      <alignment horizontal="center" vertical="center"/>
    </xf>
    <xf numFmtId="164" fontId="7" fillId="0" borderId="11" xfId="9687" applyFont="1" applyBorder="1" applyAlignment="1" applyProtection="1">
      <alignment vertical="center"/>
      <protection locked="0"/>
    </xf>
    <xf numFmtId="164" fontId="7" fillId="0" borderId="12" xfId="9687" applyFont="1" applyFill="1" applyBorder="1" applyAlignment="1" applyProtection="1">
      <alignment vertical="center"/>
      <protection locked="0"/>
    </xf>
    <xf numFmtId="164" fontId="7" fillId="0" borderId="12" xfId="9687" applyFont="1" applyBorder="1" applyAlignment="1" applyProtection="1">
      <alignment vertical="center"/>
      <protection locked="0"/>
    </xf>
    <xf numFmtId="164" fontId="7" fillId="0" borderId="13" xfId="9687" applyFont="1" applyFill="1" applyBorder="1" applyAlignment="1">
      <alignment vertical="center"/>
    </xf>
    <xf numFmtId="37" fontId="7" fillId="0" borderId="128" xfId="10352" applyNumberFormat="1" applyFont="1" applyBorder="1" applyProtection="1"/>
    <xf numFmtId="0" fontId="7" fillId="0" borderId="129" xfId="10352" applyFont="1" applyBorder="1" applyProtection="1"/>
    <xf numFmtId="37" fontId="7" fillId="0" borderId="14" xfId="9687" applyNumberFormat="1" applyFont="1" applyFill="1" applyBorder="1" applyAlignment="1" applyProtection="1">
      <alignment vertical="center"/>
      <protection locked="0"/>
    </xf>
    <xf numFmtId="37" fontId="7" fillId="0" borderId="9" xfId="9687" applyNumberFormat="1" applyFont="1" applyFill="1" applyBorder="1" applyAlignment="1" applyProtection="1">
      <alignment vertical="center"/>
      <protection locked="0"/>
    </xf>
    <xf numFmtId="37" fontId="7" fillId="0" borderId="15" xfId="9687" applyNumberFormat="1" applyFont="1" applyFill="1" applyBorder="1" applyAlignment="1" applyProtection="1">
      <alignment vertical="center"/>
    </xf>
    <xf numFmtId="164" fontId="7" fillId="0" borderId="8" xfId="9687" applyFont="1" applyBorder="1" applyAlignment="1">
      <alignment vertical="center"/>
    </xf>
    <xf numFmtId="164" fontId="7" fillId="0" borderId="8" xfId="9687" applyFont="1" applyBorder="1" applyAlignment="1" applyProtection="1">
      <alignment horizontal="left" vertical="center"/>
    </xf>
    <xf numFmtId="164" fontId="7" fillId="0" borderId="16" xfId="9687" applyFont="1" applyBorder="1" applyAlignment="1" applyProtection="1">
      <alignment horizontal="center" vertical="center"/>
    </xf>
    <xf numFmtId="164" fontId="7" fillId="0" borderId="17" xfId="9687" applyFont="1" applyBorder="1" applyAlignment="1">
      <alignment vertical="center"/>
    </xf>
    <xf numFmtId="164" fontId="7" fillId="0" borderId="18" xfId="9687" applyFont="1" applyBorder="1" applyAlignment="1">
      <alignment vertical="center"/>
    </xf>
    <xf numFmtId="164" fontId="7" fillId="0" borderId="18" xfId="9687" applyFont="1" applyBorder="1" applyAlignment="1" applyProtection="1">
      <alignment horizontal="left" vertical="center"/>
    </xf>
    <xf numFmtId="37" fontId="7" fillId="0" borderId="19" xfId="9687" applyNumberFormat="1" applyFont="1" applyFill="1" applyBorder="1" applyAlignment="1" applyProtection="1">
      <alignment vertical="center"/>
      <protection locked="0"/>
    </xf>
    <xf numFmtId="37" fontId="7" fillId="0" borderId="20" xfId="9687" applyNumberFormat="1" applyFont="1" applyFill="1" applyBorder="1" applyAlignment="1" applyProtection="1">
      <alignment vertical="center"/>
      <protection locked="0"/>
    </xf>
    <xf numFmtId="37" fontId="7" fillId="0" borderId="21" xfId="9687" applyNumberFormat="1" applyFont="1" applyFill="1" applyBorder="1" applyAlignment="1" applyProtection="1">
      <alignment vertical="center"/>
      <protection locked="0"/>
    </xf>
    <xf numFmtId="164" fontId="7" fillId="0" borderId="17" xfId="9687" applyFont="1" applyBorder="1" applyAlignment="1" applyProtection="1">
      <alignment horizontal="center" vertical="center"/>
    </xf>
    <xf numFmtId="164" fontId="7" fillId="0" borderId="7" xfId="9687" applyFont="1" applyBorder="1" applyAlignment="1">
      <alignment horizontal="center" vertical="center"/>
    </xf>
    <xf numFmtId="37" fontId="7" fillId="0" borderId="22" xfId="9687" applyNumberFormat="1" applyFont="1" applyFill="1" applyBorder="1" applyAlignment="1" applyProtection="1">
      <alignment vertical="center"/>
      <protection locked="0"/>
    </xf>
    <xf numFmtId="37" fontId="7" fillId="0" borderId="5" xfId="9687" applyNumberFormat="1" applyFont="1" applyFill="1" applyBorder="1" applyAlignment="1" applyProtection="1">
      <alignment vertical="center"/>
      <protection locked="0"/>
    </xf>
    <xf numFmtId="37" fontId="7" fillId="0" borderId="23" xfId="9687" applyNumberFormat="1" applyFont="1" applyFill="1" applyBorder="1" applyAlignment="1" applyProtection="1">
      <alignment vertical="center"/>
    </xf>
    <xf numFmtId="164" fontId="7" fillId="0" borderId="25" xfId="9687" applyFont="1" applyBorder="1" applyAlignment="1" applyProtection="1">
      <alignment horizontal="center" vertical="center"/>
    </xf>
    <xf numFmtId="164" fontId="7" fillId="0" borderId="27" xfId="9687" applyFont="1" applyBorder="1" applyAlignment="1" applyProtection="1">
      <alignment horizontal="left" vertical="center"/>
    </xf>
    <xf numFmtId="37" fontId="7" fillId="0" borderId="25" xfId="9687" applyNumberFormat="1" applyFont="1" applyFill="1" applyBorder="1" applyAlignment="1" applyProtection="1">
      <alignment vertical="center"/>
      <protection locked="0"/>
    </xf>
    <xf numFmtId="37" fontId="7" fillId="0" borderId="26" xfId="9687" applyNumberFormat="1" applyFont="1" applyFill="1" applyBorder="1" applyAlignment="1" applyProtection="1">
      <alignment vertical="center"/>
    </xf>
    <xf numFmtId="164" fontId="7" fillId="0" borderId="27" xfId="9687" applyFont="1" applyBorder="1" applyAlignment="1" applyProtection="1">
      <alignment horizontal="center" vertical="center"/>
    </xf>
    <xf numFmtId="164" fontId="7" fillId="0" borderId="0" xfId="9687" applyFont="1" applyBorder="1" applyAlignment="1" applyProtection="1">
      <alignment horizontal="left" vertical="center"/>
    </xf>
    <xf numFmtId="37" fontId="7" fillId="0" borderId="28" xfId="9687" applyNumberFormat="1" applyFont="1" applyFill="1" applyBorder="1" applyAlignment="1" applyProtection="1">
      <alignment vertical="center"/>
    </xf>
    <xf numFmtId="37" fontId="7" fillId="0" borderId="30" xfId="9687" applyNumberFormat="1" applyFont="1" applyFill="1" applyBorder="1" applyAlignment="1" applyProtection="1">
      <alignment vertical="center"/>
    </xf>
    <xf numFmtId="164" fontId="7" fillId="0" borderId="3" xfId="9687" applyFont="1" applyBorder="1" applyAlignment="1" applyProtection="1">
      <alignment vertical="center"/>
    </xf>
    <xf numFmtId="5" fontId="7" fillId="0" borderId="0" xfId="9687" applyNumberFormat="1" applyFont="1" applyFill="1" applyBorder="1" applyAlignment="1" applyProtection="1">
      <alignment vertical="center"/>
    </xf>
    <xf numFmtId="164" fontId="22" fillId="0" borderId="4" xfId="9687" quotePrefix="1" applyFont="1" applyBorder="1" applyAlignment="1" applyProtection="1">
      <alignment horizontal="center" vertical="center"/>
    </xf>
    <xf numFmtId="0" fontId="22" fillId="0" borderId="0" xfId="10352" applyFont="1" applyBorder="1" applyProtection="1"/>
    <xf numFmtId="40" fontId="96" fillId="0" borderId="8" xfId="1" applyFont="1" applyBorder="1"/>
    <xf numFmtId="38" fontId="7" fillId="0" borderId="2" xfId="1" applyNumberFormat="1" applyFont="1" applyBorder="1"/>
    <xf numFmtId="164" fontId="7" fillId="0" borderId="0" xfId="0" applyFont="1" applyFill="1" applyBorder="1"/>
    <xf numFmtId="0" fontId="7" fillId="0" borderId="9" xfId="0" applyNumberFormat="1" applyFont="1" applyBorder="1"/>
    <xf numFmtId="0" fontId="7" fillId="0" borderId="5" xfId="0" applyNumberFormat="1" applyFont="1" applyBorder="1" applyAlignment="1">
      <alignment horizontal="centerContinuous"/>
    </xf>
    <xf numFmtId="0" fontId="7" fillId="0" borderId="4" xfId="0" applyNumberFormat="1" applyFont="1" applyBorder="1"/>
    <xf numFmtId="0" fontId="8" fillId="0" borderId="2" xfId="0" applyNumberFormat="1" applyFont="1" applyBorder="1" applyAlignment="1">
      <alignment horizontal="right"/>
    </xf>
    <xf numFmtId="0" fontId="7" fillId="0" borderId="3" xfId="0" applyNumberFormat="1" applyFont="1" applyBorder="1"/>
    <xf numFmtId="0" fontId="7" fillId="0" borderId="8" xfId="0" applyNumberFormat="1" applyFont="1" applyBorder="1"/>
    <xf numFmtId="0" fontId="7" fillId="0" borderId="7" xfId="0" applyNumberFormat="1" applyFont="1" applyBorder="1"/>
    <xf numFmtId="0" fontId="23" fillId="0" borderId="2" xfId="0" applyNumberFormat="1" applyFont="1" applyBorder="1" applyAlignment="1">
      <alignment horizontal="right" vertical="center"/>
    </xf>
    <xf numFmtId="0" fontId="22" fillId="0" borderId="0" xfId="0" applyNumberFormat="1" applyFont="1" applyAlignment="1">
      <alignment vertical="center"/>
    </xf>
    <xf numFmtId="0" fontId="22" fillId="0" borderId="4" xfId="0" applyNumberFormat="1" applyFont="1" applyBorder="1" applyAlignment="1" applyProtection="1">
      <alignment horizontal="centerContinuous" vertical="center"/>
    </xf>
    <xf numFmtId="0" fontId="22" fillId="0" borderId="5"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
    </xf>
    <xf numFmtId="37" fontId="7" fillId="0" borderId="100" xfId="0" applyNumberFormat="1" applyFont="1" applyFill="1" applyBorder="1" applyProtection="1"/>
    <xf numFmtId="37" fontId="7" fillId="0" borderId="82" xfId="0" applyNumberFormat="1" applyFont="1" applyFill="1" applyBorder="1" applyProtection="1"/>
    <xf numFmtId="37" fontId="7" fillId="0" borderId="74" xfId="0" applyNumberFormat="1" applyFont="1" applyFill="1" applyBorder="1" applyProtection="1"/>
    <xf numFmtId="37" fontId="7" fillId="0" borderId="4" xfId="0" applyNumberFormat="1" applyFont="1" applyFill="1" applyBorder="1" applyProtection="1"/>
    <xf numFmtId="164" fontId="7" fillId="0" borderId="25" xfId="0" applyFont="1" applyBorder="1" applyAlignment="1" applyProtection="1">
      <alignment horizontal="center"/>
    </xf>
    <xf numFmtId="37" fontId="7" fillId="0" borderId="0" xfId="0" applyNumberFormat="1" applyFont="1" applyBorder="1" applyProtection="1"/>
    <xf numFmtId="164" fontId="7" fillId="0" borderId="0" xfId="9687" applyFont="1" applyAlignment="1">
      <alignment vertical="center"/>
    </xf>
    <xf numFmtId="164" fontId="7" fillId="0" borderId="5" xfId="9687" applyFont="1" applyBorder="1"/>
    <xf numFmtId="164" fontId="7" fillId="0" borderId="4" xfId="0" applyFont="1" applyBorder="1" applyAlignment="1">
      <alignment horizontal="center"/>
    </xf>
    <xf numFmtId="37" fontId="22" fillId="0" borderId="93" xfId="0" applyNumberFormat="1" applyFont="1" applyFill="1" applyBorder="1" applyAlignment="1" applyProtection="1">
      <alignment vertical="center"/>
    </xf>
    <xf numFmtId="0" fontId="22" fillId="0" borderId="0" xfId="0" applyNumberFormat="1" applyFont="1" applyBorder="1"/>
    <xf numFmtId="0" fontId="22" fillId="0" borderId="93" xfId="0" applyNumberFormat="1" applyFont="1" applyFill="1" applyBorder="1" applyAlignment="1">
      <alignment vertical="center"/>
    </xf>
    <xf numFmtId="37" fontId="95" fillId="0" borderId="0" xfId="0" applyNumberFormat="1" applyFont="1" applyBorder="1" applyAlignment="1" applyProtection="1">
      <alignment vertical="center"/>
    </xf>
    <xf numFmtId="0" fontId="22" fillId="0" borderId="5" xfId="0" applyNumberFormat="1" applyFont="1" applyFill="1" applyBorder="1" applyAlignment="1" applyProtection="1">
      <alignment horizontal="centerContinuous" vertical="center"/>
    </xf>
    <xf numFmtId="37" fontId="22" fillId="0" borderId="14" xfId="0" applyNumberFormat="1" applyFont="1" applyFill="1" applyBorder="1" applyAlignment="1" applyProtection="1">
      <alignment horizontal="right" vertical="center"/>
    </xf>
    <xf numFmtId="37" fontId="22" fillId="0" borderId="8" xfId="0" applyNumberFormat="1" applyFont="1" applyBorder="1" applyAlignment="1" applyProtection="1">
      <alignment vertical="center"/>
    </xf>
    <xf numFmtId="0" fontId="7" fillId="0" borderId="1" xfId="0" applyNumberFormat="1" applyFont="1" applyBorder="1"/>
    <xf numFmtId="0" fontId="7" fillId="0" borderId="0" xfId="0" applyNumberFormat="1" applyFont="1"/>
    <xf numFmtId="164" fontId="7" fillId="0" borderId="9" xfId="0" applyFont="1" applyFill="1" applyBorder="1"/>
    <xf numFmtId="164" fontId="7" fillId="0" borderId="4" xfId="0" quotePrefix="1" applyFont="1" applyBorder="1" applyAlignment="1">
      <alignment textRotation="180"/>
    </xf>
    <xf numFmtId="164" fontId="7" fillId="0" borderId="9" xfId="0" applyFont="1" applyBorder="1" applyAlignment="1">
      <alignment horizontal="centerContinuous" readingOrder="1"/>
    </xf>
    <xf numFmtId="5" fontId="22" fillId="0" borderId="0" xfId="9687" applyNumberFormat="1" applyFont="1" applyFill="1" applyBorder="1" applyAlignment="1" applyProtection="1">
      <alignment vertical="center"/>
    </xf>
    <xf numFmtId="164" fontId="7" fillId="0" borderId="9" xfId="9687" applyFont="1" applyBorder="1" applyAlignment="1" applyProtection="1">
      <alignment horizontal="center" vertical="center"/>
    </xf>
    <xf numFmtId="164" fontId="7" fillId="0" borderId="9" xfId="9687" applyFont="1" applyBorder="1" applyAlignment="1" applyProtection="1">
      <alignment horizontal="left" vertical="center"/>
    </xf>
    <xf numFmtId="0" fontId="7" fillId="0" borderId="9" xfId="0" applyNumberFormat="1" applyFont="1" applyBorder="1" applyProtection="1"/>
    <xf numFmtId="0" fontId="7" fillId="0" borderId="0" xfId="2" applyFill="1" applyAlignment="1">
      <alignment horizontal="centerContinuous"/>
    </xf>
    <xf numFmtId="43" fontId="22" fillId="0" borderId="0" xfId="3993" applyFont="1" applyBorder="1" applyAlignment="1" applyProtection="1">
      <alignment vertical="center"/>
    </xf>
    <xf numFmtId="0" fontId="7" fillId="0" borderId="0" xfId="7950" applyFont="1" applyFill="1" applyBorder="1"/>
    <xf numFmtId="0" fontId="7" fillId="0" borderId="0" xfId="7950" applyFont="1" applyFill="1" applyBorder="1" applyAlignment="1" applyProtection="1">
      <alignment horizontal="left"/>
    </xf>
    <xf numFmtId="0" fontId="7" fillId="0" borderId="5" xfId="7950" applyFont="1" applyFill="1" applyBorder="1"/>
    <xf numFmtId="0" fontId="7" fillId="0" borderId="93" xfId="7950" applyFont="1" applyFill="1" applyBorder="1"/>
    <xf numFmtId="37" fontId="7" fillId="0" borderId="93" xfId="7950" applyNumberFormat="1" applyFont="1" applyFill="1" applyBorder="1" applyProtection="1"/>
    <xf numFmtId="37" fontId="7" fillId="0" borderId="94" xfId="7950" applyNumberFormat="1" applyFont="1" applyFill="1" applyBorder="1" applyProtection="1"/>
    <xf numFmtId="0" fontId="7" fillId="0" borderId="9" xfId="7950" applyFont="1" applyFill="1" applyBorder="1" applyAlignment="1" applyProtection="1">
      <alignment horizontal="left"/>
    </xf>
    <xf numFmtId="37" fontId="7" fillId="0" borderId="0" xfId="7950" applyNumberFormat="1" applyFont="1" applyFill="1" applyBorder="1" applyProtection="1"/>
    <xf numFmtId="0" fontId="8" fillId="0" borderId="1" xfId="7950" applyFont="1" applyFill="1" applyBorder="1" applyAlignment="1">
      <alignment horizontal="center"/>
    </xf>
    <xf numFmtId="0" fontId="8" fillId="0" borderId="2" xfId="7950" quotePrefix="1" applyFont="1" applyFill="1" applyBorder="1"/>
    <xf numFmtId="0" fontId="7" fillId="0" borderId="2" xfId="7950" applyFont="1" applyFill="1" applyBorder="1"/>
    <xf numFmtId="0" fontId="8" fillId="0" borderId="2" xfId="7950" applyFont="1" applyFill="1" applyBorder="1" applyAlignment="1">
      <alignment horizontal="center"/>
    </xf>
    <xf numFmtId="0" fontId="7" fillId="0" borderId="3" xfId="7950" applyFont="1" applyFill="1" applyBorder="1" applyAlignment="1">
      <alignment horizontal="center"/>
    </xf>
    <xf numFmtId="0" fontId="7" fillId="0" borderId="0" xfId="7950" applyFont="1" applyFill="1"/>
    <xf numFmtId="0" fontId="7" fillId="0" borderId="4" xfId="7950" applyFont="1" applyFill="1" applyBorder="1" applyAlignment="1">
      <alignment horizontal="center"/>
    </xf>
    <xf numFmtId="0" fontId="7" fillId="0" borderId="0" xfId="7950" applyFont="1" applyFill="1" applyBorder="1" applyAlignment="1" applyProtection="1">
      <alignment horizontal="center"/>
    </xf>
    <xf numFmtId="0" fontId="7" fillId="0" borderId="5" xfId="7950" applyFont="1" applyFill="1" applyBorder="1" applyAlignment="1">
      <alignment horizontal="center"/>
    </xf>
    <xf numFmtId="0" fontId="7" fillId="0" borderId="31" xfId="7950" applyFont="1" applyFill="1" applyBorder="1" applyAlignment="1">
      <alignment horizontal="center"/>
    </xf>
    <xf numFmtId="0" fontId="7" fillId="0" borderId="8" xfId="7950" applyFont="1" applyFill="1" applyBorder="1"/>
    <xf numFmtId="0" fontId="7" fillId="0" borderId="9" xfId="7950" applyFont="1" applyFill="1" applyBorder="1" applyAlignment="1">
      <alignment horizontal="center"/>
    </xf>
    <xf numFmtId="0" fontId="7" fillId="0" borderId="7" xfId="7950" applyFont="1" applyFill="1" applyBorder="1" applyAlignment="1" applyProtection="1">
      <alignment horizontal="center"/>
    </xf>
    <xf numFmtId="0" fontId="7" fillId="0" borderId="5" xfId="7950" applyFont="1" applyFill="1" applyBorder="1" applyAlignment="1" applyProtection="1">
      <alignment horizontal="center"/>
    </xf>
    <xf numFmtId="0" fontId="7" fillId="0" borderId="92" xfId="7950" applyFont="1" applyFill="1" applyBorder="1" applyAlignment="1" applyProtection="1">
      <alignment horizontal="center"/>
    </xf>
    <xf numFmtId="0" fontId="7" fillId="0" borderId="93" xfId="7950" applyFont="1" applyFill="1" applyBorder="1" applyAlignment="1" applyProtection="1">
      <alignment horizontal="center"/>
    </xf>
    <xf numFmtId="0" fontId="7" fillId="0" borderId="10" xfId="7950" applyFont="1" applyFill="1" applyBorder="1" applyAlignment="1">
      <alignment horizontal="center"/>
    </xf>
    <xf numFmtId="0" fontId="7" fillId="0" borderId="9" xfId="7950" applyFont="1" applyFill="1" applyBorder="1"/>
    <xf numFmtId="0" fontId="7" fillId="0" borderId="9" xfId="7950" applyFont="1" applyFill="1" applyBorder="1" applyAlignment="1" applyProtection="1">
      <alignment horizontal="center"/>
    </xf>
    <xf numFmtId="0" fontId="7" fillId="0" borderId="94" xfId="7950" applyFont="1" applyFill="1" applyBorder="1" applyAlignment="1" applyProtection="1">
      <alignment horizontal="center"/>
    </xf>
    <xf numFmtId="0" fontId="7" fillId="0" borderId="7" xfId="7950" applyFont="1" applyFill="1" applyBorder="1" applyAlignment="1">
      <alignment horizontal="center"/>
    </xf>
    <xf numFmtId="0" fontId="7" fillId="0" borderId="10" xfId="7950" applyFont="1" applyFill="1" applyBorder="1" applyAlignment="1" applyProtection="1">
      <alignment horizontal="center"/>
    </xf>
    <xf numFmtId="37" fontId="7" fillId="0" borderId="14" xfId="7950" applyNumberFormat="1" applyFont="1" applyFill="1" applyBorder="1" applyProtection="1"/>
    <xf numFmtId="37" fontId="7" fillId="0" borderId="14" xfId="7950" applyNumberFormat="1" applyFont="1" applyFill="1" applyBorder="1" applyAlignment="1" applyProtection="1">
      <alignment horizontal="right"/>
    </xf>
    <xf numFmtId="0" fontId="7" fillId="0" borderId="5" xfId="7950" applyFont="1" applyFill="1" applyBorder="1" applyAlignment="1" applyProtection="1">
      <alignment horizontal="left"/>
    </xf>
    <xf numFmtId="37" fontId="7" fillId="0" borderId="22" xfId="7950" applyNumberFormat="1" applyFont="1" applyFill="1" applyBorder="1" applyProtection="1"/>
    <xf numFmtId="37" fontId="7" fillId="0" borderId="14" xfId="7950" quotePrefix="1" applyNumberFormat="1" applyFont="1" applyFill="1" applyBorder="1" applyAlignment="1" applyProtection="1">
      <alignment horizontal="right"/>
    </xf>
    <xf numFmtId="37" fontId="7" fillId="0" borderId="94" xfId="7950" applyNumberFormat="1" applyFont="1" applyFill="1" applyBorder="1"/>
    <xf numFmtId="37" fontId="7" fillId="0" borderId="14" xfId="7950" applyNumberFormat="1" applyFont="1" applyFill="1" applyBorder="1"/>
    <xf numFmtId="37" fontId="7" fillId="0" borderId="24" xfId="7950" applyNumberFormat="1" applyFont="1" applyFill="1" applyBorder="1" applyProtection="1"/>
    <xf numFmtId="5" fontId="7" fillId="0" borderId="0" xfId="7950" applyNumberFormat="1" applyFont="1" applyFill="1" applyBorder="1" applyProtection="1"/>
    <xf numFmtId="0" fontId="7" fillId="0" borderId="0" xfId="7950" applyFont="1" applyFill="1" applyBorder="1" applyAlignment="1">
      <alignment horizontal="center"/>
    </xf>
    <xf numFmtId="5" fontId="7" fillId="0" borderId="0" xfId="7950" applyNumberFormat="1" applyFont="1" applyFill="1" applyBorder="1" applyAlignment="1" applyProtection="1">
      <alignment horizontal="right"/>
    </xf>
    <xf numFmtId="37" fontId="7" fillId="0" borderId="0" xfId="7950" quotePrefix="1" applyNumberFormat="1" applyFont="1" applyFill="1" applyBorder="1" applyAlignment="1" applyProtection="1">
      <alignment horizontal="right"/>
    </xf>
    <xf numFmtId="37" fontId="7" fillId="0" borderId="0" xfId="7950" applyNumberFormat="1" applyFont="1" applyFill="1" applyBorder="1" applyAlignment="1" applyProtection="1">
      <alignment horizontal="right"/>
    </xf>
    <xf numFmtId="0" fontId="7" fillId="0" borderId="0" xfId="7950" applyFont="1" applyFill="1" applyAlignment="1">
      <alignment horizontal="center"/>
    </xf>
    <xf numFmtId="0" fontId="7" fillId="0" borderId="25" xfId="7950" applyFont="1" applyFill="1" applyBorder="1" applyAlignment="1" applyProtection="1">
      <alignment horizontal="center"/>
    </xf>
    <xf numFmtId="0" fontId="7" fillId="0" borderId="27" xfId="7950" applyFont="1" applyFill="1" applyBorder="1"/>
    <xf numFmtId="0" fontId="7" fillId="0" borderId="27" xfId="7950" applyFont="1" applyFill="1" applyBorder="1" applyAlignment="1" applyProtection="1">
      <alignment horizontal="left"/>
    </xf>
    <xf numFmtId="0" fontId="7" fillId="0" borderId="27" xfId="7950" applyFont="1" applyFill="1" applyBorder="1" applyAlignment="1" applyProtection="1">
      <alignment horizontal="center"/>
    </xf>
    <xf numFmtId="37" fontId="7" fillId="0" borderId="95" xfId="7950" applyNumberFormat="1" applyFont="1" applyFill="1" applyBorder="1" applyProtection="1"/>
    <xf numFmtId="0" fontId="85" fillId="0" borderId="31" xfId="7950" applyFont="1" applyBorder="1" applyAlignment="1">
      <alignment horizontal="justify" wrapText="1"/>
    </xf>
    <xf numFmtId="0" fontId="85" fillId="0" borderId="4" xfId="7950" applyFont="1" applyBorder="1" applyAlignment="1">
      <alignment horizontal="justify" wrapText="1"/>
    </xf>
    <xf numFmtId="0" fontId="85" fillId="0" borderId="5" xfId="7950" applyFont="1" applyBorder="1" applyAlignment="1">
      <alignment horizontal="justify" wrapText="1"/>
    </xf>
    <xf numFmtId="0" fontId="7" fillId="0" borderId="1" xfId="7950" applyFont="1" applyFill="1" applyBorder="1" applyAlignment="1" applyProtection="1">
      <alignment horizontal="center"/>
    </xf>
    <xf numFmtId="0" fontId="7" fillId="0" borderId="0" xfId="7950" applyFont="1" applyFill="1" applyAlignment="1">
      <alignment horizontal="left"/>
    </xf>
    <xf numFmtId="37" fontId="7" fillId="0" borderId="0" xfId="7950" applyNumberFormat="1" applyFont="1" applyFill="1" applyAlignment="1">
      <alignment horizontal="left"/>
    </xf>
    <xf numFmtId="39" fontId="7" fillId="0" borderId="0" xfId="7950" applyNumberFormat="1" applyFont="1" applyFill="1" applyAlignment="1">
      <alignment horizontal="left"/>
    </xf>
    <xf numFmtId="0" fontId="7" fillId="0" borderId="0" xfId="7950" applyFont="1" applyFill="1" applyBorder="1" applyAlignment="1">
      <alignment horizontal="left"/>
    </xf>
    <xf numFmtId="0" fontId="85" fillId="0" borderId="0" xfId="7950" applyFont="1" applyBorder="1" applyAlignment="1">
      <alignment wrapText="1"/>
    </xf>
    <xf numFmtId="0" fontId="85" fillId="0" borderId="0" xfId="7950" applyFont="1" applyFill="1" applyBorder="1" applyAlignment="1">
      <alignment wrapText="1"/>
    </xf>
    <xf numFmtId="0" fontId="85" fillId="0" borderId="8" xfId="7950" applyFont="1" applyBorder="1" applyAlignment="1">
      <alignment wrapText="1"/>
    </xf>
    <xf numFmtId="37" fontId="7" fillId="0" borderId="82" xfId="7950" applyNumberFormat="1" applyFont="1" applyFill="1" applyBorder="1" applyProtection="1"/>
    <xf numFmtId="37" fontId="7" fillId="0" borderId="96" xfId="7950" applyNumberFormat="1" applyFont="1" applyFill="1" applyBorder="1" applyProtection="1"/>
    <xf numFmtId="5" fontId="7" fillId="0" borderId="2" xfId="7950" applyNumberFormat="1" applyFont="1" applyFill="1" applyBorder="1" applyProtection="1"/>
    <xf numFmtId="3" fontId="7" fillId="0" borderId="0" xfId="7950" applyNumberFormat="1" applyFont="1" applyFill="1" applyAlignment="1">
      <alignment horizontal="left"/>
    </xf>
    <xf numFmtId="37" fontId="85" fillId="0" borderId="0" xfId="7950" applyNumberFormat="1" applyFont="1" applyBorder="1" applyAlignment="1">
      <alignment wrapText="1"/>
    </xf>
    <xf numFmtId="43" fontId="7" fillId="0" borderId="0" xfId="10375" applyFont="1"/>
    <xf numFmtId="164" fontId="7" fillId="0" borderId="9" xfId="0" applyFont="1" applyBorder="1" applyAlignment="1">
      <alignment horizontal="center" vertical="center"/>
    </xf>
    <xf numFmtId="164" fontId="7" fillId="0" borderId="8" xfId="0" applyFont="1" applyBorder="1" applyAlignment="1" applyProtection="1">
      <alignment horizontal="center" vertical="center"/>
    </xf>
    <xf numFmtId="164" fontId="7" fillId="0" borderId="0" xfId="0" applyFont="1" applyBorder="1" applyAlignment="1">
      <alignment horizontal="center" vertical="center"/>
    </xf>
    <xf numFmtId="5" fontId="7" fillId="0" borderId="0" xfId="0" applyNumberFormat="1" applyFont="1" applyBorder="1" applyProtection="1"/>
    <xf numFmtId="164" fontId="7" fillId="0" borderId="0" xfId="0" applyFont="1" applyBorder="1" applyAlignment="1" applyProtection="1">
      <alignment horizontal="center"/>
    </xf>
    <xf numFmtId="164" fontId="7" fillId="0" borderId="59" xfId="0" applyFont="1" applyBorder="1" applyAlignment="1" applyProtection="1">
      <alignment horizontal="center"/>
    </xf>
    <xf numFmtId="164" fontId="7" fillId="0" borderId="31" xfId="0" applyFont="1" applyBorder="1" applyAlignment="1" applyProtection="1">
      <alignment horizontal="center"/>
    </xf>
    <xf numFmtId="5" fontId="7" fillId="0" borderId="9" xfId="0" applyNumberFormat="1" applyFont="1" applyFill="1" applyBorder="1" applyAlignment="1" applyProtection="1">
      <alignment horizontal="right"/>
    </xf>
    <xf numFmtId="37" fontId="7" fillId="0" borderId="9" xfId="0" applyNumberFormat="1" applyFont="1" applyFill="1" applyBorder="1" applyAlignment="1" applyProtection="1">
      <alignment horizontal="right"/>
    </xf>
    <xf numFmtId="164" fontId="7" fillId="0" borderId="9" xfId="0" applyFont="1" applyFill="1" applyBorder="1" applyAlignment="1" applyProtection="1">
      <alignment horizontal="center"/>
    </xf>
    <xf numFmtId="164" fontId="7" fillId="0" borderId="5" xfId="0" applyFont="1" applyBorder="1" applyAlignment="1">
      <alignment textRotation="180"/>
    </xf>
    <xf numFmtId="164" fontId="7" fillId="0" borderId="5" xfId="0" applyFont="1" applyFill="1" applyBorder="1" applyAlignment="1" applyProtection="1">
      <alignment horizontal="center"/>
    </xf>
    <xf numFmtId="164" fontId="7" fillId="0" borderId="8" xfId="0" applyFont="1" applyBorder="1" applyAlignment="1" applyProtection="1">
      <alignment horizontal="centerContinuous" readingOrder="1"/>
    </xf>
    <xf numFmtId="164" fontId="7" fillId="0" borderId="7" xfId="0" applyFont="1" applyBorder="1"/>
    <xf numFmtId="164" fontId="6" fillId="0" borderId="0" xfId="0" applyFont="1" applyBorder="1" applyAlignment="1"/>
    <xf numFmtId="164" fontId="6" fillId="0" borderId="9" xfId="0" applyFont="1" applyFill="1" applyBorder="1"/>
    <xf numFmtId="39" fontId="7" fillId="0" borderId="9" xfId="0" applyNumberFormat="1" applyFont="1" applyFill="1" applyBorder="1" applyProtection="1"/>
    <xf numFmtId="5" fontId="7" fillId="0" borderId="9" xfId="0" applyNumberFormat="1" applyFont="1" applyFill="1" applyBorder="1" applyProtection="1"/>
    <xf numFmtId="37" fontId="7" fillId="0" borderId="9" xfId="0" applyNumberFormat="1" applyFont="1" applyFill="1" applyBorder="1" applyProtection="1"/>
    <xf numFmtId="164" fontId="7" fillId="0" borderId="9" xfId="0" applyFont="1" applyFill="1" applyBorder="1" applyAlignment="1" applyProtection="1">
      <alignment horizontal="left"/>
    </xf>
    <xf numFmtId="164" fontId="7" fillId="0" borderId="10" xfId="0" applyFont="1" applyBorder="1" applyAlignment="1" applyProtection="1">
      <alignment horizontal="center"/>
    </xf>
    <xf numFmtId="164" fontId="7" fillId="0" borderId="9" xfId="0" applyFont="1" applyBorder="1" applyAlignment="1" applyProtection="1">
      <alignment horizontal="center"/>
    </xf>
    <xf numFmtId="164" fontId="7" fillId="0" borderId="10" xfId="0" applyFont="1" applyBorder="1"/>
    <xf numFmtId="164" fontId="7" fillId="0" borderId="5" xfId="0" applyFont="1" applyBorder="1" applyAlignment="1" applyProtection="1">
      <alignment horizontal="center"/>
    </xf>
    <xf numFmtId="164" fontId="7" fillId="0" borderId="8" xfId="0" applyFont="1" applyBorder="1" applyAlignment="1" applyProtection="1">
      <alignment horizontal="centerContinuous"/>
    </xf>
    <xf numFmtId="164" fontId="7" fillId="0" borderId="7" xfId="0" applyFont="1" applyBorder="1" applyAlignment="1" applyProtection="1">
      <alignment horizontal="center"/>
    </xf>
    <xf numFmtId="164" fontId="7" fillId="0" borderId="4" xfId="0" quotePrefix="1" applyFont="1" applyBorder="1" applyAlignment="1">
      <alignment vertical="top" textRotation="180"/>
    </xf>
    <xf numFmtId="164" fontId="7" fillId="0" borderId="0" xfId="0" applyFont="1" applyBorder="1" applyAlignment="1" applyProtection="1">
      <alignment horizontal="left"/>
    </xf>
    <xf numFmtId="164" fontId="7" fillId="0" borderId="4" xfId="0" quotePrefix="1" applyFont="1" applyBorder="1" applyAlignment="1">
      <alignment horizontal="center"/>
    </xf>
    <xf numFmtId="164" fontId="8" fillId="0" borderId="0" xfId="0" applyFont="1" applyBorder="1" applyAlignment="1">
      <alignment horizontal="centerContinuous"/>
    </xf>
    <xf numFmtId="164" fontId="7" fillId="0" borderId="9" xfId="0" applyFont="1" applyBorder="1" applyAlignment="1">
      <alignment horizontal="centerContinuous"/>
    </xf>
    <xf numFmtId="164" fontId="6" fillId="0" borderId="8" xfId="0" applyFont="1" applyBorder="1" applyAlignment="1">
      <alignment horizontal="centerContinuous"/>
    </xf>
    <xf numFmtId="164" fontId="7" fillId="0" borderId="8" xfId="0" applyFont="1" applyBorder="1" applyAlignment="1">
      <alignment horizontal="centerContinuous"/>
    </xf>
    <xf numFmtId="164" fontId="7" fillId="0" borderId="31" xfId="0" applyFont="1" applyBorder="1" applyAlignment="1">
      <alignment horizontal="centerContinuous"/>
    </xf>
    <xf numFmtId="164" fontId="7" fillId="0" borderId="5" xfId="0" applyFont="1" applyBorder="1" applyAlignment="1">
      <alignment horizontal="centerContinuous"/>
    </xf>
    <xf numFmtId="164" fontId="6" fillId="0" borderId="0" xfId="0" applyFont="1" applyBorder="1" applyAlignment="1">
      <alignment horizontal="centerContinuous"/>
    </xf>
    <xf numFmtId="164" fontId="7" fillId="0" borderId="0" xfId="0" applyFont="1" applyBorder="1" applyAlignment="1">
      <alignment horizontal="centerContinuous"/>
    </xf>
    <xf numFmtId="164" fontId="6" fillId="0" borderId="5" xfId="0" applyFont="1" applyBorder="1" applyAlignment="1"/>
    <xf numFmtId="164" fontId="7" fillId="0" borderId="3" xfId="0" applyFont="1" applyBorder="1"/>
    <xf numFmtId="164" fontId="7" fillId="0" borderId="2" xfId="0" applyFont="1" applyBorder="1"/>
    <xf numFmtId="164" fontId="7" fillId="0" borderId="1" xfId="0" applyFont="1" applyBorder="1"/>
    <xf numFmtId="0" fontId="22" fillId="0" borderId="9" xfId="0" applyNumberFormat="1" applyFont="1" applyBorder="1" applyAlignment="1">
      <alignment horizontal="centerContinuous"/>
    </xf>
    <xf numFmtId="0" fontId="22" fillId="0" borderId="8" xfId="0" applyNumberFormat="1" applyFont="1" applyFill="1" applyBorder="1" applyAlignment="1">
      <alignment horizontal="centerContinuous"/>
    </xf>
    <xf numFmtId="0" fontId="22" fillId="0" borderId="8" xfId="0" applyNumberFormat="1" applyFont="1" applyBorder="1" applyAlignment="1">
      <alignment horizontal="centerContinuous"/>
    </xf>
    <xf numFmtId="0" fontId="22" fillId="0" borderId="31" xfId="0" applyNumberFormat="1" applyFont="1" applyBorder="1" applyAlignment="1">
      <alignment horizontal="centerContinuous" vertical="center" wrapText="1"/>
    </xf>
    <xf numFmtId="37" fontId="22" fillId="0" borderId="24" xfId="0" applyNumberFormat="1" applyFont="1" applyFill="1" applyBorder="1" applyAlignment="1" applyProtection="1">
      <alignment horizontal="right"/>
    </xf>
    <xf numFmtId="37" fontId="22" fillId="0" borderId="104" xfId="0" applyNumberFormat="1" applyFont="1" applyFill="1" applyBorder="1" applyAlignment="1" applyProtection="1">
      <alignment horizontal="right"/>
    </xf>
    <xf numFmtId="37" fontId="22" fillId="0" borderId="8" xfId="0" applyNumberFormat="1" applyFont="1" applyFill="1" applyBorder="1" applyProtection="1"/>
    <xf numFmtId="37" fontId="22" fillId="0" borderId="98" xfId="0" applyNumberFormat="1" applyFont="1" applyFill="1" applyBorder="1" applyProtection="1"/>
    <xf numFmtId="37" fontId="22" fillId="0" borderId="9" xfId="0" applyNumberFormat="1" applyFont="1" applyFill="1" applyBorder="1" applyProtection="1"/>
    <xf numFmtId="37" fontId="22" fillId="0" borderId="14" xfId="0" applyNumberFormat="1" applyFont="1" applyFill="1" applyBorder="1" applyProtection="1"/>
    <xf numFmtId="37" fontId="22" fillId="0" borderId="94" xfId="0" applyNumberFormat="1" applyFont="1" applyFill="1" applyBorder="1" applyProtection="1"/>
    <xf numFmtId="37" fontId="22" fillId="0" borderId="24" xfId="0" applyNumberFormat="1" applyFont="1" applyFill="1" applyBorder="1" applyProtection="1"/>
    <xf numFmtId="37" fontId="22" fillId="0" borderId="102" xfId="0" applyNumberFormat="1" applyFont="1" applyFill="1" applyBorder="1" applyProtection="1"/>
    <xf numFmtId="0" fontId="22" fillId="0" borderId="9" xfId="0" applyNumberFormat="1" applyFont="1" applyBorder="1" applyAlignment="1" applyProtection="1">
      <alignment horizontal="left"/>
    </xf>
    <xf numFmtId="0" fontId="22" fillId="0" borderId="98" xfId="0" applyNumberFormat="1" applyFont="1" applyFill="1" applyBorder="1"/>
    <xf numFmtId="0" fontId="22" fillId="0" borderId="94" xfId="0" applyNumberFormat="1" applyFont="1" applyFill="1" applyBorder="1"/>
    <xf numFmtId="0" fontId="22" fillId="0" borderId="9" xfId="0" applyNumberFormat="1" applyFont="1" applyBorder="1" applyAlignment="1" applyProtection="1">
      <alignment horizontal="center"/>
    </xf>
    <xf numFmtId="37" fontId="22" fillId="0" borderId="10" xfId="0" applyNumberFormat="1" applyFont="1" applyFill="1" applyBorder="1" applyProtection="1"/>
    <xf numFmtId="0" fontId="22" fillId="0" borderId="102" xfId="0" applyNumberFormat="1" applyFont="1" applyFill="1" applyBorder="1"/>
    <xf numFmtId="0" fontId="22" fillId="0" borderId="8" xfId="0" applyNumberFormat="1" applyFont="1" applyBorder="1" applyAlignment="1" applyProtection="1">
      <alignment horizontal="left"/>
    </xf>
    <xf numFmtId="0" fontId="22" fillId="0" borderId="10" xfId="0" applyNumberFormat="1" applyFont="1" applyBorder="1"/>
    <xf numFmtId="0" fontId="22" fillId="0" borderId="31" xfId="0" applyNumberFormat="1" applyFont="1" applyBorder="1" applyAlignment="1" applyProtection="1">
      <alignment horizontal="center"/>
    </xf>
    <xf numFmtId="0" fontId="22" fillId="0" borderId="9" xfId="0" applyNumberFormat="1" applyFont="1" applyBorder="1" applyAlignment="1">
      <alignment horizontal="center"/>
    </xf>
    <xf numFmtId="0" fontId="22" fillId="0" borderId="10" xfId="0" applyNumberFormat="1" applyFont="1" applyFill="1" applyBorder="1" applyAlignment="1" applyProtection="1">
      <alignment horizontal="center"/>
    </xf>
    <xf numFmtId="0" fontId="22" fillId="0" borderId="8" xfId="0" applyNumberFormat="1" applyFont="1" applyBorder="1" applyAlignment="1" applyProtection="1">
      <alignment horizontal="center"/>
    </xf>
    <xf numFmtId="0" fontId="22" fillId="0" borderId="10" xfId="0" applyNumberFormat="1" applyFont="1" applyBorder="1" applyAlignment="1">
      <alignment horizontal="center"/>
    </xf>
    <xf numFmtId="0" fontId="22" fillId="0" borderId="31" xfId="0" applyNumberFormat="1" applyFont="1" applyBorder="1" applyAlignment="1">
      <alignment horizontal="center"/>
    </xf>
    <xf numFmtId="0" fontId="22" fillId="0" borderId="5" xfId="0" applyNumberFormat="1" applyFont="1" applyBorder="1" applyAlignment="1" applyProtection="1">
      <alignment horizontal="center"/>
    </xf>
    <xf numFmtId="0" fontId="22" fillId="0" borderId="7" xfId="0" applyNumberFormat="1" applyFont="1" applyFill="1" applyBorder="1" applyAlignment="1" applyProtection="1">
      <alignment horizontal="center"/>
    </xf>
    <xf numFmtId="0" fontId="22" fillId="0" borderId="0" xfId="0" applyNumberFormat="1" applyFont="1" applyBorder="1" applyAlignment="1" applyProtection="1">
      <alignment horizontal="center"/>
    </xf>
    <xf numFmtId="0" fontId="22" fillId="0" borderId="7" xfId="0" applyNumberFormat="1" applyFont="1" applyBorder="1" applyAlignment="1" applyProtection="1">
      <alignment horizontal="center"/>
    </xf>
    <xf numFmtId="0" fontId="22" fillId="0" borderId="4" xfId="0" applyNumberFormat="1" applyFont="1" applyBorder="1" applyAlignment="1" applyProtection="1">
      <alignment horizontal="center"/>
    </xf>
    <xf numFmtId="0" fontId="22" fillId="0" borderId="27" xfId="0" applyNumberFormat="1" applyFont="1" applyBorder="1"/>
    <xf numFmtId="0" fontId="22" fillId="0" borderId="79" xfId="0" applyNumberFormat="1" applyFont="1" applyFill="1" applyBorder="1"/>
    <xf numFmtId="0" fontId="22" fillId="0" borderId="79" xfId="0" applyNumberFormat="1" applyFont="1" applyBorder="1" applyAlignment="1" applyProtection="1">
      <alignment horizontal="center"/>
    </xf>
    <xf numFmtId="0" fontId="22" fillId="0" borderId="79" xfId="0" applyNumberFormat="1" applyFont="1" applyBorder="1"/>
    <xf numFmtId="0" fontId="22" fillId="0" borderId="59" xfId="0" applyNumberFormat="1" applyFont="1" applyBorder="1"/>
    <xf numFmtId="0" fontId="22" fillId="0" borderId="9" xfId="0" applyNumberFormat="1" applyFont="1" applyBorder="1"/>
    <xf numFmtId="0" fontId="22" fillId="0" borderId="8" xfId="0" applyNumberFormat="1" applyFont="1" applyFill="1" applyBorder="1"/>
    <xf numFmtId="0" fontId="22" fillId="0" borderId="31" xfId="0" applyNumberFormat="1" applyFont="1" applyBorder="1"/>
    <xf numFmtId="0" fontId="22" fillId="0" borderId="0" xfId="0" applyNumberFormat="1" applyFont="1" applyBorder="1" applyAlignment="1" applyProtection="1">
      <alignment horizontal="left"/>
    </xf>
    <xf numFmtId="0" fontId="22" fillId="0" borderId="5" xfId="0" applyNumberFormat="1" applyFont="1" applyBorder="1"/>
    <xf numFmtId="0" fontId="23" fillId="0" borderId="0" xfId="0" applyNumberFormat="1" applyFont="1" applyFill="1" applyBorder="1"/>
    <xf numFmtId="0" fontId="22" fillId="0" borderId="0" xfId="0" applyNumberFormat="1" applyFont="1" applyFill="1" applyBorder="1"/>
    <xf numFmtId="0" fontId="87" fillId="0" borderId="0" xfId="0" applyNumberFormat="1" applyFont="1" applyBorder="1" applyAlignment="1">
      <alignment horizontal="center"/>
    </xf>
    <xf numFmtId="0" fontId="22" fillId="0" borderId="4" xfId="0" applyNumberFormat="1" applyFont="1" applyBorder="1"/>
    <xf numFmtId="0" fontId="22" fillId="0" borderId="5" xfId="0" applyNumberFormat="1" applyFont="1" applyBorder="1" applyAlignment="1">
      <alignment horizontal="centerContinuous"/>
    </xf>
    <xf numFmtId="0" fontId="22" fillId="0" borderId="0" xfId="0" applyNumberFormat="1" applyFont="1" applyFill="1" applyBorder="1" applyAlignment="1">
      <alignment horizontal="centerContinuous"/>
    </xf>
    <xf numFmtId="0" fontId="22" fillId="0" borderId="0" xfId="0" applyNumberFormat="1" applyFont="1" applyBorder="1" applyAlignment="1">
      <alignment horizontal="centerContinuous"/>
    </xf>
    <xf numFmtId="0" fontId="22" fillId="0" borderId="4" xfId="0" applyNumberFormat="1" applyFont="1" applyBorder="1" applyAlignment="1" applyProtection="1">
      <alignment horizontal="centerContinuous"/>
    </xf>
    <xf numFmtId="0" fontId="22" fillId="0" borderId="3" xfId="0" applyNumberFormat="1" applyFont="1" applyBorder="1" applyAlignment="1">
      <alignment horizontal="centerContinuous"/>
    </xf>
    <xf numFmtId="0" fontId="22" fillId="0" borderId="2" xfId="0" applyNumberFormat="1" applyFont="1" applyFill="1" applyBorder="1" applyAlignment="1">
      <alignment horizontal="centerContinuous"/>
    </xf>
    <xf numFmtId="0" fontId="22" fillId="0" borderId="2" xfId="0" applyNumberFormat="1" applyFont="1" applyBorder="1" applyAlignment="1">
      <alignment horizontal="centerContinuous"/>
    </xf>
    <xf numFmtId="0" fontId="22" fillId="0" borderId="1" xfId="0" applyNumberFormat="1" applyFont="1" applyBorder="1" applyAlignment="1" applyProtection="1">
      <alignment horizontal="centerContinuous"/>
    </xf>
    <xf numFmtId="0" fontId="10" fillId="0" borderId="0" xfId="0" applyNumberFormat="1" applyFont="1" applyBorder="1"/>
    <xf numFmtId="0" fontId="10" fillId="0" borderId="0" xfId="0" applyNumberFormat="1" applyFont="1" applyBorder="1" applyAlignment="1">
      <alignment horizontal="centerContinuous"/>
    </xf>
    <xf numFmtId="0" fontId="7" fillId="0" borderId="0" xfId="0" applyNumberFormat="1" applyFont="1" applyAlignment="1">
      <alignment horizontal="center"/>
    </xf>
    <xf numFmtId="0" fontId="7" fillId="0" borderId="0" xfId="0" applyNumberFormat="1" applyFont="1" applyBorder="1" applyAlignment="1">
      <alignment horizontal="center"/>
    </xf>
    <xf numFmtId="0" fontId="7" fillId="0" borderId="4" xfId="0" applyNumberFormat="1" applyFont="1" applyBorder="1" applyAlignment="1">
      <alignment horizontal="center"/>
    </xf>
    <xf numFmtId="0" fontId="7" fillId="0" borderId="4" xfId="0" quotePrefix="1" applyNumberFormat="1" applyFont="1" applyBorder="1" applyAlignment="1" applyProtection="1">
      <alignment horizontal="center"/>
    </xf>
    <xf numFmtId="0" fontId="78" fillId="0" borderId="4" xfId="0" applyNumberFormat="1" applyFont="1" applyBorder="1"/>
    <xf numFmtId="0" fontId="78" fillId="0" borderId="4" xfId="0" applyNumberFormat="1" applyFont="1" applyBorder="1" applyAlignment="1">
      <alignment horizontal="left"/>
    </xf>
    <xf numFmtId="0" fontId="7" fillId="0" borderId="17" xfId="0" applyNumberFormat="1" applyFont="1" applyBorder="1" applyAlignment="1" applyProtection="1">
      <alignment horizontal="center"/>
    </xf>
    <xf numFmtId="37" fontId="7" fillId="0" borderId="98" xfId="0" applyNumberFormat="1" applyFont="1" applyFill="1" applyBorder="1" applyProtection="1"/>
    <xf numFmtId="0" fontId="7" fillId="0" borderId="16" xfId="0" applyNumberFormat="1" applyFont="1" applyBorder="1" applyAlignment="1" applyProtection="1">
      <alignment horizontal="center"/>
    </xf>
    <xf numFmtId="37" fontId="7" fillId="0" borderId="0" xfId="0" applyNumberFormat="1" applyFont="1" applyFill="1" applyBorder="1" applyProtection="1"/>
    <xf numFmtId="0" fontId="7" fillId="0" borderId="7" xfId="0" applyNumberFormat="1" applyFont="1" applyBorder="1" applyAlignment="1" applyProtection="1">
      <alignment horizontal="left"/>
    </xf>
    <xf numFmtId="37" fontId="7" fillId="0" borderId="0" xfId="0" applyNumberFormat="1" applyFont="1" applyFill="1"/>
    <xf numFmtId="0" fontId="7" fillId="0" borderId="0" xfId="0" applyNumberFormat="1" applyFont="1" applyFill="1"/>
    <xf numFmtId="0" fontId="7" fillId="0" borderId="9" xfId="0" applyNumberFormat="1" applyFont="1" applyFill="1" applyBorder="1" applyAlignment="1" applyProtection="1">
      <alignment horizontal="center"/>
    </xf>
    <xf numFmtId="0" fontId="7" fillId="0" borderId="10" xfId="0" applyNumberFormat="1" applyFont="1" applyFill="1" applyBorder="1" applyAlignment="1" applyProtection="1">
      <alignment horizontal="left"/>
    </xf>
    <xf numFmtId="37" fontId="7" fillId="0" borderId="94" xfId="0" applyNumberFormat="1" applyFont="1" applyFill="1" applyBorder="1" applyProtection="1"/>
    <xf numFmtId="0" fontId="7" fillId="0" borderId="10" xfId="0" applyNumberFormat="1" applyFont="1" applyBorder="1" applyAlignment="1" applyProtection="1">
      <alignment horizontal="left"/>
    </xf>
    <xf numFmtId="0" fontId="7" fillId="0" borderId="92" xfId="0" applyNumberFormat="1" applyFont="1" applyFill="1" applyBorder="1"/>
    <xf numFmtId="0" fontId="7" fillId="0" borderId="7" xfId="0" applyNumberFormat="1" applyFont="1" applyBorder="1" applyAlignment="1">
      <alignment horizontal="center"/>
    </xf>
    <xf numFmtId="0" fontId="7" fillId="0" borderId="10" xfId="0" applyNumberFormat="1" applyFont="1" applyFill="1" applyBorder="1" applyAlignment="1" applyProtection="1">
      <alignment horizontal="center"/>
    </xf>
    <xf numFmtId="0" fontId="7" fillId="0" borderId="10" xfId="0" applyNumberFormat="1" applyFont="1" applyBorder="1" applyAlignment="1" applyProtection="1">
      <alignment horizontal="center"/>
    </xf>
    <xf numFmtId="0" fontId="7" fillId="0" borderId="10" xfId="0" applyNumberFormat="1" applyFont="1" applyBorder="1" applyAlignment="1">
      <alignment horizontal="center"/>
    </xf>
    <xf numFmtId="0" fontId="7" fillId="0" borderId="7" xfId="0" applyNumberFormat="1" applyFont="1" applyFill="1" applyBorder="1" applyAlignment="1" applyProtection="1">
      <alignment horizontal="center"/>
    </xf>
    <xf numFmtId="0" fontId="0" fillId="0" borderId="0" xfId="0" applyNumberFormat="1" applyBorder="1"/>
    <xf numFmtId="0" fontId="7" fillId="0" borderId="9" xfId="0" applyNumberFormat="1" applyFont="1" applyBorder="1" applyAlignment="1">
      <alignment horizontal="center"/>
    </xf>
    <xf numFmtId="0" fontId="7" fillId="0" borderId="8" xfId="0" applyNumberFormat="1" applyFont="1" applyFill="1" applyBorder="1"/>
    <xf numFmtId="0" fontId="7" fillId="0" borderId="5" xfId="0" applyNumberFormat="1" applyFont="1" applyBorder="1" applyAlignment="1">
      <alignment horizontal="center"/>
    </xf>
    <xf numFmtId="0" fontId="7" fillId="0" borderId="0" xfId="0" applyNumberFormat="1" applyFont="1" applyFill="1" applyBorder="1" applyAlignment="1">
      <alignment horizontal="centerContinuous"/>
    </xf>
    <xf numFmtId="0" fontId="7" fillId="0" borderId="3" xfId="0" applyNumberFormat="1" applyFont="1" applyBorder="1" applyAlignment="1">
      <alignment horizontal="center"/>
    </xf>
    <xf numFmtId="0" fontId="7" fillId="0" borderId="2" xfId="0" applyNumberFormat="1" applyFont="1" applyFill="1" applyBorder="1" applyAlignment="1">
      <alignment horizontal="centerContinuous"/>
    </xf>
    <xf numFmtId="0" fontId="7" fillId="0" borderId="2" xfId="0" applyNumberFormat="1" applyFont="1" applyBorder="1" applyAlignment="1">
      <alignment horizontal="centerContinuous"/>
    </xf>
    <xf numFmtId="0" fontId="8" fillId="0" borderId="2" xfId="0" applyNumberFormat="1" applyFont="1" applyBorder="1" applyAlignment="1">
      <alignment horizontal="centerContinuous"/>
    </xf>
    <xf numFmtId="0" fontId="76" fillId="0" borderId="8" xfId="0" applyNumberFormat="1" applyFont="1" applyFill="1" applyBorder="1" applyAlignment="1" applyProtection="1">
      <alignment horizontal="left" indent="2"/>
    </xf>
    <xf numFmtId="5" fontId="7" fillId="0" borderId="7" xfId="0" applyNumberFormat="1" applyFont="1" applyFill="1" applyBorder="1"/>
    <xf numFmtId="0" fontId="76" fillId="0" borderId="0" xfId="0" applyNumberFormat="1" applyFont="1" applyFill="1" applyBorder="1" applyAlignment="1" applyProtection="1">
      <alignment horizontal="left" indent="2"/>
    </xf>
    <xf numFmtId="0" fontId="7" fillId="0" borderId="0" xfId="0" applyNumberFormat="1" applyFont="1" applyFill="1" applyBorder="1"/>
    <xf numFmtId="0" fontId="7" fillId="0" borderId="7" xfId="0" applyNumberFormat="1" applyFont="1" applyFill="1" applyBorder="1"/>
    <xf numFmtId="37" fontId="7" fillId="0" borderId="4" xfId="0" applyNumberFormat="1" applyFont="1" applyFill="1" applyBorder="1" applyAlignment="1" applyProtection="1">
      <alignment horizontal="center"/>
    </xf>
    <xf numFmtId="5" fontId="7" fillId="0" borderId="98" xfId="0" applyNumberFormat="1" applyFont="1" applyFill="1" applyBorder="1" applyProtection="1"/>
    <xf numFmtId="37" fontId="7" fillId="0" borderId="93" xfId="0" applyNumberFormat="1" applyFont="1" applyFill="1" applyBorder="1" applyProtection="1"/>
    <xf numFmtId="37" fontId="7" fillId="0" borderId="101" xfId="0" applyNumberFormat="1" applyFont="1" applyFill="1" applyBorder="1" applyAlignment="1" applyProtection="1">
      <alignment horizontal="center"/>
    </xf>
    <xf numFmtId="37" fontId="7" fillId="0" borderId="32" xfId="0" applyNumberFormat="1" applyFont="1" applyFill="1" applyBorder="1" applyProtection="1"/>
    <xf numFmtId="0" fontId="7" fillId="0" borderId="9" xfId="0" applyNumberFormat="1" applyFont="1" applyBorder="1" applyAlignment="1" applyProtection="1">
      <alignment horizontal="center"/>
    </xf>
    <xf numFmtId="37" fontId="7" fillId="0" borderId="80" xfId="0" applyNumberFormat="1" applyFont="1" applyFill="1" applyBorder="1" applyProtection="1"/>
    <xf numFmtId="37" fontId="7" fillId="0" borderId="75" xfId="0" applyNumberFormat="1" applyFont="1" applyFill="1" applyBorder="1" applyProtection="1"/>
    <xf numFmtId="37" fontId="7" fillId="0" borderId="86" xfId="0" applyNumberFormat="1" applyFont="1" applyFill="1" applyBorder="1" applyAlignment="1" applyProtection="1">
      <alignment horizontal="right"/>
    </xf>
    <xf numFmtId="0" fontId="7" fillId="0" borderId="8" xfId="0" applyNumberFormat="1" applyFont="1" applyBorder="1" applyAlignment="1" applyProtection="1">
      <alignment horizontal="left"/>
    </xf>
    <xf numFmtId="0" fontId="7" fillId="0" borderId="10" xfId="0" applyNumberFormat="1" applyFont="1" applyBorder="1" applyProtection="1"/>
    <xf numFmtId="0" fontId="7" fillId="0" borderId="10" xfId="0" applyNumberFormat="1" applyFont="1" applyBorder="1"/>
    <xf numFmtId="0" fontId="7" fillId="0" borderId="5" xfId="0" applyNumberFormat="1" applyFont="1" applyBorder="1" applyAlignment="1" applyProtection="1">
      <alignment horizontal="center"/>
    </xf>
    <xf numFmtId="0" fontId="7" fillId="0" borderId="31" xfId="0" applyNumberFormat="1" applyFont="1" applyBorder="1"/>
    <xf numFmtId="0" fontId="7" fillId="0" borderId="0" xfId="0" applyNumberFormat="1" applyFont="1" applyBorder="1" applyAlignment="1" applyProtection="1">
      <alignment horizontal="left"/>
    </xf>
    <xf numFmtId="0" fontId="7" fillId="0" borderId="4" xfId="0" applyNumberFormat="1" applyFont="1" applyBorder="1" applyAlignment="1" applyProtection="1">
      <alignment horizontal="right"/>
    </xf>
    <xf numFmtId="0" fontId="7" fillId="0" borderId="5" xfId="0" applyNumberFormat="1" applyFont="1" applyBorder="1"/>
    <xf numFmtId="0" fontId="7" fillId="0" borderId="0" xfId="0" applyNumberFormat="1" applyFont="1" applyBorder="1"/>
    <xf numFmtId="0" fontId="0" fillId="0" borderId="0" xfId="0" applyNumberFormat="1" applyBorder="1" applyAlignment="1">
      <alignment horizontal="centerContinuous"/>
    </xf>
    <xf numFmtId="0" fontId="7" fillId="0" borderId="0" xfId="0" applyNumberFormat="1" applyFont="1" applyBorder="1" applyAlignment="1">
      <alignment horizontal="centerContinuous"/>
    </xf>
    <xf numFmtId="0" fontId="7" fillId="0" borderId="4" xfId="0" applyNumberFormat="1" applyFont="1" applyBorder="1" applyAlignment="1" applyProtection="1">
      <alignment horizontal="centerContinuous"/>
    </xf>
    <xf numFmtId="0" fontId="7" fillId="0" borderId="2" xfId="0" applyNumberFormat="1" applyFont="1" applyBorder="1"/>
    <xf numFmtId="0" fontId="22" fillId="0" borderId="0" xfId="0" applyNumberFormat="1" applyFont="1" applyAlignment="1">
      <alignment horizontal="center" vertical="center"/>
    </xf>
    <xf numFmtId="0" fontId="22" fillId="0" borderId="0" xfId="0" applyNumberFormat="1" applyFont="1" applyBorder="1" applyAlignment="1">
      <alignment horizontal="center" vertical="center"/>
    </xf>
    <xf numFmtId="0" fontId="22" fillId="0" borderId="31" xfId="0" applyNumberFormat="1" applyFont="1" applyBorder="1" applyAlignment="1">
      <alignment vertical="center"/>
    </xf>
    <xf numFmtId="0" fontId="0" fillId="0" borderId="0" xfId="0" applyNumberFormat="1" applyFill="1" applyAlignment="1">
      <alignment vertical="center" wrapText="1"/>
    </xf>
    <xf numFmtId="37" fontId="22" fillId="0" borderId="94" xfId="0" applyNumberFormat="1" applyFont="1" applyFill="1" applyBorder="1" applyAlignment="1" applyProtection="1">
      <alignment horizontal="right" vertical="center"/>
    </xf>
    <xf numFmtId="0" fontId="22" fillId="0" borderId="9" xfId="0" applyNumberFormat="1" applyFont="1" applyFill="1" applyBorder="1" applyAlignment="1" applyProtection="1">
      <alignment horizontal="left" vertical="center"/>
    </xf>
    <xf numFmtId="43" fontId="22" fillId="0" borderId="0" xfId="0" applyNumberFormat="1" applyFont="1" applyBorder="1" applyAlignment="1">
      <alignment vertical="center"/>
    </xf>
    <xf numFmtId="43" fontId="22" fillId="0" borderId="0" xfId="3993" applyFont="1" applyBorder="1" applyAlignment="1">
      <alignment vertical="center"/>
    </xf>
    <xf numFmtId="0" fontId="22" fillId="0" borderId="3" xfId="0" applyNumberFormat="1" applyFont="1" applyBorder="1" applyAlignment="1" applyProtection="1">
      <alignment horizontal="center" vertical="center"/>
    </xf>
    <xf numFmtId="0" fontId="22" fillId="0" borderId="6" xfId="0" applyNumberFormat="1" applyFont="1" applyBorder="1" applyAlignment="1" applyProtection="1">
      <alignment horizontal="center" vertical="center"/>
    </xf>
    <xf numFmtId="0" fontId="22" fillId="0" borderId="1" xfId="0" applyNumberFormat="1" applyFont="1" applyBorder="1" applyAlignment="1">
      <alignment vertical="center"/>
    </xf>
    <xf numFmtId="0" fontId="22" fillId="0" borderId="0" xfId="0" applyNumberFormat="1" applyFont="1" applyBorder="1" applyAlignment="1" applyProtection="1">
      <alignment vertical="center"/>
    </xf>
    <xf numFmtId="0" fontId="22" fillId="0" borderId="8" xfId="0" applyNumberFormat="1" applyFont="1" applyBorder="1" applyAlignment="1" applyProtection="1">
      <alignment horizontal="left" vertical="center"/>
    </xf>
    <xf numFmtId="37" fontId="22" fillId="0" borderId="0" xfId="0" applyNumberFormat="1" applyFont="1" applyBorder="1" applyAlignment="1" applyProtection="1">
      <alignment vertical="center"/>
    </xf>
    <xf numFmtId="0" fontId="22" fillId="0" borderId="0" xfId="0" applyNumberFormat="1" applyFont="1" applyBorder="1" applyAlignment="1" applyProtection="1">
      <alignment horizontal="center" vertical="center"/>
    </xf>
    <xf numFmtId="0" fontId="22" fillId="0" borderId="4" xfId="0" applyNumberFormat="1" applyFont="1" applyBorder="1" applyAlignment="1">
      <alignment vertical="center"/>
    </xf>
    <xf numFmtId="37" fontId="22" fillId="0" borderId="0" xfId="0" applyNumberFormat="1" applyFont="1"/>
    <xf numFmtId="0" fontId="22" fillId="0" borderId="0" xfId="0" applyNumberFormat="1" applyFont="1" applyFill="1"/>
    <xf numFmtId="0" fontId="22" fillId="0" borderId="0" xfId="0" applyNumberFormat="1" applyFont="1"/>
    <xf numFmtId="37" fontId="22" fillId="0" borderId="24" xfId="0" applyNumberFormat="1" applyFont="1" applyFill="1" applyBorder="1" applyAlignment="1" applyProtection="1">
      <alignment vertical="center"/>
    </xf>
    <xf numFmtId="37" fontId="22" fillId="0" borderId="98" xfId="0" applyNumberFormat="1" applyFont="1" applyFill="1" applyBorder="1" applyAlignment="1" applyProtection="1">
      <alignment vertical="center"/>
    </xf>
    <xf numFmtId="0" fontId="22" fillId="0" borderId="9" xfId="0" applyNumberFormat="1" applyFont="1" applyBorder="1" applyAlignment="1">
      <alignment horizontal="centerContinuous" vertical="center"/>
    </xf>
    <xf numFmtId="0" fontId="22" fillId="0" borderId="8" xfId="0" applyNumberFormat="1" applyFont="1" applyBorder="1" applyAlignment="1" applyProtection="1">
      <alignment horizontal="centerContinuous" vertical="center"/>
    </xf>
    <xf numFmtId="37" fontId="22" fillId="0" borderId="22" xfId="0" applyNumberFormat="1" applyFont="1" applyFill="1" applyBorder="1" applyAlignment="1" applyProtection="1">
      <alignment vertical="center"/>
    </xf>
    <xf numFmtId="37" fontId="22" fillId="0" borderId="94" xfId="0" applyNumberFormat="1" applyFont="1" applyFill="1" applyBorder="1" applyAlignment="1" applyProtection="1">
      <alignment vertical="center"/>
    </xf>
    <xf numFmtId="0" fontId="22" fillId="0" borderId="5" xfId="0" applyNumberFormat="1" applyFont="1" applyBorder="1" applyAlignment="1" applyProtection="1">
      <alignment horizontal="left" vertical="center"/>
    </xf>
    <xf numFmtId="0" fontId="22" fillId="0" borderId="0" xfId="0" quotePrefix="1" applyNumberFormat="1" applyFont="1" applyBorder="1" applyAlignment="1" applyProtection="1">
      <alignment horizontal="left" vertical="center"/>
    </xf>
    <xf numFmtId="37" fontId="22" fillId="0" borderId="14" xfId="0" applyNumberFormat="1" applyFont="1" applyFill="1" applyBorder="1" applyAlignment="1" applyProtection="1">
      <alignment vertical="center"/>
    </xf>
    <xf numFmtId="0" fontId="22" fillId="0" borderId="9" xfId="0" applyNumberFormat="1" applyFont="1" applyBorder="1" applyAlignment="1" applyProtection="1">
      <alignment horizontal="left" vertical="center"/>
    </xf>
    <xf numFmtId="0" fontId="22" fillId="0" borderId="8" xfId="0" quotePrefix="1" applyNumberFormat="1" applyFont="1" applyBorder="1" applyAlignment="1" applyProtection="1">
      <alignment horizontal="left" vertical="center"/>
    </xf>
    <xf numFmtId="0" fontId="22" fillId="0" borderId="10" xfId="0" applyNumberFormat="1" applyFont="1" applyBorder="1" applyAlignment="1" applyProtection="1">
      <alignment horizontal="center" vertical="center"/>
    </xf>
    <xf numFmtId="0" fontId="22" fillId="0" borderId="5" xfId="0" applyNumberFormat="1" applyFont="1" applyFill="1" applyBorder="1" applyAlignment="1">
      <alignment vertical="center"/>
    </xf>
    <xf numFmtId="0" fontId="22" fillId="0" borderId="22" xfId="0" applyNumberFormat="1" applyFont="1" applyFill="1" applyBorder="1" applyAlignment="1">
      <alignment vertical="center"/>
    </xf>
    <xf numFmtId="0" fontId="22" fillId="0" borderId="92" xfId="0" applyNumberFormat="1" applyFont="1" applyBorder="1" applyAlignment="1">
      <alignment vertical="center"/>
    </xf>
    <xf numFmtId="0" fontId="22" fillId="0" borderId="9" xfId="0" applyNumberFormat="1" applyFont="1" applyBorder="1" applyAlignment="1">
      <alignment horizontal="center" vertical="center"/>
    </xf>
    <xf numFmtId="0" fontId="22" fillId="0" borderId="9" xfId="0" applyNumberFormat="1" applyFont="1" applyBorder="1" applyAlignment="1" applyProtection="1">
      <alignment horizontal="center" vertical="center"/>
    </xf>
    <xf numFmtId="0" fontId="22" fillId="0" borderId="10" xfId="0" applyNumberFormat="1" applyFont="1" applyBorder="1" applyAlignment="1">
      <alignment horizontal="center" vertical="center"/>
    </xf>
    <xf numFmtId="0" fontId="22" fillId="0" borderId="7" xfId="0" applyNumberFormat="1" applyFont="1" applyBorder="1" applyAlignment="1" applyProtection="1">
      <alignment horizontal="center" vertical="center"/>
    </xf>
    <xf numFmtId="0" fontId="22" fillId="0" borderId="5" xfId="0" applyNumberFormat="1" applyFont="1" applyBorder="1" applyAlignment="1">
      <alignment horizontal="center" vertical="center"/>
    </xf>
    <xf numFmtId="0" fontId="22" fillId="0" borderId="5" xfId="0" applyNumberFormat="1" applyFont="1" applyBorder="1" applyAlignment="1" applyProtection="1">
      <alignment horizontal="center" vertical="center"/>
    </xf>
    <xf numFmtId="0" fontId="22" fillId="0" borderId="7" xfId="0" applyNumberFormat="1" applyFont="1" applyBorder="1" applyAlignment="1">
      <alignment horizontal="center" vertical="center"/>
    </xf>
    <xf numFmtId="0" fontId="22" fillId="0" borderId="9" xfId="0" applyNumberFormat="1" applyFont="1" applyBorder="1" applyAlignment="1">
      <alignment vertical="center"/>
    </xf>
    <xf numFmtId="0" fontId="22" fillId="0" borderId="8" xfId="0" applyNumberFormat="1" applyFont="1" applyBorder="1" applyAlignment="1">
      <alignment vertical="center"/>
    </xf>
    <xf numFmtId="0" fontId="22" fillId="0" borderId="0" xfId="0" applyNumberFormat="1" applyFont="1" applyBorder="1" applyAlignment="1" applyProtection="1">
      <alignment horizontal="centerContinuous" vertical="center"/>
    </xf>
    <xf numFmtId="0" fontId="22" fillId="0" borderId="0" xfId="0" applyNumberFormat="1" applyFont="1" applyBorder="1" applyAlignment="1" applyProtection="1">
      <alignment horizontal="left" vertical="center"/>
    </xf>
    <xf numFmtId="0" fontId="22" fillId="0" borderId="5" xfId="0" applyNumberFormat="1" applyFont="1" applyBorder="1" applyAlignment="1">
      <alignment vertical="center"/>
    </xf>
    <xf numFmtId="0" fontId="22" fillId="0" borderId="0" xfId="0" applyNumberFormat="1" applyFont="1" applyBorder="1" applyAlignment="1">
      <alignment vertical="center"/>
    </xf>
    <xf numFmtId="0" fontId="22" fillId="0" borderId="4" xfId="0" applyNumberFormat="1" applyFont="1" applyBorder="1" applyAlignment="1">
      <alignment horizontal="center" vertical="center"/>
    </xf>
    <xf numFmtId="0" fontId="22" fillId="0" borderId="5" xfId="0" applyNumberFormat="1" applyFont="1" applyBorder="1" applyAlignment="1">
      <alignment horizontal="centerContinuous" vertical="center"/>
    </xf>
    <xf numFmtId="0" fontId="22" fillId="0" borderId="0" xfId="0" applyNumberFormat="1" applyFont="1" applyBorder="1" applyAlignment="1">
      <alignment horizontal="centerContinuous" vertical="center"/>
    </xf>
    <xf numFmtId="0" fontId="22" fillId="0" borderId="3" xfId="0" applyNumberFormat="1" applyFont="1" applyBorder="1" applyAlignment="1">
      <alignment vertical="center"/>
    </xf>
    <xf numFmtId="178" fontId="7" fillId="0" borderId="0" xfId="1" applyNumberFormat="1" applyFont="1"/>
    <xf numFmtId="164" fontId="76" fillId="0" borderId="31" xfId="9687" applyFont="1" applyBorder="1" applyAlignment="1" applyProtection="1">
      <alignment horizontal="left" vertical="center"/>
    </xf>
    <xf numFmtId="164" fontId="22" fillId="0" borderId="0" xfId="9687" applyFont="1" applyAlignment="1">
      <alignment vertical="center"/>
    </xf>
    <xf numFmtId="37" fontId="7" fillId="0" borderId="0" xfId="9687" applyNumberFormat="1" applyFont="1" applyBorder="1" applyProtection="1"/>
    <xf numFmtId="178" fontId="7" fillId="0" borderId="0" xfId="1" applyNumberFormat="1" applyFont="1" applyBorder="1"/>
    <xf numFmtId="164" fontId="76" fillId="0" borderId="5" xfId="9687" applyFont="1" applyBorder="1" applyAlignment="1">
      <alignment vertical="center"/>
    </xf>
    <xf numFmtId="37" fontId="7" fillId="0" borderId="29" xfId="9687" applyNumberFormat="1" applyFont="1" applyFill="1" applyBorder="1" applyAlignment="1" applyProtection="1">
      <alignment vertical="center"/>
    </xf>
    <xf numFmtId="164" fontId="7" fillId="0" borderId="6" xfId="9687" applyFont="1" applyBorder="1" applyAlignment="1">
      <alignment vertical="center"/>
    </xf>
    <xf numFmtId="164" fontId="7" fillId="0" borderId="10" xfId="9687" applyFont="1" applyBorder="1" applyAlignment="1" applyProtection="1">
      <alignment horizontal="center" vertical="center"/>
    </xf>
    <xf numFmtId="38" fontId="7" fillId="0" borderId="0" xfId="19852" applyNumberFormat="1" applyFont="1" applyAlignment="1">
      <alignment vertical="center"/>
    </xf>
    <xf numFmtId="164" fontId="7" fillId="0" borderId="9" xfId="0" applyFont="1" applyFill="1" applyBorder="1" applyAlignment="1" applyProtection="1">
      <alignment horizontal="right"/>
    </xf>
    <xf numFmtId="164" fontId="7" fillId="0" borderId="4" xfId="0" applyFont="1" applyBorder="1" applyAlignment="1" applyProtection="1">
      <alignment horizontal="centerContinuous"/>
    </xf>
    <xf numFmtId="37" fontId="22" fillId="0" borderId="103" xfId="0" applyNumberFormat="1" applyFont="1" applyFill="1" applyBorder="1"/>
    <xf numFmtId="0" fontId="22" fillId="0" borderId="8" xfId="0" applyNumberFormat="1" applyFont="1" applyBorder="1"/>
    <xf numFmtId="0" fontId="7" fillId="0" borderId="16" xfId="0" applyNumberFormat="1" applyFont="1" applyBorder="1" applyAlignment="1" applyProtection="1">
      <alignment horizontal="left"/>
    </xf>
    <xf numFmtId="0" fontId="7" fillId="0" borderId="1" xfId="0" applyNumberFormat="1" applyFont="1" applyBorder="1" applyAlignment="1" applyProtection="1">
      <alignment horizontal="centerContinuous"/>
    </xf>
    <xf numFmtId="0" fontId="7" fillId="0" borderId="7" xfId="0" applyNumberFormat="1" applyFont="1" applyBorder="1" applyAlignment="1" applyProtection="1">
      <alignment horizontal="center"/>
    </xf>
    <xf numFmtId="0" fontId="22" fillId="0" borderId="2" xfId="0" applyNumberFormat="1" applyFont="1" applyBorder="1" applyAlignment="1">
      <alignment vertical="center"/>
    </xf>
    <xf numFmtId="43" fontId="7" fillId="0" borderId="0" xfId="10312" applyFont="1" applyFill="1" applyBorder="1"/>
    <xf numFmtId="174" fontId="7" fillId="0" borderId="0" xfId="10312" applyNumberFormat="1" applyFont="1" applyFill="1" applyBorder="1" applyAlignment="1">
      <alignment horizontal="center"/>
    </xf>
    <xf numFmtId="0" fontId="7" fillId="0" borderId="3" xfId="7950" applyFont="1" applyBorder="1"/>
    <xf numFmtId="0" fontId="7" fillId="0" borderId="5" xfId="7950" applyFont="1" applyBorder="1"/>
    <xf numFmtId="0" fontId="7" fillId="0" borderId="9" xfId="7950" applyFont="1" applyBorder="1"/>
    <xf numFmtId="0" fontId="7" fillId="0" borderId="10" xfId="7950" applyFont="1" applyBorder="1"/>
    <xf numFmtId="0" fontId="7" fillId="0" borderId="9" xfId="7950" applyFont="1" applyBorder="1" applyAlignment="1" applyProtection="1">
      <alignment horizontal="center"/>
    </xf>
    <xf numFmtId="0" fontId="7" fillId="0" borderId="9" xfId="7950" applyFont="1" applyBorder="1" applyAlignment="1" applyProtection="1">
      <alignment horizontal="left"/>
    </xf>
    <xf numFmtId="0" fontId="7" fillId="0" borderId="0" xfId="7950" applyFont="1" applyBorder="1" applyAlignment="1" applyProtection="1">
      <alignment horizontal="left"/>
    </xf>
    <xf numFmtId="0" fontId="7" fillId="0" borderId="8" xfId="7950" applyFont="1" applyBorder="1" applyAlignment="1" applyProtection="1">
      <alignment horizontal="left"/>
    </xf>
    <xf numFmtId="0" fontId="7" fillId="0" borderId="1" xfId="7950" applyFont="1" applyBorder="1"/>
    <xf numFmtId="0" fontId="8" fillId="0" borderId="2" xfId="7950" applyFont="1" applyBorder="1" applyAlignment="1">
      <alignment horizontal="center"/>
    </xf>
    <xf numFmtId="0" fontId="7" fillId="0" borderId="99" xfId="7950" applyFont="1" applyBorder="1"/>
    <xf numFmtId="0" fontId="7" fillId="0" borderId="18" xfId="7950" applyFont="1" applyBorder="1"/>
    <xf numFmtId="0" fontId="7" fillId="0" borderId="17" xfId="7950" applyFont="1" applyBorder="1"/>
    <xf numFmtId="0" fontId="7" fillId="0" borderId="0" xfId="7950" quotePrefix="1" applyFont="1" applyBorder="1" applyAlignment="1" applyProtection="1">
      <alignment horizontal="left"/>
    </xf>
    <xf numFmtId="0" fontId="7" fillId="0" borderId="0" xfId="7950" applyFont="1" applyFill="1" applyBorder="1"/>
    <xf numFmtId="0" fontId="7" fillId="0" borderId="0" xfId="7950" applyFont="1" applyFill="1" applyBorder="1" applyAlignment="1" applyProtection="1">
      <alignment horizontal="left"/>
    </xf>
    <xf numFmtId="0" fontId="7" fillId="0" borderId="6" xfId="7950" applyFont="1" applyBorder="1"/>
    <xf numFmtId="0" fontId="7" fillId="0" borderId="3" xfId="7950" applyFont="1" applyBorder="1" applyAlignment="1" applyProtection="1">
      <alignment horizontal="center"/>
    </xf>
    <xf numFmtId="0" fontId="7" fillId="0" borderId="10" xfId="7950" applyFont="1" applyBorder="1" applyAlignment="1" applyProtection="1">
      <alignment horizontal="center"/>
    </xf>
    <xf numFmtId="0" fontId="7" fillId="0" borderId="31" xfId="7950" applyFont="1" applyBorder="1" applyAlignment="1" applyProtection="1">
      <alignment horizontal="left"/>
    </xf>
    <xf numFmtId="0" fontId="78" fillId="0" borderId="0" xfId="7950" applyFont="1" applyBorder="1" applyAlignment="1" applyProtection="1">
      <alignment horizontal="center"/>
    </xf>
    <xf numFmtId="0" fontId="7" fillId="0" borderId="5" xfId="7950" applyFont="1" applyFill="1" applyBorder="1"/>
    <xf numFmtId="0" fontId="7" fillId="0" borderId="93" xfId="7950" applyFont="1" applyFill="1" applyBorder="1"/>
    <xf numFmtId="0" fontId="7" fillId="0" borderId="0" xfId="7950" quotePrefix="1" applyFont="1" applyFill="1" applyBorder="1" applyAlignment="1" applyProtection="1">
      <alignment horizontal="left"/>
    </xf>
    <xf numFmtId="37" fontId="7" fillId="0" borderId="5" xfId="7950" applyNumberFormat="1" applyFont="1" applyFill="1" applyBorder="1" applyProtection="1"/>
    <xf numFmtId="37" fontId="7" fillId="0" borderId="93" xfId="7950" applyNumberFormat="1" applyFont="1" applyFill="1" applyBorder="1" applyProtection="1"/>
    <xf numFmtId="37" fontId="7" fillId="0" borderId="94" xfId="7950" applyNumberFormat="1" applyFont="1" applyFill="1" applyBorder="1" applyAlignment="1" applyProtection="1">
      <alignment horizontal="right"/>
    </xf>
    <xf numFmtId="37" fontId="7" fillId="0" borderId="94" xfId="7950" applyNumberFormat="1" applyFont="1" applyFill="1" applyBorder="1" applyProtection="1"/>
    <xf numFmtId="37" fontId="7" fillId="0" borderId="93" xfId="7950" applyNumberFormat="1" applyFont="1" applyFill="1" applyBorder="1"/>
    <xf numFmtId="37" fontId="7" fillId="0" borderId="98" xfId="7950" applyNumberFormat="1" applyFont="1" applyFill="1" applyBorder="1" applyProtection="1"/>
    <xf numFmtId="0" fontId="7" fillId="0" borderId="9" xfId="7950" applyFont="1" applyFill="1" applyBorder="1" applyAlignment="1" applyProtection="1">
      <alignment horizontal="left"/>
    </xf>
    <xf numFmtId="37" fontId="7" fillId="0" borderId="0" xfId="7950" applyNumberFormat="1" applyFont="1" applyFill="1" applyBorder="1" applyProtection="1"/>
    <xf numFmtId="0" fontId="7" fillId="0" borderId="2" xfId="7950" applyFont="1" applyFill="1" applyBorder="1"/>
    <xf numFmtId="0" fontId="7" fillId="0" borderId="3" xfId="7950" applyFont="1" applyFill="1" applyBorder="1" applyAlignment="1">
      <alignment horizontal="center"/>
    </xf>
    <xf numFmtId="0" fontId="7" fillId="0" borderId="0" xfId="7950" applyFont="1" applyFill="1"/>
    <xf numFmtId="0" fontId="7" fillId="0" borderId="5" xfId="7950" applyFont="1" applyFill="1" applyBorder="1" applyAlignment="1">
      <alignment horizontal="center"/>
    </xf>
    <xf numFmtId="0" fontId="7" fillId="0" borderId="8" xfId="7950" applyFont="1" applyFill="1" applyBorder="1"/>
    <xf numFmtId="0" fontId="7" fillId="0" borderId="9" xfId="7950" applyFont="1" applyFill="1" applyBorder="1" applyAlignment="1">
      <alignment horizontal="center"/>
    </xf>
    <xf numFmtId="0" fontId="7" fillId="0" borderId="7" xfId="7950" applyFont="1" applyFill="1" applyBorder="1" applyAlignment="1" applyProtection="1">
      <alignment horizontal="center"/>
    </xf>
    <xf numFmtId="0" fontId="7" fillId="0" borderId="5" xfId="7950" applyFont="1" applyFill="1" applyBorder="1" applyAlignment="1" applyProtection="1">
      <alignment horizontal="center"/>
    </xf>
    <xf numFmtId="0" fontId="7" fillId="0" borderId="92" xfId="7950" applyFont="1" applyFill="1" applyBorder="1" applyAlignment="1" applyProtection="1">
      <alignment horizontal="center"/>
    </xf>
    <xf numFmtId="0" fontId="7" fillId="0" borderId="93" xfId="7950" applyFont="1" applyFill="1" applyBorder="1" applyAlignment="1" applyProtection="1">
      <alignment horizontal="center"/>
    </xf>
    <xf numFmtId="0" fontId="7" fillId="0" borderId="10" xfId="7950" applyFont="1" applyFill="1" applyBorder="1" applyAlignment="1">
      <alignment horizontal="center"/>
    </xf>
    <xf numFmtId="0" fontId="7" fillId="0" borderId="9" xfId="7950" applyFont="1" applyFill="1" applyBorder="1"/>
    <xf numFmtId="0" fontId="7" fillId="0" borderId="9" xfId="7950" applyFont="1" applyFill="1" applyBorder="1" applyAlignment="1" applyProtection="1">
      <alignment horizontal="center"/>
    </xf>
    <xf numFmtId="0" fontId="7" fillId="0" borderId="94" xfId="7950" applyFont="1" applyFill="1" applyBorder="1" applyAlignment="1" applyProtection="1">
      <alignment horizontal="center"/>
    </xf>
    <xf numFmtId="0" fontId="7" fillId="0" borderId="7" xfId="7950" applyFont="1" applyFill="1" applyBorder="1" applyAlignment="1">
      <alignment horizontal="center"/>
    </xf>
    <xf numFmtId="0" fontId="7" fillId="0" borderId="10" xfId="7950" applyFont="1" applyFill="1" applyBorder="1" applyAlignment="1" applyProtection="1">
      <alignment horizontal="center"/>
    </xf>
    <xf numFmtId="0" fontId="7" fillId="0" borderId="5" xfId="7950" applyFont="1" applyFill="1" applyBorder="1" applyAlignment="1" applyProtection="1">
      <alignment horizontal="left"/>
    </xf>
    <xf numFmtId="0" fontId="7" fillId="0" borderId="0" xfId="7950" applyFont="1" applyFill="1" applyBorder="1" applyAlignment="1">
      <alignment horizontal="center"/>
    </xf>
    <xf numFmtId="0" fontId="7" fillId="0" borderId="1" xfId="7950" applyFont="1" applyFill="1" applyBorder="1"/>
    <xf numFmtId="0" fontId="11" fillId="0" borderId="2" xfId="7950" applyFont="1" applyFill="1" applyBorder="1" applyAlignment="1">
      <alignment horizontal="center"/>
    </xf>
    <xf numFmtId="0" fontId="7" fillId="0" borderId="3" xfId="7950" applyFont="1" applyFill="1" applyBorder="1"/>
    <xf numFmtId="0" fontId="7" fillId="0" borderId="4" xfId="7950" applyFont="1" applyFill="1" applyBorder="1" applyAlignment="1" applyProtection="1">
      <alignment horizontal="centerContinuous"/>
    </xf>
    <xf numFmtId="0" fontId="7" fillId="0" borderId="0" xfId="7950" applyFont="1" applyFill="1" applyBorder="1" applyAlignment="1">
      <alignment horizontal="centerContinuous"/>
    </xf>
    <xf numFmtId="0" fontId="7" fillId="0" borderId="5" xfId="7950" applyFont="1" applyFill="1" applyBorder="1" applyAlignment="1">
      <alignment horizontal="centerContinuous"/>
    </xf>
    <xf numFmtId="0" fontId="7" fillId="0" borderId="31" xfId="7950" applyFont="1" applyFill="1" applyBorder="1"/>
    <xf numFmtId="37" fontId="7" fillId="0" borderId="0" xfId="7950" applyNumberFormat="1" applyFont="1" applyFill="1" applyBorder="1"/>
    <xf numFmtId="0" fontId="7" fillId="0" borderId="25" xfId="7950" applyFont="1" applyFill="1" applyBorder="1" applyAlignment="1" applyProtection="1">
      <alignment horizontal="center"/>
    </xf>
    <xf numFmtId="0" fontId="7" fillId="0" borderId="27" xfId="7950" applyFont="1" applyFill="1" applyBorder="1"/>
    <xf numFmtId="0" fontId="7" fillId="0" borderId="27" xfId="7950" applyFont="1" applyFill="1" applyBorder="1" applyAlignment="1" applyProtection="1">
      <alignment horizontal="left"/>
    </xf>
    <xf numFmtId="0" fontId="7" fillId="0" borderId="4" xfId="7950" applyFont="1" applyFill="1" applyBorder="1"/>
    <xf numFmtId="0" fontId="7" fillId="0" borderId="0" xfId="7950" applyFont="1" applyFill="1" applyAlignment="1">
      <alignment horizontal="left"/>
    </xf>
    <xf numFmtId="37" fontId="7" fillId="0" borderId="0" xfId="7950" applyNumberFormat="1" applyFont="1" applyFill="1" applyAlignment="1">
      <alignment horizontal="left"/>
    </xf>
    <xf numFmtId="0" fontId="7" fillId="0" borderId="0" xfId="7950" applyFont="1" applyFill="1" applyBorder="1" applyAlignment="1">
      <alignment horizontal="left"/>
    </xf>
    <xf numFmtId="37" fontId="7" fillId="0" borderId="82" xfId="7950" applyNumberFormat="1" applyFont="1" applyFill="1" applyBorder="1" applyProtection="1"/>
    <xf numFmtId="37" fontId="7" fillId="0" borderId="80" xfId="7950" applyNumberFormat="1" applyFont="1" applyFill="1" applyBorder="1" applyProtection="1"/>
    <xf numFmtId="37" fontId="7" fillId="0" borderId="80" xfId="7950" applyNumberFormat="1" applyFont="1" applyFill="1" applyBorder="1"/>
    <xf numFmtId="37" fontId="7" fillId="0" borderId="82" xfId="7950" applyNumberFormat="1" applyFont="1" applyFill="1" applyBorder="1" applyAlignment="1" applyProtection="1">
      <alignment horizontal="right"/>
    </xf>
    <xf numFmtId="37" fontId="7" fillId="0" borderId="97" xfId="7950" applyNumberFormat="1" applyFont="1" applyFill="1" applyBorder="1" applyAlignment="1" applyProtection="1">
      <alignment horizontal="right"/>
    </xf>
    <xf numFmtId="0" fontId="7" fillId="0" borderId="7" xfId="7950" applyFont="1" applyBorder="1"/>
    <xf numFmtId="0" fontId="8" fillId="0" borderId="0" xfId="7950" applyFont="1" applyFill="1" applyAlignment="1">
      <alignment horizontal="right"/>
    </xf>
    <xf numFmtId="37" fontId="8" fillId="0" borderId="0" xfId="7950" applyNumberFormat="1" applyFont="1" applyFill="1"/>
    <xf numFmtId="174" fontId="7" fillId="0" borderId="0" xfId="7950" applyNumberFormat="1" applyFont="1" applyFill="1" applyBorder="1" applyProtection="1"/>
    <xf numFmtId="164" fontId="76" fillId="0" borderId="7" xfId="0" applyFont="1" applyFill="1" applyBorder="1" applyAlignment="1" applyProtection="1">
      <alignment vertical="center"/>
    </xf>
    <xf numFmtId="0" fontId="67" fillId="0" borderId="4" xfId="0" applyNumberFormat="1" applyFont="1" applyBorder="1" applyAlignment="1" applyProtection="1">
      <alignment horizontal="left"/>
    </xf>
    <xf numFmtId="0" fontId="7" fillId="0" borderId="0" xfId="2" applyFill="1" applyAlignment="1">
      <alignment textRotation="180"/>
    </xf>
    <xf numFmtId="0" fontId="22" fillId="0" borderId="8" xfId="0" applyNumberFormat="1" applyFont="1" applyFill="1" applyBorder="1" applyAlignment="1">
      <alignment vertical="center"/>
    </xf>
    <xf numFmtId="43" fontId="7" fillId="0" borderId="0" xfId="0" applyNumberFormat="1" applyFont="1" applyAlignment="1">
      <alignment vertical="center"/>
    </xf>
    <xf numFmtId="0" fontId="7" fillId="0" borderId="4" xfId="0" quotePrefix="1" applyNumberFormat="1" applyFont="1" applyBorder="1" applyAlignment="1">
      <alignment horizontal="center" vertical="top" textRotation="180"/>
    </xf>
    <xf numFmtId="0" fontId="23" fillId="0" borderId="2" xfId="7950" applyFont="1" applyBorder="1"/>
    <xf numFmtId="0" fontId="22" fillId="0" borderId="3" xfId="7950" applyFont="1" applyBorder="1"/>
    <xf numFmtId="0" fontId="22" fillId="0" borderId="0" xfId="7950" applyFont="1" applyBorder="1"/>
    <xf numFmtId="0" fontId="22" fillId="0" borderId="5" xfId="7950" applyFont="1" applyBorder="1"/>
    <xf numFmtId="0" fontId="22" fillId="0" borderId="31" xfId="7950" applyFont="1" applyBorder="1" applyAlignment="1">
      <alignment horizontal="center"/>
    </xf>
    <xf numFmtId="0" fontId="48" fillId="0" borderId="8" xfId="7950" applyFont="1" applyBorder="1"/>
    <xf numFmtId="0" fontId="22" fillId="0" borderId="8" xfId="7950" applyFont="1" applyBorder="1"/>
    <xf numFmtId="0" fontId="22" fillId="0" borderId="9" xfId="7950" applyFont="1" applyBorder="1"/>
    <xf numFmtId="0" fontId="22" fillId="0" borderId="8" xfId="7950" applyFont="1" applyBorder="1" applyAlignment="1" applyProtection="1">
      <alignment horizontal="center"/>
    </xf>
    <xf numFmtId="0" fontId="22" fillId="0" borderId="9" xfId="7950" applyFont="1" applyBorder="1" applyAlignment="1" applyProtection="1">
      <alignment horizontal="center"/>
    </xf>
    <xf numFmtId="0" fontId="22" fillId="0" borderId="5" xfId="7950" applyFont="1" applyBorder="1" applyProtection="1">
      <protection locked="0"/>
    </xf>
    <xf numFmtId="0" fontId="22" fillId="0" borderId="5" xfId="7950" applyFont="1" applyBorder="1" applyAlignment="1">
      <alignment horizontal="center"/>
    </xf>
    <xf numFmtId="0" fontId="22" fillId="0" borderId="10" xfId="7950" applyFont="1" applyBorder="1" applyAlignment="1" applyProtection="1">
      <alignment horizontal="center"/>
    </xf>
    <xf numFmtId="5" fontId="22" fillId="0" borderId="14" xfId="7950" applyNumberFormat="1" applyFont="1" applyBorder="1" applyProtection="1">
      <protection locked="0"/>
    </xf>
    <xf numFmtId="5" fontId="22" fillId="0" borderId="15" xfId="7950" applyNumberFormat="1" applyFont="1" applyBorder="1" applyProtection="1">
      <protection locked="0"/>
    </xf>
    <xf numFmtId="0" fontId="22" fillId="0" borderId="9" xfId="7950" applyFont="1" applyBorder="1" applyProtection="1">
      <protection locked="0"/>
    </xf>
    <xf numFmtId="37" fontId="22" fillId="0" borderId="14" xfId="7950" applyNumberFormat="1" applyFont="1" applyBorder="1" applyProtection="1">
      <protection locked="0"/>
    </xf>
    <xf numFmtId="37" fontId="22" fillId="0" borderId="15" xfId="7950" applyNumberFormat="1" applyFont="1" applyBorder="1" applyProtection="1">
      <protection locked="0"/>
    </xf>
    <xf numFmtId="0" fontId="22" fillId="0" borderId="16" xfId="7950" applyFont="1" applyBorder="1" applyAlignment="1" applyProtection="1">
      <alignment horizontal="center"/>
    </xf>
    <xf numFmtId="5" fontId="22" fillId="0" borderId="76" xfId="7950" applyNumberFormat="1" applyFont="1" applyBorder="1" applyProtection="1"/>
    <xf numFmtId="5" fontId="22" fillId="0" borderId="78" xfId="7950" applyNumberFormat="1" applyFont="1" applyBorder="1" applyProtection="1"/>
    <xf numFmtId="0" fontId="22" fillId="0" borderId="17" xfId="7950" applyFont="1" applyBorder="1"/>
    <xf numFmtId="0" fontId="22" fillId="0" borderId="17" xfId="7950" applyFont="1" applyBorder="1" applyAlignment="1" applyProtection="1">
      <alignment horizontal="center"/>
    </xf>
    <xf numFmtId="0" fontId="22" fillId="0" borderId="7" xfId="7950" applyFont="1" applyBorder="1" applyAlignment="1">
      <alignment horizontal="center"/>
    </xf>
    <xf numFmtId="0" fontId="22" fillId="0" borderId="22" xfId="7950" applyFont="1" applyBorder="1" applyProtection="1">
      <protection locked="0"/>
    </xf>
    <xf numFmtId="0" fontId="22" fillId="0" borderId="23" xfId="7950" applyFont="1" applyBorder="1" applyProtection="1">
      <protection locked="0"/>
    </xf>
    <xf numFmtId="5" fontId="22" fillId="0" borderId="14" xfId="7950" applyNumberFormat="1" applyFont="1" applyBorder="1" applyProtection="1"/>
    <xf numFmtId="5" fontId="22" fillId="0" borderId="15" xfId="7950" applyNumberFormat="1" applyFont="1" applyBorder="1" applyProtection="1"/>
    <xf numFmtId="0" fontId="22" fillId="0" borderId="31" xfId="7950" applyFont="1" applyBorder="1"/>
    <xf numFmtId="0" fontId="86" fillId="0" borderId="0" xfId="7950" applyFont="1" applyBorder="1"/>
    <xf numFmtId="0" fontId="22" fillId="0" borderId="0" xfId="7950" applyFont="1" applyBorder="1" applyAlignment="1">
      <alignment horizontal="center"/>
    </xf>
    <xf numFmtId="0" fontId="22" fillId="0" borderId="25" xfId="7950" applyFont="1" applyBorder="1" applyAlignment="1" applyProtection="1">
      <alignment horizontal="center"/>
    </xf>
    <xf numFmtId="167" fontId="22" fillId="0" borderId="27" xfId="10180" applyFont="1" applyBorder="1" applyAlignment="1" applyProtection="1">
      <alignment horizontal="center"/>
    </xf>
    <xf numFmtId="39" fontId="22" fillId="0" borderId="9" xfId="7950" applyNumberFormat="1" applyFont="1" applyFill="1" applyBorder="1" applyProtection="1">
      <protection locked="0"/>
    </xf>
    <xf numFmtId="39" fontId="22" fillId="0" borderId="17" xfId="7950" applyNumberFormat="1" applyFont="1" applyFill="1" applyBorder="1" applyProtection="1"/>
    <xf numFmtId="0" fontId="22" fillId="0" borderId="8" xfId="7950" applyFont="1" applyBorder="1" applyAlignment="1" applyProtection="1">
      <alignment horizontal="left"/>
    </xf>
    <xf numFmtId="39" fontId="22" fillId="0" borderId="5" xfId="7950" applyNumberFormat="1" applyFont="1" applyFill="1" applyBorder="1" applyProtection="1">
      <protection locked="0"/>
    </xf>
    <xf numFmtId="37" fontId="22" fillId="0" borderId="14" xfId="7950" applyNumberFormat="1" applyFont="1" applyFill="1" applyBorder="1" applyProtection="1">
      <protection locked="0"/>
    </xf>
    <xf numFmtId="37" fontId="22" fillId="0" borderId="22" xfId="7950" applyNumberFormat="1" applyFont="1" applyFill="1" applyBorder="1" applyProtection="1">
      <protection locked="0"/>
    </xf>
    <xf numFmtId="37" fontId="22" fillId="0" borderId="15" xfId="7950" applyNumberFormat="1" applyFont="1" applyFill="1" applyBorder="1" applyProtection="1">
      <protection locked="0"/>
    </xf>
    <xf numFmtId="37" fontId="22" fillId="0" borderId="23" xfId="7950" applyNumberFormat="1" applyFont="1" applyFill="1" applyBorder="1" applyProtection="1">
      <protection locked="0"/>
    </xf>
    <xf numFmtId="0" fontId="22" fillId="0" borderId="0" xfId="7950" applyFont="1" applyBorder="1" applyAlignment="1" applyProtection="1">
      <alignment horizontal="center"/>
    </xf>
    <xf numFmtId="0" fontId="22" fillId="0" borderId="18" xfId="7950" applyFont="1" applyBorder="1" applyAlignment="1" applyProtection="1">
      <alignment horizontal="left"/>
    </xf>
    <xf numFmtId="0" fontId="22" fillId="0" borderId="79" xfId="7950" applyFont="1" applyBorder="1" applyAlignment="1" applyProtection="1">
      <alignment horizontal="left"/>
    </xf>
    <xf numFmtId="37" fontId="22" fillId="0" borderId="108" xfId="7950" applyNumberFormat="1" applyFont="1" applyFill="1" applyBorder="1" applyProtection="1"/>
    <xf numFmtId="37" fontId="22" fillId="0" borderId="112" xfId="7950" applyNumberFormat="1" applyFont="1" applyBorder="1" applyProtection="1"/>
    <xf numFmtId="5" fontId="22" fillId="0" borderId="108" xfId="7950" applyNumberFormat="1" applyFont="1" applyBorder="1" applyProtection="1"/>
    <xf numFmtId="5" fontId="22" fillId="0" borderId="112" xfId="7950" applyNumberFormat="1" applyFont="1" applyBorder="1" applyProtection="1"/>
    <xf numFmtId="0" fontId="22" fillId="0" borderId="9" xfId="7950" applyFont="1" applyBorder="1" applyAlignment="1" applyProtection="1">
      <alignment horizontal="center"/>
      <protection locked="0"/>
    </xf>
    <xf numFmtId="0" fontId="22" fillId="0" borderId="9" xfId="7950" applyNumberFormat="1" applyFont="1" applyBorder="1" applyAlignment="1" applyProtection="1">
      <alignment horizontal="center"/>
    </xf>
    <xf numFmtId="0" fontId="22" fillId="0" borderId="27" xfId="7950" applyNumberFormat="1" applyFont="1" applyBorder="1" applyAlignment="1" applyProtection="1">
      <alignment horizontal="center"/>
    </xf>
    <xf numFmtId="0" fontId="22" fillId="0" borderId="27" xfId="7950" applyFont="1" applyBorder="1" applyAlignment="1" applyProtection="1">
      <alignment horizontal="center"/>
    </xf>
    <xf numFmtId="0" fontId="22" fillId="0" borderId="4" xfId="7950" applyFont="1" applyBorder="1"/>
    <xf numFmtId="37" fontId="22" fillId="0" borderId="110" xfId="7950" applyNumberFormat="1" applyFont="1" applyFill="1" applyBorder="1" applyProtection="1"/>
    <xf numFmtId="37" fontId="22" fillId="0" borderId="111" xfId="7950" applyNumberFormat="1" applyFont="1" applyFill="1" applyBorder="1" applyProtection="1"/>
    <xf numFmtId="0" fontId="22" fillId="0" borderId="8" xfId="7950" applyFont="1" applyBorder="1" applyAlignment="1">
      <alignment horizontal="center"/>
    </xf>
    <xf numFmtId="0" fontId="22" fillId="0" borderId="79" xfId="7950" applyFont="1" applyBorder="1" applyAlignment="1" applyProtection="1">
      <alignment horizontal="center"/>
    </xf>
    <xf numFmtId="37" fontId="76" fillId="0" borderId="128" xfId="10381" applyNumberFormat="1" applyFont="1" applyBorder="1" applyProtection="1"/>
    <xf numFmtId="37" fontId="76" fillId="0" borderId="131" xfId="10381" applyNumberFormat="1" applyFont="1" applyBorder="1" applyProtection="1"/>
    <xf numFmtId="37" fontId="76" fillId="0" borderId="130" xfId="10381" applyNumberFormat="1" applyFont="1" applyBorder="1" applyAlignment="1" applyProtection="1">
      <alignment horizontal="center"/>
    </xf>
    <xf numFmtId="0" fontId="7" fillId="0" borderId="0" xfId="7950" applyFont="1" applyBorder="1" applyAlignment="1" applyProtection="1">
      <alignment horizontal="centerContinuous"/>
    </xf>
    <xf numFmtId="0" fontId="76" fillId="0" borderId="0" xfId="7950" applyFont="1" applyBorder="1" applyAlignment="1">
      <alignment horizontal="centerContinuous"/>
    </xf>
    <xf numFmtId="0" fontId="76" fillId="0" borderId="4" xfId="7950" applyFont="1" applyBorder="1" applyAlignment="1" applyProtection="1">
      <alignment horizontal="centerContinuous"/>
    </xf>
    <xf numFmtId="0" fontId="76" fillId="0" borderId="0" xfId="7950" applyFont="1" applyBorder="1" applyAlignment="1" applyProtection="1">
      <alignment horizontal="centerContinuous"/>
    </xf>
    <xf numFmtId="0" fontId="76" fillId="0" borderId="5" xfId="7950" applyFont="1" applyBorder="1" applyAlignment="1">
      <alignment horizontal="centerContinuous"/>
    </xf>
    <xf numFmtId="0" fontId="76" fillId="0" borderId="0" xfId="7950" applyFont="1" applyBorder="1"/>
    <xf numFmtId="0" fontId="76" fillId="0" borderId="5" xfId="7950" applyFont="1" applyBorder="1"/>
    <xf numFmtId="0" fontId="76" fillId="0" borderId="7" xfId="7950" applyFont="1" applyBorder="1"/>
    <xf numFmtId="0" fontId="76" fillId="0" borderId="8" xfId="7950" applyFont="1" applyBorder="1"/>
    <xf numFmtId="0" fontId="76" fillId="0" borderId="8" xfId="7950" applyFont="1" applyBorder="1" applyAlignment="1" applyProtection="1">
      <alignment horizontal="center"/>
    </xf>
    <xf numFmtId="0" fontId="76" fillId="0" borderId="9" xfId="7950" applyFont="1" applyBorder="1"/>
    <xf numFmtId="0" fontId="76" fillId="0" borderId="5" xfId="7950" applyFont="1" applyBorder="1" applyAlignment="1" applyProtection="1">
      <alignment horizontal="center"/>
    </xf>
    <xf numFmtId="0" fontId="76" fillId="0" borderId="7" xfId="7950" applyFont="1" applyBorder="1" applyAlignment="1" applyProtection="1">
      <alignment horizontal="center"/>
    </xf>
    <xf numFmtId="0" fontId="76" fillId="0" borderId="10" xfId="7950" applyFont="1" applyBorder="1"/>
    <xf numFmtId="0" fontId="76" fillId="0" borderId="9" xfId="7950" applyFont="1" applyBorder="1" applyAlignment="1" applyProtection="1">
      <alignment horizontal="center"/>
    </xf>
    <xf numFmtId="0" fontId="76" fillId="0" borderId="0" xfId="7950" applyFont="1" applyBorder="1" applyAlignment="1" applyProtection="1">
      <alignment horizontal="center"/>
    </xf>
    <xf numFmtId="0" fontId="76" fillId="0" borderId="11" xfId="7950" applyFont="1" applyBorder="1" applyProtection="1">
      <protection locked="0"/>
    </xf>
    <xf numFmtId="0" fontId="76" fillId="0" borderId="13" xfId="7950" applyFont="1" applyBorder="1" applyProtection="1">
      <protection locked="0"/>
    </xf>
    <xf numFmtId="0" fontId="76" fillId="0" borderId="5" xfId="7950" applyFont="1" applyBorder="1" applyProtection="1">
      <protection locked="0"/>
    </xf>
    <xf numFmtId="0" fontId="76" fillId="0" borderId="5" xfId="7950" applyFont="1" applyBorder="1" applyAlignment="1">
      <alignment horizontal="center"/>
    </xf>
    <xf numFmtId="0" fontId="97" fillId="0" borderId="4" xfId="7950" applyFont="1" applyBorder="1" applyAlignment="1">
      <alignment horizontal="center"/>
    </xf>
    <xf numFmtId="0" fontId="97" fillId="0" borderId="0" xfId="7950" applyFont="1" applyBorder="1" applyAlignment="1">
      <alignment horizontal="center"/>
    </xf>
    <xf numFmtId="0" fontId="97" fillId="0" borderId="0" xfId="7950" applyFont="1" applyBorder="1"/>
    <xf numFmtId="0" fontId="97" fillId="0" borderId="5" xfId="7950" applyFont="1" applyBorder="1"/>
    <xf numFmtId="39" fontId="22" fillId="0" borderId="0" xfId="7950" applyNumberFormat="1" applyFont="1"/>
    <xf numFmtId="37" fontId="22" fillId="0" borderId="9" xfId="7950" applyNumberFormat="1" applyFont="1" applyFill="1" applyBorder="1" applyProtection="1">
      <protection locked="0"/>
    </xf>
    <xf numFmtId="0" fontId="76" fillId="0" borderId="132" xfId="7950" applyFont="1" applyBorder="1" applyAlignment="1" applyProtection="1">
      <alignment horizontal="center"/>
    </xf>
    <xf numFmtId="0" fontId="76" fillId="0" borderId="133" xfId="7950" applyFont="1" applyBorder="1" applyProtection="1"/>
    <xf numFmtId="0" fontId="76" fillId="0" borderId="132" xfId="7950" applyFont="1" applyBorder="1" applyProtection="1"/>
    <xf numFmtId="0" fontId="76" fillId="95" borderId="132" xfId="7950" applyFont="1" applyFill="1" applyBorder="1" applyProtection="1"/>
    <xf numFmtId="0" fontId="76" fillId="95" borderId="133" xfId="7950" applyFont="1" applyFill="1" applyBorder="1" applyProtection="1"/>
    <xf numFmtId="0" fontId="76" fillId="0" borderId="0" xfId="7950" applyFont="1" applyBorder="1" applyProtection="1"/>
    <xf numFmtId="0" fontId="76" fillId="95" borderId="0" xfId="7950" applyFont="1" applyFill="1" applyBorder="1" applyProtection="1"/>
    <xf numFmtId="0" fontId="22" fillId="0" borderId="132" xfId="7950" applyFont="1" applyBorder="1"/>
    <xf numFmtId="37" fontId="7" fillId="0" borderId="109" xfId="10368" applyNumberFormat="1" applyFont="1" applyFill="1" applyBorder="1" applyAlignment="1" applyProtection="1">
      <alignment vertical="center"/>
    </xf>
    <xf numFmtId="37" fontId="7" fillId="0" borderId="108" xfId="10368" applyNumberFormat="1" applyFont="1" applyFill="1" applyBorder="1" applyAlignment="1" applyProtection="1">
      <alignment vertical="center"/>
    </xf>
    <xf numFmtId="37" fontId="7" fillId="0" borderId="101" xfId="10368" applyNumberFormat="1" applyFont="1" applyFill="1" applyBorder="1" applyAlignment="1" applyProtection="1">
      <alignment vertical="center"/>
    </xf>
    <xf numFmtId="43" fontId="7" fillId="0" borderId="0" xfId="10367" applyFont="1" applyAlignment="1">
      <alignment vertical="center"/>
    </xf>
    <xf numFmtId="0" fontId="7" fillId="0" borderId="3" xfId="0" applyNumberFormat="1" applyFont="1" applyBorder="1" applyAlignment="1">
      <alignment horizontal="centerContinuous"/>
    </xf>
    <xf numFmtId="164" fontId="7" fillId="0" borderId="1" xfId="9690" applyFont="1" applyBorder="1"/>
    <xf numFmtId="164" fontId="7" fillId="0" borderId="2" xfId="9690" applyFont="1" applyBorder="1"/>
    <xf numFmtId="164" fontId="7" fillId="0" borderId="3" xfId="9690" applyFont="1" applyBorder="1"/>
    <xf numFmtId="164" fontId="7" fillId="0" borderId="4" xfId="9690" applyFont="1" applyBorder="1" applyAlignment="1" applyProtection="1">
      <alignment horizontal="centerContinuous"/>
    </xf>
    <xf numFmtId="164" fontId="7" fillId="0" borderId="0" xfId="9690" applyFont="1" applyBorder="1" applyAlignment="1">
      <alignment horizontal="centerContinuous"/>
    </xf>
    <xf numFmtId="164" fontId="10" fillId="0" borderId="0" xfId="9690" applyBorder="1" applyAlignment="1">
      <alignment horizontal="centerContinuous"/>
    </xf>
    <xf numFmtId="164" fontId="7" fillId="0" borderId="5" xfId="9690" applyFont="1" applyBorder="1" applyAlignment="1"/>
    <xf numFmtId="164" fontId="7" fillId="0" borderId="4" xfId="9690" applyFont="1" applyBorder="1"/>
    <xf numFmtId="164" fontId="7" fillId="0" borderId="0" xfId="9690" applyFont="1" applyBorder="1"/>
    <xf numFmtId="164" fontId="7" fillId="0" borderId="5" xfId="9690" applyFont="1" applyBorder="1"/>
    <xf numFmtId="164" fontId="7" fillId="0" borderId="4" xfId="9690" quotePrefix="1" applyFont="1" applyBorder="1" applyAlignment="1" applyProtection="1">
      <alignment horizontal="center"/>
    </xf>
    <xf numFmtId="164" fontId="7" fillId="0" borderId="0" xfId="9690" applyFont="1" applyBorder="1" applyAlignment="1" applyProtection="1">
      <alignment horizontal="left"/>
    </xf>
    <xf numFmtId="164" fontId="7" fillId="0" borderId="4" xfId="9690" applyFont="1" applyBorder="1" applyAlignment="1">
      <alignment horizontal="center"/>
    </xf>
    <xf numFmtId="164" fontId="7" fillId="0" borderId="31" xfId="9690" applyFont="1" applyBorder="1"/>
    <xf numFmtId="164" fontId="7" fillId="0" borderId="8" xfId="9690" applyFont="1" applyBorder="1"/>
    <xf numFmtId="164" fontId="7" fillId="0" borderId="9" xfId="9690" applyFont="1" applyBorder="1"/>
    <xf numFmtId="164" fontId="7" fillId="0" borderId="4" xfId="9690" applyFont="1" applyBorder="1" applyAlignment="1">
      <alignment horizontal="centerContinuous"/>
    </xf>
    <xf numFmtId="164" fontId="7" fillId="0" borderId="0" xfId="9690" applyFont="1" applyBorder="1" applyAlignment="1">
      <alignment horizontal="left"/>
    </xf>
    <xf numFmtId="164" fontId="7" fillId="0" borderId="5" xfId="9690" applyFont="1" applyBorder="1" applyAlignment="1">
      <alignment horizontal="centerContinuous"/>
    </xf>
    <xf numFmtId="164" fontId="78" fillId="0" borderId="0" xfId="9690" applyFont="1" applyBorder="1" applyAlignment="1" applyProtection="1">
      <alignment horizontal="left"/>
    </xf>
    <xf numFmtId="164" fontId="7" fillId="0" borderId="0" xfId="9690" applyFont="1" applyBorder="1" applyAlignment="1" applyProtection="1">
      <alignment horizontal="right"/>
    </xf>
    <xf numFmtId="0" fontId="7" fillId="0" borderId="1" xfId="7950" applyFont="1" applyBorder="1" applyAlignment="1">
      <alignment horizontal="center"/>
    </xf>
    <xf numFmtId="0" fontId="7" fillId="0" borderId="2" xfId="7950" applyFont="1" applyBorder="1"/>
    <xf numFmtId="0" fontId="7" fillId="0" borderId="3" xfId="7950" applyFont="1" applyBorder="1" applyAlignment="1">
      <alignment horizontal="center"/>
    </xf>
    <xf numFmtId="0" fontId="7" fillId="0" borderId="0" xfId="7950" applyFont="1" applyBorder="1"/>
    <xf numFmtId="0" fontId="7" fillId="0" borderId="0" xfId="7950" applyFont="1"/>
    <xf numFmtId="0" fontId="7" fillId="0" borderId="4" xfId="7950" applyFont="1" applyBorder="1" applyAlignment="1" applyProtection="1">
      <alignment horizontal="centerContinuous"/>
    </xf>
    <xf numFmtId="0" fontId="7" fillId="0" borderId="0" xfId="7950" applyFont="1" applyBorder="1" applyAlignment="1">
      <alignment horizontal="centerContinuous"/>
    </xf>
    <xf numFmtId="0" fontId="7" fillId="0" borderId="5" xfId="7950" applyFont="1" applyBorder="1" applyAlignment="1">
      <alignment horizontal="centerContinuous"/>
    </xf>
    <xf numFmtId="0" fontId="7" fillId="0" borderId="0" xfId="7950" applyFont="1" applyBorder="1" applyAlignment="1" applyProtection="1"/>
    <xf numFmtId="0" fontId="7" fillId="0" borderId="31" xfId="7950" applyFont="1" applyBorder="1" applyAlignment="1">
      <alignment horizontal="center"/>
    </xf>
    <xf numFmtId="0" fontId="7" fillId="0" borderId="8" xfId="7950" applyFont="1" applyBorder="1"/>
    <xf numFmtId="0" fontId="7" fillId="0" borderId="9" xfId="7950" applyFont="1" applyBorder="1" applyAlignment="1">
      <alignment horizontal="center"/>
    </xf>
    <xf numFmtId="0" fontId="7" fillId="0" borderId="4" xfId="7950" applyFont="1" applyBorder="1" applyAlignment="1">
      <alignment horizontal="center"/>
    </xf>
    <xf numFmtId="0" fontId="7" fillId="0" borderId="4" xfId="7950" applyFont="1" applyBorder="1"/>
    <xf numFmtId="0" fontId="7" fillId="0" borderId="0" xfId="7950" applyFont="1" applyBorder="1" applyAlignment="1">
      <alignment horizontal="center"/>
    </xf>
    <xf numFmtId="0" fontId="7" fillId="0" borderId="4" xfId="7950" applyFont="1" applyBorder="1" applyAlignment="1" applyProtection="1">
      <alignment horizontal="center"/>
    </xf>
    <xf numFmtId="0" fontId="7" fillId="0" borderId="0" xfId="7950" applyFont="1" applyBorder="1" applyAlignment="1" applyProtection="1">
      <alignment horizontal="center"/>
    </xf>
    <xf numFmtId="0" fontId="7" fillId="0" borderId="31" xfId="7950" applyFont="1" applyBorder="1"/>
    <xf numFmtId="0" fontId="7" fillId="0" borderId="31" xfId="7950" applyFont="1" applyBorder="1" applyAlignment="1" applyProtection="1">
      <alignment horizontal="center"/>
    </xf>
    <xf numFmtId="37" fontId="7" fillId="0" borderId="31" xfId="7950" applyNumberFormat="1" applyFont="1" applyBorder="1" applyAlignment="1" applyProtection="1">
      <alignment horizontal="center" vertical="center"/>
    </xf>
    <xf numFmtId="0" fontId="7" fillId="0" borderId="31" xfId="7950" applyFont="1" applyBorder="1" applyAlignment="1">
      <alignment vertical="center"/>
    </xf>
    <xf numFmtId="0" fontId="7" fillId="0" borderId="31" xfId="7950" applyFont="1" applyBorder="1" applyAlignment="1" applyProtection="1">
      <alignment horizontal="left" vertical="center"/>
    </xf>
    <xf numFmtId="37" fontId="7" fillId="0" borderId="79" xfId="7950" applyNumberFormat="1" applyFont="1" applyBorder="1" applyAlignment="1" applyProtection="1">
      <alignment vertical="center"/>
      <protection locked="0"/>
    </xf>
    <xf numFmtId="37" fontId="7" fillId="0" borderId="9" xfId="7950" applyNumberFormat="1" applyFont="1" applyBorder="1" applyAlignment="1" applyProtection="1">
      <alignment horizontal="center"/>
    </xf>
    <xf numFmtId="37" fontId="7" fillId="0" borderId="0" xfId="7950" applyNumberFormat="1" applyFont="1" applyBorder="1" applyProtection="1"/>
    <xf numFmtId="37" fontId="7" fillId="0" borderId="31" xfId="7950" applyNumberFormat="1" applyFont="1" applyBorder="1" applyAlignment="1" applyProtection="1">
      <alignment vertical="center"/>
      <protection locked="0"/>
    </xf>
    <xf numFmtId="37" fontId="7" fillId="0" borderId="31" xfId="7950" applyNumberFormat="1" applyFont="1" applyBorder="1" applyAlignment="1" applyProtection="1">
      <alignment vertical="center"/>
    </xf>
    <xf numFmtId="0" fontId="7" fillId="0" borderId="5" xfId="7950" applyFont="1" applyBorder="1" applyAlignment="1">
      <alignment horizontal="center"/>
    </xf>
    <xf numFmtId="0" fontId="7" fillId="0" borderId="0" xfId="7950" applyFont="1" applyAlignment="1">
      <alignment horizontal="center"/>
    </xf>
    <xf numFmtId="0" fontId="7" fillId="0" borderId="1" xfId="7950" applyFont="1" applyBorder="1" applyAlignment="1">
      <alignment horizontal="center" vertical="center"/>
    </xf>
    <xf numFmtId="0" fontId="7" fillId="0" borderId="2" xfId="7950" applyFont="1" applyBorder="1" applyAlignment="1">
      <alignment vertical="center"/>
    </xf>
    <xf numFmtId="0" fontId="8" fillId="0" borderId="2" xfId="7950" applyFont="1" applyBorder="1" applyAlignment="1">
      <alignment horizontal="center" vertical="center"/>
    </xf>
    <xf numFmtId="0" fontId="7" fillId="0" borderId="3" xfId="7950" applyFont="1" applyBorder="1" applyAlignment="1">
      <alignment horizontal="center" vertical="center"/>
    </xf>
    <xf numFmtId="0" fontId="7" fillId="0" borderId="0" xfId="7950" applyFont="1" applyAlignment="1">
      <alignment vertical="center"/>
    </xf>
    <xf numFmtId="0" fontId="7" fillId="0" borderId="0" xfId="7950" applyFont="1" applyBorder="1" applyAlignment="1">
      <alignment horizontal="centerContinuous" vertical="center"/>
    </xf>
    <xf numFmtId="0" fontId="7" fillId="0" borderId="31" xfId="7950" applyFont="1" applyBorder="1" applyAlignment="1">
      <alignment horizontal="center" vertical="center"/>
    </xf>
    <xf numFmtId="0" fontId="7" fillId="0" borderId="8" xfId="7950" applyFont="1" applyBorder="1" applyAlignment="1">
      <alignment vertical="center"/>
    </xf>
    <xf numFmtId="0" fontId="7" fillId="0" borderId="0" xfId="7950" applyFont="1" applyBorder="1" applyAlignment="1">
      <alignment vertical="center"/>
    </xf>
    <xf numFmtId="0" fontId="7" fillId="0" borderId="9" xfId="7950" applyFont="1" applyBorder="1" applyAlignment="1">
      <alignment horizontal="center" vertical="center"/>
    </xf>
    <xf numFmtId="0" fontId="7" fillId="0" borderId="7" xfId="7950" applyFont="1" applyBorder="1" applyAlignment="1">
      <alignment horizontal="center" vertical="center"/>
    </xf>
    <xf numFmtId="0" fontId="7" fillId="0" borderId="4" xfId="7950" applyFont="1" applyBorder="1" applyAlignment="1">
      <alignment vertical="center"/>
    </xf>
    <xf numFmtId="0" fontId="7" fillId="0" borderId="1" xfId="7950" applyFont="1" applyBorder="1" applyAlignment="1">
      <alignment vertical="center"/>
    </xf>
    <xf numFmtId="0" fontId="7" fillId="0" borderId="5" xfId="7950" applyFont="1" applyBorder="1" applyAlignment="1">
      <alignment vertical="center"/>
    </xf>
    <xf numFmtId="0" fontId="11" fillId="0" borderId="4" xfId="7950" applyFont="1" applyBorder="1" applyAlignment="1"/>
    <xf numFmtId="0" fontId="11" fillId="0" borderId="7" xfId="7950" applyFont="1" applyBorder="1" applyAlignment="1"/>
    <xf numFmtId="0" fontId="7" fillId="0" borderId="7" xfId="7950" applyFont="1" applyBorder="1" applyAlignment="1" applyProtection="1">
      <alignment horizontal="center" vertical="center"/>
    </xf>
    <xf numFmtId="0" fontId="7" fillId="0" borderId="4" xfId="7950" applyFont="1" applyBorder="1" applyAlignment="1" applyProtection="1">
      <alignment horizontal="center" vertical="center"/>
    </xf>
    <xf numFmtId="0" fontId="7" fillId="0" borderId="5" xfId="7950" applyFont="1" applyBorder="1" applyAlignment="1" applyProtection="1">
      <alignment horizontal="center" vertical="center"/>
    </xf>
    <xf numFmtId="0" fontId="7" fillId="0" borderId="10" xfId="7950" applyFont="1" applyBorder="1" applyAlignment="1">
      <alignment horizontal="center" vertical="center"/>
    </xf>
    <xf numFmtId="37" fontId="7" fillId="0" borderId="10" xfId="7950" applyNumberFormat="1" applyFont="1" applyBorder="1" applyAlignment="1" applyProtection="1">
      <alignment horizontal="center" vertical="center"/>
    </xf>
    <xf numFmtId="37" fontId="7" fillId="0" borderId="9" xfId="7950" applyNumberFormat="1" applyFont="1" applyBorder="1" applyAlignment="1" applyProtection="1">
      <alignment horizontal="center" vertical="center"/>
    </xf>
    <xf numFmtId="37" fontId="7" fillId="0" borderId="4" xfId="7950" applyNumberFormat="1" applyFont="1" applyBorder="1" applyAlignment="1" applyProtection="1">
      <alignment horizontal="center" vertical="center"/>
    </xf>
    <xf numFmtId="37" fontId="7" fillId="0" borderId="0" xfId="7950" applyNumberFormat="1" applyFont="1" applyBorder="1" applyAlignment="1" applyProtection="1">
      <alignment vertical="center"/>
    </xf>
    <xf numFmtId="37" fontId="7" fillId="0" borderId="5" xfId="7950" applyNumberFormat="1" applyFont="1" applyBorder="1" applyAlignment="1" applyProtection="1">
      <alignment horizontal="center" vertical="center"/>
    </xf>
    <xf numFmtId="0" fontId="7" fillId="0" borderId="0" xfId="7950" applyFont="1" applyAlignment="1">
      <alignment horizontal="center" vertical="center"/>
    </xf>
    <xf numFmtId="0" fontId="7" fillId="0" borderId="5" xfId="7950" applyFont="1" applyBorder="1" applyAlignment="1" applyProtection="1">
      <alignment horizontal="center"/>
    </xf>
    <xf numFmtId="0" fontId="7" fillId="0" borderId="11" xfId="7950" applyFont="1" applyBorder="1"/>
    <xf numFmtId="0" fontId="7" fillId="0" borderId="89" xfId="7950" applyFont="1" applyBorder="1" applyAlignment="1">
      <alignment horizontal="center"/>
    </xf>
    <xf numFmtId="0" fontId="7" fillId="0" borderId="105" xfId="7950" applyFont="1" applyBorder="1" applyAlignment="1">
      <alignment horizontal="center"/>
    </xf>
    <xf numFmtId="0" fontId="7" fillId="0" borderId="22" xfId="7950" applyFont="1" applyBorder="1"/>
    <xf numFmtId="0" fontId="7" fillId="0" borderId="74" xfId="7950" applyFont="1" applyBorder="1" applyAlignment="1" applyProtection="1">
      <alignment horizontal="center"/>
    </xf>
    <xf numFmtId="0" fontId="7" fillId="0" borderId="22" xfId="7950" applyFont="1" applyBorder="1" applyAlignment="1" applyProtection="1">
      <alignment horizontal="center"/>
    </xf>
    <xf numFmtId="0" fontId="7" fillId="0" borderId="80" xfId="7950" applyFont="1" applyBorder="1" applyAlignment="1" applyProtection="1">
      <alignment horizontal="center"/>
    </xf>
    <xf numFmtId="0" fontId="7" fillId="0" borderId="80" xfId="7950" quotePrefix="1" applyFont="1" applyFill="1" applyBorder="1" applyAlignment="1" applyProtection="1">
      <alignment horizontal="center"/>
    </xf>
    <xf numFmtId="37" fontId="7" fillId="0" borderId="24" xfId="7950" applyNumberFormat="1" applyFont="1" applyFill="1" applyBorder="1" applyAlignment="1" applyProtection="1">
      <alignment vertical="center"/>
    </xf>
    <xf numFmtId="37" fontId="7" fillId="0" borderId="32" xfId="7950" applyNumberFormat="1" applyFont="1" applyBorder="1" applyAlignment="1" applyProtection="1">
      <alignment vertical="center"/>
      <protection locked="0"/>
    </xf>
    <xf numFmtId="37" fontId="7" fillId="0" borderId="75" xfId="7950" applyNumberFormat="1" applyFont="1" applyBorder="1" applyAlignment="1" applyProtection="1">
      <alignment vertical="center"/>
    </xf>
    <xf numFmtId="37" fontId="7" fillId="0" borderId="107" xfId="7950" applyNumberFormat="1" applyFont="1" applyBorder="1" applyAlignment="1" applyProtection="1">
      <alignment vertical="center"/>
    </xf>
    <xf numFmtId="37" fontId="7" fillId="0" borderId="101" xfId="7950" applyNumberFormat="1" applyFont="1" applyBorder="1" applyAlignment="1" applyProtection="1">
      <alignment vertical="center"/>
    </xf>
    <xf numFmtId="37" fontId="7" fillId="0" borderId="82" xfId="7950" applyNumberFormat="1" applyFont="1" applyFill="1" applyBorder="1" applyAlignment="1" applyProtection="1">
      <alignment vertical="center"/>
    </xf>
    <xf numFmtId="37" fontId="7" fillId="0" borderId="106" xfId="7950" applyNumberFormat="1" applyFont="1" applyFill="1" applyBorder="1" applyAlignment="1" applyProtection="1">
      <alignment vertical="center"/>
    </xf>
    <xf numFmtId="37" fontId="7" fillId="0" borderId="0" xfId="7950" applyNumberFormat="1" applyFont="1" applyFill="1" applyBorder="1" applyAlignment="1" applyProtection="1">
      <alignment vertical="center"/>
    </xf>
    <xf numFmtId="0" fontId="7" fillId="0" borderId="0" xfId="7950" applyFont="1" applyBorder="1" applyAlignment="1" applyProtection="1">
      <alignment horizontal="center" vertical="center"/>
    </xf>
    <xf numFmtId="0" fontId="7" fillId="0" borderId="0" xfId="7950" applyFont="1" applyBorder="1" applyAlignment="1">
      <alignment horizontal="center" vertical="center"/>
    </xf>
    <xf numFmtId="37" fontId="7" fillId="0" borderId="0" xfId="7950" applyNumberFormat="1" applyFont="1" applyBorder="1" applyAlignment="1" applyProtection="1">
      <alignment horizontal="center" vertical="center"/>
    </xf>
    <xf numFmtId="0" fontId="8" fillId="0" borderId="0" xfId="7950" applyFont="1" applyBorder="1" applyAlignment="1">
      <alignment horizontal="center" vertical="center"/>
    </xf>
    <xf numFmtId="37" fontId="7" fillId="0" borderId="25" xfId="7950" applyNumberFormat="1" applyFont="1" applyFill="1" applyBorder="1" applyAlignment="1" applyProtection="1">
      <alignment vertical="center"/>
    </xf>
    <xf numFmtId="37" fontId="7" fillId="0" borderId="15" xfId="7950" applyNumberFormat="1" applyFont="1" applyFill="1" applyBorder="1" applyAlignment="1" applyProtection="1">
      <alignment vertical="center"/>
    </xf>
    <xf numFmtId="37" fontId="7" fillId="0" borderId="25" xfId="7950" applyNumberFormat="1" applyFont="1" applyFill="1" applyBorder="1" applyAlignment="1" applyProtection="1">
      <alignment vertical="center"/>
      <protection locked="0"/>
    </xf>
    <xf numFmtId="0" fontId="7" fillId="0" borderId="6" xfId="7950" applyFont="1" applyBorder="1" applyAlignment="1">
      <alignment vertical="center"/>
    </xf>
    <xf numFmtId="0" fontId="7" fillId="0" borderId="7" xfId="7950" applyFont="1" applyBorder="1" applyAlignment="1">
      <alignment vertical="center"/>
    </xf>
    <xf numFmtId="38" fontId="7" fillId="0" borderId="0" xfId="7950" applyNumberFormat="1" applyFont="1" applyBorder="1" applyAlignment="1" applyProtection="1">
      <alignment vertical="center"/>
      <protection locked="0"/>
    </xf>
    <xf numFmtId="37" fontId="7" fillId="0" borderId="27" xfId="7950" applyNumberFormat="1" applyFont="1" applyFill="1" applyBorder="1" applyAlignment="1" applyProtection="1">
      <alignment vertical="center"/>
    </xf>
    <xf numFmtId="0" fontId="7" fillId="0" borderId="0" xfId="7950" applyFont="1" applyBorder="1" applyAlignment="1">
      <alignment horizontal="left"/>
    </xf>
    <xf numFmtId="0" fontId="7" fillId="0" borderId="0" xfId="2" applyFill="1"/>
    <xf numFmtId="37" fontId="7" fillId="0" borderId="0" xfId="7950" applyNumberFormat="1" applyFont="1" applyBorder="1"/>
    <xf numFmtId="37" fontId="7" fillId="0" borderId="12" xfId="7950" applyNumberFormat="1" applyFont="1" applyFill="1" applyBorder="1" applyAlignment="1" applyProtection="1">
      <alignment vertical="center"/>
      <protection locked="0"/>
    </xf>
    <xf numFmtId="43" fontId="7" fillId="0" borderId="0" xfId="7950" applyNumberFormat="1" applyFont="1"/>
    <xf numFmtId="37" fontId="7" fillId="0" borderId="12" xfId="7950" applyNumberFormat="1" applyFont="1" applyFill="1" applyBorder="1" applyAlignment="1" applyProtection="1">
      <alignment vertical="center"/>
    </xf>
    <xf numFmtId="37" fontId="7" fillId="0" borderId="79" xfId="7950" applyNumberFormat="1" applyFont="1" applyFill="1" applyBorder="1" applyAlignment="1" applyProtection="1">
      <alignment vertical="center"/>
    </xf>
    <xf numFmtId="164" fontId="76" fillId="0" borderId="0" xfId="9687" applyFont="1" applyBorder="1" applyAlignment="1" applyProtection="1">
      <alignment vertical="top"/>
    </xf>
    <xf numFmtId="37" fontId="7" fillId="0" borderId="27" xfId="1" applyNumberFormat="1" applyFont="1" applyBorder="1" applyAlignment="1">
      <alignment vertical="center"/>
    </xf>
    <xf numFmtId="164" fontId="22" fillId="0" borderId="0" xfId="0" applyFont="1" applyBorder="1" applyAlignment="1">
      <alignment horizontal="centerContinuous" vertical="center"/>
    </xf>
    <xf numFmtId="37" fontId="7" fillId="0" borderId="8" xfId="0" applyNumberFormat="1" applyFont="1" applyBorder="1" applyProtection="1"/>
    <xf numFmtId="37" fontId="22" fillId="0" borderId="14" xfId="19852" applyNumberFormat="1" applyFont="1" applyBorder="1" applyProtection="1">
      <protection locked="0"/>
    </xf>
    <xf numFmtId="0" fontId="22" fillId="0" borderId="9" xfId="19852" applyFont="1" applyBorder="1" applyProtection="1">
      <protection locked="0"/>
    </xf>
    <xf numFmtId="164" fontId="76" fillId="0" borderId="0" xfId="0" applyFont="1" applyBorder="1" applyAlignment="1" applyProtection="1">
      <alignment horizontal="left" vertical="center"/>
    </xf>
    <xf numFmtId="37" fontId="76" fillId="0" borderId="15" xfId="0" applyNumberFormat="1" applyFont="1" applyBorder="1" applyAlignment="1" applyProtection="1">
      <alignment horizontal="right" vertical="center"/>
    </xf>
    <xf numFmtId="164" fontId="83" fillId="0" borderId="4" xfId="9692" quotePrefix="1" applyFont="1" applyBorder="1" applyAlignment="1">
      <alignment horizontal="center"/>
    </xf>
    <xf numFmtId="164" fontId="83" fillId="0" borderId="8" xfId="9692" applyFont="1" applyBorder="1" applyAlignment="1" applyProtection="1">
      <alignment horizontal="left"/>
    </xf>
    <xf numFmtId="176" fontId="7" fillId="0" borderId="9" xfId="0" applyNumberFormat="1" applyFont="1" applyBorder="1" applyAlignment="1" applyProtection="1">
      <alignment vertical="center"/>
    </xf>
    <xf numFmtId="0" fontId="7" fillId="0" borderId="18" xfId="0" applyNumberFormat="1" applyFont="1" applyBorder="1" applyAlignment="1" applyProtection="1">
      <alignment horizontal="left" vertical="center"/>
    </xf>
    <xf numFmtId="164" fontId="7" fillId="0" borderId="9" xfId="0" applyFont="1" applyFill="1" applyBorder="1" applyAlignment="1">
      <alignment horizontal="center"/>
    </xf>
    <xf numFmtId="0" fontId="7" fillId="0" borderId="10" xfId="0" applyNumberFormat="1" applyFont="1" applyFill="1" applyBorder="1" applyAlignment="1" applyProtection="1">
      <alignment horizontal="center" vertical="center"/>
    </xf>
    <xf numFmtId="37" fontId="76" fillId="0" borderId="58" xfId="0" applyNumberFormat="1" applyFont="1" applyBorder="1" applyAlignment="1" applyProtection="1">
      <alignment vertical="center"/>
    </xf>
    <xf numFmtId="0" fontId="76" fillId="0" borderId="5" xfId="0" applyNumberFormat="1" applyFont="1" applyBorder="1" applyProtection="1"/>
    <xf numFmtId="0" fontId="22" fillId="0" borderId="10" xfId="0" applyNumberFormat="1" applyFont="1" applyBorder="1" applyAlignment="1">
      <alignment vertical="center"/>
    </xf>
    <xf numFmtId="0" fontId="9" fillId="0" borderId="0" xfId="19852"/>
    <xf numFmtId="0" fontId="22" fillId="0" borderId="0" xfId="19852" applyFont="1" applyBorder="1" applyAlignment="1" applyProtection="1"/>
    <xf numFmtId="39" fontId="22" fillId="83" borderId="8" xfId="19852" applyNumberFormat="1" applyFont="1" applyFill="1" applyBorder="1" applyProtection="1"/>
    <xf numFmtId="37" fontId="7" fillId="0" borderId="55" xfId="0" applyNumberFormat="1" applyFont="1" applyFill="1" applyBorder="1" applyAlignment="1" applyProtection="1">
      <alignment vertical="center"/>
    </xf>
    <xf numFmtId="37" fontId="7" fillId="0" borderId="25" xfId="0" applyNumberFormat="1" applyFont="1" applyFill="1" applyBorder="1" applyAlignment="1" applyProtection="1">
      <alignment horizontal="right" vertical="center"/>
    </xf>
    <xf numFmtId="164" fontId="22" fillId="0" borderId="92" xfId="9692" applyFont="1" applyBorder="1"/>
    <xf numFmtId="37" fontId="76" fillId="0" borderId="9" xfId="0" applyNumberFormat="1" applyFont="1" applyBorder="1" applyAlignment="1" applyProtection="1">
      <alignment vertical="center"/>
      <protection locked="0"/>
    </xf>
    <xf numFmtId="164" fontId="7" fillId="0" borderId="9" xfId="0" applyFont="1" applyBorder="1" applyAlignment="1" applyProtection="1">
      <alignment horizontal="right" vertical="center"/>
    </xf>
    <xf numFmtId="3" fontId="7" fillId="101" borderId="25" xfId="0" applyNumberFormat="1" applyFont="1" applyFill="1" applyBorder="1" applyAlignment="1">
      <alignment horizontal="centerContinuous"/>
    </xf>
    <xf numFmtId="38" fontId="7" fillId="101" borderId="25" xfId="0" applyNumberFormat="1" applyFont="1" applyFill="1" applyBorder="1"/>
    <xf numFmtId="164" fontId="9" fillId="0" borderId="0" xfId="0" applyFont="1" applyBorder="1" applyAlignment="1" applyProtection="1">
      <alignment horizontal="left" vertical="center"/>
    </xf>
    <xf numFmtId="0" fontId="22" fillId="0" borderId="31" xfId="0" applyNumberFormat="1" applyFont="1" applyBorder="1" applyAlignment="1" applyProtection="1">
      <alignment horizontal="right"/>
    </xf>
    <xf numFmtId="0" fontId="22" fillId="0" borderId="5" xfId="0" applyNumberFormat="1" applyFont="1" applyFill="1" applyBorder="1"/>
    <xf numFmtId="0" fontId="22" fillId="0" borderId="31" xfId="0" applyNumberFormat="1" applyFont="1" applyBorder="1" applyAlignment="1" applyProtection="1">
      <alignment horizontal="centerContinuous"/>
    </xf>
    <xf numFmtId="164" fontId="76" fillId="0" borderId="0" xfId="0" applyFont="1" applyFill="1" applyBorder="1" applyAlignment="1" applyProtection="1">
      <alignment horizontal="centerContinuous" vertical="center"/>
    </xf>
    <xf numFmtId="37" fontId="7" fillId="0" borderId="9" xfId="0" applyNumberFormat="1" applyFont="1" applyBorder="1" applyAlignment="1" applyProtection="1">
      <alignment horizontal="center" vertical="center"/>
    </xf>
    <xf numFmtId="37" fontId="7" fillId="0" borderId="15" xfId="0" applyNumberFormat="1" applyFont="1" applyFill="1" applyBorder="1" applyAlignment="1" applyProtection="1"/>
    <xf numFmtId="3" fontId="22" fillId="0" borderId="9" xfId="0" applyNumberFormat="1" applyFont="1" applyFill="1" applyBorder="1" applyProtection="1">
      <protection locked="0"/>
    </xf>
    <xf numFmtId="0" fontId="7" fillId="0" borderId="0" xfId="2" applyFont="1" applyFill="1" applyBorder="1" applyAlignment="1" applyProtection="1">
      <alignment horizontal="center"/>
    </xf>
    <xf numFmtId="37" fontId="7" fillId="0" borderId="9" xfId="0" applyNumberFormat="1" applyFont="1" applyFill="1" applyBorder="1" applyProtection="1">
      <protection locked="0"/>
    </xf>
    <xf numFmtId="164" fontId="7" fillId="0" borderId="5" xfId="0" applyFont="1" applyBorder="1" applyAlignment="1">
      <alignment horizontal="center"/>
    </xf>
    <xf numFmtId="164" fontId="10" fillId="0" borderId="1" xfId="9687" applyBorder="1"/>
    <xf numFmtId="0" fontId="22" fillId="0" borderId="79" xfId="0" applyNumberFormat="1" applyFont="1" applyBorder="1" applyAlignment="1" applyProtection="1">
      <alignment horizontal="left"/>
    </xf>
    <xf numFmtId="0" fontId="22" fillId="0" borderId="25" xfId="0" applyNumberFormat="1" applyFont="1" applyBorder="1" applyAlignment="1" applyProtection="1">
      <alignment horizontal="center"/>
    </xf>
    <xf numFmtId="37" fontId="22" fillId="0" borderId="5" xfId="19852" applyNumberFormat="1" applyFont="1" applyBorder="1" applyProtection="1"/>
    <xf numFmtId="0" fontId="23" fillId="0" borderId="36" xfId="10352" applyFont="1" applyBorder="1" applyAlignment="1" applyProtection="1">
      <alignment horizontal="right"/>
    </xf>
    <xf numFmtId="0" fontId="7" fillId="0" borderId="133" xfId="2" applyFill="1" applyBorder="1" applyAlignment="1">
      <alignment horizontal="centerContinuous"/>
    </xf>
    <xf numFmtId="37" fontId="7" fillId="0" borderId="6" xfId="1" applyNumberFormat="1" applyFont="1" applyBorder="1" applyAlignment="1">
      <alignment vertical="center"/>
    </xf>
    <xf numFmtId="37" fontId="7" fillId="0" borderId="0" xfId="1" applyNumberFormat="1" applyFont="1" applyBorder="1" applyAlignment="1">
      <alignment horizontal="center" vertical="center"/>
    </xf>
    <xf numFmtId="37" fontId="8" fillId="0" borderId="0" xfId="1" applyNumberFormat="1" applyFont="1" applyBorder="1" applyAlignment="1">
      <alignment horizontal="centerContinuous" vertical="center"/>
    </xf>
    <xf numFmtId="37" fontId="7" fillId="0" borderId="14" xfId="0" applyNumberFormat="1" applyFont="1" applyFill="1" applyBorder="1" applyAlignment="1" applyProtection="1">
      <alignment horizontal="right" vertical="center"/>
    </xf>
    <xf numFmtId="37" fontId="76" fillId="0" borderId="9" xfId="0" applyNumberFormat="1" applyFont="1" applyFill="1" applyBorder="1" applyAlignment="1" applyProtection="1">
      <alignment horizontal="center" vertical="center"/>
    </xf>
    <xf numFmtId="164" fontId="76" fillId="0" borderId="4" xfId="0" applyFont="1" applyFill="1" applyBorder="1" applyAlignment="1" applyProtection="1">
      <alignment horizontal="centerContinuous" vertical="center"/>
    </xf>
    <xf numFmtId="164" fontId="9" fillId="0" borderId="31" xfId="0" applyFont="1" applyBorder="1" applyAlignment="1">
      <alignment vertical="center"/>
    </xf>
    <xf numFmtId="0" fontId="7" fillId="0" borderId="61" xfId="0" applyNumberFormat="1" applyFont="1" applyBorder="1" applyAlignment="1" applyProtection="1">
      <alignment horizontal="center"/>
    </xf>
    <xf numFmtId="0" fontId="22" fillId="0" borderId="27" xfId="0" applyNumberFormat="1" applyFont="1" applyBorder="1" applyAlignment="1" applyProtection="1">
      <alignment horizontal="center"/>
    </xf>
    <xf numFmtId="0" fontId="22" fillId="0" borderId="27" xfId="0" applyNumberFormat="1" applyFont="1" applyBorder="1" applyProtection="1"/>
    <xf numFmtId="164" fontId="8" fillId="0" borderId="2" xfId="0" applyFont="1" applyBorder="1"/>
    <xf numFmtId="37" fontId="22" fillId="0" borderId="8" xfId="0" applyNumberFormat="1" applyFont="1" applyFill="1" applyBorder="1" applyProtection="1">
      <protection locked="0"/>
    </xf>
    <xf numFmtId="0" fontId="76" fillId="0" borderId="5" xfId="0" applyNumberFormat="1" applyFont="1" applyBorder="1"/>
    <xf numFmtId="164" fontId="7" fillId="0" borderId="25" xfId="0" applyFont="1" applyFill="1" applyBorder="1" applyAlignment="1">
      <alignment vertical="center"/>
    </xf>
    <xf numFmtId="164" fontId="7" fillId="0" borderId="8" xfId="0" quotePrefix="1" applyFont="1" applyFill="1" applyBorder="1" applyAlignment="1" applyProtection="1">
      <alignment horizontal="center"/>
    </xf>
    <xf numFmtId="0" fontId="7" fillId="0" borderId="7" xfId="0" applyNumberFormat="1" applyFont="1" applyBorder="1" applyAlignment="1" applyProtection="1">
      <alignment horizontal="center" vertical="center"/>
    </xf>
    <xf numFmtId="0" fontId="22" fillId="0" borderId="9" xfId="19852" applyFont="1" applyBorder="1" applyAlignment="1">
      <alignment horizontal="center"/>
    </xf>
    <xf numFmtId="37" fontId="22" fillId="83" borderId="5" xfId="0" applyNumberFormat="1" applyFont="1" applyFill="1" applyBorder="1" applyAlignment="1" applyProtection="1">
      <alignment horizontal="centerContinuous" vertical="center"/>
    </xf>
    <xf numFmtId="0" fontId="7" fillId="0" borderId="7" xfId="0" applyNumberFormat="1" applyFont="1" applyFill="1" applyBorder="1" applyProtection="1"/>
    <xf numFmtId="37" fontId="7" fillId="0" borderId="16" xfId="0" applyNumberFormat="1" applyFont="1" applyFill="1" applyBorder="1" applyAlignment="1" applyProtection="1">
      <alignment horizontal="right"/>
      <protection locked="0"/>
    </xf>
    <xf numFmtId="164" fontId="9" fillId="0" borderId="12" xfId="9687" applyFont="1" applyBorder="1" applyAlignment="1">
      <alignment vertical="center"/>
    </xf>
    <xf numFmtId="0" fontId="7" fillId="0" borderId="10" xfId="0" applyNumberFormat="1" applyFont="1" applyFill="1" applyBorder="1" applyProtection="1"/>
    <xf numFmtId="38" fontId="7" fillId="0" borderId="75" xfId="19852" applyNumberFormat="1" applyFont="1" applyBorder="1" applyAlignment="1">
      <alignment vertical="center"/>
    </xf>
    <xf numFmtId="164" fontId="94" fillId="0" borderId="0" xfId="0" applyFont="1"/>
    <xf numFmtId="0" fontId="22" fillId="0" borderId="17" xfId="19852" applyFont="1" applyBorder="1"/>
    <xf numFmtId="0" fontId="7" fillId="0" borderId="4" xfId="0" applyNumberFormat="1" applyFont="1" applyBorder="1" applyAlignment="1">
      <alignment horizontal="center" vertical="center"/>
    </xf>
    <xf numFmtId="6" fontId="76" fillId="0" borderId="9" xfId="0" applyNumberFormat="1" applyFont="1" applyBorder="1"/>
    <xf numFmtId="164" fontId="76" fillId="0" borderId="9" xfId="0" applyNumberFormat="1" applyFont="1" applyBorder="1"/>
    <xf numFmtId="0" fontId="23" fillId="0" borderId="2" xfId="0" applyNumberFormat="1" applyFont="1" applyBorder="1" applyAlignment="1">
      <alignment vertical="center"/>
    </xf>
    <xf numFmtId="164" fontId="8" fillId="0" borderId="5" xfId="9687" applyFont="1" applyBorder="1" applyAlignment="1">
      <alignment horizontal="center" vertical="center"/>
    </xf>
    <xf numFmtId="164" fontId="7" fillId="0" borderId="0" xfId="9687" applyFont="1" applyBorder="1" applyAlignment="1">
      <alignment horizontal="center" vertical="center"/>
    </xf>
    <xf numFmtId="0" fontId="0" fillId="0" borderId="8" xfId="0" applyNumberFormat="1" applyBorder="1" applyAlignment="1">
      <alignment horizontal="centerContinuous"/>
    </xf>
    <xf numFmtId="37" fontId="7" fillId="0" borderId="119" xfId="0" applyNumberFormat="1" applyFont="1" applyFill="1" applyBorder="1" applyProtection="1">
      <protection locked="0"/>
    </xf>
    <xf numFmtId="37" fontId="7" fillId="0" borderId="122" xfId="0" applyNumberFormat="1" applyFont="1" applyFill="1" applyBorder="1" applyProtection="1">
      <protection locked="0"/>
    </xf>
    <xf numFmtId="164" fontId="7" fillId="0" borderId="25" xfId="0" applyFont="1" applyFill="1" applyBorder="1"/>
    <xf numFmtId="37" fontId="76" fillId="0" borderId="5" xfId="0" applyNumberFormat="1" applyFont="1" applyBorder="1" applyAlignment="1" applyProtection="1">
      <alignment vertical="center"/>
    </xf>
    <xf numFmtId="0" fontId="22" fillId="0" borderId="9" xfId="19852" applyFont="1" applyBorder="1" applyAlignment="1" applyProtection="1">
      <alignment horizontal="center"/>
    </xf>
    <xf numFmtId="37" fontId="7" fillId="0" borderId="24" xfId="0" applyNumberFormat="1" applyFont="1" applyFill="1" applyBorder="1" applyAlignment="1" applyProtection="1">
      <alignment horizontal="right" vertical="center"/>
    </xf>
    <xf numFmtId="37" fontId="7" fillId="0" borderId="22" xfId="0" applyNumberFormat="1" applyFont="1" applyFill="1" applyBorder="1" applyAlignment="1" applyProtection="1">
      <alignment horizontal="center" vertical="center"/>
    </xf>
    <xf numFmtId="37" fontId="7" fillId="0" borderId="30" xfId="0" applyNumberFormat="1" applyFont="1" applyFill="1" applyBorder="1" applyAlignment="1" applyProtection="1">
      <alignment horizontal="center" vertical="center"/>
    </xf>
    <xf numFmtId="0" fontId="0" fillId="0" borderId="2" xfId="0" applyNumberFormat="1" applyBorder="1" applyAlignment="1">
      <alignment vertical="center"/>
    </xf>
    <xf numFmtId="164" fontId="0" fillId="0" borderId="0" xfId="0" applyFill="1" applyBorder="1" applyAlignment="1">
      <alignment horizontal="centerContinuous" vertical="center"/>
    </xf>
    <xf numFmtId="0" fontId="7" fillId="0" borderId="136" xfId="2" applyFill="1" applyBorder="1"/>
    <xf numFmtId="0" fontId="7" fillId="0" borderId="137" xfId="2" applyFill="1" applyBorder="1"/>
    <xf numFmtId="0" fontId="7" fillId="0" borderId="9" xfId="0" applyNumberFormat="1" applyFont="1" applyFill="1" applyBorder="1" applyAlignment="1" applyProtection="1">
      <alignment horizontal="center" vertical="center"/>
    </xf>
    <xf numFmtId="37" fontId="7" fillId="0" borderId="21" xfId="0" applyNumberFormat="1" applyFont="1" applyFill="1" applyBorder="1" applyAlignment="1" applyProtection="1"/>
    <xf numFmtId="164" fontId="10" fillId="0" borderId="1" xfId="9687" applyBorder="1"/>
    <xf numFmtId="164" fontId="22" fillId="0" borderId="0" xfId="0" applyFont="1" applyBorder="1"/>
    <xf numFmtId="0" fontId="8" fillId="0" borderId="130" xfId="10352" applyFont="1" applyBorder="1" applyAlignment="1" applyProtection="1">
      <alignment horizontal="centerContinuous"/>
    </xf>
    <xf numFmtId="164" fontId="0" fillId="0" borderId="0" xfId="0" applyFill="1"/>
    <xf numFmtId="0" fontId="7" fillId="0" borderId="135" xfId="2" applyFill="1" applyBorder="1"/>
    <xf numFmtId="164" fontId="7" fillId="0" borderId="1" xfId="0" applyFont="1" applyBorder="1" applyAlignment="1">
      <alignment horizontal="center"/>
    </xf>
    <xf numFmtId="164" fontId="7" fillId="0" borderId="10" xfId="0" applyFont="1" applyBorder="1" applyAlignment="1">
      <alignment horizontal="center" vertical="center"/>
    </xf>
    <xf numFmtId="37" fontId="7" fillId="0" borderId="134" xfId="0" applyNumberFormat="1" applyFont="1" applyFill="1" applyBorder="1" applyAlignment="1" applyProtection="1">
      <protection locked="0"/>
    </xf>
    <xf numFmtId="0" fontId="76" fillId="0" borderId="4" xfId="0" applyNumberFormat="1" applyFont="1" applyBorder="1"/>
    <xf numFmtId="37" fontId="22" fillId="0" borderId="15" xfId="0" applyNumberFormat="1" applyFont="1" applyFill="1" applyBorder="1" applyProtection="1">
      <protection locked="0"/>
    </xf>
    <xf numFmtId="164" fontId="76" fillId="0" borderId="4" xfId="9688" applyFont="1" applyFill="1" applyBorder="1" applyAlignment="1">
      <alignment horizontal="centerContinuous"/>
    </xf>
    <xf numFmtId="0" fontId="22" fillId="0" borderId="59" xfId="0" applyNumberFormat="1" applyFont="1" applyBorder="1" applyAlignment="1" applyProtection="1">
      <alignment horizontal="center"/>
    </xf>
    <xf numFmtId="0" fontId="22" fillId="0" borderId="27" xfId="0" applyNumberFormat="1" applyFont="1" applyBorder="1" applyAlignment="1" applyProtection="1">
      <alignment horizontal="left"/>
    </xf>
    <xf numFmtId="0" fontId="22" fillId="0" borderId="8" xfId="19852" applyFont="1" applyBorder="1" applyAlignment="1" applyProtection="1">
      <alignment horizontal="left" vertical="center"/>
    </xf>
    <xf numFmtId="37" fontId="76" fillId="0" borderId="9" xfId="0" applyNumberFormat="1" applyFont="1" applyBorder="1" applyAlignment="1" applyProtection="1">
      <alignment vertical="center"/>
    </xf>
    <xf numFmtId="164" fontId="83" fillId="0" borderId="5" xfId="9692" applyFont="1" applyBorder="1" applyAlignment="1">
      <alignment horizontal="centerContinuous"/>
    </xf>
    <xf numFmtId="37" fontId="7" fillId="0" borderId="81" xfId="1" applyNumberFormat="1" applyFont="1" applyBorder="1" applyAlignment="1">
      <alignment vertical="center"/>
    </xf>
    <xf numFmtId="164" fontId="7" fillId="0" borderId="3" xfId="0" applyFont="1" applyBorder="1" applyAlignment="1">
      <alignment horizontal="center"/>
    </xf>
    <xf numFmtId="5" fontId="7" fillId="0" borderId="2" xfId="9687" applyNumberFormat="1" applyFont="1" applyFill="1" applyBorder="1" applyAlignment="1" applyProtection="1">
      <alignment vertical="center"/>
    </xf>
    <xf numFmtId="0" fontId="7" fillId="0" borderId="31" xfId="0" applyNumberFormat="1" applyFont="1" applyBorder="1" applyAlignment="1">
      <alignment horizontal="center" vertical="center"/>
    </xf>
    <xf numFmtId="37" fontId="22" fillId="0" borderId="9" xfId="0" applyNumberFormat="1" applyFont="1" applyBorder="1" applyAlignment="1" applyProtection="1">
      <alignment vertical="center"/>
      <protection locked="0"/>
    </xf>
    <xf numFmtId="37" fontId="22" fillId="0" borderId="0" xfId="0" applyNumberFormat="1" applyFont="1" applyFill="1" applyBorder="1" applyAlignment="1" applyProtection="1">
      <alignment horizontal="center" vertical="center"/>
    </xf>
    <xf numFmtId="0" fontId="9" fillId="0" borderId="0" xfId="7950"/>
    <xf numFmtId="0" fontId="22" fillId="0" borderId="1" xfId="7950" applyFont="1" applyBorder="1"/>
    <xf numFmtId="0" fontId="22" fillId="0" borderId="2" xfId="7950" applyFont="1" applyBorder="1"/>
    <xf numFmtId="37" fontId="22" fillId="0" borderId="2" xfId="7950" applyNumberFormat="1" applyFont="1" applyBorder="1"/>
    <xf numFmtId="0" fontId="22" fillId="0" borderId="0" xfId="7950" applyFont="1"/>
    <xf numFmtId="0" fontId="22" fillId="0" borderId="4" xfId="7950" applyFont="1" applyBorder="1" applyAlignment="1" applyProtection="1">
      <alignment horizontal="centerContinuous" vertical="center"/>
    </xf>
    <xf numFmtId="0" fontId="22" fillId="0" borderId="0" xfId="7950" applyFont="1" applyBorder="1" applyAlignment="1">
      <alignment horizontal="centerContinuous" vertical="center"/>
    </xf>
    <xf numFmtId="37" fontId="22" fillId="0" borderId="0" xfId="7950" applyNumberFormat="1" applyFont="1" applyBorder="1" applyAlignment="1">
      <alignment horizontal="centerContinuous" vertical="center"/>
    </xf>
    <xf numFmtId="0" fontId="22" fillId="0" borderId="0" xfId="7950" applyFont="1" applyAlignment="1">
      <alignment vertical="center"/>
    </xf>
    <xf numFmtId="0" fontId="23" fillId="0" borderId="0" xfId="7950" applyFont="1" applyBorder="1" applyAlignment="1">
      <alignment horizontal="centerContinuous" vertical="center"/>
    </xf>
    <xf numFmtId="0" fontId="22" fillId="0" borderId="4" xfId="7950" applyFont="1" applyBorder="1" applyAlignment="1">
      <alignment horizontal="centerContinuous" vertical="center"/>
    </xf>
    <xf numFmtId="0" fontId="22" fillId="0" borderId="4" xfId="7950" applyFont="1" applyBorder="1" applyAlignment="1" applyProtection="1">
      <alignment horizontal="center" vertical="center"/>
    </xf>
    <xf numFmtId="0" fontId="22" fillId="0" borderId="4" xfId="7950" quotePrefix="1" applyFont="1" applyBorder="1" applyAlignment="1" applyProtection="1">
      <alignment horizontal="center" vertical="center"/>
    </xf>
    <xf numFmtId="0" fontId="22" fillId="0" borderId="0" xfId="7950" applyFont="1" applyBorder="1" applyAlignment="1" applyProtection="1">
      <alignment horizontal="left" vertical="center"/>
    </xf>
    <xf numFmtId="37" fontId="22" fillId="0" borderId="0" xfId="7950" applyNumberFormat="1" applyFont="1" applyBorder="1" applyAlignment="1">
      <alignment vertical="center"/>
    </xf>
    <xf numFmtId="0" fontId="22" fillId="0" borderId="0" xfId="7950" applyFont="1" applyBorder="1" applyAlignment="1">
      <alignment vertical="center"/>
    </xf>
    <xf numFmtId="0" fontId="22" fillId="0" borderId="31" xfId="7950" quotePrefix="1" applyFont="1" applyBorder="1" applyAlignment="1" applyProtection="1">
      <alignment horizontal="center" vertical="center"/>
    </xf>
    <xf numFmtId="0" fontId="22" fillId="0" borderId="8" xfId="7950" applyFont="1" applyBorder="1" applyAlignment="1" applyProtection="1">
      <alignment horizontal="left" vertical="center"/>
    </xf>
    <xf numFmtId="37" fontId="22" fillId="0" borderId="8" xfId="7950" applyNumberFormat="1" applyFont="1" applyBorder="1" applyAlignment="1">
      <alignment vertical="center"/>
    </xf>
    <xf numFmtId="0" fontId="22" fillId="0" borderId="8" xfId="7950" applyFont="1" applyBorder="1" applyAlignment="1">
      <alignment vertical="center"/>
    </xf>
    <xf numFmtId="0" fontId="22" fillId="0" borderId="7" xfId="7950" applyFont="1" applyBorder="1" applyAlignment="1">
      <alignment vertical="center"/>
    </xf>
    <xf numFmtId="37" fontId="22" fillId="0" borderId="7" xfId="7950" applyNumberFormat="1" applyFont="1" applyBorder="1" applyAlignment="1">
      <alignment vertical="center"/>
    </xf>
    <xf numFmtId="0" fontId="22" fillId="0" borderId="7" xfId="7950" applyFont="1" applyBorder="1" applyAlignment="1" applyProtection="1">
      <alignment horizontal="center" vertical="center"/>
    </xf>
    <xf numFmtId="37" fontId="22" fillId="0" borderId="7" xfId="7950" applyNumberFormat="1" applyFont="1" applyBorder="1" applyAlignment="1" applyProtection="1">
      <alignment horizontal="center" vertical="center"/>
    </xf>
    <xf numFmtId="0" fontId="22" fillId="0" borderId="5" xfId="7950" applyFont="1" applyBorder="1" applyAlignment="1" applyProtection="1">
      <alignment horizontal="center" vertical="center"/>
    </xf>
    <xf numFmtId="0" fontId="22" fillId="0" borderId="10" xfId="7950" applyFont="1" applyBorder="1" applyAlignment="1">
      <alignment vertical="center"/>
    </xf>
    <xf numFmtId="0" fontId="22" fillId="0" borderId="10" xfId="7950" applyFont="1" applyBorder="1" applyAlignment="1" applyProtection="1">
      <alignment horizontal="center" vertical="center"/>
    </xf>
    <xf numFmtId="37" fontId="22" fillId="0" borderId="10" xfId="7950" applyNumberFormat="1" applyFont="1" applyBorder="1" applyAlignment="1" applyProtection="1">
      <alignment horizontal="center" vertical="center"/>
    </xf>
    <xf numFmtId="0" fontId="88" fillId="0" borderId="7" xfId="7950" applyFont="1" applyBorder="1" applyAlignment="1" applyProtection="1">
      <alignment horizontal="left" vertical="center"/>
    </xf>
    <xf numFmtId="0" fontId="22" fillId="0" borderId="10" xfId="7950" applyFont="1" applyBorder="1" applyAlignment="1" applyProtection="1">
      <alignment horizontal="left" vertical="center"/>
    </xf>
    <xf numFmtId="37" fontId="22" fillId="0" borderId="10" xfId="7950" applyNumberFormat="1" applyFont="1" applyBorder="1" applyAlignment="1" applyProtection="1">
      <alignment vertical="center"/>
    </xf>
    <xf numFmtId="37" fontId="22" fillId="0" borderId="0" xfId="7950" applyNumberFormat="1" applyFont="1" applyAlignment="1" applyProtection="1">
      <alignment vertical="center"/>
    </xf>
    <xf numFmtId="0" fontId="22" fillId="0" borderId="25" xfId="7950" applyFont="1" applyBorder="1" applyAlignment="1" applyProtection="1">
      <alignment horizontal="left" vertical="center"/>
    </xf>
    <xf numFmtId="37" fontId="22" fillId="0" borderId="10" xfId="7950" applyNumberFormat="1" applyFont="1" applyFill="1" applyBorder="1" applyAlignment="1" applyProtection="1">
      <alignment vertical="center"/>
    </xf>
    <xf numFmtId="0" fontId="22" fillId="0" borderId="25" xfId="7950" applyFont="1" applyBorder="1" applyAlignment="1">
      <alignment vertical="center"/>
    </xf>
    <xf numFmtId="37" fontId="22" fillId="0" borderId="25" xfId="7950" applyNumberFormat="1" applyFont="1" applyBorder="1" applyAlignment="1" applyProtection="1">
      <alignment vertical="center"/>
    </xf>
    <xf numFmtId="0" fontId="88" fillId="0" borderId="25" xfId="7950" applyFont="1" applyBorder="1" applyAlignment="1" applyProtection="1">
      <alignment horizontal="left" vertical="center"/>
    </xf>
    <xf numFmtId="0" fontId="9" fillId="0" borderId="1" xfId="7950" applyBorder="1"/>
    <xf numFmtId="0" fontId="22" fillId="0" borderId="4" xfId="7950" applyFont="1" applyBorder="1" applyAlignment="1" applyProtection="1">
      <alignment vertical="center"/>
    </xf>
    <xf numFmtId="0" fontId="22" fillId="0" borderId="31" xfId="7950" quotePrefix="1" applyFont="1" applyBorder="1" applyAlignment="1">
      <alignment vertical="center"/>
    </xf>
    <xf numFmtId="0" fontId="7" fillId="0" borderId="8" xfId="7950" quotePrefix="1" applyFont="1" applyBorder="1" applyAlignment="1">
      <alignment vertical="center"/>
    </xf>
    <xf numFmtId="37" fontId="22" fillId="0" borderId="0" xfId="7950" applyNumberFormat="1" applyFont="1" applyAlignment="1">
      <alignment vertical="center"/>
    </xf>
    <xf numFmtId="37" fontId="22" fillId="0" borderId="0" xfId="7950" applyNumberFormat="1" applyFont="1"/>
    <xf numFmtId="0" fontId="22" fillId="0" borderId="3" xfId="7950" applyFont="1" applyBorder="1" applyAlignment="1">
      <alignment horizontal="center"/>
    </xf>
    <xf numFmtId="0" fontId="22" fillId="0" borderId="5" xfId="7950" applyFont="1" applyBorder="1" applyAlignment="1">
      <alignment horizontal="center" vertical="center"/>
    </xf>
    <xf numFmtId="0" fontId="22" fillId="0" borderId="9" xfId="7950" applyFont="1" applyBorder="1" applyAlignment="1">
      <alignment horizontal="center" vertical="center"/>
    </xf>
    <xf numFmtId="0" fontId="9" fillId="0" borderId="3" xfId="7950" applyBorder="1" applyAlignment="1">
      <alignment horizontal="center"/>
    </xf>
    <xf numFmtId="0" fontId="22" fillId="0" borderId="0" xfId="7950" applyFont="1" applyAlignment="1">
      <alignment horizontal="center" vertical="center"/>
    </xf>
    <xf numFmtId="0" fontId="22" fillId="0" borderId="10" xfId="7950" applyFont="1" applyBorder="1" applyAlignment="1">
      <alignment horizontal="center" vertical="center"/>
    </xf>
    <xf numFmtId="0" fontId="22" fillId="0" borderId="7" xfId="7950" applyFont="1" applyBorder="1" applyAlignment="1">
      <alignment horizontal="center" vertical="center"/>
    </xf>
    <xf numFmtId="0" fontId="7" fillId="0" borderId="0" xfId="7950" applyFont="1" applyBorder="1" applyAlignment="1" applyProtection="1">
      <alignment vertical="center"/>
    </xf>
    <xf numFmtId="0" fontId="7" fillId="0" borderId="0" xfId="7950" applyFont="1" applyBorder="1" applyAlignment="1">
      <alignment horizontal="left" vertical="center"/>
    </xf>
    <xf numFmtId="37" fontId="22" fillId="0" borderId="25" xfId="7950" applyNumberFormat="1" applyFont="1" applyFill="1" applyBorder="1" applyAlignment="1" applyProtection="1">
      <alignment vertical="center"/>
    </xf>
    <xf numFmtId="0" fontId="22" fillId="0" borderId="25" xfId="7950" applyFont="1" applyFill="1" applyBorder="1" applyAlignment="1">
      <alignment vertical="center"/>
    </xf>
    <xf numFmtId="38" fontId="22" fillId="0" borderId="25" xfId="10366" applyNumberFormat="1" applyFont="1" applyFill="1" applyBorder="1" applyAlignment="1">
      <alignment vertical="center"/>
    </xf>
    <xf numFmtId="0" fontId="22" fillId="0" borderId="7" xfId="7950" applyFont="1" applyFill="1" applyBorder="1" applyAlignment="1">
      <alignment vertical="center"/>
    </xf>
    <xf numFmtId="0" fontId="22" fillId="0" borderId="10" xfId="7950" applyFont="1" applyFill="1" applyBorder="1" applyAlignment="1" applyProtection="1">
      <alignment horizontal="left" vertical="center"/>
    </xf>
    <xf numFmtId="0" fontId="22" fillId="0" borderId="25" xfId="7950" applyFont="1" applyFill="1" applyBorder="1" applyAlignment="1" applyProtection="1">
      <alignment horizontal="left" vertical="center"/>
    </xf>
    <xf numFmtId="37" fontId="23" fillId="0" borderId="16" xfId="7950" applyNumberFormat="1" applyFont="1" applyFill="1" applyBorder="1" applyAlignment="1" applyProtection="1">
      <alignment vertical="center"/>
    </xf>
    <xf numFmtId="0" fontId="23" fillId="0" borderId="16" xfId="7950" applyFont="1" applyBorder="1" applyAlignment="1" applyProtection="1">
      <alignment horizontal="left" vertical="center"/>
    </xf>
    <xf numFmtId="0" fontId="23" fillId="0" borderId="10" xfId="7950" applyFont="1" applyBorder="1" applyAlignment="1" applyProtection="1">
      <alignment horizontal="left" vertical="center"/>
    </xf>
    <xf numFmtId="37" fontId="23" fillId="0" borderId="10" xfId="7950" applyNumberFormat="1" applyFont="1" applyFill="1" applyBorder="1" applyAlignment="1" applyProtection="1">
      <alignment vertical="center"/>
    </xf>
    <xf numFmtId="0" fontId="23" fillId="0" borderId="10" xfId="7950" applyFont="1" applyFill="1" applyBorder="1" applyAlignment="1" applyProtection="1">
      <alignment horizontal="left" vertical="center"/>
    </xf>
    <xf numFmtId="37" fontId="7" fillId="0" borderId="31" xfId="1" applyNumberFormat="1" applyFont="1" applyBorder="1" applyAlignment="1">
      <alignment vertical="center"/>
    </xf>
    <xf numFmtId="0" fontId="22" fillId="0" borderId="2" xfId="19852" applyFont="1" applyBorder="1" applyAlignment="1">
      <alignment horizontal="centerContinuous"/>
    </xf>
    <xf numFmtId="0" fontId="7" fillId="0" borderId="0" xfId="10352" applyFont="1" applyAlignment="1" applyProtection="1">
      <alignment horizontal="centerContinuous"/>
    </xf>
    <xf numFmtId="0" fontId="67" fillId="0" borderId="9" xfId="0" applyNumberFormat="1" applyFont="1" applyBorder="1" applyAlignment="1">
      <alignment horizontal="centerContinuous"/>
    </xf>
    <xf numFmtId="5" fontId="22" fillId="0" borderId="76" xfId="19852" applyNumberFormat="1" applyFont="1" applyBorder="1" applyProtection="1"/>
    <xf numFmtId="164" fontId="8" fillId="0" borderId="8" xfId="9687" applyFont="1" applyBorder="1" applyAlignment="1">
      <alignment vertical="center"/>
    </xf>
    <xf numFmtId="0" fontId="22" fillId="0" borderId="25" xfId="19852" applyFont="1" applyBorder="1" applyAlignment="1" applyProtection="1">
      <alignment horizontal="center"/>
    </xf>
    <xf numFmtId="0" fontId="22" fillId="0" borderId="132" xfId="19852" applyFont="1" applyBorder="1" applyAlignment="1" applyProtection="1">
      <alignment horizontal="center"/>
    </xf>
    <xf numFmtId="164" fontId="10" fillId="0" borderId="79" xfId="9687" applyFill="1" applyBorder="1" applyAlignment="1">
      <alignment horizontal="centerContinuous" vertical="center"/>
    </xf>
    <xf numFmtId="164" fontId="76" fillId="0" borderId="0" xfId="9687" applyFont="1" applyAlignment="1"/>
    <xf numFmtId="37" fontId="7" fillId="0" borderId="91" xfId="9750" applyNumberFormat="1" applyFont="1" applyFill="1" applyBorder="1" applyAlignment="1" applyProtection="1">
      <alignment horizontal="center" vertical="center"/>
    </xf>
    <xf numFmtId="37" fontId="7" fillId="0" borderId="15" xfId="0" applyNumberFormat="1" applyFont="1" applyBorder="1" applyAlignment="1" applyProtection="1">
      <alignment vertical="center"/>
    </xf>
    <xf numFmtId="37" fontId="7" fillId="0" borderId="22" xfId="9750" applyNumberFormat="1" applyFont="1" applyBorder="1" applyAlignment="1" applyProtection="1">
      <alignment horizontal="center" vertical="center"/>
    </xf>
    <xf numFmtId="0" fontId="7" fillId="0" borderId="0" xfId="0" quotePrefix="1" applyNumberFormat="1" applyFont="1" applyAlignment="1">
      <alignment horizontal="center" vertical="center"/>
    </xf>
    <xf numFmtId="0" fontId="0" fillId="0" borderId="9" xfId="0" applyNumberFormat="1" applyBorder="1" applyAlignment="1">
      <alignment vertical="center"/>
    </xf>
    <xf numFmtId="37" fontId="7" fillId="0" borderId="14" xfId="0" applyNumberFormat="1" applyFont="1" applyBorder="1" applyAlignment="1" applyProtection="1">
      <alignment horizontal="right" vertical="center"/>
    </xf>
    <xf numFmtId="0" fontId="7" fillId="0" borderId="4" xfId="0" applyNumberFormat="1" applyFont="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8" xfId="0" applyNumberFormat="1" applyFont="1" applyBorder="1" applyAlignment="1">
      <alignment horizontal="centerContinuous" vertical="center"/>
    </xf>
    <xf numFmtId="0" fontId="0" fillId="0" borderId="0" xfId="0" applyNumberFormat="1" applyBorder="1" applyAlignment="1">
      <alignment horizontal="centerContinuous" vertical="center"/>
    </xf>
    <xf numFmtId="0" fontId="7" fillId="0" borderId="1" xfId="0" applyNumberFormat="1" applyFont="1" applyBorder="1" applyAlignment="1">
      <alignment horizontal="center" vertical="center"/>
    </xf>
    <xf numFmtId="0" fontId="76" fillId="0" borderId="2" xfId="0" applyNumberFormat="1" applyFont="1" applyBorder="1" applyAlignment="1">
      <alignment horizontal="centerContinuous"/>
    </xf>
    <xf numFmtId="0" fontId="76" fillId="0" borderId="5" xfId="0" applyNumberFormat="1" applyFont="1" applyBorder="1" applyAlignment="1">
      <alignment horizontal="centerContinuous"/>
    </xf>
    <xf numFmtId="0" fontId="77" fillId="0" borderId="0" xfId="0" applyNumberFormat="1" applyFont="1" applyBorder="1" applyAlignment="1">
      <alignment horizontal="centerContinuous"/>
    </xf>
    <xf numFmtId="0" fontId="76" fillId="0" borderId="4" xfId="0" applyNumberFormat="1" applyFont="1" applyBorder="1" applyAlignment="1" applyProtection="1">
      <alignment horizontal="centerContinuous"/>
    </xf>
    <xf numFmtId="0" fontId="76" fillId="0" borderId="1" xfId="0" applyNumberFormat="1" applyFont="1" applyBorder="1"/>
    <xf numFmtId="164" fontId="9" fillId="0" borderId="0" xfId="0" applyFont="1" applyAlignment="1">
      <alignment horizontal="right" vertical="center"/>
    </xf>
    <xf numFmtId="164" fontId="9" fillId="0" borderId="4" xfId="0" applyFont="1" applyBorder="1" applyAlignment="1" applyProtection="1">
      <alignment horizontal="center" vertical="center"/>
    </xf>
    <xf numFmtId="39" fontId="9" fillId="0" borderId="61" xfId="0" applyNumberFormat="1" applyFont="1" applyFill="1" applyBorder="1" applyAlignment="1" applyProtection="1">
      <alignment horizontal="center" vertical="center"/>
    </xf>
    <xf numFmtId="164" fontId="9" fillId="0" borderId="9" xfId="0" applyFont="1" applyBorder="1" applyAlignment="1" applyProtection="1">
      <alignment horizontal="center" vertical="center"/>
    </xf>
    <xf numFmtId="164" fontId="9" fillId="0" borderId="4" xfId="0" applyFont="1" applyBorder="1" applyAlignment="1">
      <alignment horizontal="center" vertical="center"/>
    </xf>
    <xf numFmtId="164" fontId="76" fillId="0" borderId="5" xfId="0" applyFont="1" applyFill="1" applyBorder="1" applyAlignment="1" applyProtection="1">
      <alignment horizontal="centerContinuous" vertical="center"/>
    </xf>
    <xf numFmtId="164" fontId="76" fillId="0" borderId="1" xfId="0" applyFont="1" applyFill="1" applyBorder="1" applyAlignment="1" applyProtection="1">
      <alignment horizontal="center" vertical="center"/>
    </xf>
    <xf numFmtId="164" fontId="7" fillId="0" borderId="0" xfId="0" applyFont="1" applyFill="1" applyBorder="1" applyAlignment="1">
      <alignment vertical="center"/>
    </xf>
    <xf numFmtId="164" fontId="22" fillId="0" borderId="5" xfId="0" applyFont="1" applyBorder="1" applyAlignment="1" applyProtection="1">
      <alignment horizontal="center" vertical="center"/>
    </xf>
    <xf numFmtId="164" fontId="22" fillId="0" borderId="7" xfId="0" applyFont="1" applyBorder="1" applyAlignment="1" applyProtection="1">
      <alignment horizontal="center" vertical="center"/>
    </xf>
    <xf numFmtId="164" fontId="22" fillId="0" borderId="9" xfId="0" applyFont="1" applyBorder="1"/>
    <xf numFmtId="39" fontId="9" fillId="0" borderId="56" xfId="0" applyNumberFormat="1" applyFont="1" applyFill="1" applyBorder="1" applyAlignment="1" applyProtection="1">
      <alignment horizontal="center" vertical="center"/>
    </xf>
    <xf numFmtId="164" fontId="9" fillId="0" borderId="0" xfId="0" quotePrefix="1" applyFont="1" applyBorder="1" applyAlignment="1">
      <alignment horizontal="right" vertical="top" textRotation="180"/>
    </xf>
    <xf numFmtId="37" fontId="7" fillId="0" borderId="55" xfId="0" applyNumberFormat="1" applyFont="1" applyFill="1" applyBorder="1" applyAlignment="1" applyProtection="1">
      <alignment horizontal="center" vertical="center"/>
    </xf>
    <xf numFmtId="0" fontId="7" fillId="0" borderId="58" xfId="0" applyNumberFormat="1" applyFont="1" applyBorder="1" applyAlignment="1">
      <alignment vertical="center"/>
    </xf>
    <xf numFmtId="0" fontId="22" fillId="0" borderId="8" xfId="0" applyNumberFormat="1" applyFont="1" applyBorder="1" applyAlignment="1">
      <alignment horizontal="center"/>
    </xf>
    <xf numFmtId="0" fontId="7" fillId="83" borderId="31" xfId="0" applyNumberFormat="1" applyFont="1" applyFill="1" applyBorder="1"/>
    <xf numFmtId="0" fontId="7" fillId="83" borderId="9" xfId="0" applyNumberFormat="1" applyFont="1" applyFill="1" applyBorder="1"/>
    <xf numFmtId="0" fontId="7" fillId="0" borderId="0" xfId="19852" applyFont="1" applyFill="1" applyBorder="1"/>
    <xf numFmtId="0" fontId="7" fillId="0" borderId="0" xfId="3" quotePrefix="1" applyNumberFormat="1" applyFont="1" applyFill="1" applyBorder="1" applyAlignment="1">
      <alignment horizontal="left" vertical="center" indent="1"/>
    </xf>
    <xf numFmtId="0" fontId="7" fillId="0" borderId="0" xfId="19852" applyFont="1" applyBorder="1" applyAlignment="1">
      <alignment horizontal="centerContinuous" vertical="center"/>
    </xf>
    <xf numFmtId="0" fontId="7" fillId="0" borderId="10" xfId="19852" applyFont="1" applyBorder="1" applyAlignment="1">
      <alignment horizontal="center" vertical="center"/>
    </xf>
    <xf numFmtId="37" fontId="7" fillId="0" borderId="32" xfId="19852" applyNumberFormat="1" applyFont="1" applyBorder="1" applyAlignment="1" applyProtection="1">
      <alignment vertical="center"/>
      <protection locked="0"/>
    </xf>
    <xf numFmtId="0" fontId="7" fillId="0" borderId="31" xfId="19852" applyFont="1" applyBorder="1" applyAlignment="1" applyProtection="1">
      <alignment horizontal="center"/>
    </xf>
    <xf numFmtId="164" fontId="9" fillId="0" borderId="5" xfId="9687" applyFont="1" applyBorder="1"/>
    <xf numFmtId="164" fontId="22" fillId="0" borderId="9" xfId="9692" applyFont="1" applyBorder="1"/>
    <xf numFmtId="164" fontId="22" fillId="0" borderId="7" xfId="9692" applyFont="1" applyBorder="1" applyAlignment="1">
      <alignment horizontal="center"/>
    </xf>
    <xf numFmtId="164" fontId="22" fillId="0" borderId="10" xfId="9692" applyFont="1" applyBorder="1" applyAlignment="1">
      <alignment horizontal="center"/>
    </xf>
    <xf numFmtId="164" fontId="9" fillId="0" borderId="4" xfId="0" applyFont="1" applyBorder="1" applyAlignment="1" applyProtection="1">
      <alignment horizontal="centerContinuous" vertical="center"/>
    </xf>
    <xf numFmtId="164" fontId="10" fillId="0" borderId="0" xfId="0" applyFont="1" applyBorder="1" applyAlignment="1">
      <alignment horizontal="centerContinuous" vertical="center"/>
    </xf>
    <xf numFmtId="0" fontId="22" fillId="0" borderId="17" xfId="0" applyNumberFormat="1" applyFont="1" applyBorder="1" applyAlignment="1" applyProtection="1">
      <alignment horizontal="left" vertical="center"/>
    </xf>
    <xf numFmtId="0" fontId="48" fillId="0" borderId="0" xfId="0" applyNumberFormat="1" applyFont="1" applyBorder="1" applyAlignment="1">
      <alignment horizontal="centerContinuous"/>
    </xf>
    <xf numFmtId="0" fontId="22" fillId="0" borderId="4" xfId="0" quotePrefix="1" applyNumberFormat="1" applyFont="1" applyBorder="1" applyAlignment="1">
      <alignment horizontal="center"/>
    </xf>
    <xf numFmtId="0" fontId="22" fillId="0" borderId="4" xfId="0" applyNumberFormat="1" applyFont="1" applyBorder="1" applyAlignment="1">
      <alignment horizontal="center"/>
    </xf>
    <xf numFmtId="0" fontId="22" fillId="0" borderId="99" xfId="0" applyNumberFormat="1" applyFont="1" applyBorder="1"/>
    <xf numFmtId="0" fontId="22" fillId="0" borderId="18" xfId="0" applyNumberFormat="1" applyFont="1" applyBorder="1"/>
    <xf numFmtId="0" fontId="22" fillId="0" borderId="17" xfId="0" applyNumberFormat="1" applyFont="1" applyBorder="1"/>
    <xf numFmtId="0" fontId="22" fillId="0" borderId="7" xfId="0" applyNumberFormat="1" applyFont="1" applyBorder="1"/>
    <xf numFmtId="0" fontId="22" fillId="0" borderId="8" xfId="0" applyNumberFormat="1" applyFont="1" applyBorder="1" applyAlignment="1" applyProtection="1">
      <alignment horizontal="centerContinuous"/>
    </xf>
    <xf numFmtId="0" fontId="22" fillId="0" borderId="7" xfId="0" applyNumberFormat="1" applyFont="1" applyBorder="1" applyAlignment="1">
      <alignment horizontal="center"/>
    </xf>
    <xf numFmtId="0" fontId="22" fillId="0" borderId="10" xfId="0" applyNumberFormat="1" applyFont="1" applyBorder="1" applyAlignment="1" applyProtection="1">
      <alignment horizontal="center"/>
    </xf>
    <xf numFmtId="5" fontId="22" fillId="0" borderId="9" xfId="0" applyNumberFormat="1" applyFont="1" applyBorder="1" applyProtection="1"/>
    <xf numFmtId="37" fontId="22" fillId="0" borderId="9" xfId="0" applyNumberFormat="1" applyFont="1" applyBorder="1" applyProtection="1"/>
    <xf numFmtId="37" fontId="22" fillId="0" borderId="25" xfId="0" applyNumberFormat="1" applyFont="1" applyFill="1" applyBorder="1" applyProtection="1"/>
    <xf numFmtId="37" fontId="22" fillId="0" borderId="27" xfId="0" applyNumberFormat="1" applyFont="1" applyFill="1" applyBorder="1" applyProtection="1"/>
    <xf numFmtId="0" fontId="22" fillId="0" borderId="27" xfId="0" applyNumberFormat="1" applyFont="1" applyFill="1" applyBorder="1"/>
    <xf numFmtId="37" fontId="22" fillId="83" borderId="1" xfId="0" applyNumberFormat="1" applyFont="1" applyFill="1" applyBorder="1" applyAlignment="1" applyProtection="1">
      <alignment horizontal="centerContinuous"/>
    </xf>
    <xf numFmtId="0" fontId="48" fillId="83" borderId="3" xfId="0" applyNumberFormat="1" applyFont="1" applyFill="1" applyBorder="1" applyAlignment="1">
      <alignment horizontal="centerContinuous"/>
    </xf>
    <xf numFmtId="0" fontId="22" fillId="0" borderId="9" xfId="0" applyNumberFormat="1" applyFont="1" applyFill="1" applyBorder="1" applyAlignment="1">
      <alignment horizontal="centerContinuous"/>
    </xf>
    <xf numFmtId="37" fontId="22" fillId="83" borderId="4" xfId="0" applyNumberFormat="1" applyFont="1" applyFill="1" applyBorder="1" applyAlignment="1" applyProtection="1">
      <alignment horizontal="centerContinuous"/>
    </xf>
    <xf numFmtId="37" fontId="22" fillId="83" borderId="5" xfId="0" applyNumberFormat="1" applyFont="1" applyFill="1" applyBorder="1" applyAlignment="1" applyProtection="1">
      <alignment horizontal="centerContinuous"/>
    </xf>
    <xf numFmtId="0" fontId="22" fillId="0" borderId="9" xfId="0" applyNumberFormat="1" applyFont="1" applyFill="1" applyBorder="1"/>
    <xf numFmtId="37" fontId="22" fillId="83" borderId="31" xfId="0" applyNumberFormat="1" applyFont="1" applyFill="1" applyBorder="1" applyProtection="1"/>
    <xf numFmtId="37" fontId="22" fillId="83" borderId="9" xfId="0" applyNumberFormat="1" applyFont="1" applyFill="1" applyBorder="1" applyProtection="1"/>
    <xf numFmtId="0" fontId="22" fillId="0" borderId="16" xfId="0" applyNumberFormat="1" applyFont="1" applyBorder="1" applyAlignment="1" applyProtection="1">
      <alignment horizontal="center"/>
    </xf>
    <xf numFmtId="0" fontId="22" fillId="0" borderId="17" xfId="0" applyNumberFormat="1" applyFont="1" applyBorder="1" applyAlignment="1" applyProtection="1">
      <alignment horizontal="left"/>
    </xf>
    <xf numFmtId="37" fontId="22" fillId="0" borderId="17" xfId="0" applyNumberFormat="1" applyFont="1" applyBorder="1" applyProtection="1"/>
    <xf numFmtId="0" fontId="22" fillId="0" borderId="17" xfId="0" applyNumberFormat="1" applyFont="1" applyBorder="1" applyAlignment="1" applyProtection="1">
      <alignment horizontal="center"/>
    </xf>
    <xf numFmtId="164" fontId="7" fillId="0" borderId="0" xfId="0" applyFont="1" applyAlignment="1">
      <alignment horizontal="right"/>
    </xf>
    <xf numFmtId="164" fontId="0" fillId="0" borderId="4" xfId="0" applyBorder="1" applyAlignment="1"/>
    <xf numFmtId="37" fontId="7" fillId="43" borderId="14" xfId="0" applyNumberFormat="1" applyFont="1" applyFill="1" applyBorder="1" applyProtection="1"/>
    <xf numFmtId="37" fontId="7" fillId="43" borderId="9" xfId="0" applyNumberFormat="1" applyFont="1" applyFill="1" applyBorder="1" applyProtection="1"/>
    <xf numFmtId="164" fontId="7" fillId="43" borderId="9" xfId="0" applyFont="1" applyFill="1" applyBorder="1"/>
    <xf numFmtId="37" fontId="7" fillId="43" borderId="15" xfId="0" applyNumberFormat="1" applyFont="1" applyFill="1" applyBorder="1" applyProtection="1"/>
    <xf numFmtId="37" fontId="7" fillId="43" borderId="60" xfId="0" applyNumberFormat="1" applyFont="1" applyFill="1" applyBorder="1" applyProtection="1"/>
    <xf numFmtId="37" fontId="7" fillId="43" borderId="61" xfId="0" applyNumberFormat="1" applyFont="1" applyFill="1" applyBorder="1" applyProtection="1"/>
    <xf numFmtId="37" fontId="7" fillId="43" borderId="30" xfId="0" applyNumberFormat="1" applyFont="1" applyFill="1" applyBorder="1" applyProtection="1"/>
    <xf numFmtId="164" fontId="7" fillId="43" borderId="0" xfId="0" applyFont="1" applyFill="1" applyBorder="1"/>
    <xf numFmtId="0" fontId="7" fillId="0" borderId="4" xfId="0" applyNumberFormat="1" applyFont="1" applyBorder="1" applyAlignment="1">
      <alignment horizontal="centerContinuous"/>
    </xf>
    <xf numFmtId="0" fontId="7" fillId="0" borderId="8" xfId="0" applyNumberFormat="1" applyFont="1" applyBorder="1" applyAlignment="1" applyProtection="1">
      <alignment horizontal="centerContinuous"/>
    </xf>
    <xf numFmtId="0" fontId="7" fillId="0" borderId="8" xfId="0" applyNumberFormat="1" applyFont="1" applyBorder="1" applyAlignment="1">
      <alignment horizontal="centerContinuous"/>
    </xf>
    <xf numFmtId="0" fontId="7" fillId="0" borderId="9" xfId="0" applyNumberFormat="1" applyFont="1" applyBorder="1" applyAlignment="1">
      <alignment horizontal="centerContinuous"/>
    </xf>
    <xf numFmtId="0" fontId="7" fillId="0" borderId="31" xfId="0" applyNumberFormat="1" applyFont="1" applyBorder="1" applyAlignment="1" applyProtection="1">
      <alignment horizontal="centerContinuous"/>
    </xf>
    <xf numFmtId="0" fontId="7" fillId="0" borderId="5" xfId="0" applyNumberFormat="1" applyFont="1" applyFill="1" applyBorder="1"/>
    <xf numFmtId="0" fontId="7" fillId="0" borderId="31" xfId="0" quotePrefix="1" applyNumberFormat="1" applyFont="1" applyBorder="1" applyAlignment="1" applyProtection="1">
      <alignment horizontal="left"/>
      <protection locked="0"/>
    </xf>
    <xf numFmtId="0" fontId="7" fillId="0" borderId="9" xfId="0" applyNumberFormat="1" applyFont="1" applyBorder="1" applyAlignment="1" applyProtection="1">
      <alignment horizontal="left"/>
      <protection locked="0"/>
    </xf>
    <xf numFmtId="0" fontId="7" fillId="0" borderId="59" xfId="0" applyNumberFormat="1" applyFont="1" applyBorder="1" applyAlignment="1" applyProtection="1">
      <alignment horizontal="left"/>
      <protection locked="0"/>
    </xf>
    <xf numFmtId="0" fontId="7" fillId="0" borderId="27" xfId="0" applyNumberFormat="1" applyFont="1" applyBorder="1" applyAlignment="1" applyProtection="1">
      <alignment horizontal="left"/>
      <protection locked="0"/>
    </xf>
    <xf numFmtId="0" fontId="7" fillId="0" borderId="31" xfId="0" applyNumberFormat="1" applyFont="1" applyBorder="1" applyAlignment="1" applyProtection="1">
      <alignment horizontal="left"/>
      <protection locked="0"/>
    </xf>
    <xf numFmtId="0" fontId="7" fillId="0" borderId="99" xfId="0" applyNumberFormat="1" applyFont="1" applyBorder="1"/>
    <xf numFmtId="0" fontId="7" fillId="0" borderId="17" xfId="0" applyNumberFormat="1" applyFont="1" applyBorder="1" applyAlignment="1" applyProtection="1">
      <alignment horizontal="left"/>
    </xf>
    <xf numFmtId="164" fontId="76" fillId="0" borderId="1" xfId="9688" applyFont="1" applyFill="1" applyBorder="1"/>
    <xf numFmtId="0" fontId="8" fillId="0" borderId="2" xfId="2" applyFont="1" applyFill="1" applyBorder="1" applyAlignment="1" applyProtection="1">
      <alignment horizontal="centerContinuous"/>
    </xf>
    <xf numFmtId="164" fontId="76" fillId="0" borderId="3" xfId="9688" applyFont="1" applyFill="1" applyBorder="1"/>
    <xf numFmtId="164" fontId="76" fillId="0" borderId="0" xfId="9688" applyFont="1" applyFill="1" applyBorder="1"/>
    <xf numFmtId="164" fontId="76" fillId="0" borderId="0" xfId="9688" applyFont="1" applyFill="1"/>
    <xf numFmtId="164" fontId="76" fillId="0" borderId="5" xfId="9688" applyFont="1" applyFill="1" applyBorder="1"/>
    <xf numFmtId="0" fontId="22" fillId="0" borderId="4" xfId="2" applyFont="1" applyFill="1" applyBorder="1" applyAlignment="1" applyProtection="1">
      <alignment horizontal="center"/>
    </xf>
    <xf numFmtId="0" fontId="22" fillId="0" borderId="0" xfId="2" applyFont="1" applyFill="1" applyBorder="1" applyProtection="1"/>
    <xf numFmtId="164" fontId="22" fillId="0" borderId="5" xfId="9688" applyFont="1" applyFill="1" applyBorder="1"/>
    <xf numFmtId="164" fontId="22" fillId="0" borderId="0" xfId="9688" applyFont="1" applyFill="1" applyBorder="1"/>
    <xf numFmtId="164" fontId="22" fillId="0" borderId="0" xfId="9688" applyFont="1" applyFill="1"/>
    <xf numFmtId="0" fontId="22" fillId="0" borderId="4" xfId="2" applyFont="1" applyFill="1" applyBorder="1" applyProtection="1"/>
    <xf numFmtId="164" fontId="22" fillId="0" borderId="5" xfId="9688" applyFont="1" applyFill="1" applyBorder="1" applyAlignment="1" applyProtection="1">
      <alignment horizontal="left"/>
    </xf>
    <xf numFmtId="164" fontId="22" fillId="0" borderId="4" xfId="9688" applyFont="1" applyFill="1" applyBorder="1" applyAlignment="1">
      <alignment horizontal="center"/>
    </xf>
    <xf numFmtId="164" fontId="22" fillId="0" borderId="0" xfId="9688" applyFont="1" applyFill="1" applyBorder="1" applyAlignment="1" applyProtection="1">
      <alignment horizontal="left"/>
    </xf>
    <xf numFmtId="164" fontId="76" fillId="0" borderId="5" xfId="9688" applyFont="1" applyFill="1" applyBorder="1" applyAlignment="1" applyProtection="1">
      <alignment horizontal="left"/>
    </xf>
    <xf numFmtId="164" fontId="76" fillId="0" borderId="31" xfId="9688" applyFont="1" applyFill="1" applyBorder="1" applyAlignment="1">
      <alignment horizontal="center"/>
    </xf>
    <xf numFmtId="164" fontId="76" fillId="0" borderId="8" xfId="9688" applyFont="1" applyFill="1" applyBorder="1"/>
    <xf numFmtId="0" fontId="7" fillId="0" borderId="75" xfId="0" applyNumberFormat="1" applyFont="1" applyBorder="1" applyAlignment="1">
      <alignment vertical="center"/>
    </xf>
    <xf numFmtId="0" fontId="7" fillId="0" borderId="83" xfId="0" applyNumberFormat="1" applyFont="1" applyBorder="1" applyAlignment="1">
      <alignment horizontal="left" vertical="center"/>
    </xf>
    <xf numFmtId="0" fontId="23" fillId="0" borderId="2" xfId="0" applyNumberFormat="1" applyFont="1" applyBorder="1" applyAlignment="1">
      <alignment horizontal="right"/>
    </xf>
    <xf numFmtId="164" fontId="7" fillId="0" borderId="9" xfId="0" applyFont="1" applyFill="1" applyBorder="1" applyAlignment="1" applyProtection="1">
      <alignment horizontal="left" vertical="center"/>
    </xf>
    <xf numFmtId="175" fontId="7" fillId="0" borderId="25" xfId="0" applyNumberFormat="1" applyFont="1" applyFill="1" applyBorder="1" applyAlignment="1">
      <alignment horizontal="left" vertical="center"/>
    </xf>
    <xf numFmtId="37" fontId="7" fillId="0" borderId="9" xfId="0" applyNumberFormat="1" applyFont="1" applyFill="1" applyBorder="1" applyAlignment="1" applyProtection="1">
      <alignment horizontal="right" vertical="center"/>
    </xf>
    <xf numFmtId="164" fontId="7" fillId="0" borderId="5" xfId="0" applyFont="1" applyFill="1" applyBorder="1" applyAlignment="1" applyProtection="1">
      <alignment horizontal="left" vertical="center"/>
    </xf>
    <xf numFmtId="37" fontId="7" fillId="0" borderId="0" xfId="0" applyNumberFormat="1" applyFont="1" applyBorder="1" applyAlignment="1" applyProtection="1">
      <alignment vertical="center"/>
    </xf>
    <xf numFmtId="164" fontId="6" fillId="0" borderId="5" xfId="0" applyFont="1" applyBorder="1"/>
    <xf numFmtId="37" fontId="7" fillId="0" borderId="8" xfId="0" applyNumberFormat="1" applyFont="1" applyBorder="1" applyAlignment="1" applyProtection="1">
      <alignment vertical="center"/>
    </xf>
    <xf numFmtId="0" fontId="7" fillId="0" borderId="10" xfId="19852" applyFont="1" applyFill="1" applyBorder="1" applyAlignment="1">
      <alignment horizontal="center" vertical="center"/>
    </xf>
    <xf numFmtId="0" fontId="7" fillId="0" borderId="8" xfId="10352" applyFont="1" applyBorder="1"/>
    <xf numFmtId="0" fontId="48" fillId="0" borderId="8" xfId="0" applyNumberFormat="1" applyFont="1" applyBorder="1" applyAlignment="1">
      <alignment horizontal="centerContinuous" vertical="center"/>
    </xf>
    <xf numFmtId="0" fontId="48" fillId="0" borderId="5" xfId="0" applyNumberFormat="1" applyFont="1" applyBorder="1" applyAlignment="1">
      <alignment horizontal="centerContinuous" vertical="center"/>
    </xf>
    <xf numFmtId="0" fontId="76" fillId="0" borderId="132" xfId="2" applyFont="1" applyFill="1" applyBorder="1" applyAlignment="1">
      <alignment horizontal="center"/>
    </xf>
    <xf numFmtId="0" fontId="7" fillId="0" borderId="5" xfId="0" applyNumberFormat="1" applyFont="1" applyBorder="1" applyAlignment="1" applyProtection="1">
      <alignment horizontal="center" vertical="center"/>
    </xf>
    <xf numFmtId="174" fontId="7" fillId="0" borderId="0" xfId="10367" applyNumberFormat="1" applyFont="1" applyFill="1"/>
    <xf numFmtId="164" fontId="76" fillId="0" borderId="0" xfId="0" applyFont="1" applyBorder="1" applyAlignment="1" applyProtection="1">
      <alignment horizontal="center" vertical="center"/>
    </xf>
    <xf numFmtId="164" fontId="76" fillId="0" borderId="12" xfId="0" applyFont="1" applyBorder="1" applyAlignment="1">
      <alignment vertical="center"/>
    </xf>
    <xf numFmtId="164" fontId="76" fillId="0" borderId="9" xfId="0" applyFont="1" applyBorder="1" applyAlignment="1" applyProtection="1">
      <alignment vertical="center"/>
    </xf>
    <xf numFmtId="164" fontId="76" fillId="0" borderId="23" xfId="0" applyFont="1" applyBorder="1" applyAlignment="1">
      <alignment vertical="center"/>
    </xf>
    <xf numFmtId="164" fontId="76" fillId="0" borderId="27" xfId="0" applyFont="1" applyBorder="1" applyAlignment="1">
      <alignment horizontal="centerContinuous" vertical="center"/>
    </xf>
    <xf numFmtId="164" fontId="76" fillId="0" borderId="3" xfId="0" applyFont="1" applyFill="1" applyBorder="1" applyAlignment="1">
      <alignment horizontal="centerContinuous" vertical="center"/>
    </xf>
    <xf numFmtId="0" fontId="22" fillId="0" borderId="0" xfId="19852" applyFont="1" applyBorder="1" applyAlignment="1" applyProtection="1">
      <alignment horizontal="center"/>
    </xf>
    <xf numFmtId="164" fontId="7" fillId="0" borderId="31" xfId="9687" applyFont="1" applyBorder="1" applyAlignment="1" applyProtection="1">
      <alignment vertical="center"/>
    </xf>
    <xf numFmtId="37" fontId="7" fillId="83" borderId="9" xfId="0" applyNumberFormat="1" applyFont="1" applyFill="1" applyBorder="1" applyProtection="1"/>
    <xf numFmtId="37" fontId="7" fillId="0" borderId="17" xfId="0" applyNumberFormat="1" applyFont="1" applyBorder="1" applyProtection="1"/>
    <xf numFmtId="0" fontId="7" fillId="0" borderId="17" xfId="0" applyNumberFormat="1" applyFont="1" applyBorder="1"/>
    <xf numFmtId="37" fontId="7" fillId="0" borderId="5" xfId="0" applyNumberFormat="1" applyFont="1" applyBorder="1" applyProtection="1"/>
    <xf numFmtId="0" fontId="83" fillId="0" borderId="8" xfId="0" applyNumberFormat="1" applyFont="1" applyBorder="1"/>
    <xf numFmtId="37" fontId="76" fillId="0" borderId="5" xfId="0" applyNumberFormat="1" applyFont="1" applyBorder="1" applyAlignment="1">
      <alignment vertical="center"/>
    </xf>
    <xf numFmtId="164" fontId="7" fillId="0" borderId="59" xfId="0" applyFont="1" applyFill="1" applyBorder="1"/>
    <xf numFmtId="164" fontId="7" fillId="0" borderId="1" xfId="0" applyFont="1" applyFill="1" applyBorder="1"/>
    <xf numFmtId="164" fontId="76" fillId="0" borderId="61" xfId="0" applyFont="1" applyBorder="1" applyAlignment="1" applyProtection="1">
      <alignment vertical="center"/>
    </xf>
    <xf numFmtId="164" fontId="76" fillId="0" borderId="5" xfId="0" applyFont="1" applyBorder="1" applyAlignment="1">
      <alignment vertical="center"/>
    </xf>
    <xf numFmtId="164" fontId="76" fillId="0" borderId="0" xfId="0" applyFont="1" applyBorder="1" applyAlignment="1" applyProtection="1">
      <alignment vertical="center"/>
    </xf>
    <xf numFmtId="0" fontId="22" fillId="0" borderId="1" xfId="0" applyNumberFormat="1" applyFont="1" applyBorder="1" applyAlignment="1" applyProtection="1">
      <alignment horizontal="centerContinuous" vertical="center"/>
    </xf>
    <xf numFmtId="37" fontId="7" fillId="0" borderId="27" xfId="0" applyNumberFormat="1" applyFont="1" applyFill="1" applyBorder="1" applyAlignment="1" applyProtection="1">
      <alignment horizontal="center"/>
    </xf>
    <xf numFmtId="164" fontId="7" fillId="0" borderId="27" xfId="0" applyFont="1" applyFill="1" applyBorder="1" applyAlignment="1">
      <alignment horizontal="center"/>
    </xf>
    <xf numFmtId="37" fontId="76" fillId="0" borderId="0" xfId="0" applyNumberFormat="1" applyFont="1" applyBorder="1" applyAlignment="1" applyProtection="1">
      <alignment vertical="center"/>
    </xf>
    <xf numFmtId="164" fontId="7" fillId="0" borderId="25" xfId="0" applyFont="1" applyBorder="1" applyAlignment="1" applyProtection="1">
      <alignment horizontal="left"/>
    </xf>
    <xf numFmtId="0" fontId="48" fillId="0" borderId="2" xfId="0" applyNumberFormat="1" applyFont="1" applyBorder="1" applyAlignment="1">
      <alignment horizontal="centerContinuous" vertical="center"/>
    </xf>
    <xf numFmtId="164" fontId="76" fillId="0" borderId="5" xfId="0" applyFont="1" applyBorder="1" applyAlignment="1" applyProtection="1">
      <alignment vertical="center"/>
    </xf>
    <xf numFmtId="164" fontId="7" fillId="0" borderId="9" xfId="0" applyFont="1" applyBorder="1" applyAlignment="1" applyProtection="1">
      <alignment horizontal="centerContinuous"/>
    </xf>
    <xf numFmtId="37" fontId="7" fillId="0" borderId="55" xfId="0" applyNumberFormat="1" applyFont="1" applyFill="1" applyBorder="1" applyAlignment="1" applyProtection="1">
      <protection locked="0"/>
    </xf>
    <xf numFmtId="2" fontId="7" fillId="0" borderId="9" xfId="0" applyNumberFormat="1" applyFont="1" applyFill="1" applyBorder="1" applyAlignment="1" applyProtection="1">
      <protection locked="0"/>
    </xf>
    <xf numFmtId="37" fontId="7" fillId="0" borderId="56" xfId="0" applyNumberFormat="1" applyFont="1" applyFill="1" applyBorder="1" applyAlignment="1" applyProtection="1">
      <protection locked="0"/>
    </xf>
    <xf numFmtId="37" fontId="7" fillId="0" borderId="25" xfId="0" quotePrefix="1" applyNumberFormat="1" applyFont="1" applyFill="1" applyBorder="1" applyAlignment="1" applyProtection="1">
      <alignment horizontal="right" vertical="center"/>
    </xf>
    <xf numFmtId="164" fontId="7" fillId="0" borderId="31" xfId="0" applyFont="1" applyBorder="1" applyAlignment="1" applyProtection="1">
      <alignment horizontal="centerContinuous" vertical="center"/>
    </xf>
    <xf numFmtId="37" fontId="7" fillId="0" borderId="122" xfId="0" applyNumberFormat="1" applyFont="1" applyFill="1" applyBorder="1" applyProtection="1"/>
    <xf numFmtId="0" fontId="7" fillId="0" borderId="121" xfId="0" applyNumberFormat="1" applyFont="1" applyFill="1" applyBorder="1"/>
    <xf numFmtId="0" fontId="7" fillId="0" borderId="109" xfId="0" applyNumberFormat="1" applyFont="1" applyFill="1" applyBorder="1"/>
    <xf numFmtId="8" fontId="7" fillId="0" borderId="125" xfId="0" applyNumberFormat="1" applyFont="1" applyFill="1" applyBorder="1"/>
    <xf numFmtId="164" fontId="76" fillId="0" borderId="0" xfId="0" applyFont="1"/>
    <xf numFmtId="0" fontId="22" fillId="0" borderId="3" xfId="0" applyNumberFormat="1" applyFont="1" applyBorder="1" applyAlignment="1">
      <alignment horizontal="centerContinuous" vertical="center"/>
    </xf>
    <xf numFmtId="164" fontId="7" fillId="0" borderId="27" xfId="0" applyFont="1" applyBorder="1" applyAlignment="1">
      <alignment horizontal="center"/>
    </xf>
    <xf numFmtId="164" fontId="7" fillId="0" borderId="59" xfId="0" applyFont="1" applyBorder="1"/>
    <xf numFmtId="164" fontId="7" fillId="0" borderId="25" xfId="0" applyFont="1" applyBorder="1"/>
    <xf numFmtId="0" fontId="48" fillId="0" borderId="0" xfId="0" applyNumberFormat="1" applyFont="1" applyBorder="1" applyAlignment="1">
      <alignment horizontal="centerContinuous" vertical="center"/>
    </xf>
    <xf numFmtId="0" fontId="22" fillId="0" borderId="2" xfId="0" applyNumberFormat="1" applyFont="1" applyBorder="1" applyAlignment="1">
      <alignment horizontal="centerContinuous" vertical="center"/>
    </xf>
    <xf numFmtId="164" fontId="76" fillId="0" borderId="4" xfId="0" applyFont="1" applyBorder="1" applyAlignment="1" applyProtection="1"/>
    <xf numFmtId="0" fontId="7" fillId="0" borderId="0" xfId="19852" applyFont="1"/>
    <xf numFmtId="0" fontId="7" fillId="0" borderId="17" xfId="19852" applyFont="1" applyBorder="1" applyAlignment="1">
      <alignment horizontal="center" vertical="center"/>
    </xf>
    <xf numFmtId="0" fontId="6" fillId="0" borderId="5" xfId="0" applyNumberFormat="1" applyFont="1" applyBorder="1" applyAlignment="1"/>
    <xf numFmtId="0" fontId="7" fillId="0" borderId="9" xfId="0" quotePrefix="1" applyNumberFormat="1" applyFont="1" applyFill="1" applyBorder="1" applyAlignment="1" applyProtection="1">
      <alignment horizontal="left" vertical="center"/>
    </xf>
    <xf numFmtId="37" fontId="7" fillId="0" borderId="76" xfId="0" applyNumberFormat="1" applyFont="1" applyFill="1" applyBorder="1" applyAlignment="1" applyProtection="1"/>
    <xf numFmtId="0" fontId="22" fillId="0" borderId="31" xfId="19852" applyFont="1" applyBorder="1" applyAlignment="1">
      <alignment horizontal="center"/>
    </xf>
    <xf numFmtId="0" fontId="76" fillId="0" borderId="0" xfId="19852" applyFont="1" applyBorder="1"/>
    <xf numFmtId="0" fontId="74" fillId="0" borderId="0" xfId="19852" applyFont="1" applyAlignment="1">
      <alignment vertical="center"/>
    </xf>
    <xf numFmtId="164" fontId="22" fillId="0" borderId="2" xfId="0" applyFont="1" applyBorder="1" applyAlignment="1">
      <alignment vertical="center"/>
    </xf>
    <xf numFmtId="164" fontId="7" fillId="0" borderId="5" xfId="0" applyFont="1" applyFill="1" applyBorder="1" applyAlignment="1">
      <alignment horizontal="center" vertical="center"/>
    </xf>
    <xf numFmtId="37" fontId="7" fillId="0" borderId="24" xfId="0" applyNumberFormat="1" applyFont="1" applyFill="1" applyBorder="1" applyAlignment="1" applyProtection="1">
      <alignment vertical="center"/>
    </xf>
    <xf numFmtId="164" fontId="7" fillId="0" borderId="0" xfId="0" applyFont="1" applyBorder="1" applyAlignment="1">
      <alignment horizontal="center"/>
    </xf>
    <xf numFmtId="0" fontId="8" fillId="0" borderId="132" xfId="2" applyFont="1" applyFill="1" applyBorder="1" applyAlignment="1">
      <alignment horizontal="centerContinuous"/>
    </xf>
    <xf numFmtId="0" fontId="76" fillId="0" borderId="2" xfId="0" applyNumberFormat="1" applyFont="1" applyBorder="1"/>
    <xf numFmtId="6" fontId="22" fillId="0" borderId="62" xfId="10374" applyNumberFormat="1" applyFont="1" applyFill="1" applyBorder="1" applyProtection="1"/>
    <xf numFmtId="6" fontId="22" fillId="0" borderId="30" xfId="10374" applyNumberFormat="1" applyFont="1" applyFill="1" applyBorder="1" applyProtection="1"/>
    <xf numFmtId="0" fontId="22" fillId="0" borderId="0" xfId="0" applyNumberFormat="1" applyFont="1" applyBorder="1" applyAlignment="1">
      <alignment horizontal="center"/>
    </xf>
    <xf numFmtId="0" fontId="22" fillId="0" borderId="0" xfId="0" applyNumberFormat="1" applyFont="1" applyFill="1" applyBorder="1" applyAlignment="1" applyProtection="1">
      <alignment horizontal="left"/>
    </xf>
    <xf numFmtId="43" fontId="22" fillId="0" borderId="0" xfId="3993" applyFont="1"/>
    <xf numFmtId="0" fontId="22" fillId="0" borderId="0" xfId="0" applyNumberFormat="1" applyFont="1" applyBorder="1" applyProtection="1"/>
    <xf numFmtId="0" fontId="22" fillId="0" borderId="5" xfId="0" applyNumberFormat="1" applyFont="1" applyFill="1" applyBorder="1" applyAlignment="1" applyProtection="1">
      <alignment horizontal="centerContinuous"/>
    </xf>
    <xf numFmtId="0" fontId="22" fillId="0" borderId="9" xfId="0" applyNumberFormat="1" applyFont="1" applyBorder="1" applyAlignment="1" applyProtection="1">
      <alignment horizontal="centerContinuous"/>
    </xf>
    <xf numFmtId="0" fontId="22" fillId="0" borderId="9" xfId="0" applyNumberFormat="1" applyFont="1" applyFill="1" applyBorder="1" applyAlignment="1" applyProtection="1">
      <alignment horizontal="centerContinuous"/>
    </xf>
    <xf numFmtId="5" fontId="22" fillId="0" borderId="9" xfId="0" applyNumberFormat="1" applyFont="1" applyFill="1" applyBorder="1" applyProtection="1">
      <protection locked="0"/>
    </xf>
    <xf numFmtId="0" fontId="22" fillId="0" borderId="9" xfId="0" applyNumberFormat="1" applyFont="1" applyFill="1" applyBorder="1" applyProtection="1">
      <protection locked="0"/>
    </xf>
    <xf numFmtId="0" fontId="23" fillId="0" borderId="9" xfId="0" applyNumberFormat="1" applyFont="1" applyFill="1" applyBorder="1" applyAlignment="1" applyProtection="1">
      <alignment horizontal="left"/>
    </xf>
    <xf numFmtId="37" fontId="22" fillId="0" borderId="8" xfId="0" applyNumberFormat="1" applyFont="1" applyFill="1" applyBorder="1" applyAlignment="1" applyProtection="1">
      <alignment horizontal="left"/>
      <protection locked="0"/>
    </xf>
    <xf numFmtId="3" fontId="22" fillId="0" borderId="9" xfId="0" applyNumberFormat="1" applyFont="1" applyFill="1" applyBorder="1" applyProtection="1"/>
    <xf numFmtId="37" fontId="22" fillId="0" borderId="8" xfId="0" applyNumberFormat="1" applyFont="1" applyFill="1" applyBorder="1" applyAlignment="1" applyProtection="1">
      <alignment horizontal="right"/>
      <protection locked="0"/>
    </xf>
    <xf numFmtId="38" fontId="22" fillId="0" borderId="9" xfId="0" applyNumberFormat="1" applyFont="1" applyFill="1" applyBorder="1" applyProtection="1">
      <protection locked="0"/>
    </xf>
    <xf numFmtId="38" fontId="22" fillId="0" borderId="8" xfId="0" applyNumberFormat="1" applyFont="1" applyFill="1" applyBorder="1" applyProtection="1">
      <protection locked="0"/>
    </xf>
    <xf numFmtId="37" fontId="22" fillId="0" borderId="0" xfId="0" applyNumberFormat="1" applyFont="1" applyFill="1" applyBorder="1" applyProtection="1">
      <protection locked="0"/>
    </xf>
    <xf numFmtId="38" fontId="22" fillId="0" borderId="5" xfId="0" applyNumberFormat="1" applyFont="1" applyFill="1" applyBorder="1" applyProtection="1">
      <protection locked="0"/>
    </xf>
    <xf numFmtId="38" fontId="22" fillId="0" borderId="0" xfId="0" applyNumberFormat="1" applyFont="1" applyFill="1" applyBorder="1" applyProtection="1">
      <protection locked="0"/>
    </xf>
    <xf numFmtId="179" fontId="22" fillId="0" borderId="114" xfId="0" applyNumberFormat="1" applyFont="1" applyFill="1" applyBorder="1" applyProtection="1"/>
    <xf numFmtId="37" fontId="22" fillId="0" borderId="115" xfId="0" quotePrefix="1" applyNumberFormat="1" applyFont="1" applyFill="1" applyBorder="1" applyAlignment="1" applyProtection="1">
      <alignment horizontal="center"/>
      <protection locked="0"/>
    </xf>
    <xf numFmtId="6" fontId="22" fillId="0" borderId="116" xfId="10374" applyNumberFormat="1" applyFont="1" applyFill="1" applyBorder="1" applyProtection="1"/>
    <xf numFmtId="0" fontId="22" fillId="0" borderId="1" xfId="0" applyNumberFormat="1" applyFont="1" applyBorder="1" applyAlignment="1" applyProtection="1">
      <alignment horizontal="center"/>
    </xf>
    <xf numFmtId="0" fontId="22" fillId="0" borderId="2" xfId="0" applyNumberFormat="1" applyFont="1" applyBorder="1" applyAlignment="1" applyProtection="1">
      <alignment horizontal="left"/>
    </xf>
    <xf numFmtId="37" fontId="22" fillId="0" borderId="0" xfId="0" applyNumberFormat="1" applyFont="1" applyBorder="1" applyProtection="1"/>
    <xf numFmtId="37" fontId="22" fillId="0" borderId="0" xfId="0" applyNumberFormat="1" applyFont="1" applyFill="1" applyBorder="1" applyProtection="1"/>
    <xf numFmtId="0" fontId="22" fillId="0" borderId="3" xfId="0" applyNumberFormat="1" applyFont="1" applyBorder="1" applyAlignment="1" applyProtection="1">
      <alignment horizontal="center"/>
    </xf>
    <xf numFmtId="37" fontId="22" fillId="0" borderId="8" xfId="0" applyNumberFormat="1" applyFont="1" applyBorder="1" applyProtection="1"/>
    <xf numFmtId="0" fontId="22" fillId="0" borderId="0" xfId="0" applyNumberFormat="1" applyFont="1" applyAlignment="1">
      <alignment horizontal="center"/>
    </xf>
    <xf numFmtId="0" fontId="7" fillId="0" borderId="27" xfId="19852" applyFont="1" applyBorder="1" applyAlignment="1">
      <alignment horizontal="center" vertical="center"/>
    </xf>
    <xf numFmtId="38" fontId="7" fillId="0" borderId="84" xfId="19852" applyNumberFormat="1" applyFont="1" applyFill="1" applyBorder="1" applyAlignment="1">
      <alignment vertical="center"/>
    </xf>
    <xf numFmtId="37" fontId="7" fillId="0" borderId="0" xfId="7950" applyNumberFormat="1" applyFont="1" applyFill="1" applyAlignment="1">
      <alignment vertical="center"/>
    </xf>
    <xf numFmtId="0" fontId="7" fillId="0" borderId="0" xfId="7950" applyFont="1" applyFill="1" applyAlignment="1">
      <alignment vertical="center"/>
    </xf>
    <xf numFmtId="0" fontId="9" fillId="0" borderId="0" xfId="7950" applyFont="1" applyFill="1" applyAlignment="1">
      <alignment wrapText="1"/>
    </xf>
    <xf numFmtId="0" fontId="0" fillId="0" borderId="0" xfId="0" applyNumberFormat="1"/>
    <xf numFmtId="0" fontId="22" fillId="0" borderId="99" xfId="0" applyNumberFormat="1" applyFont="1" applyBorder="1" applyAlignment="1">
      <alignment vertical="center"/>
    </xf>
    <xf numFmtId="0" fontId="22" fillId="0" borderId="8" xfId="19852" applyFont="1" applyBorder="1"/>
    <xf numFmtId="39" fontId="22" fillId="0" borderId="9" xfId="19852" applyNumberFormat="1" applyFont="1" applyBorder="1" applyProtection="1"/>
    <xf numFmtId="0" fontId="8" fillId="0" borderId="4" xfId="0" applyNumberFormat="1" applyFont="1" applyBorder="1" applyAlignment="1" applyProtection="1">
      <alignment horizontal="centerContinuous"/>
    </xf>
    <xf numFmtId="0" fontId="22" fillId="0" borderId="9" xfId="0" applyNumberFormat="1" applyFont="1" applyFill="1" applyBorder="1" applyAlignment="1">
      <alignment horizontal="center"/>
    </xf>
    <xf numFmtId="164" fontId="9" fillId="0" borderId="0" xfId="9687" applyFont="1" applyBorder="1"/>
    <xf numFmtId="164" fontId="9" fillId="0" borderId="4" xfId="9687" applyFont="1" applyBorder="1" applyAlignment="1"/>
    <xf numFmtId="164" fontId="9" fillId="0" borderId="0" xfId="9687" applyFont="1" applyBorder="1" applyAlignment="1"/>
    <xf numFmtId="164" fontId="9" fillId="0" borderId="5" xfId="9687" applyFont="1" applyBorder="1" applyAlignment="1"/>
    <xf numFmtId="164" fontId="9" fillId="0" borderId="4" xfId="9687" applyFont="1" applyBorder="1"/>
    <xf numFmtId="164" fontId="9" fillId="0" borderId="0" xfId="9687" applyFont="1"/>
    <xf numFmtId="164" fontId="9" fillId="0" borderId="0" xfId="9687" quotePrefix="1" applyFont="1"/>
    <xf numFmtId="164" fontId="7" fillId="0" borderId="0" xfId="9687" applyFont="1"/>
    <xf numFmtId="164" fontId="76" fillId="0" borderId="0" xfId="9687" applyFont="1" applyAlignment="1">
      <alignment vertical="center"/>
    </xf>
    <xf numFmtId="164" fontId="7" fillId="0" borderId="0" xfId="9687" applyFont="1" applyAlignment="1">
      <alignment vertical="center"/>
    </xf>
    <xf numFmtId="164" fontId="9" fillId="0" borderId="31" xfId="9687" applyFont="1" applyBorder="1"/>
    <xf numFmtId="164" fontId="9" fillId="0" borderId="8" xfId="9687" applyFont="1" applyBorder="1"/>
    <xf numFmtId="164" fontId="9" fillId="0" borderId="9" xfId="9687" applyFont="1" applyBorder="1"/>
    <xf numFmtId="38" fontId="76" fillId="101" borderId="27" xfId="0" applyNumberFormat="1" applyFont="1" applyFill="1" applyBorder="1"/>
    <xf numFmtId="38" fontId="76" fillId="0" borderId="9" xfId="0" applyNumberFormat="1" applyFont="1" applyFill="1" applyBorder="1"/>
    <xf numFmtId="37" fontId="7" fillId="0" borderId="102" xfId="0" applyNumberFormat="1" applyFont="1" applyFill="1" applyBorder="1" applyAlignment="1" applyProtection="1">
      <alignment vertical="center"/>
    </xf>
    <xf numFmtId="37" fontId="7" fillId="0" borderId="94" xfId="0" applyNumberFormat="1" applyFont="1" applyFill="1" applyBorder="1" applyAlignment="1" applyProtection="1">
      <alignment horizontal="right" vertical="center"/>
    </xf>
    <xf numFmtId="37" fontId="7" fillId="0" borderId="94" xfId="0" applyNumberFormat="1" applyFont="1" applyFill="1" applyBorder="1" applyAlignment="1" applyProtection="1">
      <alignment vertical="center"/>
    </xf>
    <xf numFmtId="0" fontId="9" fillId="0" borderId="0" xfId="136" applyAlignment="1">
      <alignment horizontal="center"/>
    </xf>
    <xf numFmtId="164" fontId="22" fillId="0" borderId="1" xfId="9692" applyFont="1" applyBorder="1" applyAlignment="1" applyProtection="1">
      <alignment horizontal="centerContinuous"/>
    </xf>
    <xf numFmtId="164" fontId="22" fillId="0" borderId="2" xfId="9692" applyFont="1" applyBorder="1" applyAlignment="1">
      <alignment horizontal="centerContinuous"/>
    </xf>
    <xf numFmtId="164" fontId="48" fillId="0" borderId="2" xfId="9692" applyFont="1" applyBorder="1" applyAlignment="1">
      <alignment horizontal="centerContinuous"/>
    </xf>
    <xf numFmtId="164" fontId="22" fillId="0" borderId="3" xfId="9692" applyFont="1" applyBorder="1" applyAlignment="1">
      <alignment horizontal="centerContinuous"/>
    </xf>
    <xf numFmtId="164" fontId="22" fillId="0" borderId="4" xfId="9692" applyFont="1" applyBorder="1" applyAlignment="1" applyProtection="1">
      <alignment horizontal="centerContinuous"/>
    </xf>
    <xf numFmtId="164" fontId="22" fillId="0" borderId="0" xfId="9692" applyFont="1" applyBorder="1" applyAlignment="1">
      <alignment horizontal="centerContinuous"/>
    </xf>
    <xf numFmtId="164" fontId="48" fillId="0" borderId="0" xfId="9692" applyFont="1" applyBorder="1" applyAlignment="1">
      <alignment horizontal="centerContinuous"/>
    </xf>
    <xf numFmtId="164" fontId="22" fillId="0" borderId="5" xfId="9692" applyFont="1" applyBorder="1" applyAlignment="1">
      <alignment horizontal="centerContinuous"/>
    </xf>
    <xf numFmtId="164" fontId="23" fillId="0" borderId="4" xfId="9692" applyFont="1" applyBorder="1" applyAlignment="1" applyProtection="1">
      <alignment horizontal="center"/>
    </xf>
    <xf numFmtId="164" fontId="23" fillId="0" borderId="0" xfId="9692" applyFont="1" applyBorder="1" applyAlignment="1" applyProtection="1">
      <alignment horizontal="left"/>
    </xf>
    <xf numFmtId="164" fontId="22" fillId="0" borderId="0" xfId="9692" applyFont="1" applyBorder="1"/>
    <xf numFmtId="164" fontId="22" fillId="0" borderId="5" xfId="9692" applyFont="1" applyBorder="1"/>
    <xf numFmtId="164" fontId="22" fillId="0" borderId="31" xfId="9692" applyFont="1" applyBorder="1"/>
    <xf numFmtId="164" fontId="22" fillId="0" borderId="8" xfId="9692" applyFont="1" applyBorder="1"/>
    <xf numFmtId="164" fontId="22" fillId="0" borderId="7" xfId="9692" applyFont="1" applyBorder="1" applyAlignment="1" applyProtection="1">
      <alignment horizontal="center"/>
    </xf>
    <xf numFmtId="164" fontId="22" fillId="0" borderId="0" xfId="9692" applyFont="1" applyBorder="1" applyAlignment="1" applyProtection="1">
      <alignment horizontal="left"/>
    </xf>
    <xf numFmtId="164" fontId="22" fillId="0" borderId="4" xfId="9692" applyFont="1" applyBorder="1"/>
    <xf numFmtId="164" fontId="22" fillId="0" borderId="4" xfId="9692" quotePrefix="1" applyFont="1" applyBorder="1" applyAlignment="1">
      <alignment horizontal="center"/>
    </xf>
    <xf numFmtId="164" fontId="22" fillId="0" borderId="99" xfId="9692" applyFont="1" applyBorder="1"/>
    <xf numFmtId="164" fontId="22" fillId="0" borderId="18" xfId="9692" applyFont="1" applyBorder="1"/>
    <xf numFmtId="164" fontId="22" fillId="0" borderId="17" xfId="9692" applyFont="1" applyBorder="1"/>
    <xf numFmtId="164" fontId="22" fillId="0" borderId="0" xfId="9692" applyFont="1" applyBorder="1" applyAlignment="1" applyProtection="1">
      <alignment horizontal="centerContinuous"/>
    </xf>
    <xf numFmtId="164" fontId="22" fillId="0" borderId="5" xfId="9692" applyFont="1" applyBorder="1" applyAlignment="1" applyProtection="1">
      <alignment horizontal="centerContinuous"/>
    </xf>
    <xf numFmtId="164" fontId="48" fillId="0" borderId="5" xfId="9692" applyFont="1" applyBorder="1" applyAlignment="1">
      <alignment horizontal="centerContinuous"/>
    </xf>
    <xf numFmtId="164" fontId="22" fillId="0" borderId="8" xfId="9692" applyFont="1" applyBorder="1" applyAlignment="1" applyProtection="1">
      <alignment horizontal="centerContinuous"/>
    </xf>
    <xf numFmtId="164" fontId="22" fillId="0" borderId="9" xfId="9692" applyFont="1" applyBorder="1" applyAlignment="1" applyProtection="1">
      <alignment horizontal="centerContinuous"/>
    </xf>
    <xf numFmtId="37" fontId="22" fillId="0" borderId="5" xfId="9692" applyNumberFormat="1" applyFont="1" applyBorder="1" applyProtection="1"/>
    <xf numFmtId="37" fontId="22" fillId="0" borderId="0" xfId="9692" applyNumberFormat="1" applyFont="1" applyBorder="1" applyProtection="1"/>
    <xf numFmtId="37" fontId="22" fillId="0" borderId="9" xfId="9692" applyNumberFormat="1" applyFont="1" applyBorder="1" applyProtection="1"/>
    <xf numFmtId="37" fontId="22" fillId="0" borderId="8" xfId="9692" applyNumberFormat="1" applyFont="1" applyBorder="1" applyProtection="1"/>
    <xf numFmtId="37" fontId="22" fillId="0" borderId="9" xfId="9692" quotePrefix="1" applyNumberFormat="1" applyFont="1" applyBorder="1" applyProtection="1"/>
    <xf numFmtId="164" fontId="48" fillId="0" borderId="8" xfId="9692" applyFont="1" applyBorder="1"/>
    <xf numFmtId="164" fontId="48" fillId="0" borderId="9" xfId="9692" applyFont="1" applyBorder="1"/>
    <xf numFmtId="37" fontId="22" fillId="0" borderId="9" xfId="9692" applyNumberFormat="1" applyFont="1" applyBorder="1" applyAlignment="1" applyProtection="1">
      <alignment horizontal="right"/>
    </xf>
    <xf numFmtId="164" fontId="22" fillId="0" borderId="9" xfId="9692" applyFont="1" applyBorder="1" applyAlignment="1" applyProtection="1">
      <alignment horizontal="right"/>
    </xf>
    <xf numFmtId="37" fontId="22" fillId="0" borderId="25" xfId="9692" applyNumberFormat="1" applyFont="1" applyBorder="1" applyProtection="1"/>
    <xf numFmtId="164" fontId="83" fillId="0" borderId="0" xfId="9692" applyFont="1"/>
    <xf numFmtId="164" fontId="22" fillId="0" borderId="10" xfId="9692" applyFont="1" applyBorder="1" applyAlignment="1" applyProtection="1">
      <alignment horizontal="center"/>
    </xf>
    <xf numFmtId="164" fontId="22" fillId="0" borderId="9" xfId="9692" applyFont="1" applyBorder="1" applyAlignment="1">
      <alignment horizontal="center"/>
    </xf>
    <xf numFmtId="37" fontId="22" fillId="0" borderId="8" xfId="9692" applyNumberFormat="1" applyFont="1" applyFill="1" applyBorder="1" applyProtection="1"/>
    <xf numFmtId="37" fontId="76" fillId="0" borderId="9" xfId="138" applyNumberFormat="1" applyFont="1" applyFill="1" applyBorder="1" applyAlignment="1" applyProtection="1">
      <alignment horizontal="right" vertical="center"/>
    </xf>
    <xf numFmtId="5" fontId="23" fillId="0" borderId="5" xfId="0" applyNumberFormat="1" applyFont="1" applyFill="1" applyBorder="1" applyProtection="1">
      <protection locked="0"/>
    </xf>
    <xf numFmtId="37" fontId="22" fillId="0" borderId="2" xfId="0" applyNumberFormat="1" applyFont="1" applyFill="1" applyBorder="1" applyAlignment="1" applyProtection="1">
      <alignment horizontal="center" vertical="center"/>
    </xf>
    <xf numFmtId="164" fontId="22" fillId="0" borderId="0" xfId="0" applyFont="1" applyBorder="1" applyAlignment="1">
      <alignment vertical="center"/>
    </xf>
    <xf numFmtId="164" fontId="48" fillId="0" borderId="0" xfId="0" applyFont="1" applyAlignment="1">
      <alignment vertical="center"/>
    </xf>
    <xf numFmtId="0" fontId="83" fillId="0" borderId="132" xfId="0" applyNumberFormat="1" applyFont="1" applyBorder="1" applyAlignment="1">
      <alignment horizontal="center"/>
    </xf>
    <xf numFmtId="0" fontId="83" fillId="0" borderId="0" xfId="0" applyNumberFormat="1" applyFont="1" applyAlignment="1">
      <alignment horizontal="center"/>
    </xf>
    <xf numFmtId="164" fontId="76" fillId="0" borderId="0" xfId="0" applyFont="1" applyBorder="1" applyAlignment="1" applyProtection="1"/>
    <xf numFmtId="164" fontId="76" fillId="0" borderId="0" xfId="0" applyFont="1" applyFill="1" applyBorder="1" applyAlignment="1">
      <alignment horizontal="centerContinuous" vertical="center"/>
    </xf>
    <xf numFmtId="37" fontId="7" fillId="0" borderId="58" xfId="0" applyNumberFormat="1" applyFont="1" applyBorder="1" applyAlignment="1" applyProtection="1">
      <alignment vertical="center"/>
    </xf>
    <xf numFmtId="37" fontId="7" fillId="0" borderId="60" xfId="0" applyNumberFormat="1" applyFont="1" applyFill="1" applyBorder="1" applyAlignment="1" applyProtection="1">
      <alignment vertical="center"/>
    </xf>
    <xf numFmtId="37" fontId="7" fillId="0" borderId="13" xfId="0" applyNumberFormat="1" applyFont="1" applyBorder="1" applyAlignment="1" applyProtection="1">
      <alignment horizontal="center" vertical="center"/>
    </xf>
    <xf numFmtId="0" fontId="0" fillId="0" borderId="31" xfId="0" applyNumberFormat="1" applyBorder="1" applyAlignment="1">
      <alignment vertical="center"/>
    </xf>
    <xf numFmtId="37" fontId="7" fillId="0" borderId="14" xfId="9750" applyNumberFormat="1" applyFont="1" applyFill="1" applyBorder="1" applyAlignment="1" applyProtection="1">
      <alignment horizontal="right" vertical="center"/>
    </xf>
    <xf numFmtId="164" fontId="76" fillId="0" borderId="4" xfId="9687" applyFont="1" applyBorder="1" applyAlignment="1" applyProtection="1">
      <alignment vertical="center"/>
    </xf>
    <xf numFmtId="37" fontId="76" fillId="0" borderId="0" xfId="9687" applyNumberFormat="1" applyFont="1" applyBorder="1" applyAlignment="1" applyProtection="1">
      <alignment vertical="center"/>
    </xf>
    <xf numFmtId="0" fontId="76" fillId="0" borderId="10" xfId="19852" applyFont="1" applyBorder="1"/>
    <xf numFmtId="37" fontId="22" fillId="0" borderId="111" xfId="19852" applyNumberFormat="1" applyFont="1" applyFill="1" applyBorder="1" applyProtection="1"/>
    <xf numFmtId="0" fontId="83" fillId="0" borderId="2" xfId="0" applyNumberFormat="1" applyFont="1" applyBorder="1" applyAlignment="1">
      <alignment horizontal="centerContinuous"/>
    </xf>
    <xf numFmtId="0" fontId="83" fillId="0" borderId="4" xfId="0" applyNumberFormat="1" applyFont="1" applyBorder="1"/>
    <xf numFmtId="0" fontId="83" fillId="0" borderId="9" xfId="0" applyNumberFormat="1" applyFont="1" applyBorder="1"/>
    <xf numFmtId="0" fontId="7" fillId="83" borderId="3" xfId="0" applyNumberFormat="1" applyFont="1" applyFill="1" applyBorder="1"/>
    <xf numFmtId="0" fontId="7" fillId="83" borderId="8" xfId="0" applyNumberFormat="1" applyFont="1" applyFill="1" applyBorder="1"/>
    <xf numFmtId="0" fontId="23" fillId="0" borderId="143" xfId="10352" applyFont="1" applyBorder="1" applyAlignment="1" applyProtection="1">
      <alignment horizontal="centerContinuous"/>
    </xf>
    <xf numFmtId="0" fontId="8" fillId="0" borderId="144" xfId="10352" applyFont="1" applyBorder="1" applyAlignment="1" applyProtection="1">
      <alignment horizontal="centerContinuous"/>
    </xf>
    <xf numFmtId="37" fontId="7" fillId="0" borderId="82" xfId="1" applyNumberFormat="1" applyFont="1" applyBorder="1" applyAlignment="1">
      <alignment vertical="center"/>
    </xf>
    <xf numFmtId="37" fontId="7" fillId="0" borderId="0" xfId="1" applyNumberFormat="1" applyFont="1"/>
    <xf numFmtId="0" fontId="7" fillId="0" borderId="0" xfId="19852" applyFont="1" applyFill="1" applyBorder="1" applyAlignment="1" applyProtection="1">
      <alignment horizontal="center" vertical="center"/>
    </xf>
    <xf numFmtId="39" fontId="7" fillId="0" borderId="58" xfId="0" applyNumberFormat="1" applyFont="1" applyBorder="1" applyAlignment="1" applyProtection="1">
      <alignment horizontal="center"/>
      <protection locked="0"/>
    </xf>
    <xf numFmtId="39" fontId="7" fillId="0" borderId="15" xfId="0" applyNumberFormat="1" applyFont="1" applyBorder="1" applyAlignment="1" applyProtection="1">
      <alignment horizontal="center"/>
      <protection locked="0"/>
    </xf>
    <xf numFmtId="37" fontId="7" fillId="0" borderId="15" xfId="0" applyNumberFormat="1" applyFont="1" applyBorder="1" applyAlignment="1" applyProtection="1">
      <alignment horizontal="center"/>
    </xf>
    <xf numFmtId="164" fontId="7" fillId="0" borderId="25" xfId="0" applyFont="1" applyBorder="1" applyAlignment="1">
      <alignment horizontal="center"/>
    </xf>
    <xf numFmtId="164" fontId="7" fillId="83" borderId="9" xfId="0" applyFont="1" applyFill="1" applyBorder="1"/>
    <xf numFmtId="0" fontId="76" fillId="0" borderId="132" xfId="10352" applyFont="1" applyBorder="1" applyAlignment="1" applyProtection="1">
      <alignment horizontal="center"/>
    </xf>
    <xf numFmtId="37" fontId="7" fillId="0" borderId="24" xfId="9750" applyNumberFormat="1" applyFont="1" applyFill="1" applyBorder="1" applyAlignment="1" applyProtection="1">
      <alignment vertical="center"/>
    </xf>
    <xf numFmtId="164" fontId="76" fillId="0" borderId="25" xfId="0" applyFont="1" applyFill="1" applyBorder="1" applyAlignment="1" applyProtection="1">
      <alignment vertical="center"/>
    </xf>
    <xf numFmtId="0" fontId="7" fillId="0" borderId="4" xfId="0" applyNumberFormat="1" applyFont="1" applyBorder="1" applyAlignment="1" applyProtection="1">
      <alignment horizontal="left" vertical="center"/>
    </xf>
    <xf numFmtId="164" fontId="76" fillId="0" borderId="27" xfId="0" applyFont="1" applyFill="1" applyBorder="1" applyAlignment="1" applyProtection="1">
      <alignment horizontal="left" vertical="center"/>
    </xf>
    <xf numFmtId="0" fontId="76" fillId="0" borderId="133" xfId="10352" applyFont="1" applyBorder="1" applyProtection="1"/>
    <xf numFmtId="164" fontId="76" fillId="0" borderId="5" xfId="0" quotePrefix="1" applyFont="1" applyFill="1" applyBorder="1" applyAlignment="1" applyProtection="1">
      <alignment horizontal="center" vertical="center"/>
    </xf>
    <xf numFmtId="0" fontId="76" fillId="0" borderId="140" xfId="10352" applyFont="1" applyBorder="1" applyAlignment="1" applyProtection="1">
      <alignment horizontal="center"/>
    </xf>
    <xf numFmtId="37" fontId="7" fillId="0" borderId="91" xfId="0" applyNumberFormat="1" applyFont="1" applyFill="1" applyBorder="1" applyAlignment="1" applyProtection="1">
      <alignment horizontal="right" vertical="center"/>
    </xf>
    <xf numFmtId="0" fontId="8" fillId="0" borderId="137" xfId="0" applyNumberFormat="1" applyFont="1" applyBorder="1" applyAlignment="1">
      <alignment horizontal="centerContinuous"/>
    </xf>
    <xf numFmtId="37" fontId="7" fillId="0" borderId="24" xfId="9750" applyNumberFormat="1" applyFont="1" applyFill="1" applyBorder="1" applyAlignment="1" applyProtection="1">
      <alignment horizontal="right" vertical="center"/>
    </xf>
    <xf numFmtId="164" fontId="22" fillId="0" borderId="5" xfId="10352" applyNumberFormat="1" applyFont="1" applyBorder="1" applyAlignment="1" applyProtection="1">
      <alignment horizontal="center" vertical="center"/>
    </xf>
    <xf numFmtId="164" fontId="9" fillId="0" borderId="0" xfId="0" applyFont="1" applyBorder="1"/>
    <xf numFmtId="38" fontId="7" fillId="0" borderId="9" xfId="0" applyNumberFormat="1" applyFont="1" applyBorder="1"/>
    <xf numFmtId="179" fontId="7" fillId="0" borderId="9" xfId="0" applyNumberFormat="1" applyFont="1" applyBorder="1"/>
    <xf numFmtId="164" fontId="9" fillId="0" borderId="2" xfId="0" applyFont="1" applyBorder="1" applyAlignment="1">
      <alignment vertical="center"/>
    </xf>
    <xf numFmtId="0" fontId="22" fillId="0" borderId="0" xfId="0" applyNumberFormat="1" applyFont="1" applyBorder="1" applyAlignment="1" applyProtection="1">
      <alignment horizontal="centerContinuous"/>
    </xf>
    <xf numFmtId="38" fontId="7" fillId="0" borderId="6" xfId="19852" applyNumberFormat="1" applyFont="1" applyBorder="1" applyAlignment="1">
      <alignment vertical="center"/>
    </xf>
    <xf numFmtId="164" fontId="22" fillId="0" borderId="141" xfId="10352" applyNumberFormat="1" applyFont="1" applyBorder="1" applyAlignment="1" applyProtection="1">
      <alignment horizontal="center" vertical="center"/>
    </xf>
    <xf numFmtId="0" fontId="76" fillId="0" borderId="132" xfId="0" applyNumberFormat="1" applyFont="1" applyBorder="1"/>
    <xf numFmtId="164" fontId="9" fillId="0" borderId="0" xfId="0" applyFont="1"/>
    <xf numFmtId="176" fontId="7" fillId="0" borderId="60" xfId="0" applyNumberFormat="1" applyFont="1" applyFill="1" applyBorder="1" applyAlignment="1" applyProtection="1">
      <alignment vertical="center"/>
    </xf>
    <xf numFmtId="164" fontId="22" fillId="0" borderId="9" xfId="10352" applyNumberFormat="1" applyFont="1" applyBorder="1" applyAlignment="1" applyProtection="1">
      <alignment horizontal="center" vertical="center"/>
    </xf>
    <xf numFmtId="0" fontId="22" fillId="0" borderId="140" xfId="10352" applyFont="1" applyBorder="1" applyAlignment="1" applyProtection="1">
      <alignment horizontal="center"/>
    </xf>
    <xf numFmtId="0" fontId="7" fillId="0" borderId="0" xfId="10352" applyFont="1"/>
    <xf numFmtId="5" fontId="22" fillId="0" borderId="14" xfId="19852" applyNumberFormat="1" applyFont="1" applyBorder="1" applyProtection="1"/>
    <xf numFmtId="0" fontId="7" fillId="0" borderId="27" xfId="0" applyNumberFormat="1" applyFont="1" applyBorder="1" applyAlignment="1">
      <alignment horizontal="center" vertical="center"/>
    </xf>
    <xf numFmtId="0" fontId="22" fillId="0" borderId="5" xfId="19852" applyFont="1" applyBorder="1" applyAlignment="1" applyProtection="1">
      <alignment horizontal="left"/>
    </xf>
    <xf numFmtId="164" fontId="22" fillId="0" borderId="4" xfId="0" applyFont="1" applyBorder="1" applyAlignment="1" applyProtection="1">
      <alignment horizontal="centerContinuous" vertical="center"/>
    </xf>
    <xf numFmtId="0" fontId="22" fillId="0" borderId="36" xfId="10352" applyFont="1" applyBorder="1" applyProtection="1"/>
    <xf numFmtId="37" fontId="7" fillId="0" borderId="79" xfId="19852" applyNumberFormat="1" applyFont="1" applyBorder="1" applyAlignment="1" applyProtection="1">
      <alignment vertical="center"/>
      <protection locked="0"/>
    </xf>
    <xf numFmtId="5" fontId="22" fillId="0" borderId="5" xfId="0" applyNumberFormat="1" applyFont="1" applyBorder="1" applyProtection="1"/>
    <xf numFmtId="164" fontId="7" fillId="0" borderId="56" xfId="0" applyFont="1" applyFill="1" applyBorder="1"/>
    <xf numFmtId="37" fontId="7" fillId="0" borderId="13" xfId="0" applyNumberFormat="1" applyFont="1" applyFill="1" applyBorder="1" applyProtection="1"/>
    <xf numFmtId="37" fontId="7" fillId="0" borderId="14" xfId="0" applyNumberFormat="1" applyFont="1" applyFill="1" applyBorder="1" applyProtection="1"/>
    <xf numFmtId="37" fontId="7" fillId="0" borderId="9" xfId="0" applyNumberFormat="1" applyFont="1" applyFill="1" applyBorder="1" applyAlignment="1" applyProtection="1">
      <alignment horizontal="center"/>
    </xf>
    <xf numFmtId="164" fontId="76" fillId="0" borderId="9" xfId="9688" applyFont="1" applyFill="1" applyBorder="1" applyAlignment="1" applyProtection="1">
      <alignment horizontal="left"/>
    </xf>
    <xf numFmtId="164" fontId="76" fillId="0" borderId="0" xfId="9688" applyFont="1" applyFill="1" applyBorder="1" applyAlignment="1">
      <alignment horizontal="center"/>
    </xf>
    <xf numFmtId="164" fontId="76" fillId="0" borderId="0" xfId="9688" applyFont="1" applyFill="1" applyBorder="1" applyAlignment="1" applyProtection="1">
      <alignment horizontal="left"/>
    </xf>
    <xf numFmtId="164" fontId="76" fillId="0" borderId="0" xfId="9688" applyFont="1" applyFill="1" applyBorder="1" applyAlignment="1" applyProtection="1">
      <alignment horizont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3" xfId="0" applyNumberFormat="1" applyFont="1" applyBorder="1" applyAlignment="1">
      <alignment horizontal="centerContinuous" vertical="center"/>
    </xf>
    <xf numFmtId="0" fontId="7" fillId="0" borderId="0" xfId="0" applyNumberFormat="1" applyFont="1" applyAlignment="1">
      <alignment vertical="center"/>
    </xf>
    <xf numFmtId="0" fontId="7" fillId="0" borderId="0" xfId="0" applyNumberFormat="1" applyFont="1" applyBorder="1" applyAlignment="1">
      <alignment horizontal="centerContinuous" vertical="center"/>
    </xf>
    <xf numFmtId="0" fontId="7" fillId="0" borderId="0" xfId="0" applyNumberFormat="1" applyFont="1" applyBorder="1" applyAlignment="1">
      <alignment vertical="center"/>
    </xf>
    <xf numFmtId="0" fontId="74" fillId="0" borderId="0" xfId="0" applyNumberFormat="1" applyFont="1" applyAlignment="1">
      <alignment vertical="center"/>
    </xf>
    <xf numFmtId="37" fontId="7" fillId="0" borderId="0" xfId="0" applyNumberFormat="1" applyFont="1" applyBorder="1" applyAlignment="1">
      <alignment vertical="center"/>
    </xf>
    <xf numFmtId="0" fontId="7" fillId="0" borderId="31" xfId="0" applyNumberFormat="1" applyFont="1" applyBorder="1" applyAlignment="1">
      <alignment vertical="center"/>
    </xf>
    <xf numFmtId="0" fontId="7" fillId="0" borderId="8" xfId="0" applyNumberFormat="1" applyFont="1" applyBorder="1" applyAlignment="1">
      <alignment vertical="center"/>
    </xf>
    <xf numFmtId="37" fontId="7" fillId="0" borderId="8" xfId="0" applyNumberFormat="1" applyFont="1" applyBorder="1" applyAlignment="1">
      <alignment vertical="center"/>
    </xf>
    <xf numFmtId="0" fontId="7" fillId="0" borderId="9" xfId="0" applyNumberFormat="1" applyFont="1" applyBorder="1" applyAlignment="1">
      <alignment vertical="center"/>
    </xf>
    <xf numFmtId="0" fontId="7" fillId="0" borderId="7" xfId="0" applyNumberFormat="1" applyFont="1" applyBorder="1" applyAlignment="1">
      <alignment horizontal="center" vertical="center"/>
    </xf>
    <xf numFmtId="0" fontId="7" fillId="0" borderId="5" xfId="0" applyNumberFormat="1" applyFont="1" applyBorder="1" applyAlignment="1">
      <alignment horizontal="center" vertical="center"/>
    </xf>
    <xf numFmtId="39" fontId="7" fillId="0" borderId="7"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0" xfId="0" applyNumberFormat="1" applyFont="1" applyAlignment="1">
      <alignment horizontal="center" vertical="center"/>
    </xf>
    <xf numFmtId="0" fontId="7" fillId="0" borderId="5" xfId="0" applyNumberFormat="1" applyFont="1" applyBorder="1" applyAlignment="1">
      <alignment horizontal="left" vertical="center"/>
    </xf>
    <xf numFmtId="0" fontId="7" fillId="0" borderId="74" xfId="0" applyNumberFormat="1" applyFont="1" applyBorder="1" applyAlignment="1">
      <alignment horizontal="left" vertical="center"/>
    </xf>
    <xf numFmtId="38" fontId="7" fillId="0" borderId="0" xfId="0" applyNumberFormat="1" applyFont="1" applyAlignment="1">
      <alignment vertical="center"/>
    </xf>
    <xf numFmtId="0" fontId="7" fillId="0" borderId="32" xfId="0" applyNumberFormat="1" applyFont="1" applyBorder="1" applyAlignment="1">
      <alignment vertical="center"/>
    </xf>
    <xf numFmtId="0" fontId="7" fillId="0" borderId="25" xfId="0" applyNumberFormat="1" applyFont="1" applyBorder="1" applyAlignment="1">
      <alignment horizontal="center" vertical="center"/>
    </xf>
    <xf numFmtId="0" fontId="7" fillId="0" borderId="27" xfId="0" applyNumberFormat="1" applyFont="1" applyBorder="1" applyAlignment="1">
      <alignment vertical="center"/>
    </xf>
    <xf numFmtId="0" fontId="7" fillId="0" borderId="4" xfId="0" applyNumberFormat="1" applyFont="1" applyBorder="1" applyAlignment="1">
      <alignment horizontal="center" vertical="top" textRotation="180"/>
    </xf>
    <xf numFmtId="0" fontId="7" fillId="0" borderId="4" xfId="0" applyNumberFormat="1" applyFont="1" applyBorder="1" applyAlignment="1">
      <alignment horizontal="center" textRotation="180"/>
    </xf>
    <xf numFmtId="0" fontId="7" fillId="0" borderId="5" xfId="0" quotePrefix="1" applyNumberFormat="1" applyFont="1" applyBorder="1" applyAlignment="1">
      <alignment vertical="top" textRotation="180"/>
    </xf>
    <xf numFmtId="0" fontId="7" fillId="0" borderId="5" xfId="0" applyNumberFormat="1" applyFont="1" applyBorder="1" applyAlignment="1">
      <alignment textRotation="180"/>
    </xf>
    <xf numFmtId="37" fontId="7" fillId="0" borderId="0" xfId="0" applyNumberFormat="1" applyFont="1" applyAlignment="1">
      <alignment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8"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79" xfId="0" applyNumberFormat="1" applyFont="1" applyBorder="1" applyAlignment="1">
      <alignment vertical="center"/>
    </xf>
    <xf numFmtId="37" fontId="7" fillId="0" borderId="0" xfId="0" applyNumberFormat="1" applyFont="1" applyBorder="1" applyAlignment="1">
      <alignment horizontal="right" vertical="center"/>
    </xf>
    <xf numFmtId="0" fontId="7" fillId="0" borderId="18" xfId="0" applyNumberFormat="1" applyFont="1" applyBorder="1" applyAlignment="1">
      <alignment horizontal="left" vertical="center"/>
    </xf>
    <xf numFmtId="0" fontId="7" fillId="0" borderId="8" xfId="0" applyNumberFormat="1" applyFont="1" applyBorder="1" applyAlignment="1">
      <alignment vertical="center" wrapText="1"/>
    </xf>
    <xf numFmtId="0" fontId="7" fillId="0" borderId="10" xfId="0" applyNumberFormat="1" applyFont="1" applyFill="1" applyBorder="1" applyAlignment="1">
      <alignment horizontal="center" vertical="center"/>
    </xf>
    <xf numFmtId="0" fontId="7" fillId="0" borderId="79" xfId="0" applyNumberFormat="1" applyFont="1" applyBorder="1" applyAlignment="1">
      <alignment horizontal="left" vertical="center"/>
    </xf>
    <xf numFmtId="0" fontId="7" fillId="0" borderId="59" xfId="0" applyNumberFormat="1" applyFont="1" applyBorder="1" applyAlignment="1">
      <alignment horizontal="center" vertical="center"/>
    </xf>
    <xf numFmtId="0" fontId="7" fillId="0" borderId="79" xfId="0" applyNumberFormat="1" applyFont="1" applyBorder="1" applyAlignment="1">
      <alignment horizontal="center" vertical="center"/>
    </xf>
    <xf numFmtId="5" fontId="7" fillId="0" borderId="55" xfId="0" applyNumberFormat="1" applyFont="1" applyBorder="1" applyAlignment="1" applyProtection="1">
      <alignment horizontal="center"/>
      <protection locked="0"/>
    </xf>
    <xf numFmtId="0" fontId="7" fillId="0" borderId="57" xfId="0" applyNumberFormat="1" applyFont="1" applyBorder="1" applyProtection="1">
      <protection locked="0"/>
    </xf>
    <xf numFmtId="37" fontId="7" fillId="0" borderId="86" xfId="0" applyNumberFormat="1" applyFont="1" applyBorder="1" applyAlignment="1" applyProtection="1">
      <alignment horizontal="right"/>
      <protection locked="0"/>
    </xf>
    <xf numFmtId="37" fontId="7" fillId="0" borderId="14" xfId="0" applyNumberFormat="1" applyFont="1" applyBorder="1" applyAlignment="1" applyProtection="1">
      <alignment horizontal="right"/>
      <protection locked="0"/>
    </xf>
    <xf numFmtId="37" fontId="7" fillId="0" borderId="8" xfId="0" applyNumberFormat="1" applyFont="1" applyBorder="1" applyProtection="1">
      <protection locked="0"/>
    </xf>
    <xf numFmtId="37" fontId="7" fillId="0" borderId="32" xfId="0" applyNumberFormat="1" applyFont="1" applyBorder="1" applyAlignment="1" applyProtection="1">
      <alignment horizontal="right"/>
      <protection locked="0"/>
    </xf>
    <xf numFmtId="37" fontId="117" fillId="0" borderId="14" xfId="0" applyNumberFormat="1" applyFont="1" applyBorder="1" applyAlignment="1" applyProtection="1">
      <alignment horizontal="right"/>
      <protection locked="0"/>
    </xf>
    <xf numFmtId="37" fontId="7" fillId="0" borderId="8" xfId="0" applyNumberFormat="1" applyFont="1" applyFill="1" applyBorder="1" applyProtection="1">
      <protection locked="0"/>
    </xf>
    <xf numFmtId="37" fontId="7" fillId="0" borderId="14" xfId="0" applyNumberFormat="1" applyFont="1" applyBorder="1" applyAlignment="1" applyProtection="1">
      <alignment horizontal="center"/>
      <protection locked="0"/>
    </xf>
    <xf numFmtId="0" fontId="7" fillId="0" borderId="32" xfId="0" applyNumberFormat="1" applyFont="1" applyBorder="1" applyAlignment="1" applyProtection="1">
      <alignment horizontal="center"/>
      <protection locked="0"/>
    </xf>
    <xf numFmtId="37" fontId="7" fillId="0" borderId="60" xfId="0" applyNumberFormat="1" applyFont="1" applyFill="1" applyBorder="1" applyAlignment="1" applyProtection="1">
      <alignment horizontal="right"/>
    </xf>
    <xf numFmtId="37" fontId="7" fillId="0" borderId="87" xfId="0" applyNumberFormat="1" applyFont="1" applyFill="1" applyBorder="1" applyProtection="1">
      <protection locked="0"/>
    </xf>
    <xf numFmtId="37" fontId="7" fillId="0" borderId="88" xfId="0" applyNumberFormat="1" applyFont="1" applyFill="1" applyBorder="1" applyAlignment="1" applyProtection="1">
      <alignment horizontal="right"/>
    </xf>
    <xf numFmtId="0" fontId="8" fillId="0" borderId="0" xfId="0" applyNumberFormat="1" applyFont="1" applyBorder="1"/>
    <xf numFmtId="0" fontId="7" fillId="0" borderId="0" xfId="0" applyNumberFormat="1" applyFont="1" applyBorder="1" applyAlignment="1">
      <alignment horizontal="left" indent="1"/>
    </xf>
    <xf numFmtId="0" fontId="22" fillId="0" borderId="1" xfId="0" applyNumberFormat="1" applyFont="1" applyBorder="1"/>
    <xf numFmtId="0" fontId="22" fillId="0" borderId="2" xfId="0" applyNumberFormat="1" applyFont="1" applyBorder="1"/>
    <xf numFmtId="0" fontId="23" fillId="0" borderId="2" xfId="0" applyNumberFormat="1" applyFont="1" applyBorder="1"/>
    <xf numFmtId="0" fontId="22" fillId="0" borderId="3" xfId="0" applyNumberFormat="1" applyFont="1" applyBorder="1"/>
    <xf numFmtId="0" fontId="22" fillId="0" borderId="132" xfId="0" applyNumberFormat="1" applyFont="1" applyBorder="1" applyAlignment="1" applyProtection="1">
      <alignment horizontal="center"/>
    </xf>
    <xf numFmtId="0" fontId="22" fillId="0" borderId="0" xfId="0" applyNumberFormat="1" applyFont="1" applyProtection="1"/>
    <xf numFmtId="0" fontId="22" fillId="0" borderId="133" xfId="0" applyNumberFormat="1" applyFont="1" applyBorder="1" applyProtection="1"/>
    <xf numFmtId="0" fontId="22" fillId="0" borderId="132" xfId="0" applyNumberFormat="1" applyFont="1" applyBorder="1" applyProtection="1"/>
    <xf numFmtId="6" fontId="22" fillId="0" borderId="55" xfId="10374" applyNumberFormat="1" applyFont="1" applyFill="1" applyBorder="1" applyProtection="1">
      <protection locked="0"/>
    </xf>
    <xf numFmtId="6" fontId="22" fillId="0" borderId="57" xfId="10374" applyNumberFormat="1" applyFont="1" applyFill="1" applyBorder="1" applyProtection="1">
      <protection locked="0"/>
    </xf>
    <xf numFmtId="6" fontId="22" fillId="0" borderId="58" xfId="10374" applyNumberFormat="1" applyFont="1" applyFill="1" applyBorder="1" applyProtection="1">
      <protection locked="0"/>
    </xf>
    <xf numFmtId="37" fontId="22" fillId="0" borderId="14" xfId="0" applyNumberFormat="1" applyFont="1" applyFill="1" applyBorder="1" applyProtection="1">
      <protection locked="0"/>
    </xf>
    <xf numFmtId="37" fontId="22" fillId="0" borderId="9" xfId="0" applyNumberFormat="1" applyFont="1" applyFill="1" applyBorder="1" applyProtection="1">
      <protection locked="0"/>
    </xf>
    <xf numFmtId="37" fontId="22" fillId="0" borderId="25" xfId="0" applyNumberFormat="1" applyFont="1" applyFill="1" applyBorder="1" applyAlignment="1" applyProtection="1">
      <alignment horizontal="right"/>
      <protection locked="0"/>
    </xf>
    <xf numFmtId="0" fontId="22" fillId="0" borderId="31" xfId="0" applyNumberFormat="1" applyFont="1" applyBorder="1" applyAlignment="1" applyProtection="1">
      <alignment horizontal="left"/>
    </xf>
    <xf numFmtId="37" fontId="22" fillId="0" borderId="9" xfId="0" applyNumberFormat="1" applyFont="1" applyFill="1" applyBorder="1" applyAlignment="1" applyProtection="1">
      <alignment horizontal="right"/>
      <protection locked="0"/>
    </xf>
    <xf numFmtId="6" fontId="22" fillId="0" borderId="60" xfId="10374" applyNumberFormat="1" applyFont="1" applyFill="1" applyBorder="1" applyProtection="1"/>
    <xf numFmtId="6" fontId="22" fillId="0" borderId="61" xfId="10374" applyNumberFormat="1" applyFont="1" applyFill="1" applyBorder="1" applyProtection="1"/>
    <xf numFmtId="6" fontId="22" fillId="0" borderId="0" xfId="0" applyNumberFormat="1" applyFont="1"/>
    <xf numFmtId="0" fontId="22" fillId="0" borderId="6" xfId="0" applyNumberFormat="1" applyFont="1" applyBorder="1"/>
    <xf numFmtId="0" fontId="22" fillId="0" borderId="3" xfId="0" applyNumberFormat="1" applyFont="1" applyBorder="1" applyAlignment="1" applyProtection="1">
      <alignment horizontal="centerContinuous"/>
    </xf>
    <xf numFmtId="0" fontId="0" fillId="0" borderId="5" xfId="0" applyNumberFormat="1" applyBorder="1" applyAlignment="1">
      <alignment horizontal="centerContinuous"/>
    </xf>
    <xf numFmtId="0" fontId="22" fillId="0" borderId="5" xfId="0" applyNumberFormat="1" applyFont="1" applyBorder="1" applyAlignment="1" applyProtection="1">
      <alignment horizontal="centerContinuous"/>
    </xf>
    <xf numFmtId="0" fontId="0" fillId="0" borderId="9" xfId="0" applyNumberFormat="1" applyBorder="1" applyAlignment="1">
      <alignment horizontal="centerContinuous"/>
    </xf>
    <xf numFmtId="0" fontId="22" fillId="0" borderId="9" xfId="0" applyNumberFormat="1" applyFont="1" applyFill="1" applyBorder="1" applyAlignment="1" applyProtection="1">
      <alignment horizontal="left"/>
    </xf>
    <xf numFmtId="0" fontId="22" fillId="0" borderId="8" xfId="0" applyNumberFormat="1" applyFont="1" applyFill="1" applyBorder="1" applyProtection="1">
      <protection locked="0"/>
    </xf>
    <xf numFmtId="179" fontId="22" fillId="0" borderId="9" xfId="0" applyNumberFormat="1" applyFont="1" applyFill="1" applyBorder="1" applyProtection="1">
      <protection locked="0"/>
    </xf>
    <xf numFmtId="3" fontId="22" fillId="0" borderId="5" xfId="0" applyNumberFormat="1" applyFont="1" applyFill="1" applyBorder="1" applyProtection="1">
      <protection locked="0"/>
    </xf>
    <xf numFmtId="0" fontId="22" fillId="0" borderId="8" xfId="0" applyNumberFormat="1" applyFont="1" applyFill="1" applyBorder="1" applyAlignment="1" applyProtection="1">
      <alignment horizontal="right"/>
    </xf>
    <xf numFmtId="37" fontId="22" fillId="0" borderId="114" xfId="0" applyNumberFormat="1" applyFont="1" applyFill="1" applyBorder="1" applyProtection="1"/>
    <xf numFmtId="37" fontId="22" fillId="0" borderId="0" xfId="0" applyNumberFormat="1" applyFont="1" applyFill="1" applyProtection="1"/>
    <xf numFmtId="0" fontId="76" fillId="0" borderId="4" xfId="0" applyNumberFormat="1" applyFont="1" applyBorder="1" applyAlignment="1" applyProtection="1">
      <alignment horizontal="right"/>
    </xf>
    <xf numFmtId="0" fontId="76" fillId="0" borderId="0" xfId="0" applyNumberFormat="1" applyFont="1" applyBorder="1" applyAlignment="1" applyProtection="1">
      <alignment horizontal="left"/>
    </xf>
    <xf numFmtId="0" fontId="76" fillId="0" borderId="0" xfId="0" applyNumberFormat="1" applyFont="1" applyBorder="1"/>
    <xf numFmtId="0" fontId="76" fillId="0" borderId="31" xfId="0" applyNumberFormat="1" applyFont="1" applyBorder="1"/>
    <xf numFmtId="0" fontId="76" fillId="0" borderId="8" xfId="0" applyNumberFormat="1" applyFont="1" applyBorder="1"/>
    <xf numFmtId="37" fontId="7" fillId="0" borderId="9" xfId="0" applyNumberFormat="1" applyFont="1" applyBorder="1" applyProtection="1"/>
    <xf numFmtId="0" fontId="7" fillId="0" borderId="4" xfId="0" quotePrefix="1" applyNumberFormat="1" applyFont="1" applyBorder="1" applyAlignment="1">
      <alignment vertical="top" textRotation="180"/>
    </xf>
    <xf numFmtId="0" fontId="6" fillId="0" borderId="5" xfId="0" applyNumberFormat="1" applyFont="1" applyBorder="1" applyAlignment="1">
      <alignment horizontal="center"/>
    </xf>
    <xf numFmtId="0" fontId="7" fillId="0" borderId="25" xfId="0" applyNumberFormat="1" applyFont="1" applyBorder="1"/>
    <xf numFmtId="37" fontId="7" fillId="0" borderId="9" xfId="0" applyNumberFormat="1" applyFont="1" applyBorder="1" applyAlignment="1" applyProtection="1">
      <alignment horizontal="right"/>
    </xf>
    <xf numFmtId="0" fontId="7" fillId="0" borderId="2" xfId="0" applyNumberFormat="1" applyFont="1" applyBorder="1" applyAlignment="1" applyProtection="1">
      <alignment horizontal="left"/>
    </xf>
    <xf numFmtId="0" fontId="7" fillId="0" borderId="4" xfId="0" quotePrefix="1" applyNumberFormat="1" applyFont="1" applyBorder="1" applyAlignment="1">
      <alignment horizontal="center"/>
    </xf>
    <xf numFmtId="0" fontId="7" fillId="0" borderId="31" xfId="0" applyNumberFormat="1" applyFont="1" applyBorder="1" applyAlignment="1">
      <alignment horizontal="center"/>
    </xf>
    <xf numFmtId="5" fontId="7" fillId="0" borderId="9" xfId="0" applyNumberFormat="1" applyFont="1" applyBorder="1" applyProtection="1"/>
    <xf numFmtId="39" fontId="7" fillId="83" borderId="2" xfId="0" applyNumberFormat="1" applyFont="1" applyFill="1" applyBorder="1" applyProtection="1"/>
    <xf numFmtId="37" fontId="7" fillId="83" borderId="3" xfId="0" applyNumberFormat="1" applyFont="1" applyFill="1" applyBorder="1" applyProtection="1"/>
    <xf numFmtId="37" fontId="7" fillId="83" borderId="4" xfId="0" applyNumberFormat="1" applyFont="1" applyFill="1" applyBorder="1" applyAlignment="1" applyProtection="1">
      <alignment horizontal="centerContinuous"/>
    </xf>
    <xf numFmtId="39" fontId="7" fillId="83" borderId="0" xfId="0" applyNumberFormat="1" applyFont="1" applyFill="1" applyBorder="1" applyAlignment="1" applyProtection="1">
      <alignment horizontal="centerContinuous"/>
    </xf>
    <xf numFmtId="37" fontId="7" fillId="83" borderId="5" xfId="0" applyNumberFormat="1" applyFont="1" applyFill="1" applyBorder="1" applyAlignment="1" applyProtection="1">
      <alignment horizontal="centerContinuous"/>
    </xf>
    <xf numFmtId="37" fontId="7" fillId="83" borderId="31" xfId="0" applyNumberFormat="1" applyFont="1" applyFill="1" applyBorder="1" applyProtection="1"/>
    <xf numFmtId="39" fontId="7" fillId="83" borderId="8" xfId="0" applyNumberFormat="1" applyFont="1" applyFill="1" applyBorder="1" applyAlignment="1" applyProtection="1">
      <alignment horizontal="center"/>
    </xf>
    <xf numFmtId="37" fontId="7" fillId="0" borderId="10" xfId="0" applyNumberFormat="1" applyFont="1" applyFill="1" applyBorder="1" applyProtection="1"/>
    <xf numFmtId="39" fontId="7" fillId="0" borderId="17" xfId="0" applyNumberFormat="1" applyFont="1" applyBorder="1" applyProtection="1"/>
    <xf numFmtId="5" fontId="7" fillId="0" borderId="5" xfId="0" applyNumberFormat="1" applyFont="1" applyBorder="1" applyProtection="1"/>
    <xf numFmtId="0" fontId="7" fillId="0" borderId="8" xfId="0" applyNumberFormat="1" applyFont="1" applyBorder="1" applyAlignment="1" applyProtection="1">
      <alignment horizontal="left" vertical="center"/>
    </xf>
    <xf numFmtId="164" fontId="6" fillId="0" borderId="9" xfId="0" applyFont="1" applyBorder="1" applyAlignment="1">
      <alignment horizontal="centerContinuous"/>
    </xf>
    <xf numFmtId="164" fontId="7" fillId="0" borderId="9" xfId="0" applyFont="1" applyBorder="1" applyProtection="1"/>
    <xf numFmtId="37" fontId="7" fillId="0" borderId="58" xfId="0" applyNumberFormat="1" applyFont="1" applyFill="1" applyBorder="1" applyAlignment="1" applyProtection="1">
      <protection locked="0"/>
    </xf>
    <xf numFmtId="37" fontId="7" fillId="0" borderId="8" xfId="0" applyNumberFormat="1" applyFont="1" applyFill="1" applyBorder="1" applyAlignment="1" applyProtection="1">
      <protection locked="0"/>
    </xf>
    <xf numFmtId="37" fontId="7" fillId="0" borderId="58" xfId="0" applyNumberFormat="1" applyFont="1" applyFill="1" applyBorder="1" applyAlignment="1" applyProtection="1"/>
    <xf numFmtId="37" fontId="7" fillId="0" borderId="27" xfId="0" applyNumberFormat="1" applyFont="1" applyBorder="1" applyAlignment="1" applyProtection="1">
      <alignment horizontal="center"/>
    </xf>
    <xf numFmtId="164" fontId="7" fillId="0" borderId="99" xfId="0" applyFont="1" applyBorder="1"/>
    <xf numFmtId="164" fontId="7" fillId="0" borderId="18" xfId="0" applyFont="1" applyBorder="1" applyAlignment="1" applyProtection="1">
      <alignment horizontal="left"/>
    </xf>
    <xf numFmtId="164" fontId="7" fillId="0" borderId="18" xfId="0" applyFont="1" applyBorder="1"/>
    <xf numFmtId="164" fontId="7" fillId="0" borderId="0" xfId="9687" applyFont="1"/>
    <xf numFmtId="37" fontId="76" fillId="0" borderId="9" xfId="0" applyNumberFormat="1" applyFont="1" applyFill="1" applyBorder="1" applyAlignment="1">
      <alignment vertical="center"/>
    </xf>
    <xf numFmtId="0" fontId="22" fillId="0" borderId="9" xfId="0" applyNumberFormat="1" applyFont="1" applyFill="1" applyBorder="1" applyAlignment="1">
      <alignment vertical="center"/>
    </xf>
    <xf numFmtId="37" fontId="22" fillId="0" borderId="9" xfId="0" applyNumberFormat="1" applyFont="1" applyFill="1" applyBorder="1" applyAlignment="1">
      <alignment vertical="center"/>
    </xf>
    <xf numFmtId="5" fontId="22" fillId="0" borderId="9" xfId="0" applyNumberFormat="1" applyFont="1" applyFill="1" applyBorder="1" applyAlignment="1">
      <alignment vertical="center"/>
    </xf>
    <xf numFmtId="0" fontId="22" fillId="0" borderId="8" xfId="0" applyNumberFormat="1" applyFont="1" applyFill="1" applyBorder="1" applyAlignment="1" applyProtection="1">
      <alignment horizontal="left" vertical="center"/>
    </xf>
    <xf numFmtId="37" fontId="76" fillId="0" borderId="14" xfId="0" applyNumberFormat="1" applyFont="1" applyBorder="1" applyAlignment="1" applyProtection="1">
      <alignment vertical="center"/>
    </xf>
    <xf numFmtId="164" fontId="76" fillId="0" borderId="8" xfId="0" applyFont="1" applyFill="1" applyBorder="1" applyAlignment="1" applyProtection="1">
      <alignment horizontal="centerContinuous" vertical="center"/>
    </xf>
    <xf numFmtId="164" fontId="0" fillId="0" borderId="8" xfId="0" applyFill="1" applyBorder="1" applyAlignment="1">
      <alignment horizontal="centerContinuous" vertical="center"/>
    </xf>
    <xf numFmtId="164" fontId="76" fillId="0" borderId="5" xfId="0" applyFont="1" applyFill="1" applyBorder="1" applyAlignment="1" applyProtection="1">
      <alignment horizontal="left" vertical="center"/>
    </xf>
    <xf numFmtId="164" fontId="76" fillId="0" borderId="9" xfId="0" applyFont="1" applyFill="1" applyBorder="1" applyAlignment="1">
      <alignment horizontal="center" vertical="center"/>
    </xf>
    <xf numFmtId="164" fontId="76" fillId="0" borderId="0" xfId="9687" applyFont="1" applyBorder="1" applyAlignment="1" applyProtection="1">
      <alignment vertical="center"/>
    </xf>
    <xf numFmtId="164" fontId="76" fillId="0" borderId="5" xfId="9687" applyFont="1" applyBorder="1" applyAlignment="1" applyProtection="1">
      <alignment vertical="center"/>
    </xf>
    <xf numFmtId="0" fontId="22" fillId="0" borderId="0" xfId="19852" applyFont="1" applyBorder="1" applyAlignment="1">
      <alignment horizontal="center"/>
    </xf>
    <xf numFmtId="5" fontId="7" fillId="0" borderId="2" xfId="9687" applyNumberFormat="1" applyFont="1" applyBorder="1" applyAlignment="1" applyProtection="1">
      <alignment vertical="center"/>
    </xf>
    <xf numFmtId="0" fontId="7" fillId="0" borderId="5" xfId="19852" applyFont="1" applyBorder="1" applyAlignment="1">
      <alignment horizontal="center"/>
    </xf>
    <xf numFmtId="38" fontId="7" fillId="0" borderId="24" xfId="19852" applyNumberFormat="1" applyFont="1" applyBorder="1" applyAlignment="1">
      <alignment vertical="center"/>
    </xf>
    <xf numFmtId="38" fontId="7" fillId="0" borderId="22" xfId="19852" applyNumberFormat="1" applyFont="1" applyBorder="1" applyAlignment="1">
      <alignment vertical="center"/>
    </xf>
    <xf numFmtId="0" fontId="7" fillId="0" borderId="5" xfId="19852" applyFont="1" applyBorder="1" applyAlignment="1">
      <alignment horizontal="center" vertical="top" textRotation="180"/>
    </xf>
    <xf numFmtId="0" fontId="7" fillId="0" borderId="4" xfId="19852" quotePrefix="1" applyFont="1" applyBorder="1" applyAlignment="1">
      <alignment vertical="center" textRotation="180"/>
    </xf>
    <xf numFmtId="38" fontId="7" fillId="0" borderId="24" xfId="19852" applyNumberFormat="1" applyFont="1" applyBorder="1" applyAlignment="1">
      <alignment horizontal="center" vertical="center"/>
    </xf>
    <xf numFmtId="38" fontId="7" fillId="0" borderId="27" xfId="19852" applyNumberFormat="1" applyFont="1" applyBorder="1" applyAlignment="1">
      <alignment horizontal="center" vertical="center"/>
    </xf>
    <xf numFmtId="38" fontId="7" fillId="0" borderId="5" xfId="19852" applyNumberFormat="1" applyFont="1" applyBorder="1" applyAlignment="1">
      <alignment horizontal="center" vertical="center"/>
    </xf>
    <xf numFmtId="37" fontId="7" fillId="0" borderId="0" xfId="19852" applyNumberFormat="1" applyFont="1" applyAlignment="1">
      <alignment vertical="center"/>
    </xf>
    <xf numFmtId="38" fontId="7" fillId="0" borderId="76" xfId="19852" applyNumberFormat="1" applyFont="1" applyBorder="1" applyAlignment="1">
      <alignment vertical="center"/>
    </xf>
    <xf numFmtId="38" fontId="7" fillId="0" borderId="17" xfId="19852" applyNumberFormat="1" applyFont="1" applyBorder="1" applyAlignment="1">
      <alignment vertical="center"/>
    </xf>
    <xf numFmtId="38" fontId="7" fillId="0" borderId="77" xfId="19852" applyNumberFormat="1" applyFont="1" applyBorder="1" applyAlignment="1">
      <alignment vertical="center"/>
    </xf>
    <xf numFmtId="38" fontId="7" fillId="0" borderId="78" xfId="19852" applyNumberFormat="1" applyFont="1" applyBorder="1" applyAlignment="1">
      <alignment vertical="center"/>
    </xf>
    <xf numFmtId="38" fontId="7" fillId="0" borderId="0" xfId="19852" applyNumberFormat="1" applyFont="1" applyBorder="1" applyAlignment="1">
      <alignment vertical="center"/>
    </xf>
    <xf numFmtId="38" fontId="7" fillId="0" borderId="8" xfId="19852" applyNumberFormat="1" applyFont="1" applyBorder="1" applyAlignment="1">
      <alignment vertical="center"/>
    </xf>
    <xf numFmtId="0" fontId="7" fillId="0" borderId="75" xfId="19852" applyFont="1" applyBorder="1" applyAlignment="1">
      <alignment horizontal="left" vertical="center"/>
    </xf>
    <xf numFmtId="38" fontId="7" fillId="0" borderId="80" xfId="19852" applyNumberFormat="1" applyFont="1" applyBorder="1" applyAlignment="1">
      <alignment vertical="center"/>
    </xf>
    <xf numFmtId="38" fontId="7" fillId="0" borderId="3" xfId="19852" applyNumberFormat="1" applyFont="1" applyBorder="1" applyAlignment="1">
      <alignment vertical="center"/>
    </xf>
    <xf numFmtId="37" fontId="7" fillId="0" borderId="0" xfId="19852" applyNumberFormat="1" applyFont="1" applyBorder="1" applyAlignment="1">
      <alignment horizontal="right" vertical="center"/>
    </xf>
    <xf numFmtId="0" fontId="7" fillId="0" borderId="18" xfId="19852" applyFont="1" applyBorder="1" applyAlignment="1">
      <alignment horizontal="left" vertical="center"/>
    </xf>
    <xf numFmtId="0" fontId="7" fillId="0" borderId="8" xfId="19852" applyFont="1" applyBorder="1" applyAlignment="1">
      <alignment vertical="center" wrapText="1"/>
    </xf>
    <xf numFmtId="38" fontId="7" fillId="0" borderId="9" xfId="19852" applyNumberFormat="1" applyFont="1" applyBorder="1" applyAlignment="1">
      <alignment horizontal="right" vertical="center"/>
    </xf>
    <xf numFmtId="38" fontId="7" fillId="0" borderId="82" xfId="19852" applyNumberFormat="1" applyFont="1" applyBorder="1" applyAlignment="1">
      <alignment horizontal="right" vertical="center"/>
    </xf>
    <xf numFmtId="38" fontId="7" fillId="0" borderId="25" xfId="19852" applyNumberFormat="1" applyFont="1" applyBorder="1" applyAlignment="1">
      <alignment horizontal="right" vertical="center"/>
    </xf>
    <xf numFmtId="38" fontId="7" fillId="0" borderId="25" xfId="19852" applyNumberFormat="1" applyFont="1" applyBorder="1" applyAlignment="1">
      <alignment vertical="center"/>
    </xf>
    <xf numFmtId="0" fontId="7" fillId="0" borderId="83" xfId="19852" applyFont="1" applyBorder="1" applyAlignment="1">
      <alignment horizontal="left" vertical="center"/>
    </xf>
    <xf numFmtId="38" fontId="7" fillId="0" borderId="82" xfId="19852" applyNumberFormat="1" applyFont="1" applyBorder="1" applyAlignment="1">
      <alignment vertical="center"/>
    </xf>
    <xf numFmtId="38" fontId="7" fillId="0" borderId="31" xfId="19852" applyNumberFormat="1" applyFont="1" applyBorder="1" applyAlignment="1">
      <alignment vertical="center"/>
    </xf>
    <xf numFmtId="0" fontId="7" fillId="0" borderId="27" xfId="19852" applyNumberFormat="1" applyFont="1" applyBorder="1" applyAlignment="1">
      <alignment horizontal="center" vertical="center"/>
    </xf>
    <xf numFmtId="0" fontId="7" fillId="0" borderId="79" xfId="19852" applyFont="1" applyBorder="1" applyAlignment="1">
      <alignment horizontal="left" vertical="center"/>
    </xf>
    <xf numFmtId="0" fontId="7" fillId="0" borderId="17" xfId="19852" applyNumberFormat="1" applyFont="1" applyBorder="1" applyAlignment="1">
      <alignment horizontal="center" vertical="center"/>
    </xf>
    <xf numFmtId="38" fontId="7" fillId="0" borderId="28" xfId="19852" applyNumberFormat="1" applyFont="1" applyFill="1" applyBorder="1" applyAlignment="1">
      <alignment vertical="center"/>
    </xf>
    <xf numFmtId="38" fontId="7" fillId="0" borderId="84" xfId="19852" applyNumberFormat="1" applyFont="1" applyBorder="1" applyAlignment="1">
      <alignment vertical="center"/>
    </xf>
    <xf numFmtId="38" fontId="7" fillId="0" borderId="85" xfId="19852" applyNumberFormat="1" applyFont="1" applyBorder="1" applyAlignment="1">
      <alignment vertical="center"/>
    </xf>
    <xf numFmtId="0" fontId="7" fillId="0" borderId="59" xfId="19852" applyFont="1" applyBorder="1" applyAlignment="1">
      <alignment horizontal="center" vertical="center"/>
    </xf>
    <xf numFmtId="0" fontId="7" fillId="0" borderId="79" xfId="19852" applyFont="1" applyBorder="1" applyAlignment="1">
      <alignment horizontal="center" vertical="center"/>
    </xf>
    <xf numFmtId="0" fontId="7" fillId="0" borderId="5" xfId="10352" applyFont="1" applyBorder="1"/>
    <xf numFmtId="0" fontId="7" fillId="0" borderId="31" xfId="10352" applyFont="1" applyBorder="1"/>
    <xf numFmtId="37" fontId="7" fillId="0" borderId="0" xfId="7950" applyNumberFormat="1" applyFont="1" applyFill="1" applyBorder="1" applyAlignment="1">
      <alignment horizontal="center"/>
    </xf>
    <xf numFmtId="174" fontId="7" fillId="0" borderId="0" xfId="3993" applyNumberFormat="1" applyFont="1" applyFill="1" applyBorder="1" applyAlignment="1">
      <alignment horizontal="center"/>
    </xf>
    <xf numFmtId="3" fontId="7" fillId="0" borderId="0" xfId="7950" applyNumberFormat="1" applyFont="1" applyFill="1" applyBorder="1" applyAlignment="1">
      <alignment horizontal="center"/>
    </xf>
    <xf numFmtId="39" fontId="7" fillId="0" borderId="0" xfId="7950" applyNumberFormat="1" applyFont="1" applyFill="1" applyBorder="1" applyAlignment="1">
      <alignment horizontal="center"/>
    </xf>
    <xf numFmtId="0" fontId="7" fillId="0" borderId="1" xfId="0" applyNumberFormat="1" applyFont="1" applyFill="1" applyBorder="1"/>
    <xf numFmtId="0" fontId="8" fillId="0" borderId="2" xfId="0" applyNumberFormat="1" applyFont="1" applyFill="1" applyBorder="1" applyAlignment="1">
      <alignment horizontal="right"/>
    </xf>
    <xf numFmtId="0" fontId="7" fillId="0" borderId="3" xfId="0" applyNumberFormat="1" applyFont="1" applyFill="1" applyBorder="1"/>
    <xf numFmtId="0" fontId="7" fillId="0" borderId="4" xfId="0" applyNumberFormat="1" applyFont="1" applyFill="1" applyBorder="1" applyAlignment="1" applyProtection="1">
      <alignment horizontal="centerContinuous"/>
    </xf>
    <xf numFmtId="0" fontId="7" fillId="0" borderId="5" xfId="0" applyNumberFormat="1" applyFont="1" applyFill="1" applyBorder="1" applyAlignment="1">
      <alignment horizontal="centerContinuous"/>
    </xf>
    <xf numFmtId="0" fontId="7" fillId="0" borderId="4" xfId="0" applyNumberFormat="1" applyFont="1" applyFill="1" applyBorder="1"/>
    <xf numFmtId="0" fontId="7" fillId="0" borderId="4" xfId="0" applyNumberFormat="1" applyFont="1" applyFill="1" applyBorder="1" applyAlignment="1" applyProtection="1">
      <alignment horizontal="right"/>
    </xf>
    <xf numFmtId="0" fontId="7" fillId="0" borderId="31" xfId="0" applyNumberFormat="1" applyFont="1" applyFill="1" applyBorder="1"/>
    <xf numFmtId="0" fontId="7" fillId="0" borderId="31" xfId="0" applyNumberFormat="1" applyFont="1" applyFill="1" applyBorder="1" applyAlignment="1" applyProtection="1">
      <alignment horizontal="center"/>
    </xf>
    <xf numFmtId="39" fontId="7" fillId="0" borderId="0" xfId="9691" applyNumberFormat="1" applyFill="1" applyBorder="1" applyAlignment="1">
      <alignment horizontal="right" vertical="center"/>
    </xf>
    <xf numFmtId="0" fontId="7" fillId="0" borderId="0" xfId="2" applyFont="1" applyFill="1" applyBorder="1"/>
    <xf numFmtId="43" fontId="7" fillId="0" borderId="0" xfId="7950" applyNumberFormat="1" applyFont="1" applyFill="1" applyAlignment="1">
      <alignment vertical="center"/>
    </xf>
    <xf numFmtId="37" fontId="7" fillId="0" borderId="8" xfId="1" applyNumberFormat="1" applyFont="1" applyBorder="1" applyAlignment="1">
      <alignment vertical="center"/>
    </xf>
    <xf numFmtId="37" fontId="7" fillId="0" borderId="5" xfId="1" applyNumberFormat="1" applyFont="1" applyBorder="1" applyAlignment="1">
      <alignment horizontal="center" vertical="center"/>
    </xf>
    <xf numFmtId="0" fontId="22" fillId="0" borderId="4" xfId="0" quotePrefix="1" applyNumberFormat="1" applyFont="1" applyBorder="1" applyAlignment="1">
      <alignment horizontal="center" vertical="center"/>
    </xf>
    <xf numFmtId="0" fontId="76" fillId="0" borderId="132" xfId="0" applyNumberFormat="1" applyFont="1" applyBorder="1" applyProtection="1"/>
    <xf numFmtId="0" fontId="76" fillId="0" borderId="0" xfId="0" applyNumberFormat="1" applyFont="1" applyProtection="1"/>
    <xf numFmtId="0" fontId="76" fillId="0" borderId="0" xfId="0" applyNumberFormat="1" applyFont="1" applyBorder="1" applyProtection="1"/>
    <xf numFmtId="5" fontId="22" fillId="0" borderId="8" xfId="0" applyNumberFormat="1" applyFont="1" applyBorder="1" applyAlignment="1" applyProtection="1">
      <alignment vertical="center"/>
    </xf>
    <xf numFmtId="5" fontId="22" fillId="0" borderId="9" xfId="0" applyNumberFormat="1" applyFont="1" applyBorder="1" applyAlignment="1" applyProtection="1">
      <alignment vertical="center"/>
    </xf>
    <xf numFmtId="37" fontId="22" fillId="0" borderId="9" xfId="0" applyNumberFormat="1" applyFont="1" applyBorder="1" applyAlignment="1" applyProtection="1">
      <alignment vertical="center"/>
    </xf>
    <xf numFmtId="37" fontId="22" fillId="0" borderId="27" xfId="0" applyNumberFormat="1" applyFont="1" applyFill="1" applyBorder="1" applyAlignment="1" applyProtection="1">
      <alignment vertical="center"/>
    </xf>
    <xf numFmtId="37" fontId="22" fillId="0" borderId="79" xfId="0" applyNumberFormat="1" applyFont="1" applyFill="1" applyBorder="1" applyAlignment="1" applyProtection="1">
      <alignment vertical="center"/>
    </xf>
    <xf numFmtId="37" fontId="22" fillId="0" borderId="9" xfId="0" applyNumberFormat="1" applyFont="1" applyFill="1" applyBorder="1" applyAlignment="1" applyProtection="1">
      <alignment vertical="center"/>
    </xf>
    <xf numFmtId="37" fontId="22" fillId="0" borderId="8" xfId="0" applyNumberFormat="1" applyFont="1" applyFill="1" applyBorder="1" applyAlignment="1" applyProtection="1">
      <alignment vertical="center"/>
    </xf>
    <xf numFmtId="37" fontId="22" fillId="83" borderId="1" xfId="0" applyNumberFormat="1" applyFont="1" applyFill="1" applyBorder="1" applyAlignment="1" applyProtection="1">
      <alignment vertical="center"/>
    </xf>
    <xf numFmtId="37" fontId="22" fillId="83" borderId="3" xfId="0" applyNumberFormat="1" applyFont="1" applyFill="1" applyBorder="1" applyAlignment="1" applyProtection="1">
      <alignment vertical="center"/>
    </xf>
    <xf numFmtId="37" fontId="22" fillId="83" borderId="4" xfId="0" applyNumberFormat="1" applyFont="1" applyFill="1" applyBorder="1" applyAlignment="1" applyProtection="1">
      <alignment horizontal="centerContinuous" vertical="center"/>
    </xf>
    <xf numFmtId="37" fontId="22" fillId="83" borderId="9" xfId="0" applyNumberFormat="1" applyFont="1" applyFill="1" applyBorder="1" applyAlignment="1" applyProtection="1">
      <alignment vertical="center"/>
    </xf>
    <xf numFmtId="0" fontId="22" fillId="0" borderId="16" xfId="0" applyNumberFormat="1" applyFont="1" applyBorder="1" applyAlignment="1" applyProtection="1">
      <alignment horizontal="center" vertical="center"/>
    </xf>
    <xf numFmtId="5" fontId="22" fillId="0" borderId="17" xfId="0" applyNumberFormat="1" applyFont="1" applyBorder="1" applyAlignment="1" applyProtection="1">
      <alignment vertical="center"/>
    </xf>
    <xf numFmtId="0" fontId="22" fillId="0" borderId="17" xfId="0" applyNumberFormat="1" applyFont="1" applyBorder="1" applyAlignment="1" applyProtection="1">
      <alignment horizontal="center" vertical="center"/>
    </xf>
    <xf numFmtId="37" fontId="22" fillId="0" borderId="5" xfId="0" applyNumberFormat="1" applyFont="1" applyBorder="1" applyAlignment="1" applyProtection="1">
      <alignment vertical="center"/>
    </xf>
    <xf numFmtId="0" fontId="22" fillId="0" borderId="1" xfId="0" applyNumberFormat="1" applyFont="1" applyBorder="1" applyAlignment="1" applyProtection="1">
      <alignment vertical="center"/>
    </xf>
    <xf numFmtId="0" fontId="22" fillId="0" borderId="2" xfId="0" applyNumberFormat="1" applyFont="1" applyBorder="1" applyAlignment="1" applyProtection="1">
      <alignment horizontal="left" vertical="center"/>
    </xf>
    <xf numFmtId="5" fontId="22" fillId="0" borderId="2" xfId="0" applyNumberFormat="1" applyFont="1" applyBorder="1" applyAlignment="1" applyProtection="1">
      <alignment vertical="center"/>
    </xf>
    <xf numFmtId="0" fontId="22" fillId="0" borderId="3" xfId="0" applyNumberFormat="1" applyFont="1" applyBorder="1" applyAlignment="1" applyProtection="1">
      <alignment vertical="center"/>
    </xf>
    <xf numFmtId="164" fontId="7" fillId="0" borderId="2" xfId="9687" applyFont="1" applyBorder="1" applyAlignment="1">
      <alignment horizontal="center"/>
    </xf>
    <xf numFmtId="0" fontId="48" fillId="0" borderId="2" xfId="19852" applyFont="1" applyBorder="1" applyAlignment="1">
      <alignment horizontal="centerContinuous"/>
    </xf>
    <xf numFmtId="0" fontId="22" fillId="0" borderId="3" xfId="19852" applyFont="1" applyBorder="1" applyAlignment="1">
      <alignment horizontal="centerContinuous"/>
    </xf>
    <xf numFmtId="0" fontId="22" fillId="0" borderId="0" xfId="19852" applyFont="1"/>
    <xf numFmtId="0" fontId="22" fillId="0" borderId="4" xfId="19852" applyFont="1" applyBorder="1" applyAlignment="1" applyProtection="1">
      <alignment horizontal="centerContinuous"/>
    </xf>
    <xf numFmtId="0" fontId="22" fillId="0" borderId="0" xfId="19852" applyFont="1" applyBorder="1" applyAlignment="1">
      <alignment horizontal="centerContinuous"/>
    </xf>
    <xf numFmtId="0" fontId="22" fillId="0" borderId="5" xfId="19852" applyFont="1" applyBorder="1" applyAlignment="1">
      <alignment horizontal="centerContinuous"/>
    </xf>
    <xf numFmtId="0" fontId="22" fillId="0" borderId="4" xfId="19852" applyFont="1" applyBorder="1"/>
    <xf numFmtId="0" fontId="22" fillId="0" borderId="0" xfId="19852" applyFont="1" applyBorder="1"/>
    <xf numFmtId="0" fontId="22" fillId="0" borderId="5" xfId="19852" applyFont="1" applyBorder="1"/>
    <xf numFmtId="0" fontId="22" fillId="0" borderId="4" xfId="19852" quotePrefix="1" applyFont="1" applyBorder="1" applyAlignment="1" applyProtection="1">
      <alignment horizontal="center"/>
    </xf>
    <xf numFmtId="0" fontId="22" fillId="0" borderId="4" xfId="19852" applyFont="1" applyBorder="1" applyAlignment="1">
      <alignment horizontal="center"/>
    </xf>
    <xf numFmtId="0" fontId="22" fillId="0" borderId="0" xfId="19852" applyFont="1" applyBorder="1" applyAlignment="1" applyProtection="1">
      <alignment horizontal="left"/>
    </xf>
    <xf numFmtId="0" fontId="22" fillId="0" borderId="31" xfId="19852" applyFont="1" applyBorder="1"/>
    <xf numFmtId="0" fontId="22" fillId="0" borderId="7" xfId="19852" applyFont="1" applyBorder="1" applyAlignment="1">
      <alignment horizontal="center"/>
    </xf>
    <xf numFmtId="0" fontId="22" fillId="0" borderId="0" xfId="19852" applyFont="1" applyBorder="1" applyAlignment="1" applyProtection="1">
      <alignment horizontal="centerContinuous"/>
    </xf>
    <xf numFmtId="0" fontId="22" fillId="0" borderId="8" xfId="19852" applyFont="1" applyBorder="1" applyAlignment="1" applyProtection="1">
      <alignment horizontal="centerContinuous"/>
    </xf>
    <xf numFmtId="0" fontId="22" fillId="0" borderId="9" xfId="19852" applyFont="1" applyBorder="1" applyAlignment="1">
      <alignment horizontal="centerContinuous"/>
    </xf>
    <xf numFmtId="0" fontId="22" fillId="0" borderId="5" xfId="19852" applyFont="1" applyBorder="1" applyAlignment="1" applyProtection="1">
      <alignment horizontal="center"/>
    </xf>
    <xf numFmtId="0" fontId="22" fillId="0" borderId="5" xfId="19852" applyFont="1" applyBorder="1" applyAlignment="1">
      <alignment horizontal="center"/>
    </xf>
    <xf numFmtId="0" fontId="22" fillId="0" borderId="10" xfId="19852" applyFont="1" applyBorder="1" applyAlignment="1">
      <alignment horizontal="center"/>
    </xf>
    <xf numFmtId="0" fontId="22" fillId="0" borderId="9" xfId="19852" applyFont="1" applyBorder="1" applyAlignment="1" applyProtection="1">
      <alignment horizontal="left"/>
    </xf>
    <xf numFmtId="37" fontId="22" fillId="0" borderId="9" xfId="19852" applyNumberFormat="1" applyFont="1" applyBorder="1" applyProtection="1"/>
    <xf numFmtId="37" fontId="22" fillId="0" borderId="9" xfId="19852" applyNumberFormat="1" applyFont="1" applyFill="1" applyBorder="1" applyProtection="1"/>
    <xf numFmtId="37" fontId="22" fillId="83" borderId="1" xfId="19852" applyNumberFormat="1" applyFont="1" applyFill="1" applyBorder="1" applyProtection="1"/>
    <xf numFmtId="39" fontId="22" fillId="83" borderId="2" xfId="19852" applyNumberFormat="1" applyFont="1" applyFill="1" applyBorder="1" applyProtection="1"/>
    <xf numFmtId="37" fontId="22" fillId="83" borderId="3" xfId="19852" applyNumberFormat="1" applyFont="1" applyFill="1" applyBorder="1" applyProtection="1"/>
    <xf numFmtId="37" fontId="22" fillId="83" borderId="4" xfId="19852" applyNumberFormat="1" applyFont="1" applyFill="1" applyBorder="1" applyProtection="1"/>
    <xf numFmtId="39" fontId="22" fillId="83" borderId="0" xfId="19852" applyNumberFormat="1" applyFont="1" applyFill="1" applyBorder="1" applyProtection="1"/>
    <xf numFmtId="37" fontId="22" fillId="83" borderId="5" xfId="19852" applyNumberFormat="1" applyFont="1" applyFill="1" applyBorder="1" applyProtection="1"/>
    <xf numFmtId="37" fontId="22" fillId="83" borderId="31" xfId="19852" applyNumberFormat="1" applyFont="1" applyFill="1" applyBorder="1" applyProtection="1"/>
    <xf numFmtId="0" fontId="22" fillId="0" borderId="16" xfId="19852" applyFont="1" applyBorder="1" applyAlignment="1" applyProtection="1">
      <alignment horizontal="center"/>
    </xf>
    <xf numFmtId="164" fontId="7" fillId="0" borderId="8" xfId="0" applyFont="1" applyBorder="1" applyAlignment="1" applyProtection="1">
      <alignment horizontal="left"/>
    </xf>
    <xf numFmtId="37" fontId="7" fillId="0" borderId="55" xfId="0" applyNumberFormat="1" applyFont="1" applyFill="1" applyBorder="1" applyProtection="1"/>
    <xf numFmtId="164" fontId="77" fillId="0" borderId="5" xfId="9688" applyFont="1" applyFill="1" applyBorder="1" applyAlignment="1">
      <alignment horizontal="centerContinuous"/>
    </xf>
    <xf numFmtId="164" fontId="76" fillId="0" borderId="4" xfId="9688" applyFont="1" applyFill="1" applyBorder="1" applyAlignment="1">
      <alignment horizontal="center"/>
    </xf>
    <xf numFmtId="0" fontId="7" fillId="0" borderId="5" xfId="0" applyNumberFormat="1" applyFont="1" applyBorder="1" applyAlignment="1">
      <alignment vertical="center"/>
    </xf>
    <xf numFmtId="0" fontId="7" fillId="0" borderId="4" xfId="0" applyNumberFormat="1" applyFont="1" applyBorder="1" applyAlignment="1">
      <alignment vertical="center"/>
    </xf>
    <xf numFmtId="0" fontId="7" fillId="0" borderId="75" xfId="0" applyNumberFormat="1" applyFont="1" applyBorder="1" applyAlignment="1">
      <alignment horizontal="left" vertical="center"/>
    </xf>
    <xf numFmtId="0" fontId="75" fillId="0" borderId="0" xfId="0" applyNumberFormat="1" applyFont="1" applyBorder="1" applyAlignment="1" applyProtection="1">
      <alignment horizontal="left"/>
    </xf>
    <xf numFmtId="0" fontId="7" fillId="0" borderId="9" xfId="0" applyNumberFormat="1" applyFont="1" applyBorder="1" applyAlignment="1" applyProtection="1">
      <alignment horizontal="left"/>
    </xf>
    <xf numFmtId="0" fontId="22" fillId="0" borderId="25" xfId="0" applyNumberFormat="1" applyFont="1" applyBorder="1"/>
    <xf numFmtId="0" fontId="22" fillId="0" borderId="59" xfId="0" applyNumberFormat="1" applyFont="1" applyBorder="1" applyAlignment="1" applyProtection="1">
      <alignment horizontal="left"/>
    </xf>
    <xf numFmtId="37" fontId="22" fillId="0" borderId="8" xfId="0" quotePrefix="1" applyNumberFormat="1" applyFont="1" applyFill="1" applyBorder="1" applyAlignment="1" applyProtection="1">
      <alignment horizontal="left"/>
      <protection locked="0"/>
    </xf>
    <xf numFmtId="37" fontId="22" fillId="0" borderId="8" xfId="0" quotePrefix="1" applyNumberFormat="1" applyFont="1" applyFill="1" applyBorder="1" applyAlignment="1" applyProtection="1">
      <alignment horizontal="center"/>
      <protection locked="0"/>
    </xf>
    <xf numFmtId="0" fontId="76" fillId="0" borderId="132" xfId="2" applyFont="1" applyFill="1" applyBorder="1"/>
    <xf numFmtId="0" fontId="76" fillId="0" borderId="0" xfId="2" applyFont="1" applyFill="1"/>
    <xf numFmtId="0" fontId="76" fillId="0" borderId="133" xfId="2" applyFont="1" applyFill="1" applyBorder="1"/>
    <xf numFmtId="0" fontId="7" fillId="0" borderId="31" xfId="2" applyFill="1" applyBorder="1"/>
    <xf numFmtId="0" fontId="76" fillId="0" borderId="128" xfId="2" applyFont="1" applyFill="1" applyBorder="1"/>
    <xf numFmtId="0" fontId="76" fillId="0" borderId="129" xfId="2" applyFont="1" applyFill="1" applyBorder="1"/>
    <xf numFmtId="0" fontId="76" fillId="0" borderId="0" xfId="2" applyFont="1" applyFill="1" applyBorder="1"/>
    <xf numFmtId="0" fontId="7" fillId="0" borderId="3" xfId="0" applyNumberFormat="1" applyFont="1" applyBorder="1" applyAlignment="1">
      <alignment vertical="center"/>
    </xf>
    <xf numFmtId="43" fontId="7" fillId="0" borderId="0" xfId="3993" applyFont="1" applyAlignment="1">
      <alignment vertical="center"/>
    </xf>
    <xf numFmtId="0" fontId="7" fillId="0" borderId="5" xfId="0" applyNumberFormat="1" applyFont="1" applyBorder="1" applyAlignment="1">
      <alignment horizontal="centerContinuous" vertical="center"/>
    </xf>
    <xf numFmtId="0" fontId="7" fillId="0" borderId="6" xfId="0" applyNumberFormat="1" applyFont="1" applyBorder="1" applyAlignment="1">
      <alignment vertical="center"/>
    </xf>
    <xf numFmtId="0" fontId="7" fillId="0" borderId="7" xfId="0" applyNumberFormat="1" applyFont="1" applyBorder="1" applyAlignment="1">
      <alignment vertical="center"/>
    </xf>
    <xf numFmtId="0" fontId="7" fillId="0" borderId="9" xfId="0" applyNumberFormat="1" applyFont="1" applyBorder="1" applyAlignment="1">
      <alignment horizontal="centerContinuous" vertical="center"/>
    </xf>
    <xf numFmtId="0" fontId="7" fillId="0" borderId="10" xfId="0" applyNumberFormat="1" applyFont="1" applyBorder="1" applyAlignment="1" applyProtection="1">
      <alignment horizontal="center" vertical="center"/>
    </xf>
    <xf numFmtId="0" fontId="7" fillId="0" borderId="9" xfId="0" applyNumberFormat="1" applyFont="1" applyFill="1" applyBorder="1" applyAlignment="1" applyProtection="1">
      <alignment horizontal="left" vertical="center"/>
    </xf>
    <xf numFmtId="37" fontId="7" fillId="0" borderId="8" xfId="0" applyNumberFormat="1" applyFont="1" applyFill="1" applyBorder="1" applyAlignment="1" applyProtection="1">
      <alignment vertical="center"/>
    </xf>
    <xf numFmtId="42" fontId="7" fillId="0" borderId="0" xfId="0" applyNumberFormat="1" applyFont="1" applyAlignment="1">
      <alignment vertical="center"/>
    </xf>
    <xf numFmtId="0" fontId="7" fillId="0" borderId="8" xfId="0" applyNumberFormat="1" applyFont="1" applyFill="1" applyBorder="1" applyAlignment="1">
      <alignment vertical="center"/>
    </xf>
    <xf numFmtId="0" fontId="7" fillId="0" borderId="9" xfId="0" applyNumberFormat="1" applyFont="1" applyBorder="1" applyAlignment="1" applyProtection="1">
      <alignment horizontal="left" vertical="center"/>
    </xf>
    <xf numFmtId="0" fontId="7" fillId="0" borderId="4" xfId="0" applyNumberFormat="1" applyFont="1" applyBorder="1" applyAlignment="1" applyProtection="1">
      <alignment vertical="center"/>
    </xf>
    <xf numFmtId="0" fontId="78" fillId="0" borderId="0" xfId="0" applyNumberFormat="1" applyFont="1" applyBorder="1" applyAlignment="1">
      <alignment vertical="center"/>
    </xf>
    <xf numFmtId="0" fontId="7" fillId="0" borderId="5" xfId="0" applyNumberFormat="1" applyFont="1" applyBorder="1" applyAlignment="1" applyProtection="1">
      <alignment vertical="center"/>
    </xf>
    <xf numFmtId="0" fontId="78" fillId="0" borderId="0" xfId="0" applyNumberFormat="1" applyFont="1" applyFill="1" applyBorder="1" applyAlignment="1" applyProtection="1">
      <alignment horizontal="left" vertical="center"/>
    </xf>
    <xf numFmtId="0" fontId="7" fillId="0" borderId="0" xfId="0" applyNumberFormat="1" applyFont="1" applyFill="1" applyAlignment="1">
      <alignment vertical="center"/>
    </xf>
    <xf numFmtId="37" fontId="18" fillId="0" borderId="0" xfId="0" applyNumberFormat="1" applyFont="1" applyFill="1" applyBorder="1" applyAlignment="1" applyProtection="1">
      <alignment vertical="center"/>
    </xf>
    <xf numFmtId="37" fontId="18" fillId="0" borderId="8" xfId="0" quotePrefix="1" applyNumberFormat="1" applyFont="1" applyFill="1" applyBorder="1" applyAlignment="1" applyProtection="1">
      <alignment vertical="center"/>
    </xf>
    <xf numFmtId="37" fontId="18" fillId="0" borderId="0" xfId="0" quotePrefix="1" applyNumberFormat="1" applyFont="1" applyFill="1" applyBorder="1" applyAlignment="1" applyProtection="1">
      <alignment vertical="center"/>
    </xf>
    <xf numFmtId="42" fontId="118" fillId="0" borderId="18" xfId="0" applyNumberFormat="1" applyFont="1" applyFill="1" applyBorder="1" applyAlignment="1" applyProtection="1">
      <alignment vertical="center"/>
    </xf>
    <xf numFmtId="42" fontId="118" fillId="0" borderId="0" xfId="0" applyNumberFormat="1" applyFont="1" applyFill="1" applyBorder="1" applyAlignment="1" applyProtection="1">
      <alignment vertical="center"/>
    </xf>
    <xf numFmtId="43" fontId="7" fillId="0" borderId="0" xfId="3993" applyFont="1"/>
    <xf numFmtId="0" fontId="7" fillId="0" borderId="9" xfId="0" quotePrefix="1" applyNumberFormat="1" applyFont="1" applyBorder="1" applyAlignment="1" applyProtection="1">
      <alignment horizontal="left"/>
    </xf>
    <xf numFmtId="10" fontId="18" fillId="0" borderId="94" xfId="0" applyNumberFormat="1" applyFont="1" applyFill="1" applyBorder="1" applyProtection="1"/>
    <xf numFmtId="10" fontId="18" fillId="0" borderId="98" xfId="0" applyNumberFormat="1" applyFont="1" applyFill="1" applyBorder="1" applyProtection="1"/>
    <xf numFmtId="0" fontId="7" fillId="0" borderId="8" xfId="0" applyNumberFormat="1" applyFont="1" applyBorder="1" applyAlignment="1">
      <alignment horizontal="center"/>
    </xf>
    <xf numFmtId="164" fontId="6" fillId="0" borderId="0" xfId="0" applyFont="1"/>
    <xf numFmtId="37" fontId="7" fillId="0" borderId="103" xfId="0" applyNumberFormat="1" applyFont="1" applyFill="1" applyBorder="1" applyAlignment="1" applyProtection="1">
      <alignment vertical="center"/>
    </xf>
    <xf numFmtId="164" fontId="7" fillId="0" borderId="0" xfId="0" applyFont="1" applyAlignment="1"/>
    <xf numFmtId="164" fontId="7" fillId="0" borderId="4" xfId="0" applyFont="1" applyBorder="1" applyAlignment="1">
      <alignment vertical="top" textRotation="180"/>
    </xf>
    <xf numFmtId="164" fontId="7" fillId="0" borderId="0" xfId="0" quotePrefix="1" applyFont="1" applyBorder="1" applyAlignment="1">
      <alignment vertical="top" textRotation="180"/>
    </xf>
    <xf numFmtId="0" fontId="7" fillId="0" borderId="9" xfId="0" applyNumberFormat="1" applyFont="1" applyFill="1" applyBorder="1"/>
    <xf numFmtId="0" fontId="7" fillId="0" borderId="9" xfId="0" applyNumberFormat="1" applyFont="1" applyFill="1" applyBorder="1" applyAlignment="1" applyProtection="1">
      <alignment horizontal="left"/>
    </xf>
    <xf numFmtId="0" fontId="7" fillId="0" borderId="9" xfId="0" quotePrefix="1" applyNumberFormat="1" applyFont="1" applyFill="1" applyBorder="1" applyAlignment="1" applyProtection="1">
      <alignment horizontal="left"/>
    </xf>
    <xf numFmtId="37" fontId="7" fillId="0" borderId="25" xfId="0" applyNumberFormat="1" applyFont="1" applyFill="1" applyBorder="1" applyProtection="1"/>
    <xf numFmtId="37" fontId="7" fillId="0" borderId="25" xfId="0" applyNumberFormat="1" applyFont="1" applyBorder="1" applyProtection="1"/>
    <xf numFmtId="0" fontId="7" fillId="0" borderId="4" xfId="0" applyNumberFormat="1" applyFont="1" applyBorder="1" applyProtection="1"/>
    <xf numFmtId="0" fontId="7" fillId="0" borderId="0" xfId="0" applyNumberFormat="1" applyFont="1" applyBorder="1" applyAlignment="1" applyProtection="1">
      <alignment vertical="center"/>
    </xf>
    <xf numFmtId="37" fontId="7" fillId="0" borderId="61" xfId="0" applyNumberFormat="1" applyFont="1" applyBorder="1" applyAlignment="1" applyProtection="1">
      <alignment vertical="center"/>
    </xf>
    <xf numFmtId="38" fontId="76" fillId="101" borderId="25" xfId="0" applyNumberFormat="1" applyFont="1" applyFill="1" applyBorder="1"/>
    <xf numFmtId="38" fontId="76" fillId="0" borderId="9" xfId="0" applyNumberFormat="1" applyFont="1" applyBorder="1"/>
    <xf numFmtId="0" fontId="22" fillId="0" borderId="8" xfId="0" applyNumberFormat="1" applyFont="1" applyBorder="1" applyAlignment="1">
      <alignment horizontal="centerContinuous" vertical="center"/>
    </xf>
    <xf numFmtId="37" fontId="7" fillId="0" borderId="25" xfId="0" applyNumberFormat="1" applyFont="1" applyBorder="1" applyAlignment="1">
      <alignment vertical="center"/>
    </xf>
    <xf numFmtId="37" fontId="7" fillId="0" borderId="25" xfId="0" applyNumberFormat="1" applyFont="1" applyBorder="1" applyAlignment="1" applyProtection="1">
      <alignment vertical="center"/>
    </xf>
    <xf numFmtId="164" fontId="9" fillId="0" borderId="2" xfId="9687" applyFont="1" applyBorder="1" applyAlignment="1">
      <alignment horizontal="centerContinuous"/>
    </xf>
    <xf numFmtId="164" fontId="9" fillId="0" borderId="2" xfId="9687" applyFont="1" applyBorder="1"/>
    <xf numFmtId="164" fontId="9" fillId="0" borderId="3" xfId="9687" applyFont="1" applyBorder="1"/>
    <xf numFmtId="0" fontId="76" fillId="0" borderId="9" xfId="0" applyNumberFormat="1" applyFont="1" applyFill="1" applyBorder="1" applyAlignment="1">
      <alignment vertical="center"/>
    </xf>
    <xf numFmtId="164" fontId="7" fillId="0" borderId="8" xfId="0" applyFont="1" applyBorder="1" applyAlignment="1" applyProtection="1">
      <alignment horizontal="right" vertical="center"/>
    </xf>
    <xf numFmtId="164" fontId="7" fillId="0" borderId="30" xfId="0" applyFont="1" applyBorder="1" applyAlignment="1">
      <alignment vertical="center"/>
    </xf>
    <xf numFmtId="164" fontId="22" fillId="0" borderId="5" xfId="9692" applyFont="1" applyBorder="1" applyAlignment="1" applyProtection="1">
      <alignment horizontal="center"/>
    </xf>
    <xf numFmtId="164" fontId="22" fillId="0" borderId="8" xfId="9692" applyFont="1" applyBorder="1" applyAlignment="1" applyProtection="1">
      <alignment horizontal="center"/>
    </xf>
    <xf numFmtId="164" fontId="22" fillId="0" borderId="9" xfId="9692" applyFont="1" applyBorder="1" applyAlignment="1" applyProtection="1">
      <alignment horizontal="center"/>
    </xf>
    <xf numFmtId="164" fontId="22" fillId="0" borderId="7" xfId="9692" applyFont="1" applyBorder="1"/>
    <xf numFmtId="37" fontId="22" fillId="0" borderId="9" xfId="9692" quotePrefix="1" applyNumberFormat="1" applyFont="1" applyFill="1" applyBorder="1" applyProtection="1"/>
    <xf numFmtId="37" fontId="22" fillId="0" borderId="94" xfId="9692" applyNumberFormat="1" applyFont="1" applyBorder="1" applyProtection="1"/>
    <xf numFmtId="37" fontId="22" fillId="0" borderId="93" xfId="9692" applyNumberFormat="1" applyFont="1" applyBorder="1" applyProtection="1"/>
    <xf numFmtId="37" fontId="22" fillId="0" borderId="94" xfId="9692" applyNumberFormat="1" applyFont="1" applyBorder="1" applyAlignment="1" applyProtection="1">
      <alignment horizontal="right"/>
    </xf>
    <xf numFmtId="37" fontId="22" fillId="0" borderId="94" xfId="9692" applyNumberFormat="1" applyFont="1" applyFill="1" applyBorder="1" applyProtection="1"/>
    <xf numFmtId="37" fontId="22" fillId="0" borderId="98" xfId="9692" applyNumberFormat="1" applyFont="1" applyBorder="1" applyProtection="1"/>
    <xf numFmtId="37" fontId="22" fillId="0" borderId="8" xfId="9693" applyNumberFormat="1" applyFont="1" applyBorder="1" applyProtection="1"/>
    <xf numFmtId="37" fontId="22" fillId="0" borderId="9" xfId="9692" quotePrefix="1" applyNumberFormat="1" applyFont="1" applyBorder="1" applyAlignment="1" applyProtection="1">
      <alignment horizontal="right"/>
    </xf>
    <xf numFmtId="37" fontId="22" fillId="0" borderId="59" xfId="9692" applyNumberFormat="1" applyFont="1" applyBorder="1" applyProtection="1"/>
    <xf numFmtId="164" fontId="22" fillId="0" borderId="5" xfId="9692" applyFont="1" applyBorder="1" applyAlignment="1">
      <alignment horizontal="center"/>
    </xf>
    <xf numFmtId="0" fontId="9" fillId="0" borderId="0" xfId="19852"/>
    <xf numFmtId="164" fontId="83" fillId="0" borderId="1" xfId="9692" applyFont="1" applyBorder="1" applyAlignment="1" applyProtection="1">
      <alignment horizontal="centerContinuous"/>
    </xf>
    <xf numFmtId="164" fontId="83" fillId="0" borderId="2" xfId="9692" applyFont="1" applyBorder="1" applyAlignment="1">
      <alignment horizontal="centerContinuous"/>
    </xf>
    <xf numFmtId="164" fontId="83" fillId="0" borderId="3" xfId="9692" applyFont="1" applyBorder="1" applyAlignment="1">
      <alignment horizontal="centerContinuous"/>
    </xf>
    <xf numFmtId="164" fontId="83" fillId="0" borderId="9" xfId="9692" applyFont="1" applyBorder="1"/>
    <xf numFmtId="164" fontId="83" fillId="0" borderId="4" xfId="9692" applyFont="1" applyBorder="1" applyAlignment="1">
      <alignment horizontal="right"/>
    </xf>
    <xf numFmtId="164" fontId="10" fillId="0" borderId="0" xfId="9692" applyBorder="1"/>
    <xf numFmtId="164" fontId="83" fillId="0" borderId="4" xfId="9692" applyFont="1" applyBorder="1" applyAlignment="1" applyProtection="1">
      <alignment horizontal="right"/>
    </xf>
    <xf numFmtId="164" fontId="10" fillId="0" borderId="5" xfId="9692" applyBorder="1"/>
    <xf numFmtId="164" fontId="83" fillId="0" borderId="5" xfId="9692" applyFont="1" applyBorder="1" applyProtection="1"/>
    <xf numFmtId="164" fontId="83" fillId="0" borderId="31" xfId="9692" applyFont="1" applyBorder="1"/>
    <xf numFmtId="164" fontId="83" fillId="0" borderId="8" xfId="9692" applyFont="1" applyBorder="1" applyAlignment="1" applyProtection="1">
      <alignment horizontal="center"/>
    </xf>
    <xf numFmtId="164" fontId="83" fillId="0" borderId="4" xfId="9692" applyFont="1" applyBorder="1"/>
    <xf numFmtId="164" fontId="83" fillId="0" borderId="0" xfId="9692" applyFont="1" applyBorder="1" applyAlignment="1" applyProtection="1">
      <alignment horizontal="center"/>
    </xf>
    <xf numFmtId="164" fontId="83" fillId="0" borderId="0" xfId="9692" applyFont="1" applyBorder="1" applyAlignment="1">
      <alignment horizontal="center"/>
    </xf>
    <xf numFmtId="37" fontId="83" fillId="0" borderId="5" xfId="9692" applyNumberFormat="1" applyFont="1" applyBorder="1" applyAlignment="1"/>
    <xf numFmtId="164" fontId="83" fillId="0" borderId="8" xfId="9692" applyFont="1" applyBorder="1" applyAlignment="1">
      <alignment horizontal="center"/>
    </xf>
    <xf numFmtId="37" fontId="83" fillId="0" borderId="9" xfId="9692" applyNumberFormat="1" applyFont="1" applyBorder="1"/>
    <xf numFmtId="164" fontId="7" fillId="0" borderId="4" xfId="9687" applyFont="1" applyBorder="1" applyAlignment="1">
      <alignment horizontal="center" vertical="center"/>
    </xf>
    <xf numFmtId="164" fontId="7" fillId="0" borderId="5" xfId="9687" applyFont="1" applyBorder="1" applyAlignment="1">
      <alignment horizontal="center" vertical="center"/>
    </xf>
    <xf numFmtId="0" fontId="7" fillId="0" borderId="118" xfId="0" applyNumberFormat="1" applyFont="1" applyBorder="1" applyAlignment="1" applyProtection="1">
      <alignment horizontal="center"/>
    </xf>
    <xf numFmtId="37" fontId="7" fillId="0" borderId="120" xfId="0" applyNumberFormat="1" applyFont="1" applyFill="1" applyBorder="1" applyAlignment="1" applyProtection="1">
      <alignment horizontal="center"/>
      <protection locked="0"/>
    </xf>
    <xf numFmtId="37" fontId="7" fillId="0" borderId="121" xfId="0" applyNumberFormat="1" applyFont="1" applyFill="1" applyBorder="1" applyProtection="1"/>
    <xf numFmtId="0" fontId="7" fillId="0" borderId="8" xfId="0" applyNumberFormat="1" applyFont="1" applyFill="1" applyBorder="1" applyAlignment="1" applyProtection="1">
      <alignment horizontal="left"/>
    </xf>
    <xf numFmtId="0" fontId="7" fillId="0" borderId="123" xfId="0" applyNumberFormat="1" applyFont="1" applyFill="1" applyBorder="1"/>
    <xf numFmtId="0" fontId="7" fillId="0" borderId="124" xfId="0" applyNumberFormat="1" applyFont="1" applyFill="1" applyBorder="1"/>
    <xf numFmtId="0" fontId="7" fillId="0" borderId="0" xfId="0" quotePrefix="1" applyNumberFormat="1" applyFont="1" applyBorder="1" applyAlignment="1">
      <alignment horizontal="center" vertical="top" textRotation="180"/>
    </xf>
    <xf numFmtId="164" fontId="76" fillId="0" borderId="5" xfId="0" applyFont="1" applyFill="1" applyBorder="1" applyAlignment="1">
      <alignment vertical="center"/>
    </xf>
    <xf numFmtId="164" fontId="76" fillId="0" borderId="0" xfId="0" applyFont="1" applyFill="1" applyBorder="1" applyAlignment="1">
      <alignment vertical="center"/>
    </xf>
    <xf numFmtId="164" fontId="76" fillId="0" borderId="8" xfId="0" applyFont="1" applyFill="1" applyBorder="1" applyAlignment="1" applyProtection="1">
      <alignment horizontal="left" vertical="center"/>
    </xf>
    <xf numFmtId="164" fontId="76" fillId="0" borderId="8" xfId="0" applyFont="1" applyFill="1" applyBorder="1" applyAlignment="1" applyProtection="1">
      <alignment horizontal="center" vertical="center"/>
    </xf>
    <xf numFmtId="164" fontId="76" fillId="0" borderId="5" xfId="0" applyFont="1" applyFill="1" applyBorder="1" applyAlignment="1" applyProtection="1">
      <alignment horizontal="center" vertical="center"/>
    </xf>
    <xf numFmtId="164" fontId="76" fillId="0" borderId="7" xfId="0" applyFont="1" applyFill="1" applyBorder="1" applyAlignment="1" applyProtection="1">
      <alignment horizontal="center" vertical="center"/>
    </xf>
    <xf numFmtId="164" fontId="76" fillId="0" borderId="0" xfId="0" applyFont="1" applyFill="1" applyBorder="1" applyAlignment="1" applyProtection="1">
      <alignment horizontal="center" vertical="center"/>
    </xf>
    <xf numFmtId="164" fontId="76" fillId="0" borderId="10" xfId="0" applyFont="1" applyFill="1" applyBorder="1" applyAlignment="1">
      <alignment vertical="center"/>
    </xf>
    <xf numFmtId="164" fontId="76" fillId="0" borderId="0" xfId="0" applyFont="1" applyFill="1" applyBorder="1" applyAlignment="1" applyProtection="1">
      <alignment horizontal="left" vertical="center"/>
    </xf>
    <xf numFmtId="164" fontId="117" fillId="0" borderId="0" xfId="0" applyFont="1" applyFill="1" applyAlignment="1">
      <alignment horizontal="right" vertical="center"/>
    </xf>
    <xf numFmtId="37" fontId="76" fillId="0" borderId="5" xfId="0" applyNumberFormat="1" applyFont="1" applyFill="1" applyBorder="1" applyAlignment="1" applyProtection="1">
      <alignment vertical="center"/>
    </xf>
    <xf numFmtId="164" fontId="76" fillId="0" borderId="5" xfId="0" applyFont="1" applyFill="1" applyBorder="1" applyAlignment="1" applyProtection="1">
      <alignment vertical="center"/>
    </xf>
    <xf numFmtId="164" fontId="76" fillId="0" borderId="1" xfId="0" applyFont="1" applyFill="1" applyBorder="1" applyAlignment="1">
      <alignment vertical="center"/>
    </xf>
    <xf numFmtId="164" fontId="76" fillId="0" borderId="2" xfId="0" applyFont="1" applyFill="1" applyBorder="1" applyAlignment="1">
      <alignment vertical="center"/>
    </xf>
    <xf numFmtId="164" fontId="76" fillId="0" borderId="2" xfId="0" applyFont="1" applyFill="1" applyBorder="1" applyAlignment="1">
      <alignment horizontal="center" vertical="center"/>
    </xf>
    <xf numFmtId="164" fontId="76" fillId="0" borderId="3" xfId="0" applyFont="1" applyFill="1" applyBorder="1" applyAlignment="1">
      <alignment vertical="center"/>
    </xf>
    <xf numFmtId="164" fontId="76" fillId="0" borderId="59" xfId="0" applyFont="1" applyFill="1" applyBorder="1" applyAlignment="1" applyProtection="1">
      <alignment horizontal="centerContinuous" vertical="center"/>
    </xf>
    <xf numFmtId="164" fontId="76" fillId="0" borderId="79" xfId="0" applyFont="1" applyFill="1" applyBorder="1" applyAlignment="1">
      <alignment horizontal="centerContinuous" vertical="center"/>
    </xf>
    <xf numFmtId="164" fontId="0" fillId="0" borderId="79" xfId="0" applyFill="1" applyBorder="1" applyAlignment="1">
      <alignment horizontal="centerContinuous" vertical="center"/>
    </xf>
    <xf numFmtId="164" fontId="76" fillId="0" borderId="27" xfId="0" applyFont="1" applyFill="1" applyBorder="1" applyAlignment="1">
      <alignment horizontal="centerContinuous" vertical="center"/>
    </xf>
    <xf numFmtId="164" fontId="76" fillId="0" borderId="10" xfId="0" applyFont="1" applyFill="1" applyBorder="1" applyAlignment="1">
      <alignment horizontal="center" vertical="center"/>
    </xf>
    <xf numFmtId="37" fontId="76" fillId="0" borderId="5" xfId="0" applyNumberFormat="1" applyFont="1" applyFill="1" applyBorder="1" applyAlignment="1" applyProtection="1">
      <alignment horizontal="center" vertical="center"/>
    </xf>
    <xf numFmtId="164" fontId="76" fillId="0" borderId="10" xfId="0" applyFont="1" applyFill="1" applyBorder="1" applyAlignment="1" applyProtection="1">
      <alignment horizontal="center" vertical="center"/>
    </xf>
    <xf numFmtId="164" fontId="76" fillId="0" borderId="3" xfId="0" applyFont="1" applyFill="1" applyBorder="1" applyAlignment="1" applyProtection="1">
      <alignment horizontal="center" vertical="center"/>
    </xf>
    <xf numFmtId="164" fontId="76" fillId="0" borderId="4" xfId="0" applyFont="1" applyFill="1" applyBorder="1" applyAlignment="1" applyProtection="1">
      <alignment horizontal="center" vertical="center"/>
    </xf>
    <xf numFmtId="37" fontId="76" fillId="0" borderId="0" xfId="0" applyNumberFormat="1" applyFont="1" applyFill="1" applyBorder="1" applyAlignment="1" applyProtection="1">
      <alignment horizontal="center" vertical="center"/>
    </xf>
    <xf numFmtId="164" fontId="76" fillId="0" borderId="31" xfId="0" applyFont="1" applyFill="1" applyBorder="1" applyAlignment="1">
      <alignment horizontal="center" vertical="center"/>
    </xf>
    <xf numFmtId="164" fontId="76" fillId="0" borderId="0" xfId="0" applyFont="1" applyFill="1" applyAlignment="1">
      <alignment horizontal="center" vertical="center"/>
    </xf>
    <xf numFmtId="164" fontId="123" fillId="0" borderId="0" xfId="0" applyFont="1" applyFill="1" applyAlignment="1">
      <alignment vertical="center"/>
    </xf>
    <xf numFmtId="176" fontId="124" fillId="0" borderId="5" xfId="9687" applyNumberFormat="1" applyFont="1" applyFill="1" applyBorder="1" applyAlignment="1" applyProtection="1">
      <alignment horizontal="center" vertical="center"/>
    </xf>
    <xf numFmtId="164" fontId="123" fillId="0" borderId="0" xfId="0" applyFont="1" applyFill="1" applyBorder="1" applyAlignment="1">
      <alignment vertical="center"/>
    </xf>
    <xf numFmtId="37" fontId="125" fillId="0" borderId="9" xfId="9687" applyNumberFormat="1" applyFont="1" applyFill="1" applyBorder="1" applyAlignment="1" applyProtection="1">
      <alignment horizontal="center" vertical="center"/>
    </xf>
    <xf numFmtId="37" fontId="125" fillId="0" borderId="5" xfId="9687" applyNumberFormat="1" applyFont="1" applyFill="1" applyBorder="1" applyAlignment="1" applyProtection="1">
      <alignment horizontal="center" vertical="center"/>
    </xf>
    <xf numFmtId="37" fontId="125" fillId="0" borderId="10" xfId="9687" applyNumberFormat="1" applyFont="1" applyFill="1" applyBorder="1" applyAlignment="1" applyProtection="1">
      <alignment horizontal="center" vertical="center"/>
    </xf>
    <xf numFmtId="164" fontId="76" fillId="0" borderId="27" xfId="0" applyFont="1" applyFill="1" applyBorder="1" applyAlignment="1">
      <alignment vertical="center"/>
    </xf>
    <xf numFmtId="164" fontId="11" fillId="0" borderId="2" xfId="0" applyFont="1" applyBorder="1" applyAlignment="1">
      <alignment vertical="center"/>
    </xf>
    <xf numFmtId="164" fontId="9" fillId="0" borderId="0" xfId="0" applyFont="1" applyAlignment="1">
      <alignment vertical="center"/>
    </xf>
    <xf numFmtId="164" fontId="9" fillId="0" borderId="0" xfId="0" applyFont="1" applyBorder="1" applyAlignment="1">
      <alignment horizontal="centerContinuous" vertical="center"/>
    </xf>
    <xf numFmtId="164" fontId="10" fillId="0" borderId="4" xfId="9687" applyBorder="1" applyAlignment="1">
      <alignment horizontal="center" vertical="center"/>
    </xf>
    <xf numFmtId="164" fontId="7" fillId="0" borderId="4" xfId="9687" applyFont="1" applyBorder="1" applyAlignment="1">
      <alignment horizontal="center" vertical="center" textRotation="180"/>
    </xf>
    <xf numFmtId="37" fontId="76" fillId="0" borderId="0" xfId="9687" applyNumberFormat="1" applyFont="1" applyBorder="1" applyAlignment="1" applyProtection="1"/>
    <xf numFmtId="164" fontId="76" fillId="0" borderId="5" xfId="9687" applyFont="1" applyBorder="1" applyAlignment="1" applyProtection="1"/>
    <xf numFmtId="164" fontId="7" fillId="0" borderId="0" xfId="9687" applyFont="1" applyAlignment="1">
      <alignment horizontal="left"/>
    </xf>
    <xf numFmtId="164" fontId="10" fillId="0" borderId="2" xfId="9687" applyFill="1" applyBorder="1" applyAlignment="1">
      <alignment horizontal="centerContinuous" vertical="center"/>
    </xf>
    <xf numFmtId="164" fontId="10" fillId="0" borderId="0" xfId="9687" applyFill="1" applyBorder="1" applyAlignment="1">
      <alignment horizontal="centerContinuous" vertical="center"/>
    </xf>
    <xf numFmtId="164" fontId="10" fillId="0" borderId="4" xfId="9687" applyBorder="1" applyAlignment="1">
      <alignment horizontal="center" vertical="center" textRotation="180"/>
    </xf>
    <xf numFmtId="164" fontId="117" fillId="0" borderId="0" xfId="9687" applyFont="1" applyFill="1" applyAlignment="1">
      <alignment horizontal="right" vertical="center"/>
    </xf>
    <xf numFmtId="164" fontId="117" fillId="0" borderId="0" xfId="9687" applyFont="1" applyFill="1" applyAlignment="1">
      <alignment vertical="center"/>
    </xf>
    <xf numFmtId="0" fontId="76" fillId="0" borderId="0" xfId="10352" applyFont="1" applyProtection="1"/>
    <xf numFmtId="164" fontId="10" fillId="0" borderId="0" xfId="9687" applyFill="1"/>
    <xf numFmtId="0" fontId="22" fillId="0" borderId="1" xfId="19852" applyFont="1" applyBorder="1"/>
    <xf numFmtId="0" fontId="22" fillId="0" borderId="2" xfId="19852" applyFont="1" applyBorder="1"/>
    <xf numFmtId="0" fontId="23" fillId="0" borderId="2" xfId="19852" applyFont="1" applyBorder="1"/>
    <xf numFmtId="0" fontId="22" fillId="0" borderId="3" xfId="19852" applyFont="1" applyBorder="1"/>
    <xf numFmtId="0" fontId="76" fillId="0" borderId="132" xfId="19852" applyFont="1" applyBorder="1" applyAlignment="1" applyProtection="1">
      <alignment horizontal="centerContinuous"/>
    </xf>
    <xf numFmtId="0" fontId="22" fillId="0" borderId="133" xfId="19852" applyFont="1" applyBorder="1" applyProtection="1"/>
    <xf numFmtId="0" fontId="22" fillId="0" borderId="132" xfId="19852" applyFont="1" applyBorder="1" applyProtection="1"/>
    <xf numFmtId="0" fontId="22" fillId="0" borderId="8" xfId="19852" applyFont="1" applyBorder="1" applyAlignment="1" applyProtection="1">
      <alignment horizontal="left"/>
    </xf>
    <xf numFmtId="0" fontId="22" fillId="0" borderId="7" xfId="19852" applyFont="1" applyBorder="1"/>
    <xf numFmtId="37" fontId="22" fillId="0" borderId="15" xfId="19852" applyNumberFormat="1" applyFont="1" applyFill="1" applyBorder="1" applyProtection="1">
      <protection locked="0"/>
    </xf>
    <xf numFmtId="0" fontId="22" fillId="0" borderId="59" xfId="19852" applyFont="1" applyBorder="1" applyAlignment="1" applyProtection="1">
      <alignment horizontal="left"/>
    </xf>
    <xf numFmtId="37" fontId="22" fillId="0" borderId="25" xfId="19852" applyNumberFormat="1" applyFont="1" applyFill="1" applyBorder="1" applyAlignment="1" applyProtection="1">
      <alignment horizontal="right"/>
      <protection locked="0"/>
    </xf>
    <xf numFmtId="37" fontId="22" fillId="0" borderId="27" xfId="19852" applyNumberFormat="1" applyFont="1" applyFill="1" applyBorder="1" applyProtection="1"/>
    <xf numFmtId="0" fontId="22" fillId="0" borderId="31" xfId="19852" applyFont="1" applyBorder="1" applyAlignment="1" applyProtection="1">
      <alignment horizontal="left"/>
    </xf>
    <xf numFmtId="37" fontId="22" fillId="0" borderId="9" xfId="19852" applyNumberFormat="1" applyFont="1" applyFill="1" applyBorder="1" applyAlignment="1" applyProtection="1">
      <alignment horizontal="right"/>
      <protection locked="0"/>
    </xf>
    <xf numFmtId="37" fontId="22" fillId="0" borderId="8" xfId="19852" applyNumberFormat="1" applyFont="1" applyFill="1" applyBorder="1" applyProtection="1"/>
    <xf numFmtId="6" fontId="22" fillId="0" borderId="0" xfId="19852" applyNumberFormat="1" applyFont="1"/>
    <xf numFmtId="37" fontId="22" fillId="0" borderId="0" xfId="10352" applyNumberFormat="1" applyFont="1" applyProtection="1"/>
    <xf numFmtId="0" fontId="22" fillId="0" borderId="0" xfId="10352" applyFont="1" applyProtection="1"/>
    <xf numFmtId="164" fontId="7" fillId="0" borderId="0" xfId="9687" applyFont="1" applyBorder="1" applyAlignment="1" applyProtection="1">
      <alignment vertical="center"/>
    </xf>
    <xf numFmtId="0" fontId="76" fillId="0" borderId="4" xfId="19852" applyFont="1" applyBorder="1" applyAlignment="1" applyProtection="1">
      <alignment horizontal="centerContinuous"/>
    </xf>
    <xf numFmtId="0" fontId="76" fillId="0" borderId="0" xfId="19852" applyFont="1" applyBorder="1" applyAlignment="1" applyProtection="1">
      <alignment horizontal="centerContinuous"/>
    </xf>
    <xf numFmtId="0" fontId="76" fillId="0" borderId="0" xfId="19852" applyFont="1" applyBorder="1" applyAlignment="1">
      <alignment horizontal="centerContinuous"/>
    </xf>
    <xf numFmtId="0" fontId="76" fillId="0" borderId="5" xfId="19852" applyFont="1" applyBorder="1" applyAlignment="1">
      <alignment horizontal="centerContinuous"/>
    </xf>
    <xf numFmtId="0" fontId="76" fillId="0" borderId="0" xfId="19852" applyFont="1"/>
    <xf numFmtId="0" fontId="97" fillId="0" borderId="0" xfId="19852" applyFont="1" applyBorder="1"/>
    <xf numFmtId="0" fontId="97" fillId="0" borderId="5" xfId="19852" applyFont="1" applyBorder="1"/>
    <xf numFmtId="0" fontId="76" fillId="0" borderId="132" xfId="19852" applyFont="1" applyBorder="1" applyAlignment="1" applyProtection="1">
      <alignment horizontal="center"/>
    </xf>
    <xf numFmtId="0" fontId="76" fillId="0" borderId="0" xfId="19852" applyFont="1" applyBorder="1" applyProtection="1"/>
    <xf numFmtId="0" fontId="76" fillId="0" borderId="132" xfId="19852" applyFont="1" applyBorder="1" applyProtection="1"/>
    <xf numFmtId="0" fontId="76" fillId="95" borderId="132" xfId="19852" applyFont="1" applyFill="1" applyBorder="1" applyProtection="1"/>
    <xf numFmtId="0" fontId="76" fillId="95" borderId="0" xfId="19852" applyFont="1" applyFill="1" applyBorder="1" applyProtection="1"/>
    <xf numFmtId="0" fontId="76" fillId="95" borderId="133" xfId="19852" applyFont="1" applyFill="1" applyBorder="1" applyProtection="1"/>
    <xf numFmtId="0" fontId="48" fillId="0" borderId="8" xfId="19852" applyFont="1" applyBorder="1"/>
    <xf numFmtId="0" fontId="76" fillId="0" borderId="7" xfId="19852" applyFont="1" applyBorder="1"/>
    <xf numFmtId="0" fontId="76" fillId="0" borderId="5" xfId="19852" applyFont="1" applyBorder="1"/>
    <xf numFmtId="0" fontId="76" fillId="0" borderId="8" xfId="19852" applyFont="1" applyBorder="1"/>
    <xf numFmtId="0" fontId="76" fillId="0" borderId="8" xfId="19852" applyFont="1" applyBorder="1" applyAlignment="1" applyProtection="1">
      <alignment horizontal="center"/>
    </xf>
    <xf numFmtId="0" fontId="76" fillId="0" borderId="9" xfId="19852" applyFont="1" applyBorder="1"/>
    <xf numFmtId="39" fontId="22" fillId="0" borderId="5" xfId="19852" applyNumberFormat="1" applyFont="1" applyFill="1" applyBorder="1" applyProtection="1">
      <protection locked="0"/>
    </xf>
    <xf numFmtId="0" fontId="22" fillId="0" borderId="22" xfId="19852" applyFont="1" applyBorder="1" applyProtection="1">
      <protection locked="0"/>
    </xf>
    <xf numFmtId="0" fontId="22" fillId="0" borderId="23" xfId="19852" applyFont="1" applyBorder="1" applyProtection="1">
      <protection locked="0"/>
    </xf>
    <xf numFmtId="0" fontId="22" fillId="0" borderId="5" xfId="19852" applyFont="1" applyBorder="1" applyProtection="1">
      <protection locked="0"/>
    </xf>
    <xf numFmtId="0" fontId="22" fillId="0" borderId="9" xfId="19852" applyFont="1" applyBorder="1" applyAlignment="1" applyProtection="1">
      <alignment horizontal="center"/>
      <protection locked="0"/>
    </xf>
    <xf numFmtId="5" fontId="22" fillId="0" borderId="15" xfId="19852" applyNumberFormat="1" applyFont="1" applyBorder="1" applyProtection="1"/>
    <xf numFmtId="0" fontId="22" fillId="0" borderId="9" xfId="19852" applyNumberFormat="1" applyFont="1" applyBorder="1" applyAlignment="1" applyProtection="1">
      <alignment horizontal="center"/>
    </xf>
    <xf numFmtId="37" fontId="22" fillId="0" borderId="108" xfId="19852" applyNumberFormat="1" applyFont="1" applyFill="1" applyBorder="1" applyProtection="1"/>
    <xf numFmtId="5" fontId="22" fillId="0" borderId="108" xfId="19852" applyNumberFormat="1" applyFont="1" applyBorder="1" applyProtection="1"/>
    <xf numFmtId="5" fontId="22" fillId="0" borderId="112" xfId="19852" applyNumberFormat="1" applyFont="1" applyBorder="1" applyProtection="1"/>
    <xf numFmtId="0" fontId="22" fillId="0" borderId="27" xfId="19852" applyNumberFormat="1" applyFont="1" applyBorder="1" applyAlignment="1" applyProtection="1">
      <alignment horizontal="center"/>
    </xf>
    <xf numFmtId="39" fontId="22" fillId="0" borderId="0" xfId="19852" applyNumberFormat="1" applyFont="1"/>
    <xf numFmtId="0" fontId="86" fillId="0" borderId="0" xfId="19852" applyFont="1" applyBorder="1"/>
    <xf numFmtId="0" fontId="7" fillId="0" borderId="1" xfId="19852" applyFont="1" applyBorder="1" applyAlignment="1">
      <alignment horizontal="center"/>
    </xf>
    <xf numFmtId="0" fontId="7" fillId="0" borderId="3" xfId="19852" applyFont="1" applyBorder="1" applyAlignment="1">
      <alignment horizontal="center"/>
    </xf>
    <xf numFmtId="0" fontId="7" fillId="0" borderId="80" xfId="19852" quotePrefix="1" applyFont="1" applyFill="1" applyBorder="1" applyAlignment="1" applyProtection="1">
      <alignment horizontal="center"/>
    </xf>
    <xf numFmtId="37" fontId="7" fillId="0" borderId="31" xfId="19852" applyNumberFormat="1" applyFont="1" applyBorder="1" applyAlignment="1" applyProtection="1">
      <alignment horizontal="center" vertical="center"/>
    </xf>
    <xf numFmtId="0" fontId="7" fillId="0" borderId="31" xfId="19852" applyFont="1" applyBorder="1" applyAlignment="1" applyProtection="1">
      <alignment horizontal="left" vertical="center"/>
    </xf>
    <xf numFmtId="37" fontId="7" fillId="0" borderId="9" xfId="19852" applyNumberFormat="1" applyFont="1" applyBorder="1" applyAlignment="1" applyProtection="1">
      <alignment horizontal="center"/>
    </xf>
    <xf numFmtId="37" fontId="92" fillId="0" borderId="0" xfId="19852" applyNumberFormat="1" applyFont="1" applyBorder="1"/>
    <xf numFmtId="37" fontId="7" fillId="0" borderId="0" xfId="19852" applyNumberFormat="1" applyFont="1" applyBorder="1"/>
    <xf numFmtId="0" fontId="7" fillId="0" borderId="0" xfId="19852" applyFont="1" applyBorder="1" applyAlignment="1">
      <alignment horizontal="left"/>
    </xf>
    <xf numFmtId="0" fontId="7" fillId="0" borderId="0" xfId="10352" applyAlignment="1">
      <alignment horizontal="center"/>
    </xf>
    <xf numFmtId="0" fontId="7" fillId="0" borderId="4" xfId="19852" applyFont="1" applyBorder="1" applyAlignment="1" applyProtection="1">
      <alignment horizontal="centerContinuous"/>
    </xf>
    <xf numFmtId="0" fontId="7" fillId="0" borderId="0" xfId="19852" applyFont="1" applyBorder="1" applyAlignment="1">
      <alignment horizontal="centerContinuous"/>
    </xf>
    <xf numFmtId="37" fontId="7" fillId="0" borderId="31" xfId="19852" applyNumberFormat="1" applyFont="1" applyBorder="1" applyAlignment="1" applyProtection="1">
      <alignment vertical="center"/>
      <protection locked="0"/>
    </xf>
    <xf numFmtId="37" fontId="7" fillId="0" borderId="31" xfId="19852" applyNumberFormat="1" applyFont="1" applyBorder="1" applyAlignment="1" applyProtection="1">
      <alignment vertical="center"/>
    </xf>
    <xf numFmtId="37" fontId="98" fillId="0" borderId="31" xfId="19852" applyNumberFormat="1" applyFont="1" applyBorder="1" applyAlignment="1" applyProtection="1">
      <alignment vertical="center"/>
      <protection locked="0"/>
    </xf>
    <xf numFmtId="0" fontId="7" fillId="0" borderId="0" xfId="19852" applyFont="1" applyAlignment="1">
      <alignment horizontal="center"/>
    </xf>
    <xf numFmtId="0" fontId="7" fillId="0" borderId="1" xfId="19852" applyFont="1" applyBorder="1" applyAlignment="1">
      <alignment horizontal="center" vertical="center"/>
    </xf>
    <xf numFmtId="0" fontId="7" fillId="0" borderId="8" xfId="19852" applyFont="1" applyBorder="1" applyAlignment="1">
      <alignment vertical="center"/>
    </xf>
    <xf numFmtId="0" fontId="7" fillId="0" borderId="0" xfId="19852" applyFont="1" applyBorder="1" applyAlignment="1">
      <alignment vertical="center"/>
    </xf>
    <xf numFmtId="0" fontId="7" fillId="0" borderId="9" xfId="19852" applyFont="1" applyBorder="1" applyAlignment="1">
      <alignment horizontal="center" vertical="center"/>
    </xf>
    <xf numFmtId="0" fontId="7" fillId="0" borderId="7" xfId="19852" applyFont="1" applyBorder="1" applyAlignment="1">
      <alignment horizontal="center" vertical="center"/>
    </xf>
    <xf numFmtId="0" fontId="7" fillId="0" borderId="4" xfId="19852" applyFont="1" applyBorder="1" applyAlignment="1">
      <alignment vertical="center"/>
    </xf>
    <xf numFmtId="0" fontId="7" fillId="0" borderId="1" xfId="19852" applyFont="1" applyBorder="1" applyAlignment="1">
      <alignment vertical="center"/>
    </xf>
    <xf numFmtId="0" fontId="11" fillId="0" borderId="7" xfId="19852" applyFont="1" applyBorder="1" applyAlignment="1"/>
    <xf numFmtId="0" fontId="7" fillId="0" borderId="7" xfId="19852" applyFont="1" applyBorder="1" applyAlignment="1" applyProtection="1">
      <alignment horizontal="center" vertical="center"/>
    </xf>
    <xf numFmtId="0" fontId="7" fillId="0" borderId="4" xfId="19852" applyFont="1" applyBorder="1" applyAlignment="1" applyProtection="1">
      <alignment horizontal="center" vertical="center"/>
    </xf>
    <xf numFmtId="37" fontId="7" fillId="0" borderId="10" xfId="19852" applyNumberFormat="1" applyFont="1" applyBorder="1" applyAlignment="1" applyProtection="1">
      <alignment horizontal="center" vertical="center"/>
    </xf>
    <xf numFmtId="37" fontId="7" fillId="0" borderId="0" xfId="19852" applyNumberFormat="1" applyFont="1" applyBorder="1" applyAlignment="1" applyProtection="1">
      <alignment vertical="center"/>
    </xf>
    <xf numFmtId="37" fontId="7" fillId="0" borderId="5" xfId="19852" applyNumberFormat="1" applyFont="1" applyBorder="1" applyAlignment="1" applyProtection="1">
      <alignment horizontal="center" vertical="center"/>
    </xf>
    <xf numFmtId="0" fontId="7" fillId="0" borderId="6" xfId="19852" applyFont="1" applyBorder="1" applyAlignment="1">
      <alignment vertical="center"/>
    </xf>
    <xf numFmtId="0" fontId="7" fillId="0" borderId="7" xfId="19852" applyFont="1" applyBorder="1" applyAlignment="1">
      <alignment vertical="center"/>
    </xf>
    <xf numFmtId="38" fontId="7" fillId="0" borderId="0" xfId="19852" applyNumberFormat="1" applyFont="1" applyBorder="1" applyAlignment="1" applyProtection="1">
      <alignment vertical="center"/>
      <protection locked="0"/>
    </xf>
    <xf numFmtId="37" fontId="7" fillId="0" borderId="12" xfId="19852" applyNumberFormat="1" applyFont="1" applyFill="1" applyBorder="1" applyAlignment="1" applyProtection="1">
      <alignment vertical="center"/>
      <protection locked="0"/>
    </xf>
    <xf numFmtId="164" fontId="76" fillId="0" borderId="8" xfId="0" applyFont="1" applyBorder="1" applyAlignment="1">
      <alignment horizontal="centerContinuous" vertical="center"/>
    </xf>
    <xf numFmtId="37" fontId="7" fillId="0" borderId="15" xfId="19852" applyNumberFormat="1" applyFont="1" applyFill="1" applyBorder="1" applyAlignment="1" applyProtection="1">
      <alignment vertical="center"/>
    </xf>
    <xf numFmtId="37" fontId="98" fillId="0" borderId="75" xfId="19852" applyNumberFormat="1" applyFont="1" applyBorder="1" applyAlignment="1" applyProtection="1">
      <alignment vertical="center"/>
      <protection locked="0"/>
    </xf>
    <xf numFmtId="0" fontId="7" fillId="0" borderId="0" xfId="19852" applyFont="1" applyAlignment="1">
      <alignment horizontal="center" vertical="center"/>
    </xf>
    <xf numFmtId="0" fontId="7" fillId="0" borderId="5" xfId="19852" applyFont="1" applyBorder="1" applyAlignment="1">
      <alignment vertical="center"/>
    </xf>
    <xf numFmtId="0" fontId="7" fillId="0" borderId="2" xfId="19852" applyFont="1" applyBorder="1" applyAlignment="1">
      <alignment vertical="center"/>
    </xf>
    <xf numFmtId="0" fontId="7" fillId="0" borderId="5" xfId="19852" applyFont="1" applyBorder="1" applyAlignment="1">
      <alignment horizontal="centerContinuous"/>
    </xf>
    <xf numFmtId="180" fontId="7" fillId="0" borderId="0" xfId="0" applyNumberFormat="1" applyFont="1" applyFill="1" applyBorder="1" applyAlignment="1" applyProtection="1">
      <alignment vertical="center"/>
    </xf>
    <xf numFmtId="0" fontId="7" fillId="0" borderId="0" xfId="10352"/>
    <xf numFmtId="164" fontId="76" fillId="0" borderId="9" xfId="0" applyFont="1" applyFill="1" applyBorder="1" applyAlignment="1" applyProtection="1">
      <alignment horizontal="left" vertical="center"/>
    </xf>
    <xf numFmtId="164" fontId="9" fillId="0" borderId="1" xfId="0" applyFont="1" applyBorder="1" applyAlignment="1">
      <alignment vertical="center"/>
    </xf>
    <xf numFmtId="164" fontId="76" fillId="0" borderId="9" xfId="0" applyFont="1" applyBorder="1" applyAlignment="1">
      <alignment horizontal="centerContinuous" vertical="center"/>
    </xf>
    <xf numFmtId="0" fontId="76" fillId="0" borderId="132" xfId="10352" applyFont="1" applyBorder="1" applyProtection="1"/>
    <xf numFmtId="37" fontId="22" fillId="0" borderId="110" xfId="19852" applyNumberFormat="1" applyFont="1" applyFill="1" applyBorder="1" applyProtection="1"/>
    <xf numFmtId="37" fontId="22" fillId="0" borderId="9" xfId="0" applyNumberFormat="1" applyFont="1" applyFill="1" applyBorder="1" applyAlignment="1" applyProtection="1">
      <alignment horizontal="centerContinuous" vertical="center"/>
    </xf>
    <xf numFmtId="5" fontId="22" fillId="0" borderId="18" xfId="0" applyNumberFormat="1" applyFont="1" applyBorder="1" applyAlignment="1" applyProtection="1">
      <alignment vertical="center"/>
    </xf>
    <xf numFmtId="0" fontId="22" fillId="0" borderId="7" xfId="19852" applyFont="1" applyBorder="1" applyAlignment="1" applyProtection="1">
      <alignment horizontal="center"/>
    </xf>
    <xf numFmtId="164" fontId="76" fillId="0" borderId="4" xfId="9687" applyFont="1" applyBorder="1" applyAlignment="1" applyProtection="1"/>
    <xf numFmtId="0" fontId="22" fillId="0" borderId="0" xfId="19852" applyFont="1" applyFill="1" applyBorder="1" applyAlignment="1" applyProtection="1">
      <alignment horizontal="left"/>
    </xf>
    <xf numFmtId="0" fontId="22" fillId="0" borderId="27" xfId="19852" applyFont="1" applyBorder="1" applyAlignment="1" applyProtection="1">
      <alignment horizontal="center"/>
    </xf>
    <xf numFmtId="0" fontId="67" fillId="0" borderId="31" xfId="0" applyNumberFormat="1" applyFont="1" applyBorder="1" applyAlignment="1">
      <alignment horizontal="centerContinuous"/>
    </xf>
    <xf numFmtId="0" fontId="8" fillId="0" borderId="128" xfId="10352" applyFont="1" applyBorder="1" applyAlignment="1" applyProtection="1">
      <alignment horizontal="centerContinuous"/>
    </xf>
    <xf numFmtId="0" fontId="7" fillId="0" borderId="5" xfId="19852" applyFont="1" applyBorder="1" applyAlignment="1">
      <alignment horizontal="left" vertical="center"/>
    </xf>
    <xf numFmtId="37" fontId="7" fillId="0" borderId="12" xfId="19852" applyNumberFormat="1" applyFont="1" applyBorder="1" applyAlignment="1">
      <alignment vertical="center"/>
    </xf>
    <xf numFmtId="37" fontId="7" fillId="0" borderId="13" xfId="19852" applyNumberFormat="1" applyFont="1" applyBorder="1" applyAlignment="1">
      <alignment vertical="center"/>
    </xf>
    <xf numFmtId="0" fontId="7" fillId="0" borderId="74" xfId="19852" applyFont="1" applyBorder="1" applyAlignment="1">
      <alignment horizontal="left" vertical="center"/>
    </xf>
    <xf numFmtId="37" fontId="7" fillId="0" borderId="23" xfId="19852" applyNumberFormat="1" applyFont="1" applyBorder="1" applyAlignment="1">
      <alignment vertical="center"/>
    </xf>
    <xf numFmtId="0" fontId="7" fillId="0" borderId="75" xfId="19852" applyFont="1" applyBorder="1" applyAlignment="1">
      <alignment vertical="center"/>
    </xf>
    <xf numFmtId="38" fontId="7" fillId="0" borderId="9" xfId="19852" applyNumberFormat="1" applyFont="1" applyBorder="1" applyAlignment="1">
      <alignment vertical="center"/>
    </xf>
    <xf numFmtId="38" fontId="7" fillId="0" borderId="10" xfId="19852" applyNumberFormat="1" applyFont="1" applyBorder="1" applyAlignment="1">
      <alignment vertical="center"/>
    </xf>
    <xf numFmtId="0" fontId="7" fillId="0" borderId="32" xfId="19852" applyFont="1" applyBorder="1" applyAlignment="1">
      <alignment vertical="center"/>
    </xf>
    <xf numFmtId="0" fontId="7" fillId="0" borderId="4" xfId="0" applyNumberFormat="1" applyFont="1" applyFill="1" applyBorder="1" applyAlignment="1" applyProtection="1">
      <alignment horizontal="center"/>
    </xf>
    <xf numFmtId="37" fontId="7" fillId="0" borderId="0" xfId="1" applyNumberFormat="1" applyFont="1" applyBorder="1" applyAlignment="1">
      <alignment vertical="center"/>
    </xf>
    <xf numFmtId="37" fontId="7" fillId="0" borderId="9" xfId="1" applyNumberFormat="1" applyFont="1" applyBorder="1" applyAlignment="1">
      <alignment horizontal="center" vertical="center"/>
    </xf>
    <xf numFmtId="37" fontId="7" fillId="0" borderId="26" xfId="1" applyNumberFormat="1" applyFont="1" applyBorder="1" applyAlignment="1">
      <alignment vertical="center"/>
    </xf>
    <xf numFmtId="0" fontId="8" fillId="0" borderId="0" xfId="19852" applyFont="1" applyFill="1" applyBorder="1" applyAlignment="1">
      <alignment horizontal="center" vertical="center"/>
    </xf>
    <xf numFmtId="0" fontId="9" fillId="0" borderId="0" xfId="19852" applyFont="1" applyFill="1" applyBorder="1"/>
    <xf numFmtId="37" fontId="7" fillId="0" borderId="75" xfId="19852" applyNumberFormat="1" applyFont="1" applyBorder="1" applyAlignment="1" applyProtection="1">
      <alignment vertical="center"/>
    </xf>
    <xf numFmtId="37" fontId="7" fillId="0" borderId="25" xfId="19852" applyNumberFormat="1" applyFont="1" applyFill="1" applyBorder="1" applyAlignment="1" applyProtection="1">
      <alignment vertical="center"/>
    </xf>
    <xf numFmtId="3" fontId="7" fillId="0" borderId="25" xfId="0" applyNumberFormat="1" applyFont="1" applyFill="1" applyBorder="1"/>
    <xf numFmtId="3" fontId="7" fillId="0" borderId="10" xfId="0" applyNumberFormat="1" applyFont="1" applyFill="1" applyBorder="1" applyAlignment="1" applyProtection="1"/>
    <xf numFmtId="4" fontId="7" fillId="0" borderId="9" xfId="0" applyNumberFormat="1" applyFont="1" applyBorder="1"/>
    <xf numFmtId="164" fontId="9" fillId="0" borderId="4" xfId="0" quotePrefix="1" applyFont="1" applyBorder="1" applyAlignment="1">
      <alignment horizontal="center" vertical="center"/>
    </xf>
    <xf numFmtId="164" fontId="9" fillId="0" borderId="4" xfId="0" applyFont="1" applyBorder="1" applyAlignment="1">
      <alignment vertical="center"/>
    </xf>
    <xf numFmtId="0" fontId="22" fillId="0" borderId="31" xfId="0" applyNumberFormat="1" applyFont="1" applyFill="1" applyBorder="1"/>
    <xf numFmtId="38" fontId="7" fillId="0" borderId="14" xfId="19852" applyNumberFormat="1" applyFont="1" applyBorder="1" applyAlignment="1">
      <alignment vertical="center"/>
    </xf>
    <xf numFmtId="0" fontId="48" fillId="0" borderId="8" xfId="0" applyNumberFormat="1" applyFont="1" applyBorder="1"/>
    <xf numFmtId="164" fontId="9" fillId="0" borderId="8" xfId="0" applyFont="1" applyBorder="1" applyAlignment="1">
      <alignment vertical="center"/>
    </xf>
    <xf numFmtId="0" fontId="78" fillId="0" borderId="0" xfId="0" applyNumberFormat="1" applyFont="1" applyBorder="1" applyAlignment="1" applyProtection="1">
      <alignment horizontal="left"/>
    </xf>
    <xf numFmtId="0" fontId="67" fillId="0" borderId="1" xfId="0" applyNumberFormat="1" applyFont="1" applyBorder="1"/>
    <xf numFmtId="164" fontId="9" fillId="0" borderId="10" xfId="0" applyFont="1" applyBorder="1" applyAlignment="1">
      <alignment vertical="center"/>
    </xf>
    <xf numFmtId="164" fontId="9" fillId="0" borderId="8" xfId="0" applyFont="1" applyBorder="1" applyAlignment="1" applyProtection="1">
      <alignment horizontal="left" vertical="center"/>
    </xf>
    <xf numFmtId="164" fontId="22" fillId="0" borderId="8" xfId="0" applyFont="1" applyBorder="1" applyAlignment="1">
      <alignment horizontal="centerContinuous" vertical="center"/>
    </xf>
    <xf numFmtId="164" fontId="22" fillId="0" borderId="4" xfId="0" applyFont="1" applyBorder="1" applyAlignment="1">
      <alignment horizontal="center" vertical="center"/>
    </xf>
    <xf numFmtId="0" fontId="7" fillId="0" borderId="0" xfId="0" applyNumberFormat="1" applyFont="1" applyFill="1" applyBorder="1" applyAlignment="1" applyProtection="1">
      <alignment horizontal="left"/>
    </xf>
    <xf numFmtId="0" fontId="78" fillId="0" borderId="0" xfId="0" applyNumberFormat="1" applyFont="1" applyBorder="1" applyAlignment="1">
      <alignment horizontal="centerContinuous"/>
    </xf>
    <xf numFmtId="164" fontId="9" fillId="0" borderId="5" xfId="0" applyFont="1" applyBorder="1" applyAlignment="1">
      <alignment vertical="center"/>
    </xf>
    <xf numFmtId="164" fontId="22" fillId="0" borderId="5" xfId="0" applyFont="1" applyBorder="1" applyAlignment="1">
      <alignment horizontal="centerContinuous" vertical="center"/>
    </xf>
    <xf numFmtId="164" fontId="23" fillId="0" borderId="31" xfId="0" applyFont="1" applyBorder="1" applyAlignment="1" applyProtection="1">
      <alignment horizontal="centerContinuous" vertical="center"/>
    </xf>
    <xf numFmtId="164" fontId="9" fillId="0" borderId="7" xfId="0" applyFont="1" applyBorder="1" applyAlignment="1" applyProtection="1">
      <alignment horizontal="center" vertical="center"/>
    </xf>
    <xf numFmtId="164" fontId="22" fillId="0" borderId="3" xfId="0" applyFont="1" applyBorder="1" applyAlignment="1">
      <alignment vertical="center"/>
    </xf>
    <xf numFmtId="164" fontId="9" fillId="0" borderId="10" xfId="0" applyFont="1" applyBorder="1" applyAlignment="1" applyProtection="1">
      <alignment horizontal="center" vertical="center"/>
    </xf>
    <xf numFmtId="164" fontId="9" fillId="0" borderId="5" xfId="0" applyFont="1" applyBorder="1" applyAlignment="1">
      <alignment horizontal="center" vertical="center"/>
    </xf>
    <xf numFmtId="164" fontId="48" fillId="0" borderId="0" xfId="0" applyFont="1" applyBorder="1" applyAlignment="1">
      <alignment horizontal="centerContinuous" vertical="center"/>
    </xf>
    <xf numFmtId="37" fontId="7" fillId="0" borderId="2" xfId="0" applyNumberFormat="1" applyFont="1" applyBorder="1" applyProtection="1"/>
    <xf numFmtId="0" fontId="78" fillId="0" borderId="0" xfId="0" applyNumberFormat="1" applyFont="1" applyBorder="1"/>
    <xf numFmtId="164" fontId="9" fillId="0" borderId="7" xfId="0" applyFont="1" applyBorder="1" applyAlignment="1">
      <alignment vertical="center"/>
    </xf>
    <xf numFmtId="0" fontId="22" fillId="0" borderId="18" xfId="0" applyNumberFormat="1" applyFont="1" applyBorder="1" applyAlignment="1">
      <alignment vertical="center"/>
    </xf>
    <xf numFmtId="37" fontId="7" fillId="0" borderId="121" xfId="0" applyNumberFormat="1" applyFont="1" applyFill="1" applyBorder="1" applyProtection="1">
      <protection locked="0"/>
    </xf>
    <xf numFmtId="0" fontId="7" fillId="0" borderId="5" xfId="0" applyNumberFormat="1" applyFont="1" applyBorder="1" applyAlignment="1">
      <alignment horizontal="center" textRotation="180"/>
    </xf>
    <xf numFmtId="164" fontId="7" fillId="0" borderId="123" xfId="0" applyFont="1" applyBorder="1"/>
    <xf numFmtId="3" fontId="7" fillId="101" borderId="25" xfId="0" applyNumberFormat="1" applyFont="1" applyFill="1" applyBorder="1"/>
    <xf numFmtId="164" fontId="22" fillId="0" borderId="5" xfId="0" applyFont="1" applyBorder="1" applyAlignment="1">
      <alignment vertical="center"/>
    </xf>
    <xf numFmtId="164" fontId="22" fillId="0" borderId="10" xfId="0" applyFont="1" applyBorder="1" applyAlignment="1" applyProtection="1">
      <alignment horizontal="center" vertical="center"/>
    </xf>
    <xf numFmtId="37" fontId="76" fillId="0" borderId="25" xfId="0" applyNumberFormat="1" applyFont="1" applyFill="1" applyBorder="1" applyAlignment="1" applyProtection="1">
      <alignment vertical="center"/>
      <protection locked="0"/>
    </xf>
    <xf numFmtId="164" fontId="23" fillId="0" borderId="9" xfId="0" applyFont="1" applyFill="1" applyBorder="1" applyAlignment="1" applyProtection="1">
      <alignment horizontal="right" vertical="center"/>
    </xf>
    <xf numFmtId="37" fontId="23" fillId="0" borderId="9" xfId="0" applyNumberFormat="1" applyFont="1" applyFill="1" applyBorder="1" applyAlignment="1" applyProtection="1">
      <alignment horizontal="center" vertical="center"/>
    </xf>
    <xf numFmtId="37" fontId="23" fillId="0" borderId="79" xfId="0" applyNumberFormat="1" applyFont="1" applyBorder="1" applyAlignment="1" applyProtection="1">
      <alignment horizontal="centerContinuous" vertical="center"/>
      <protection locked="0"/>
    </xf>
    <xf numFmtId="37" fontId="23" fillId="0" borderId="27" xfId="0" applyNumberFormat="1" applyFont="1" applyBorder="1" applyAlignment="1" applyProtection="1">
      <alignment horizontal="centerContinuous" vertical="center"/>
      <protection locked="0"/>
    </xf>
    <xf numFmtId="164" fontId="22" fillId="0" borderId="9" xfId="0" applyFont="1" applyFill="1" applyBorder="1" applyAlignment="1" applyProtection="1">
      <alignment horizontal="left"/>
    </xf>
    <xf numFmtId="164" fontId="76" fillId="0" borderId="9" xfId="138" applyFont="1" applyFill="1" applyBorder="1" applyAlignment="1" applyProtection="1">
      <alignment horizontal="left" vertical="center"/>
    </xf>
    <xf numFmtId="164" fontId="23" fillId="0" borderId="5" xfId="0" applyFont="1" applyFill="1" applyBorder="1" applyAlignment="1" applyProtection="1">
      <alignment horizontal="right" vertical="center"/>
    </xf>
    <xf numFmtId="164" fontId="22" fillId="0" borderId="1" xfId="0" applyFont="1" applyBorder="1" applyAlignment="1" applyProtection="1">
      <alignment horizontal="center" vertical="center"/>
    </xf>
    <xf numFmtId="37" fontId="22" fillId="0" borderId="2" xfId="0" applyNumberFormat="1" applyFont="1" applyBorder="1" applyAlignment="1" applyProtection="1">
      <alignment horizontal="center" vertical="center"/>
    </xf>
    <xf numFmtId="164" fontId="22" fillId="0" borderId="8" xfId="0" applyFont="1" applyBorder="1"/>
    <xf numFmtId="0" fontId="0" fillId="0" borderId="135" xfId="0" applyNumberFormat="1" applyBorder="1"/>
    <xf numFmtId="0" fontId="83" fillId="0" borderId="133" xfId="0" applyNumberFormat="1" applyFont="1" applyBorder="1"/>
    <xf numFmtId="164" fontId="10" fillId="0" borderId="0" xfId="0" applyFont="1" applyBorder="1"/>
    <xf numFmtId="164" fontId="76" fillId="0" borderId="3" xfId="0" applyFont="1" applyBorder="1" applyAlignment="1">
      <alignment vertical="center"/>
    </xf>
    <xf numFmtId="164" fontId="76" fillId="0" borderId="8" xfId="0" applyFont="1" applyBorder="1" applyAlignment="1" applyProtection="1">
      <alignment horizontal="left" vertical="center"/>
    </xf>
    <xf numFmtId="164" fontId="76" fillId="0" borderId="23" xfId="0" applyFont="1" applyBorder="1" applyAlignment="1" applyProtection="1">
      <alignment horizontal="center" vertical="center"/>
    </xf>
    <xf numFmtId="37" fontId="76" fillId="0" borderId="30" xfId="0" applyNumberFormat="1" applyFont="1" applyBorder="1" applyAlignment="1" applyProtection="1">
      <alignment horizontal="right" vertical="center"/>
    </xf>
    <xf numFmtId="164" fontId="22" fillId="0" borderId="1" xfId="0" applyFont="1" applyBorder="1" applyAlignment="1">
      <alignment vertical="center"/>
    </xf>
    <xf numFmtId="164" fontId="23" fillId="0" borderId="2" xfId="0" applyFont="1" applyBorder="1" applyAlignment="1">
      <alignment vertical="center"/>
    </xf>
    <xf numFmtId="164" fontId="9" fillId="0" borderId="99" xfId="0" applyFont="1" applyBorder="1" applyAlignment="1">
      <alignment vertical="center"/>
    </xf>
    <xf numFmtId="0" fontId="9" fillId="0" borderId="0" xfId="0" applyNumberFormat="1" applyFont="1" applyBorder="1" applyAlignment="1">
      <alignment horizontal="centerContinuous"/>
    </xf>
    <xf numFmtId="37" fontId="22" fillId="0" borderId="31" xfId="0" applyNumberFormat="1" applyFont="1" applyBorder="1" applyProtection="1"/>
    <xf numFmtId="164" fontId="22" fillId="0" borderId="0" xfId="0" applyFont="1" applyAlignment="1">
      <alignment vertical="center"/>
    </xf>
    <xf numFmtId="37" fontId="7" fillId="0" borderId="24" xfId="19852" applyNumberFormat="1" applyFont="1" applyFill="1" applyBorder="1" applyAlignment="1" applyProtection="1">
      <alignment vertical="center"/>
    </xf>
    <xf numFmtId="0" fontId="7" fillId="0" borderId="5" xfId="19852" applyFont="1" applyBorder="1" applyAlignment="1" applyProtection="1">
      <alignment horizontal="center" vertical="center"/>
    </xf>
    <xf numFmtId="164" fontId="9" fillId="0" borderId="5" xfId="0" applyFont="1" applyBorder="1" applyAlignment="1" applyProtection="1">
      <alignment horizontal="center" vertical="center"/>
    </xf>
    <xf numFmtId="0" fontId="7" fillId="0" borderId="0" xfId="19852" applyFont="1" applyAlignment="1">
      <alignment vertical="center"/>
    </xf>
    <xf numFmtId="37" fontId="7" fillId="0" borderId="101" xfId="21592" applyNumberFormat="1" applyFont="1" applyFill="1" applyBorder="1" applyAlignment="1" applyProtection="1">
      <alignment vertical="center"/>
    </xf>
    <xf numFmtId="0" fontId="78" fillId="0" borderId="4" xfId="0" applyNumberFormat="1" applyFont="1" applyBorder="1" applyAlignment="1" applyProtection="1">
      <alignment horizontal="centerContinuous"/>
    </xf>
    <xf numFmtId="164" fontId="48" fillId="0" borderId="8" xfId="0" applyFont="1" applyBorder="1" applyAlignment="1">
      <alignment horizontal="centerContinuous" vertical="center"/>
    </xf>
    <xf numFmtId="2" fontId="0" fillId="0" borderId="0" xfId="0" applyNumberFormat="1" applyFill="1" applyBorder="1"/>
    <xf numFmtId="38" fontId="7" fillId="0" borderId="6" xfId="19852" applyNumberFormat="1" applyFont="1" applyBorder="1" applyAlignment="1">
      <alignment horizontal="center" vertical="center"/>
    </xf>
    <xf numFmtId="37" fontId="9" fillId="0" borderId="55" xfId="0" applyNumberFormat="1" applyFont="1" applyFill="1" applyBorder="1" applyAlignment="1" applyProtection="1">
      <alignment horizontal="center" vertical="center"/>
    </xf>
    <xf numFmtId="0" fontId="8" fillId="0" borderId="0" xfId="10352" applyFont="1"/>
    <xf numFmtId="174" fontId="7" fillId="0" borderId="0" xfId="3993" applyNumberFormat="1" applyFont="1" applyFill="1" applyBorder="1"/>
    <xf numFmtId="0" fontId="7" fillId="0" borderId="0" xfId="19852" applyFont="1" applyFill="1"/>
    <xf numFmtId="0" fontId="7" fillId="0" borderId="0" xfId="19852" applyFont="1" applyFill="1" applyBorder="1" applyAlignment="1">
      <alignment horizontal="centerContinuous" vertical="center"/>
    </xf>
    <xf numFmtId="0" fontId="10" fillId="0" borderId="0" xfId="0" applyNumberFormat="1" applyFont="1" applyAlignment="1" applyProtection="1">
      <alignment horizontal="left"/>
      <protection locked="0"/>
    </xf>
    <xf numFmtId="37" fontId="7" fillId="0" borderId="84" xfId="1" applyNumberFormat="1" applyFont="1" applyFill="1" applyBorder="1" applyAlignment="1">
      <alignment vertical="center"/>
    </xf>
    <xf numFmtId="37" fontId="7" fillId="0" borderId="25" xfId="1" applyNumberFormat="1" applyFont="1" applyBorder="1" applyAlignment="1">
      <alignment horizontal="right" vertical="center"/>
    </xf>
    <xf numFmtId="37" fontId="7" fillId="0" borderId="9" xfId="1" applyNumberFormat="1" applyFont="1" applyBorder="1" applyAlignment="1">
      <alignment horizontal="right" vertical="center"/>
    </xf>
    <xf numFmtId="37" fontId="7" fillId="0" borderId="78" xfId="1" applyNumberFormat="1" applyFont="1" applyBorder="1" applyAlignment="1">
      <alignment vertical="center"/>
    </xf>
    <xf numFmtId="37" fontId="7" fillId="0" borderId="17" xfId="1" applyNumberFormat="1" applyFont="1" applyBorder="1" applyAlignment="1">
      <alignment vertical="center"/>
    </xf>
    <xf numFmtId="0" fontId="67" fillId="0" borderId="2" xfId="0" applyNumberFormat="1" applyFont="1" applyBorder="1"/>
    <xf numFmtId="37" fontId="7" fillId="0" borderId="14" xfId="1" applyNumberFormat="1" applyFont="1" applyBorder="1" applyAlignment="1">
      <alignment vertical="center"/>
    </xf>
    <xf numFmtId="37" fontId="7" fillId="0" borderId="27" xfId="1" applyNumberFormat="1" applyFont="1" applyBorder="1" applyAlignment="1">
      <alignment horizontal="center" vertical="center"/>
    </xf>
    <xf numFmtId="37" fontId="7" fillId="0" borderId="22" xfId="1" applyNumberFormat="1" applyFont="1" applyBorder="1" applyAlignment="1">
      <alignment vertical="center"/>
    </xf>
    <xf numFmtId="37" fontId="7" fillId="0" borderId="15" xfId="1" applyNumberFormat="1" applyFont="1" applyBorder="1" applyAlignment="1">
      <alignment vertical="center"/>
    </xf>
    <xf numFmtId="37" fontId="7" fillId="0" borderId="9" xfId="1" applyNumberFormat="1" applyFont="1" applyBorder="1" applyAlignment="1">
      <alignment vertical="center"/>
    </xf>
    <xf numFmtId="0" fontId="23" fillId="0" borderId="36" xfId="10352" applyFont="1" applyBorder="1" applyAlignment="1" applyProtection="1">
      <alignment horizontal="center"/>
    </xf>
    <xf numFmtId="37" fontId="7" fillId="0" borderId="2" xfId="1" applyNumberFormat="1" applyFont="1" applyBorder="1" applyAlignment="1">
      <alignment vertical="center"/>
    </xf>
    <xf numFmtId="0" fontId="76" fillId="0" borderId="132" xfId="10352" applyFont="1" applyBorder="1" applyAlignment="1" applyProtection="1">
      <alignment horizontal="centerContinuous"/>
    </xf>
    <xf numFmtId="164" fontId="9" fillId="0" borderId="9" xfId="9687" applyFont="1" applyBorder="1" applyAlignment="1">
      <alignment vertical="center"/>
    </xf>
    <xf numFmtId="0" fontId="7" fillId="83" borderId="0" xfId="0" applyNumberFormat="1" applyFont="1" applyFill="1" applyBorder="1" applyAlignment="1">
      <alignment horizontal="center"/>
    </xf>
    <xf numFmtId="0" fontId="83" fillId="0" borderId="0" xfId="0" applyNumberFormat="1" applyFont="1" applyBorder="1" applyAlignment="1">
      <alignment horizontal="center"/>
    </xf>
    <xf numFmtId="0" fontId="83" fillId="0" borderId="0" xfId="0" applyNumberFormat="1" applyFont="1" applyBorder="1" applyAlignment="1" applyProtection="1">
      <alignment horizontal="left"/>
    </xf>
    <xf numFmtId="0" fontId="83" fillId="0" borderId="4" xfId="0" applyNumberFormat="1" applyFont="1" applyBorder="1" applyAlignment="1" applyProtection="1">
      <alignment horizontal="centerContinuous"/>
    </xf>
    <xf numFmtId="0" fontId="67" fillId="0" borderId="9" xfId="0" applyNumberFormat="1" applyFont="1" applyBorder="1"/>
    <xf numFmtId="0" fontId="67" fillId="0" borderId="8" xfId="0" applyNumberFormat="1" applyFont="1" applyBorder="1"/>
    <xf numFmtId="0" fontId="9" fillId="0" borderId="8" xfId="0" applyNumberFormat="1" applyFont="1" applyBorder="1" applyAlignment="1" applyProtection="1">
      <alignment horizontal="left"/>
    </xf>
    <xf numFmtId="0" fontId="83" fillId="0" borderId="8" xfId="0" applyNumberFormat="1" applyFont="1" applyBorder="1" applyAlignment="1" applyProtection="1">
      <alignment horizontal="centerContinuous"/>
    </xf>
    <xf numFmtId="164" fontId="9" fillId="0" borderId="18" xfId="0" applyFont="1" applyBorder="1" applyAlignment="1">
      <alignment vertical="center"/>
    </xf>
    <xf numFmtId="0" fontId="9" fillId="0" borderId="4" xfId="0" applyNumberFormat="1" applyFont="1" applyBorder="1" applyAlignment="1" applyProtection="1">
      <alignment horizontal="centerContinuous"/>
    </xf>
    <xf numFmtId="0" fontId="67" fillId="0" borderId="3" xfId="0" applyNumberFormat="1" applyFont="1" applyBorder="1" applyAlignment="1">
      <alignment horizontal="centerContinuous"/>
    </xf>
    <xf numFmtId="0" fontId="67" fillId="0" borderId="1" xfId="0" applyNumberFormat="1" applyFont="1" applyBorder="1" applyAlignment="1">
      <alignment horizontal="centerContinuous"/>
    </xf>
    <xf numFmtId="0" fontId="22" fillId="0" borderId="8" xfId="0" applyNumberFormat="1" applyFont="1" applyBorder="1" applyAlignment="1" applyProtection="1">
      <alignment horizontal="right"/>
    </xf>
    <xf numFmtId="0" fontId="67" fillId="0" borderId="5" xfId="0" applyNumberFormat="1" applyFont="1" applyBorder="1" applyAlignment="1">
      <alignment horizontal="centerContinuous"/>
    </xf>
    <xf numFmtId="0" fontId="7" fillId="0" borderId="4" xfId="0" applyNumberFormat="1" applyFont="1" applyBorder="1" applyAlignment="1">
      <alignment horizontal="right"/>
    </xf>
    <xf numFmtId="0" fontId="22" fillId="0" borderId="8" xfId="0" quotePrefix="1" applyNumberFormat="1" applyFont="1" applyBorder="1" applyAlignment="1" applyProtection="1">
      <alignment horizontal="center"/>
    </xf>
    <xf numFmtId="0" fontId="7" fillId="0" borderId="11" xfId="19852" applyFont="1" applyBorder="1"/>
    <xf numFmtId="0" fontId="7" fillId="0" borderId="0" xfId="19852" applyFont="1" applyBorder="1" applyAlignment="1" applyProtection="1"/>
    <xf numFmtId="0" fontId="22" fillId="0" borderId="79" xfId="19852" applyFont="1" applyBorder="1" applyAlignment="1" applyProtection="1">
      <alignment horizontal="center"/>
    </xf>
    <xf numFmtId="164" fontId="22" fillId="0" borderId="0" xfId="0" applyFont="1"/>
    <xf numFmtId="164" fontId="22" fillId="0" borderId="31" xfId="0" applyFont="1" applyBorder="1"/>
    <xf numFmtId="164" fontId="9" fillId="0" borderId="4" xfId="0" quotePrefix="1" applyFont="1" applyBorder="1" applyAlignment="1">
      <alignment horizontal="right" vertical="top" textRotation="180"/>
    </xf>
    <xf numFmtId="164" fontId="9" fillId="0" borderId="5" xfId="0" applyFont="1" applyFill="1" applyBorder="1" applyAlignment="1" applyProtection="1">
      <alignment horizontal="center" vertical="center"/>
    </xf>
    <xf numFmtId="0" fontId="0" fillId="0" borderId="3" xfId="0" applyNumberFormat="1" applyBorder="1" applyAlignment="1">
      <alignment vertical="center"/>
    </xf>
    <xf numFmtId="37" fontId="7" fillId="0" borderId="22" xfId="9750" applyNumberFormat="1" applyFont="1" applyFill="1" applyBorder="1" applyAlignment="1" applyProtection="1">
      <alignment horizontal="center" vertical="center"/>
    </xf>
    <xf numFmtId="0" fontId="7" fillId="83" borderId="4" xfId="0" applyNumberFormat="1" applyFont="1" applyFill="1" applyBorder="1"/>
    <xf numFmtId="0" fontId="7" fillId="83" borderId="5" xfId="0" applyNumberFormat="1" applyFont="1" applyFill="1" applyBorder="1"/>
    <xf numFmtId="0" fontId="10" fillId="0" borderId="0" xfId="0" applyNumberFormat="1" applyFont="1" applyBorder="1" applyAlignment="1" applyProtection="1">
      <alignment horizontal="center"/>
      <protection locked="0"/>
    </xf>
    <xf numFmtId="37" fontId="76" fillId="0" borderId="0" xfId="0" applyNumberFormat="1" applyFont="1" applyBorder="1" applyAlignment="1" applyProtection="1"/>
    <xf numFmtId="164" fontId="22" fillId="0" borderId="10" xfId="9692" applyFont="1" applyBorder="1"/>
    <xf numFmtId="0" fontId="7" fillId="0" borderId="16" xfId="19852" applyFont="1" applyBorder="1" applyAlignment="1">
      <alignment horizontal="center" vertical="center"/>
    </xf>
    <xf numFmtId="164" fontId="76" fillId="0" borderId="4" xfId="0" quotePrefix="1" applyFont="1" applyFill="1" applyBorder="1" applyAlignment="1">
      <alignment horizontal="center" vertical="center"/>
    </xf>
    <xf numFmtId="37" fontId="22" fillId="0" borderId="8" xfId="0" applyNumberFormat="1" applyFont="1" applyFill="1" applyBorder="1" applyAlignment="1" applyProtection="1">
      <alignment horizontal="centerContinuous" vertical="center"/>
    </xf>
    <xf numFmtId="164" fontId="9" fillId="0" borderId="0" xfId="9687" applyFont="1"/>
    <xf numFmtId="0" fontId="7" fillId="0" borderId="4" xfId="0" applyNumberFormat="1" applyFont="1" applyBorder="1" applyAlignment="1" applyProtection="1">
      <alignment horizontal="centerContinuous" vertical="center"/>
    </xf>
    <xf numFmtId="37" fontId="18" fillId="0" borderId="102" xfId="0" applyNumberFormat="1" applyFont="1" applyFill="1" applyBorder="1" applyProtection="1"/>
    <xf numFmtId="0" fontId="7" fillId="0" borderId="25" xfId="0" applyNumberFormat="1" applyFont="1" applyBorder="1" applyAlignment="1" applyProtection="1">
      <alignment horizontal="right" vertical="center"/>
    </xf>
    <xf numFmtId="164" fontId="7" fillId="0" borderId="4" xfId="0" quotePrefix="1" applyFont="1" applyBorder="1" applyAlignment="1">
      <alignment horizontal="center" vertical="center"/>
    </xf>
    <xf numFmtId="37" fontId="7" fillId="0" borderId="18" xfId="0" applyNumberFormat="1" applyFont="1" applyFill="1" applyBorder="1" applyAlignment="1" applyProtection="1"/>
    <xf numFmtId="0" fontId="7" fillId="0" borderId="140" xfId="10352" applyFont="1" applyBorder="1" applyProtection="1"/>
    <xf numFmtId="164" fontId="76" fillId="0" borderId="25" xfId="0" applyFont="1" applyBorder="1"/>
    <xf numFmtId="164" fontId="10" fillId="0" borderId="5" xfId="9687" applyBorder="1" applyAlignment="1">
      <alignment vertical="center"/>
    </xf>
    <xf numFmtId="37" fontId="7" fillId="0" borderId="80" xfId="1" applyNumberFormat="1" applyFont="1" applyBorder="1" applyAlignment="1">
      <alignment vertical="center"/>
    </xf>
    <xf numFmtId="37" fontId="7" fillId="0" borderId="9" xfId="1" applyNumberFormat="1" applyFont="1" applyFill="1" applyBorder="1" applyAlignment="1">
      <alignment vertical="center"/>
    </xf>
    <xf numFmtId="0" fontId="9" fillId="0" borderId="0" xfId="19852" applyFont="1" applyFill="1" applyBorder="1" applyAlignment="1">
      <alignment wrapText="1"/>
    </xf>
    <xf numFmtId="0" fontId="7" fillId="0" borderId="59" xfId="0" applyNumberFormat="1" applyFont="1" applyBorder="1" applyAlignment="1" applyProtection="1">
      <alignment horizontal="center" vertical="center"/>
    </xf>
    <xf numFmtId="164" fontId="23" fillId="0" borderId="9" xfId="10352" applyNumberFormat="1" applyFont="1" applyBorder="1" applyAlignment="1" applyProtection="1">
      <alignment vertical="center"/>
    </xf>
    <xf numFmtId="164" fontId="76" fillId="0" borderId="9" xfId="0" applyFont="1" applyFill="1" applyBorder="1" applyAlignment="1" applyProtection="1">
      <alignment horizontal="center" vertical="center"/>
    </xf>
    <xf numFmtId="37" fontId="22" fillId="0" borderId="0" xfId="0" applyNumberFormat="1" applyFont="1" applyProtection="1"/>
    <xf numFmtId="0" fontId="7" fillId="0" borderId="4" xfId="10352" applyFont="1" applyBorder="1"/>
    <xf numFmtId="0" fontId="7" fillId="0" borderId="2" xfId="0" applyNumberFormat="1" applyFont="1" applyFill="1" applyBorder="1"/>
    <xf numFmtId="39" fontId="7" fillId="0" borderId="0" xfId="9691" applyNumberFormat="1" applyFont="1" applyFill="1" applyBorder="1" applyAlignment="1">
      <alignment horizontal="right" vertical="center"/>
    </xf>
    <xf numFmtId="0" fontId="22" fillId="0" borderId="17" xfId="0" applyNumberFormat="1" applyFont="1" applyBorder="1" applyAlignment="1">
      <alignment vertical="center"/>
    </xf>
    <xf numFmtId="0" fontId="48" fillId="0" borderId="0" xfId="19852" applyFont="1" applyBorder="1" applyAlignment="1">
      <alignment horizontal="centerContinuous"/>
    </xf>
    <xf numFmtId="0" fontId="22" fillId="0" borderId="9" xfId="19852" applyFont="1" applyBorder="1"/>
    <xf numFmtId="42" fontId="18" fillId="0" borderId="0" xfId="0" applyNumberFormat="1" applyFont="1" applyFill="1" applyBorder="1" applyAlignment="1" applyProtection="1">
      <alignment vertical="center"/>
    </xf>
    <xf numFmtId="0" fontId="0" fillId="0" borderId="8" xfId="0" applyNumberFormat="1" applyBorder="1" applyAlignment="1">
      <alignment horizontal="center"/>
    </xf>
    <xf numFmtId="0" fontId="7" fillId="0" borderId="9" xfId="0" applyNumberFormat="1" applyFont="1" applyBorder="1" applyAlignment="1" applyProtection="1">
      <alignment horizontal="center" vertical="center"/>
    </xf>
    <xf numFmtId="0" fontId="22" fillId="0" borderId="9" xfId="0" applyNumberFormat="1" applyFont="1" applyFill="1" applyBorder="1" applyAlignment="1" applyProtection="1">
      <alignment horizontal="center" vertical="center"/>
    </xf>
    <xf numFmtId="175" fontId="7" fillId="0" borderId="56" xfId="0" applyNumberFormat="1" applyFont="1" applyFill="1" applyBorder="1" applyAlignment="1" applyProtection="1">
      <alignment vertical="center"/>
    </xf>
    <xf numFmtId="37" fontId="7" fillId="0" borderId="25" xfId="0" applyNumberFormat="1" applyFont="1" applyFill="1" applyBorder="1" applyAlignment="1" applyProtection="1">
      <alignment vertical="center"/>
    </xf>
    <xf numFmtId="164" fontId="83" fillId="0" borderId="8" xfId="9692" applyFont="1" applyBorder="1" applyAlignment="1" applyProtection="1">
      <alignment horizontal="right"/>
    </xf>
    <xf numFmtId="37" fontId="7" fillId="0" borderId="122" xfId="0" applyNumberFormat="1" applyFont="1" applyFill="1" applyBorder="1" applyAlignment="1" applyProtection="1">
      <alignment horizontal="center"/>
      <protection locked="0"/>
    </xf>
    <xf numFmtId="164" fontId="7" fillId="101" borderId="88" xfId="0" applyFont="1" applyFill="1" applyBorder="1" applyAlignment="1">
      <alignment horizontal="center"/>
    </xf>
    <xf numFmtId="38" fontId="7" fillId="101" borderId="4" xfId="0" applyNumberFormat="1" applyFont="1" applyFill="1" applyBorder="1" applyAlignment="1">
      <alignment horizontal="right"/>
    </xf>
    <xf numFmtId="164" fontId="22" fillId="0" borderId="4" xfId="0" quotePrefix="1" applyFont="1" applyBorder="1" applyAlignment="1">
      <alignment horizontal="center" vertical="center"/>
    </xf>
    <xf numFmtId="164" fontId="22" fillId="0" borderId="9" xfId="0" applyFont="1" applyBorder="1" applyAlignment="1">
      <alignment horizontal="centerContinuous" vertical="center"/>
    </xf>
    <xf numFmtId="164" fontId="22" fillId="0" borderId="7" xfId="0" applyFont="1" applyBorder="1" applyAlignment="1">
      <alignment vertical="center"/>
    </xf>
    <xf numFmtId="164" fontId="22" fillId="0" borderId="10" xfId="0" applyFont="1" applyBorder="1" applyAlignment="1">
      <alignment vertical="center"/>
    </xf>
    <xf numFmtId="164" fontId="22" fillId="0" borderId="9" xfId="0" applyFont="1" applyBorder="1" applyAlignment="1" applyProtection="1">
      <alignment horizontal="center" vertical="center"/>
    </xf>
    <xf numFmtId="164" fontId="22" fillId="0" borderId="9" xfId="0" applyFont="1" applyBorder="1" applyAlignment="1">
      <alignment horizontal="center" vertical="center"/>
    </xf>
    <xf numFmtId="37" fontId="76" fillId="0" borderId="9" xfId="0" applyNumberFormat="1" applyFont="1" applyFill="1" applyBorder="1" applyAlignment="1" applyProtection="1">
      <alignment vertical="center"/>
      <protection locked="0"/>
    </xf>
    <xf numFmtId="164" fontId="22" fillId="0" borderId="9" xfId="0" applyFont="1" applyBorder="1" applyAlignment="1" applyProtection="1">
      <alignment vertical="center"/>
      <protection locked="0"/>
    </xf>
    <xf numFmtId="37" fontId="76" fillId="0" borderId="9" xfId="0" applyNumberFormat="1" applyFont="1" applyFill="1" applyBorder="1" applyAlignment="1" applyProtection="1">
      <alignment vertical="center"/>
    </xf>
    <xf numFmtId="37" fontId="23" fillId="0" borderId="5" xfId="0" applyNumberFormat="1" applyFont="1" applyFill="1" applyBorder="1" applyProtection="1">
      <protection locked="0"/>
    </xf>
    <xf numFmtId="37" fontId="23" fillId="0" borderId="5" xfId="0" applyNumberFormat="1" applyFont="1" applyFill="1" applyBorder="1" applyAlignment="1" applyProtection="1">
      <alignment horizontal="center" vertical="center"/>
    </xf>
    <xf numFmtId="37" fontId="23" fillId="0" borderId="5" xfId="0" applyNumberFormat="1" applyFont="1" applyBorder="1" applyAlignment="1" applyProtection="1">
      <alignment horizontal="center" vertical="center"/>
    </xf>
    <xf numFmtId="164" fontId="22" fillId="0" borderId="2" xfId="0" applyFont="1" applyFill="1" applyBorder="1" applyAlignment="1" applyProtection="1">
      <alignment horizontal="right" vertical="center"/>
    </xf>
    <xf numFmtId="164" fontId="76" fillId="0" borderId="8" xfId="0" applyFont="1" applyBorder="1" applyAlignment="1" applyProtection="1">
      <alignment vertical="center"/>
    </xf>
    <xf numFmtId="164" fontId="76" fillId="0" borderId="10" xfId="0" applyFont="1" applyBorder="1" applyAlignment="1" applyProtection="1">
      <alignment vertical="center"/>
    </xf>
    <xf numFmtId="164" fontId="76" fillId="0" borderId="5" xfId="0" applyFont="1" applyBorder="1" applyAlignment="1" applyProtection="1"/>
    <xf numFmtId="164" fontId="76" fillId="0" borderId="0" xfId="0" applyFont="1" applyAlignment="1"/>
    <xf numFmtId="164" fontId="76" fillId="0" borderId="5" xfId="0" applyFont="1" applyFill="1" applyBorder="1" applyAlignment="1">
      <alignment horizontal="centerContinuous" vertical="center"/>
    </xf>
    <xf numFmtId="164" fontId="76" fillId="0" borderId="31" xfId="0" applyFont="1" applyFill="1" applyBorder="1" applyAlignment="1">
      <alignment vertical="center"/>
    </xf>
    <xf numFmtId="164" fontId="76" fillId="0" borderId="10" xfId="0" applyFont="1" applyFill="1" applyBorder="1" applyAlignment="1" applyProtection="1">
      <alignment vertical="center"/>
    </xf>
    <xf numFmtId="164" fontId="76" fillId="0" borderId="4" xfId="0" applyFont="1" applyFill="1" applyBorder="1" applyAlignment="1">
      <alignment vertical="center"/>
    </xf>
    <xf numFmtId="164" fontId="7" fillId="0" borderId="5" xfId="0" applyFont="1" applyFill="1" applyBorder="1" applyAlignment="1">
      <alignment vertical="center"/>
    </xf>
    <xf numFmtId="164" fontId="76" fillId="0" borderId="3" xfId="0" applyFont="1" applyFill="1" applyBorder="1" applyAlignment="1">
      <alignment horizontal="center" vertical="center"/>
    </xf>
    <xf numFmtId="164" fontId="76" fillId="0" borderId="0" xfId="0" applyFont="1" applyFill="1" applyAlignment="1">
      <alignment vertical="center"/>
    </xf>
    <xf numFmtId="164" fontId="76" fillId="0" borderId="4" xfId="0" applyFont="1" applyFill="1" applyBorder="1" applyAlignment="1">
      <alignment horizontal="center" vertical="center"/>
    </xf>
    <xf numFmtId="164" fontId="76" fillId="0" borderId="2" xfId="0" applyFont="1" applyFill="1" applyBorder="1" applyAlignment="1" applyProtection="1">
      <alignment horizontal="left" vertical="center"/>
    </xf>
    <xf numFmtId="164" fontId="76" fillId="0" borderId="9" xfId="0" applyFont="1" applyFill="1" applyBorder="1" applyAlignment="1" applyProtection="1">
      <alignment horizontal="centerContinuous" vertical="center"/>
    </xf>
    <xf numFmtId="37" fontId="9" fillId="0" borderId="14" xfId="0" applyNumberFormat="1" applyFont="1" applyFill="1" applyBorder="1" applyAlignment="1" applyProtection="1">
      <alignment horizontal="center" vertical="center"/>
    </xf>
    <xf numFmtId="37" fontId="9" fillId="0" borderId="15" xfId="0" applyNumberFormat="1" applyFont="1" applyFill="1" applyBorder="1" applyAlignment="1" applyProtection="1">
      <alignment horizontal="center" vertical="center"/>
    </xf>
    <xf numFmtId="37" fontId="9" fillId="0" borderId="32" xfId="0" applyNumberFormat="1" applyFont="1" applyFill="1" applyBorder="1" applyAlignment="1" applyProtection="1">
      <alignment horizontal="center" vertical="center"/>
    </xf>
    <xf numFmtId="39" fontId="9" fillId="0" borderId="15" xfId="0" applyNumberFormat="1" applyFont="1" applyFill="1" applyBorder="1" applyAlignment="1" applyProtection="1">
      <alignment horizontal="center" vertical="center"/>
    </xf>
    <xf numFmtId="37" fontId="9" fillId="0" borderId="60" xfId="0" applyNumberFormat="1" applyFont="1" applyFill="1" applyBorder="1" applyAlignment="1" applyProtection="1">
      <alignment horizontal="center" vertical="center"/>
    </xf>
    <xf numFmtId="37" fontId="9" fillId="0" borderId="30" xfId="0" applyNumberFormat="1" applyFont="1" applyFill="1" applyBorder="1" applyAlignment="1" applyProtection="1">
      <alignment horizontal="center" vertical="center"/>
    </xf>
    <xf numFmtId="164" fontId="9" fillId="0" borderId="0" xfId="0" applyFont="1" applyFill="1" applyBorder="1" applyAlignment="1">
      <alignment vertical="center"/>
    </xf>
    <xf numFmtId="39" fontId="9" fillId="0" borderId="0" xfId="0" applyNumberFormat="1" applyFont="1" applyBorder="1" applyAlignment="1" applyProtection="1">
      <alignment vertical="center"/>
    </xf>
    <xf numFmtId="164" fontId="9" fillId="0" borderId="0" xfId="0" applyFont="1" applyAlignment="1">
      <alignment horizontal="right"/>
    </xf>
    <xf numFmtId="0" fontId="76" fillId="0" borderId="3" xfId="0" applyNumberFormat="1" applyFont="1" applyBorder="1"/>
    <xf numFmtId="0" fontId="76" fillId="0" borderId="0" xfId="0" applyNumberFormat="1" applyFont="1" applyBorder="1" applyAlignment="1">
      <alignment horizontal="centerContinuous"/>
    </xf>
    <xf numFmtId="0" fontId="76" fillId="0" borderId="5" xfId="0" applyNumberFormat="1" applyFont="1" applyBorder="1" applyAlignment="1"/>
    <xf numFmtId="0" fontId="0" fillId="0" borderId="1" xfId="0" applyNumberFormat="1" applyBorder="1"/>
    <xf numFmtId="0" fontId="76" fillId="0" borderId="3" xfId="0" applyNumberFormat="1" applyFont="1" applyBorder="1" applyAlignment="1">
      <alignment horizontal="centerContinuous"/>
    </xf>
    <xf numFmtId="0" fontId="7" fillId="0" borderId="3" xfId="0" applyNumberFormat="1" applyFont="1" applyBorder="1" applyAlignment="1">
      <alignment horizontal="center" vertical="center"/>
    </xf>
    <xf numFmtId="0" fontId="7" fillId="0" borderId="31" xfId="0" applyNumberFormat="1" applyFont="1" applyBorder="1" applyAlignment="1">
      <alignment horizontal="centerContinuous" vertical="center"/>
    </xf>
    <xf numFmtId="0" fontId="7" fillId="0" borderId="5" xfId="0" quotePrefix="1" applyNumberFormat="1" applyFont="1" applyBorder="1" applyAlignment="1">
      <alignment horizontal="center" vertical="center"/>
    </xf>
    <xf numFmtId="0" fontId="7" fillId="0" borderId="5" xfId="0" applyNumberFormat="1" applyFont="1" applyBorder="1" applyAlignment="1" applyProtection="1">
      <alignment horizontal="left" vertical="center"/>
    </xf>
    <xf numFmtId="37" fontId="7" fillId="0" borderId="23" xfId="0" applyNumberFormat="1" applyFont="1" applyBorder="1" applyAlignment="1" applyProtection="1">
      <alignment horizontal="center" vertical="center"/>
    </xf>
    <xf numFmtId="37" fontId="7" fillId="0" borderId="14" xfId="9750" applyNumberFormat="1" applyFont="1" applyFill="1" applyBorder="1" applyAlignment="1" applyProtection="1">
      <alignment vertical="center"/>
    </xf>
    <xf numFmtId="37" fontId="7" fillId="0" borderId="3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37" fontId="7" fillId="0" borderId="11" xfId="0" applyNumberFormat="1" applyFont="1" applyFill="1" applyBorder="1" applyAlignment="1" applyProtection="1">
      <alignment horizontal="center" vertical="center"/>
    </xf>
    <xf numFmtId="37" fontId="7" fillId="0" borderId="14" xfId="9750" applyNumberFormat="1" applyFont="1" applyBorder="1" applyAlignment="1">
      <alignment vertical="center"/>
    </xf>
    <xf numFmtId="37" fontId="7" fillId="0" borderId="22" xfId="0" applyNumberFormat="1" applyFont="1" applyBorder="1" applyAlignment="1" applyProtection="1">
      <alignment horizontal="center" vertical="center"/>
    </xf>
    <xf numFmtId="37" fontId="7" fillId="0" borderId="14" xfId="9750" applyNumberFormat="1" applyFont="1" applyBorder="1" applyAlignment="1" applyProtection="1">
      <alignment horizontal="right" vertical="center"/>
    </xf>
    <xf numFmtId="0" fontId="0" fillId="0" borderId="8" xfId="0" applyNumberFormat="1" applyBorder="1" applyAlignment="1">
      <alignment vertical="center"/>
    </xf>
    <xf numFmtId="0" fontId="0" fillId="0" borderId="1" xfId="0" applyNumberFormat="1" applyBorder="1" applyAlignment="1">
      <alignment vertical="center"/>
    </xf>
    <xf numFmtId="37" fontId="7" fillId="0" borderId="14" xfId="9750" applyNumberFormat="1" applyFont="1" applyBorder="1" applyAlignment="1" applyProtection="1">
      <alignment vertical="center"/>
    </xf>
    <xf numFmtId="37" fontId="7" fillId="0" borderId="91" xfId="0" applyNumberFormat="1" applyFont="1" applyFill="1" applyBorder="1" applyAlignment="1" applyProtection="1">
      <alignment horizontal="center" vertical="center"/>
    </xf>
    <xf numFmtId="37" fontId="7" fillId="0" borderId="24" xfId="0" applyNumberFormat="1" applyFont="1" applyBorder="1" applyAlignment="1" applyProtection="1">
      <alignment horizontal="right" vertical="center"/>
    </xf>
    <xf numFmtId="164" fontId="76" fillId="0" borderId="0" xfId="9687" applyFont="1" applyBorder="1" applyAlignment="1">
      <alignment vertical="top"/>
    </xf>
    <xf numFmtId="164" fontId="10" fillId="0" borderId="8" xfId="9687" applyFill="1" applyBorder="1" applyAlignment="1">
      <alignment horizontal="centerContinuous" vertical="center"/>
    </xf>
    <xf numFmtId="0" fontId="22" fillId="0" borderId="0" xfId="19852" applyFont="1" applyProtection="1"/>
    <xf numFmtId="0" fontId="22" fillId="0" borderId="25" xfId="19852" applyFont="1" applyBorder="1"/>
    <xf numFmtId="5" fontId="7" fillId="0" borderId="8" xfId="9687" applyNumberFormat="1" applyFont="1" applyFill="1" applyBorder="1" applyAlignment="1" applyProtection="1">
      <alignment vertical="center"/>
    </xf>
    <xf numFmtId="0" fontId="97" fillId="0" borderId="0" xfId="19852" applyFont="1" applyBorder="1" applyAlignment="1">
      <alignment horizontal="center"/>
    </xf>
    <xf numFmtId="0" fontId="22" fillId="0" borderId="8" xfId="19852" applyFont="1" applyBorder="1" applyAlignment="1">
      <alignment horizontal="center"/>
    </xf>
    <xf numFmtId="0" fontId="76" fillId="0" borderId="9" xfId="19852" applyFont="1" applyBorder="1" applyAlignment="1" applyProtection="1">
      <alignment horizontal="center"/>
    </xf>
    <xf numFmtId="0" fontId="76" fillId="0" borderId="0" xfId="19852" applyFont="1" applyBorder="1" applyAlignment="1" applyProtection="1">
      <alignment horizontal="center"/>
    </xf>
    <xf numFmtId="0" fontId="76" fillId="0" borderId="11" xfId="19852" applyFont="1" applyBorder="1" applyProtection="1">
      <protection locked="0"/>
    </xf>
    <xf numFmtId="39" fontId="22" fillId="0" borderId="17" xfId="19852" applyNumberFormat="1" applyFont="1" applyFill="1" applyBorder="1" applyProtection="1"/>
    <xf numFmtId="5" fontId="22" fillId="0" borderId="78" xfId="19852" applyNumberFormat="1" applyFont="1" applyBorder="1" applyProtection="1"/>
    <xf numFmtId="37" fontId="22" fillId="0" borderId="22" xfId="19852" applyNumberFormat="1" applyFont="1" applyFill="1" applyBorder="1" applyProtection="1">
      <protection locked="0"/>
    </xf>
    <xf numFmtId="0" fontId="22" fillId="0" borderId="79" xfId="19852" applyFont="1" applyBorder="1" applyAlignment="1" applyProtection="1">
      <alignment horizontal="left"/>
    </xf>
    <xf numFmtId="0" fontId="7" fillId="0" borderId="31" xfId="19852" applyFont="1" applyBorder="1" applyAlignment="1">
      <alignment horizontal="center"/>
    </xf>
    <xf numFmtId="0" fontId="7" fillId="0" borderId="9" xfId="19852" applyFont="1" applyBorder="1" applyAlignment="1">
      <alignment horizontal="center"/>
    </xf>
    <xf numFmtId="0" fontId="7" fillId="0" borderId="89" xfId="19852" applyFont="1" applyBorder="1" applyAlignment="1">
      <alignment horizontal="center"/>
    </xf>
    <xf numFmtId="0" fontId="7" fillId="0" borderId="105" xfId="19852" applyFont="1" applyBorder="1" applyAlignment="1">
      <alignment horizontal="center"/>
    </xf>
    <xf numFmtId="0" fontId="7" fillId="0" borderId="74" xfId="19852" applyFont="1" applyBorder="1" applyAlignment="1" applyProtection="1">
      <alignment horizontal="center"/>
    </xf>
    <xf numFmtId="0" fontId="7" fillId="0" borderId="4" xfId="19852" applyFont="1" applyBorder="1" applyAlignment="1" applyProtection="1">
      <alignment horizontal="center"/>
    </xf>
    <xf numFmtId="0" fontId="7" fillId="0" borderId="22" xfId="19852" applyFont="1" applyBorder="1" applyAlignment="1" applyProtection="1">
      <alignment horizontal="center"/>
    </xf>
    <xf numFmtId="0" fontId="7" fillId="0" borderId="5" xfId="19852" applyFont="1" applyBorder="1" applyAlignment="1" applyProtection="1">
      <alignment horizontal="center"/>
    </xf>
    <xf numFmtId="0" fontId="7" fillId="0" borderId="0" xfId="19852" applyFont="1" applyBorder="1" applyAlignment="1" applyProtection="1">
      <alignment horizontal="center"/>
    </xf>
    <xf numFmtId="0" fontId="7" fillId="0" borderId="80" xfId="19852" applyFont="1" applyBorder="1" applyAlignment="1" applyProtection="1">
      <alignment horizontal="center"/>
    </xf>
    <xf numFmtId="0" fontId="67" fillId="0" borderId="3" xfId="0" applyNumberFormat="1" applyFont="1" applyBorder="1"/>
    <xf numFmtId="0" fontId="67" fillId="0" borderId="0" xfId="0" applyNumberFormat="1" applyFont="1"/>
    <xf numFmtId="0" fontId="67" fillId="0" borderId="4" xfId="0" applyNumberFormat="1" applyFont="1" applyBorder="1"/>
    <xf numFmtId="0" fontId="67" fillId="0" borderId="0" xfId="0" applyNumberFormat="1" applyFont="1" applyBorder="1"/>
    <xf numFmtId="0" fontId="67" fillId="0" borderId="5" xfId="0" applyNumberFormat="1" applyFont="1" applyBorder="1"/>
    <xf numFmtId="0" fontId="80" fillId="0" borderId="4" xfId="0" applyNumberFormat="1" applyFont="1" applyBorder="1" applyAlignment="1" applyProtection="1">
      <alignment horizontal="centerContinuous"/>
    </xf>
    <xf numFmtId="0" fontId="67" fillId="0" borderId="0" xfId="0" applyNumberFormat="1" applyFont="1" applyBorder="1" applyAlignment="1">
      <alignment horizontal="centerContinuous"/>
    </xf>
    <xf numFmtId="0" fontId="67" fillId="0" borderId="4" xfId="0" applyNumberFormat="1" applyFont="1" applyBorder="1" applyAlignment="1">
      <alignment horizontal="centerContinuous"/>
    </xf>
    <xf numFmtId="0" fontId="67" fillId="0" borderId="4" xfId="0" applyNumberFormat="1" applyFont="1" applyBorder="1" applyAlignment="1" applyProtection="1">
      <alignment horizontal="centerContinuous"/>
    </xf>
    <xf numFmtId="0" fontId="67" fillId="0" borderId="8" xfId="0" applyNumberFormat="1" applyFont="1" applyBorder="1" applyAlignment="1">
      <alignment horizontal="centerContinuous"/>
    </xf>
    <xf numFmtId="0" fontId="81" fillId="0" borderId="4" xfId="0" applyNumberFormat="1" applyFont="1" applyBorder="1" applyAlignment="1" applyProtection="1">
      <alignment horizontal="centerContinuous"/>
    </xf>
    <xf numFmtId="0" fontId="67" fillId="0" borderId="2" xfId="0" applyNumberFormat="1" applyFont="1" applyBorder="1" applyAlignment="1">
      <alignment horizontal="centerContinuous"/>
    </xf>
    <xf numFmtId="0" fontId="82" fillId="0" borderId="4" xfId="0" applyNumberFormat="1" applyFont="1" applyBorder="1" applyAlignment="1" applyProtection="1">
      <alignment horizontal="centerContinuous"/>
    </xf>
    <xf numFmtId="0" fontId="9" fillId="0" borderId="5" xfId="0" applyNumberFormat="1" applyFont="1" applyBorder="1" applyAlignment="1">
      <alignment horizontal="centerContinuous"/>
    </xf>
    <xf numFmtId="0" fontId="67" fillId="0" borderId="0" xfId="0" applyNumberFormat="1" applyFont="1" applyBorder="1" applyAlignment="1" applyProtection="1">
      <alignment horizontal="right"/>
    </xf>
    <xf numFmtId="0" fontId="67" fillId="0" borderId="5" xfId="0" quotePrefix="1" applyNumberFormat="1" applyFont="1" applyBorder="1" applyAlignment="1">
      <alignment horizontal="centerContinuous"/>
    </xf>
    <xf numFmtId="0" fontId="0" fillId="0" borderId="8" xfId="0" applyNumberFormat="1" applyBorder="1"/>
    <xf numFmtId="0" fontId="67" fillId="0" borderId="31" xfId="0" applyNumberFormat="1" applyFont="1" applyBorder="1"/>
    <xf numFmtId="0" fontId="83" fillId="0" borderId="1" xfId="0" applyNumberFormat="1" applyFont="1" applyBorder="1" applyAlignment="1">
      <alignment horizontal="centerContinuous"/>
    </xf>
    <xf numFmtId="0" fontId="83" fillId="0" borderId="3" xfId="0" applyNumberFormat="1" applyFont="1" applyBorder="1"/>
    <xf numFmtId="0" fontId="83" fillId="0" borderId="0" xfId="0" applyNumberFormat="1" applyFont="1" applyBorder="1" applyAlignment="1">
      <alignment horizontal="centerContinuous"/>
    </xf>
    <xf numFmtId="0" fontId="83" fillId="0" borderId="5" xfId="0" applyNumberFormat="1" applyFont="1" applyBorder="1" applyAlignment="1"/>
    <xf numFmtId="0" fontId="83" fillId="0" borderId="5" xfId="0" applyNumberFormat="1" applyFont="1" applyBorder="1"/>
    <xf numFmtId="0" fontId="83" fillId="0" borderId="31" xfId="0" applyNumberFormat="1" applyFont="1" applyBorder="1"/>
    <xf numFmtId="0" fontId="7" fillId="83" borderId="2" xfId="0" applyNumberFormat="1" applyFont="1" applyFill="1" applyBorder="1"/>
    <xf numFmtId="0" fontId="8" fillId="0" borderId="135" xfId="10352" applyFont="1" applyBorder="1" applyAlignment="1" applyProtection="1">
      <alignment horizontal="centerContinuous"/>
    </xf>
    <xf numFmtId="0" fontId="8" fillId="0" borderId="142" xfId="10352" applyFont="1" applyBorder="1" applyAlignment="1" applyProtection="1">
      <alignment horizontal="centerContinuous"/>
    </xf>
    <xf numFmtId="174" fontId="22" fillId="0" borderId="36" xfId="3993" applyNumberFormat="1" applyFont="1" applyBorder="1" applyAlignment="1" applyProtection="1">
      <alignment horizontal="center"/>
    </xf>
    <xf numFmtId="0" fontId="7" fillId="0" borderId="0" xfId="10352" applyFont="1" applyBorder="1"/>
    <xf numFmtId="37" fontId="7" fillId="0" borderId="0" xfId="19852" applyNumberFormat="1" applyFont="1" applyBorder="1" applyAlignment="1">
      <alignment vertical="center"/>
    </xf>
    <xf numFmtId="0" fontId="7" fillId="0" borderId="133" xfId="10352" applyFont="1" applyBorder="1" applyAlignment="1" applyProtection="1">
      <alignment horizontal="centerContinuous"/>
    </xf>
    <xf numFmtId="37" fontId="7" fillId="0" borderId="2" xfId="1" applyNumberFormat="1" applyFont="1" applyBorder="1" applyAlignment="1">
      <alignment horizontal="centerContinuous" vertical="center"/>
    </xf>
    <xf numFmtId="37" fontId="7" fillId="0" borderId="0" xfId="1" applyNumberFormat="1" applyFont="1" applyBorder="1" applyAlignment="1">
      <alignment horizontal="centerContinuous" vertical="center"/>
    </xf>
    <xf numFmtId="37" fontId="7" fillId="0" borderId="11" xfId="1" applyNumberFormat="1" applyFont="1" applyBorder="1" applyAlignment="1">
      <alignment vertical="center"/>
    </xf>
    <xf numFmtId="37" fontId="7" fillId="0" borderId="12" xfId="1" applyNumberFormat="1" applyFont="1" applyBorder="1" applyAlignment="1">
      <alignment vertical="center"/>
    </xf>
    <xf numFmtId="37" fontId="7" fillId="0" borderId="13" xfId="1" applyNumberFormat="1" applyFont="1" applyBorder="1" applyAlignment="1">
      <alignment vertical="center"/>
    </xf>
    <xf numFmtId="37" fontId="7" fillId="0" borderId="5" xfId="1" applyNumberFormat="1" applyFont="1" applyBorder="1" applyAlignment="1">
      <alignment vertical="center"/>
    </xf>
    <xf numFmtId="37" fontId="7" fillId="0" borderId="23" xfId="1" applyNumberFormat="1" applyFont="1" applyBorder="1" applyAlignment="1">
      <alignment vertical="center"/>
    </xf>
    <xf numFmtId="37" fontId="7" fillId="0" borderId="10" xfId="1" applyNumberFormat="1" applyFont="1" applyBorder="1" applyAlignment="1">
      <alignment vertical="center"/>
    </xf>
    <xf numFmtId="37" fontId="7" fillId="0" borderId="75" xfId="1" applyNumberFormat="1" applyFont="1" applyBorder="1" applyAlignment="1">
      <alignment vertical="center"/>
    </xf>
    <xf numFmtId="37" fontId="7" fillId="100" borderId="10" xfId="1" applyNumberFormat="1" applyFont="1" applyFill="1" applyBorder="1" applyAlignment="1">
      <alignment horizontal="right"/>
    </xf>
    <xf numFmtId="37" fontId="7" fillId="0" borderId="24" xfId="1" applyNumberFormat="1" applyFont="1" applyBorder="1" applyAlignment="1">
      <alignment vertical="center"/>
    </xf>
    <xf numFmtId="37" fontId="7" fillId="0" borderId="24" xfId="1" applyNumberFormat="1" applyFont="1" applyBorder="1" applyAlignment="1">
      <alignment horizontal="center" vertical="center"/>
    </xf>
    <xf numFmtId="37" fontId="7" fillId="0" borderId="14" xfId="1" applyNumberFormat="1" applyFont="1" applyBorder="1" applyAlignment="1">
      <alignment horizontal="center" vertical="center"/>
    </xf>
    <xf numFmtId="37" fontId="7" fillId="0" borderId="76" xfId="1" applyNumberFormat="1" applyFont="1" applyBorder="1" applyAlignment="1">
      <alignment vertical="center"/>
    </xf>
    <xf numFmtId="37" fontId="7" fillId="0" borderId="77" xfId="1" applyNumberFormat="1" applyFont="1" applyBorder="1" applyAlignment="1">
      <alignment vertical="center"/>
    </xf>
    <xf numFmtId="37" fontId="7" fillId="0" borderId="6" xfId="1" applyNumberFormat="1" applyFont="1" applyBorder="1" applyAlignment="1">
      <alignment horizontal="center" vertical="center"/>
    </xf>
    <xf numFmtId="37" fontId="7" fillId="0" borderId="3" xfId="1" applyNumberFormat="1" applyFont="1" applyBorder="1" applyAlignment="1">
      <alignment horizontal="center" vertical="center"/>
    </xf>
    <xf numFmtId="37" fontId="7" fillId="0" borderId="10" xfId="1" applyNumberFormat="1" applyFont="1" applyFill="1" applyBorder="1" applyAlignment="1">
      <alignment horizontal="right"/>
    </xf>
    <xf numFmtId="37" fontId="7" fillId="0" borderId="82" xfId="1" applyNumberFormat="1" applyFont="1" applyBorder="1" applyAlignment="1">
      <alignment horizontal="right" vertical="center"/>
    </xf>
    <xf numFmtId="37" fontId="7" fillId="0" borderId="25" xfId="1" applyNumberFormat="1" applyFont="1" applyBorder="1" applyAlignment="1">
      <alignment vertical="center"/>
    </xf>
    <xf numFmtId="37" fontId="7" fillId="0" borderId="28" xfId="1" applyNumberFormat="1" applyFont="1" applyFill="1" applyBorder="1" applyAlignment="1">
      <alignment vertical="center"/>
    </xf>
    <xf numFmtId="37" fontId="7" fillId="0" borderId="84" xfId="1" applyNumberFormat="1" applyFont="1" applyBorder="1" applyAlignment="1">
      <alignment vertical="center"/>
    </xf>
    <xf numFmtId="37" fontId="7" fillId="0" borderId="85" xfId="1" applyNumberFormat="1" applyFont="1" applyBorder="1" applyAlignment="1">
      <alignment vertical="center"/>
    </xf>
    <xf numFmtId="37" fontId="10" fillId="0" borderId="0" xfId="0" applyNumberFormat="1" applyFont="1" applyProtection="1">
      <protection locked="0"/>
    </xf>
    <xf numFmtId="0" fontId="10" fillId="0" borderId="0" xfId="0" applyNumberFormat="1" applyFont="1" applyBorder="1" applyAlignment="1">
      <alignment horizontal="center"/>
    </xf>
    <xf numFmtId="0" fontId="7" fillId="0" borderId="0" xfId="19852" applyFont="1" applyFill="1" applyAlignment="1">
      <alignment vertical="center"/>
    </xf>
    <xf numFmtId="37" fontId="7" fillId="0" borderId="0" xfId="19852" applyNumberFormat="1" applyFont="1" applyFill="1" applyAlignment="1">
      <alignment vertical="center"/>
    </xf>
    <xf numFmtId="37" fontId="7" fillId="0" borderId="0" xfId="19852" applyNumberFormat="1" applyFont="1" applyFill="1" applyBorder="1" applyAlignment="1" applyProtection="1">
      <alignment horizontal="center" vertical="center"/>
    </xf>
    <xf numFmtId="43" fontId="7" fillId="0" borderId="0" xfId="19852" applyNumberFormat="1" applyFont="1" applyFill="1" applyAlignment="1">
      <alignment vertical="center"/>
    </xf>
    <xf numFmtId="0" fontId="7" fillId="0" borderId="0" xfId="19852" applyFont="1" applyFill="1" applyAlignment="1">
      <alignment horizontal="center" vertical="center"/>
    </xf>
    <xf numFmtId="0" fontId="9" fillId="0" borderId="0" xfId="19852" applyFont="1" applyFill="1"/>
    <xf numFmtId="0" fontId="9" fillId="0" borderId="0" xfId="19852" applyFont="1"/>
    <xf numFmtId="2" fontId="9" fillId="0" borderId="0" xfId="136" applyNumberFormat="1" applyFill="1" applyBorder="1"/>
    <xf numFmtId="37" fontId="7" fillId="0" borderId="107" xfId="19852" applyNumberFormat="1" applyFont="1" applyBorder="1" applyAlignment="1" applyProtection="1">
      <alignment vertical="center"/>
    </xf>
    <xf numFmtId="37" fontId="7" fillId="0" borderId="101" xfId="19852" applyNumberFormat="1" applyFont="1" applyBorder="1" applyAlignment="1" applyProtection="1">
      <alignment vertical="center"/>
    </xf>
    <xf numFmtId="37" fontId="7" fillId="0" borderId="82" xfId="19852" applyNumberFormat="1" applyFont="1" applyFill="1" applyBorder="1" applyAlignment="1" applyProtection="1">
      <alignment vertical="center"/>
    </xf>
    <xf numFmtId="37" fontId="7" fillId="0" borderId="106" xfId="19852" applyNumberFormat="1" applyFont="1" applyFill="1" applyBorder="1" applyAlignment="1" applyProtection="1">
      <alignment vertical="center"/>
    </xf>
    <xf numFmtId="37" fontId="7" fillId="0" borderId="0" xfId="19852" applyNumberFormat="1" applyFont="1" applyFill="1" applyBorder="1" applyAlignment="1" applyProtection="1">
      <alignment vertical="center"/>
    </xf>
    <xf numFmtId="37" fontId="98" fillId="0" borderId="31" xfId="19852" applyNumberFormat="1" applyFont="1" applyBorder="1" applyAlignment="1" applyProtection="1">
      <alignment horizontal="right" vertical="center"/>
      <protection locked="0"/>
    </xf>
    <xf numFmtId="0" fontId="7" fillId="0" borderId="0" xfId="19852" applyFont="1" applyBorder="1" applyAlignment="1">
      <alignment horizontal="center" vertical="center"/>
    </xf>
    <xf numFmtId="37" fontId="7" fillId="0" borderId="15" xfId="0" applyNumberFormat="1" applyFont="1" applyFill="1" applyBorder="1" applyProtection="1"/>
    <xf numFmtId="164" fontId="7" fillId="0" borderId="4" xfId="0" applyFont="1" applyBorder="1" applyAlignment="1" applyProtection="1">
      <alignment horizontal="center"/>
    </xf>
    <xf numFmtId="0" fontId="22" fillId="0" borderId="4" xfId="0" applyNumberFormat="1" applyFont="1" applyBorder="1" applyAlignment="1">
      <alignment horizontal="centerContinuous"/>
    </xf>
    <xf numFmtId="37" fontId="7" fillId="0" borderId="26" xfId="0" applyNumberFormat="1" applyFont="1" applyFill="1" applyBorder="1" applyAlignment="1" applyProtection="1">
      <protection locked="0"/>
    </xf>
    <xf numFmtId="37" fontId="7" fillId="0" borderId="14" xfId="0" applyNumberFormat="1" applyFont="1" applyFill="1" applyBorder="1" applyAlignment="1" applyProtection="1">
      <protection locked="0"/>
    </xf>
    <xf numFmtId="37" fontId="7" fillId="0" borderId="24" xfId="0" applyNumberFormat="1" applyFont="1" applyFill="1" applyBorder="1" applyAlignment="1" applyProtection="1">
      <protection locked="0"/>
    </xf>
    <xf numFmtId="164" fontId="0" fillId="0" borderId="0" xfId="0" applyBorder="1" applyAlignment="1">
      <alignment horizontal="centerContinuous"/>
    </xf>
    <xf numFmtId="0" fontId="22" fillId="0" borderId="0" xfId="0" quotePrefix="1" applyNumberFormat="1" applyFont="1"/>
    <xf numFmtId="164" fontId="8" fillId="0" borderId="2" xfId="0" applyFont="1" applyBorder="1" applyAlignment="1">
      <alignment horizontal="right"/>
    </xf>
    <xf numFmtId="0" fontId="76" fillId="0" borderId="36" xfId="10352" applyFont="1" applyBorder="1" applyAlignment="1" applyProtection="1">
      <alignment horizontal="center"/>
    </xf>
    <xf numFmtId="164" fontId="7" fillId="0" borderId="118" xfId="0" applyFont="1" applyBorder="1" applyAlignment="1" applyProtection="1">
      <alignment horizontal="center"/>
    </xf>
    <xf numFmtId="0" fontId="7" fillId="0" borderId="17" xfId="0" applyNumberFormat="1" applyFont="1" applyBorder="1" applyAlignment="1">
      <alignment vertical="center"/>
    </xf>
    <xf numFmtId="37" fontId="7" fillId="0" borderId="15" xfId="0" applyNumberFormat="1" applyFont="1" applyFill="1" applyBorder="1" applyAlignment="1" applyProtection="1">
      <protection locked="0"/>
    </xf>
    <xf numFmtId="164" fontId="7" fillId="0" borderId="17" xfId="0" applyFont="1" applyBorder="1" applyAlignment="1" applyProtection="1">
      <alignment horizontal="left"/>
    </xf>
    <xf numFmtId="39" fontId="7" fillId="0" borderId="27" xfId="0" applyNumberFormat="1" applyFont="1" applyBorder="1" applyProtection="1">
      <protection locked="0"/>
    </xf>
    <xf numFmtId="174" fontId="23" fillId="0" borderId="36" xfId="10352" applyNumberFormat="1" applyFont="1" applyBorder="1" applyProtection="1"/>
    <xf numFmtId="37" fontId="7" fillId="0" borderId="86" xfId="19852" applyNumberFormat="1" applyFont="1" applyFill="1" applyBorder="1" applyAlignment="1" applyProtection="1">
      <alignment vertical="center"/>
    </xf>
    <xf numFmtId="0" fontId="22" fillId="0" borderId="36" xfId="10352" applyFont="1" applyBorder="1" applyAlignment="1" applyProtection="1">
      <alignment horizontal="center"/>
    </xf>
    <xf numFmtId="39" fontId="7" fillId="0" borderId="9" xfId="0" applyNumberFormat="1" applyFont="1" applyBorder="1" applyProtection="1">
      <protection locked="0"/>
    </xf>
    <xf numFmtId="164" fontId="7" fillId="0" borderId="17" xfId="0" applyFont="1" applyBorder="1"/>
    <xf numFmtId="164" fontId="23" fillId="0" borderId="9" xfId="10352" applyNumberFormat="1" applyFont="1" applyFill="1" applyBorder="1" applyAlignment="1" applyProtection="1">
      <alignment horizontal="right" vertical="center"/>
    </xf>
    <xf numFmtId="3" fontId="7" fillId="0" borderId="9" xfId="0" applyNumberFormat="1" applyFont="1" applyBorder="1"/>
    <xf numFmtId="0" fontId="83" fillId="0" borderId="0" xfId="0" applyNumberFormat="1" applyFont="1"/>
    <xf numFmtId="164" fontId="7" fillId="0" borderId="15" xfId="0" applyFont="1" applyBorder="1" applyAlignment="1">
      <alignment vertical="center"/>
    </xf>
    <xf numFmtId="37" fontId="7" fillId="0" borderId="9" xfId="0" applyNumberFormat="1" applyFont="1" applyBorder="1" applyAlignment="1" applyProtection="1">
      <alignment horizontal="right" vertical="center"/>
    </xf>
    <xf numFmtId="37" fontId="7" fillId="0" borderId="10" xfId="0" applyNumberFormat="1" applyFont="1" applyFill="1" applyBorder="1" applyAlignment="1" applyProtection="1">
      <alignment horizontal="right"/>
      <protection locked="0"/>
    </xf>
    <xf numFmtId="37" fontId="7" fillId="0" borderId="15" xfId="0" applyNumberFormat="1" applyFont="1" applyFill="1" applyBorder="1" applyAlignment="1" applyProtection="1">
      <alignment horizontal="right"/>
      <protection locked="0"/>
    </xf>
    <xf numFmtId="174" fontId="22" fillId="0" borderId="0" xfId="3993" applyNumberFormat="1" applyFont="1"/>
    <xf numFmtId="176" fontId="7" fillId="0" borderId="61" xfId="0" applyNumberFormat="1" applyFont="1" applyBorder="1" applyAlignment="1" applyProtection="1">
      <alignment vertical="center"/>
    </xf>
    <xf numFmtId="164" fontId="7" fillId="0" borderId="59" xfId="0" applyFont="1" applyBorder="1" applyAlignment="1">
      <alignment vertical="center"/>
    </xf>
    <xf numFmtId="37" fontId="7" fillId="0" borderId="61" xfId="0" applyNumberFormat="1" applyFont="1" applyBorder="1" applyAlignment="1" applyProtection="1">
      <alignment horizontal="right" vertical="center"/>
    </xf>
    <xf numFmtId="164" fontId="7" fillId="0" borderId="15" xfId="0" applyFont="1" applyFill="1" applyBorder="1" applyAlignment="1" applyProtection="1">
      <protection locked="0"/>
    </xf>
    <xf numFmtId="37" fontId="7" fillId="0" borderId="127" xfId="0" applyNumberFormat="1" applyFont="1" applyFill="1" applyBorder="1" applyAlignment="1" applyProtection="1">
      <alignment horizontal="right"/>
      <protection locked="0"/>
    </xf>
    <xf numFmtId="37" fontId="7" fillId="0" borderId="78" xfId="0" applyNumberFormat="1" applyFont="1" applyFill="1" applyBorder="1" applyAlignment="1" applyProtection="1"/>
    <xf numFmtId="164" fontId="7" fillId="0" borderId="14" xfId="0" applyFont="1" applyFill="1" applyBorder="1" applyAlignment="1" applyProtection="1">
      <protection locked="0"/>
    </xf>
    <xf numFmtId="175" fontId="7" fillId="0" borderId="25" xfId="0" applyNumberFormat="1" applyFont="1" applyBorder="1" applyAlignment="1" applyProtection="1">
      <alignment vertical="center"/>
    </xf>
    <xf numFmtId="37" fontId="7" fillId="0" borderId="60" xfId="0" applyNumberFormat="1" applyFont="1" applyBorder="1" applyAlignment="1" applyProtection="1">
      <alignment vertical="center"/>
    </xf>
    <xf numFmtId="0" fontId="83" fillId="0" borderId="132" xfId="0" applyNumberFormat="1" applyFont="1" applyBorder="1"/>
    <xf numFmtId="169" fontId="7" fillId="0" borderId="9" xfId="0" applyNumberFormat="1" applyFont="1" applyBorder="1"/>
    <xf numFmtId="0" fontId="7" fillId="0" borderId="0" xfId="10352" applyFont="1" applyBorder="1" applyAlignment="1"/>
    <xf numFmtId="0" fontId="8" fillId="0" borderId="0" xfId="10352" applyFont="1"/>
    <xf numFmtId="0" fontId="76" fillId="0" borderId="9" xfId="0" applyNumberFormat="1" applyFont="1" applyBorder="1"/>
    <xf numFmtId="39" fontId="7" fillId="0" borderId="9" xfId="0" applyNumberFormat="1" applyFont="1" applyBorder="1" applyProtection="1"/>
    <xf numFmtId="39" fontId="7" fillId="0" borderId="5" xfId="0" applyNumberFormat="1" applyFont="1" applyBorder="1" applyProtection="1"/>
    <xf numFmtId="37" fontId="7" fillId="0" borderId="9" xfId="0" applyNumberFormat="1" applyFont="1" applyFill="1" applyBorder="1" applyAlignment="1" applyProtection="1">
      <protection locked="0"/>
    </xf>
    <xf numFmtId="37" fontId="7" fillId="0" borderId="14" xfId="0" applyNumberFormat="1" applyFont="1" applyFill="1" applyBorder="1" applyAlignment="1" applyProtection="1">
      <alignment horizontal="right"/>
      <protection locked="0"/>
    </xf>
    <xf numFmtId="37" fontId="7" fillId="0" borderId="30" xfId="0" applyNumberFormat="1" applyFont="1" applyFill="1" applyBorder="1" applyAlignment="1" applyProtection="1"/>
    <xf numFmtId="37" fontId="7" fillId="0" borderId="0" xfId="0" applyNumberFormat="1" applyFont="1" applyBorder="1" applyAlignment="1" applyProtection="1">
      <alignment horizontal="center"/>
    </xf>
    <xf numFmtId="164" fontId="7" fillId="0" borderId="4" xfId="0" quotePrefix="1" applyFont="1" applyBorder="1" applyAlignment="1" applyProtection="1">
      <alignment horizontal="center"/>
    </xf>
    <xf numFmtId="0" fontId="7" fillId="0" borderId="0" xfId="0" quotePrefix="1" applyNumberFormat="1" applyFont="1"/>
    <xf numFmtId="0" fontId="0" fillId="0" borderId="4" xfId="0" applyNumberFormat="1" applyBorder="1"/>
    <xf numFmtId="164" fontId="7" fillId="0" borderId="5" xfId="0" applyFont="1" applyBorder="1" applyAlignment="1"/>
    <xf numFmtId="164" fontId="7" fillId="0" borderId="4" xfId="0" applyFont="1" applyBorder="1" applyAlignment="1">
      <alignment horizontal="centerContinuous"/>
    </xf>
    <xf numFmtId="164" fontId="7" fillId="0" borderId="0" xfId="0" quotePrefix="1" applyFont="1" applyBorder="1" applyAlignment="1" applyProtection="1">
      <alignment horizontal="center"/>
    </xf>
    <xf numFmtId="164" fontId="7" fillId="0" borderId="8" xfId="0" applyFont="1" applyBorder="1" applyAlignment="1">
      <alignment vertical="center"/>
    </xf>
    <xf numFmtId="164" fontId="7" fillId="0" borderId="9" xfId="0" applyFont="1" applyFill="1" applyBorder="1" applyAlignment="1">
      <alignment vertical="center"/>
    </xf>
    <xf numFmtId="164" fontId="7" fillId="0" borderId="25" xfId="0" applyFont="1" applyBorder="1" applyAlignment="1">
      <alignment horizontal="center" vertical="center"/>
    </xf>
    <xf numFmtId="164" fontId="7" fillId="0" borderId="9" xfId="0" applyFont="1" applyFill="1" applyBorder="1" applyAlignment="1">
      <alignment horizontal="center" vertical="center"/>
    </xf>
    <xf numFmtId="164" fontId="7" fillId="0" borderId="5" xfId="0" applyFont="1" applyFill="1" applyBorder="1" applyAlignment="1" applyProtection="1">
      <alignment horizontal="center" vertical="center"/>
    </xf>
    <xf numFmtId="164" fontId="7" fillId="0" borderId="3" xfId="0" applyFont="1" applyBorder="1" applyAlignment="1" applyProtection="1">
      <alignment horizontal="centerContinuous"/>
    </xf>
    <xf numFmtId="164" fontId="7" fillId="0" borderId="8" xfId="0" applyFont="1" applyFill="1" applyBorder="1" applyAlignment="1" applyProtection="1">
      <alignment horizontal="left"/>
    </xf>
    <xf numFmtId="164" fontId="7" fillId="0" borderId="8" xfId="0" applyFont="1" applyFill="1" applyBorder="1"/>
    <xf numFmtId="164" fontId="7" fillId="0" borderId="25" xfId="0" applyFont="1" applyFill="1" applyBorder="1" applyAlignment="1">
      <alignment horizontal="center"/>
    </xf>
    <xf numFmtId="37" fontId="7" fillId="0" borderId="18" xfId="0" applyNumberFormat="1" applyFont="1" applyBorder="1" applyProtection="1"/>
    <xf numFmtId="0" fontId="7" fillId="0" borderId="25" xfId="0" applyNumberFormat="1" applyFont="1" applyBorder="1" applyAlignment="1">
      <alignment vertical="center"/>
    </xf>
    <xf numFmtId="164" fontId="76" fillId="0" borderId="0" xfId="9687" applyFont="1" applyAlignment="1">
      <alignment vertical="center"/>
    </xf>
    <xf numFmtId="37" fontId="7" fillId="0" borderId="15" xfId="0" applyNumberFormat="1" applyFont="1" applyBorder="1" applyAlignment="1" applyProtection="1">
      <alignment horizontal="center" vertical="center"/>
    </xf>
    <xf numFmtId="38" fontId="7" fillId="0" borderId="27" xfId="19852" applyNumberFormat="1" applyFont="1" applyBorder="1" applyAlignment="1">
      <alignment vertical="center"/>
    </xf>
    <xf numFmtId="38" fontId="7" fillId="0" borderId="14" xfId="19852" applyNumberFormat="1" applyFont="1" applyBorder="1" applyAlignment="1">
      <alignment horizontal="center" vertical="center"/>
    </xf>
    <xf numFmtId="38" fontId="7" fillId="0" borderId="3" xfId="19852" applyNumberFormat="1" applyFont="1" applyBorder="1" applyAlignment="1">
      <alignment horizontal="center" vertical="center"/>
    </xf>
    <xf numFmtId="37" fontId="7" fillId="0" borderId="27" xfId="19852" applyNumberFormat="1" applyFont="1" applyFill="1" applyBorder="1" applyAlignment="1" applyProtection="1">
      <alignment vertical="center"/>
    </xf>
    <xf numFmtId="37" fontId="7" fillId="0" borderId="9" xfId="19852" applyNumberFormat="1" applyFont="1" applyBorder="1" applyAlignment="1" applyProtection="1">
      <alignment horizontal="center" vertical="center"/>
    </xf>
    <xf numFmtId="0" fontId="7" fillId="0" borderId="3" xfId="19852" applyFont="1" applyBorder="1" applyAlignment="1">
      <alignment horizontal="center" vertical="center"/>
    </xf>
    <xf numFmtId="37" fontId="7" fillId="0" borderId="19" xfId="0" applyNumberFormat="1" applyFont="1" applyFill="1" applyBorder="1" applyAlignment="1" applyProtection="1"/>
    <xf numFmtId="37" fontId="7" fillId="0" borderId="17" xfId="0" applyNumberFormat="1" applyFont="1" applyFill="1" applyBorder="1" applyAlignment="1" applyProtection="1"/>
    <xf numFmtId="0" fontId="7" fillId="0" borderId="99" xfId="0" applyNumberFormat="1" applyFont="1" applyBorder="1" applyAlignment="1">
      <alignment vertical="center"/>
    </xf>
    <xf numFmtId="164" fontId="7" fillId="0" borderId="8" xfId="0" applyFont="1" applyBorder="1" applyAlignment="1">
      <alignment horizontal="center"/>
    </xf>
    <xf numFmtId="37" fontId="7" fillId="0" borderId="14" xfId="0" applyNumberFormat="1" applyFont="1" applyBorder="1" applyProtection="1"/>
    <xf numFmtId="174" fontId="23" fillId="0" borderId="36" xfId="3993" applyNumberFormat="1" applyFont="1" applyBorder="1" applyAlignment="1" applyProtection="1">
      <alignment horizontal="center"/>
    </xf>
    <xf numFmtId="164" fontId="7" fillId="0" borderId="17" xfId="0" applyFont="1" applyBorder="1" applyAlignment="1" applyProtection="1">
      <alignment horizontal="center"/>
    </xf>
    <xf numFmtId="37" fontId="7" fillId="0" borderId="78" xfId="0" applyNumberFormat="1" applyFont="1" applyFill="1" applyBorder="1" applyAlignment="1" applyProtection="1">
      <alignment horizontal="right"/>
      <protection locked="0"/>
    </xf>
    <xf numFmtId="174" fontId="23" fillId="0" borderId="0" xfId="3993" applyNumberFormat="1" applyFont="1"/>
    <xf numFmtId="0" fontId="7" fillId="0" borderId="25" xfId="0" applyNumberFormat="1" applyFont="1" applyBorder="1" applyAlignment="1" applyProtection="1">
      <alignment horizontal="center" vertical="center"/>
    </xf>
    <xf numFmtId="0" fontId="7" fillId="0" borderId="10" xfId="0" applyNumberFormat="1" applyFont="1" applyFill="1" applyBorder="1"/>
    <xf numFmtId="0" fontId="7" fillId="0" borderId="139" xfId="10352" applyFont="1" applyBorder="1"/>
    <xf numFmtId="0" fontId="7" fillId="0" borderId="136" xfId="10352" applyFont="1" applyBorder="1" applyAlignment="1" applyProtection="1">
      <alignment horizontal="centerContinuous"/>
    </xf>
    <xf numFmtId="0" fontId="7" fillId="0" borderId="4" xfId="19852" applyFont="1" applyBorder="1" applyAlignment="1">
      <alignment vertical="top" textRotation="180"/>
    </xf>
    <xf numFmtId="0" fontId="7" fillId="0" borderId="4" xfId="19852" quotePrefix="1" applyFont="1" applyBorder="1" applyAlignment="1">
      <alignment horizontal="center" vertical="top" textRotation="180"/>
    </xf>
    <xf numFmtId="0" fontId="6" fillId="0" borderId="5" xfId="19852" applyFont="1" applyBorder="1" applyAlignment="1"/>
    <xf numFmtId="0" fontId="23" fillId="0" borderId="36" xfId="10352" applyFont="1" applyBorder="1" applyProtection="1"/>
    <xf numFmtId="43" fontId="7" fillId="0" borderId="0" xfId="3993" applyFont="1" applyBorder="1"/>
    <xf numFmtId="37" fontId="22" fillId="0" borderId="112" xfId="19852" applyNumberFormat="1" applyFont="1" applyBorder="1" applyProtection="1"/>
    <xf numFmtId="0" fontId="76" fillId="0" borderId="7" xfId="19852" applyFont="1" applyBorder="1" applyAlignment="1" applyProtection="1">
      <alignment horizontal="center"/>
    </xf>
    <xf numFmtId="0" fontId="76" fillId="0" borderId="133" xfId="19852" applyFont="1" applyBorder="1" applyProtection="1"/>
    <xf numFmtId="164" fontId="22" fillId="0" borderId="9" xfId="10352" applyNumberFormat="1" applyFont="1" applyFill="1" applyBorder="1" applyAlignment="1" applyProtection="1">
      <alignment vertical="center"/>
    </xf>
    <xf numFmtId="164" fontId="7" fillId="0" borderId="9" xfId="9687" applyFont="1" applyBorder="1" applyAlignment="1" applyProtection="1">
      <alignment vertical="center"/>
    </xf>
    <xf numFmtId="0" fontId="22" fillId="0" borderId="8" xfId="19852" applyFont="1" applyBorder="1" applyAlignment="1" applyProtection="1">
      <alignment horizontal="center"/>
    </xf>
    <xf numFmtId="164" fontId="123" fillId="0" borderId="0" xfId="9687" applyFont="1" applyFill="1" applyAlignment="1">
      <alignment vertical="center"/>
    </xf>
    <xf numFmtId="37" fontId="76" fillId="0" borderId="0" xfId="9687" applyNumberFormat="1" applyFont="1" applyBorder="1" applyAlignment="1" applyProtection="1">
      <alignment vertical="top"/>
    </xf>
    <xf numFmtId="164" fontId="76" fillId="0" borderId="27" xfId="0" applyFont="1" applyFill="1" applyBorder="1" applyAlignment="1" applyProtection="1">
      <alignment vertical="center"/>
    </xf>
    <xf numFmtId="164" fontId="76" fillId="0" borderId="0" xfId="0" applyFont="1" applyFill="1" applyAlignment="1">
      <alignment horizontal="center"/>
    </xf>
    <xf numFmtId="164" fontId="76" fillId="0" borderId="7" xfId="0" applyFont="1" applyFill="1" applyBorder="1" applyAlignment="1">
      <alignment horizontal="center" vertical="center"/>
    </xf>
    <xf numFmtId="164" fontId="117" fillId="0" borderId="0" xfId="0" applyFont="1" applyFill="1" applyAlignment="1">
      <alignment vertical="center"/>
    </xf>
    <xf numFmtId="164" fontId="76" fillId="0" borderId="8" xfId="0" applyFont="1" applyFill="1" applyBorder="1" applyAlignment="1">
      <alignment horizontal="centerContinuous" vertical="center"/>
    </xf>
    <xf numFmtId="164" fontId="76" fillId="0" borderId="1" xfId="0" applyFont="1" applyFill="1" applyBorder="1" applyAlignment="1" applyProtection="1">
      <alignment horizontal="centerContinuous" vertical="center"/>
    </xf>
    <xf numFmtId="37" fontId="76" fillId="0" borderId="30" xfId="0" applyNumberFormat="1" applyFont="1" applyBorder="1" applyAlignment="1" applyProtection="1">
      <alignment vertical="center"/>
    </xf>
    <xf numFmtId="37" fontId="76" fillId="0" borderId="9" xfId="0" applyNumberFormat="1" applyFont="1" applyBorder="1" applyAlignment="1">
      <alignment vertical="center"/>
    </xf>
    <xf numFmtId="164" fontId="76" fillId="0" borderId="56" xfId="0" applyFont="1" applyFill="1" applyBorder="1" applyAlignment="1" applyProtection="1">
      <alignment vertical="center"/>
    </xf>
    <xf numFmtId="164" fontId="0" fillId="0" borderId="4" xfId="0" applyBorder="1" applyAlignment="1">
      <alignment horizontal="center" vertical="center"/>
    </xf>
    <xf numFmtId="37" fontId="76" fillId="0" borderId="61" xfId="0" applyNumberFormat="1" applyFont="1" applyBorder="1" applyAlignment="1" applyProtection="1">
      <alignment vertical="center"/>
    </xf>
    <xf numFmtId="164" fontId="76" fillId="0" borderId="8" xfId="0" quotePrefix="1" applyFont="1" applyBorder="1" applyAlignment="1">
      <alignment vertical="center"/>
    </xf>
    <xf numFmtId="164" fontId="76" fillId="0" borderId="22" xfId="0" applyFont="1" applyBorder="1" applyAlignment="1">
      <alignment vertical="center"/>
    </xf>
    <xf numFmtId="164" fontId="76" fillId="0" borderId="8" xfId="0" applyFont="1" applyBorder="1" applyAlignment="1" applyProtection="1">
      <alignment horizontal="center" vertical="center"/>
    </xf>
    <xf numFmtId="164" fontId="76" fillId="0" borderId="5" xfId="0" applyFont="1" applyBorder="1" applyAlignment="1" applyProtection="1">
      <alignment horizontal="center" vertical="center"/>
    </xf>
    <xf numFmtId="164" fontId="76" fillId="0" borderId="7" xfId="0" applyFont="1" applyBorder="1" applyAlignment="1">
      <alignment vertical="center"/>
    </xf>
    <xf numFmtId="164" fontId="76" fillId="0" borderId="8" xfId="0" applyFont="1" applyBorder="1" applyAlignment="1">
      <alignment vertical="center"/>
    </xf>
    <xf numFmtId="164" fontId="76" fillId="0" borderId="4" xfId="0" applyFont="1" applyBorder="1" applyAlignment="1">
      <alignment horizontal="centerContinuous" vertical="center"/>
    </xf>
    <xf numFmtId="164" fontId="76" fillId="0" borderId="0" xfId="0" applyFont="1" applyBorder="1" applyAlignment="1">
      <alignment horizontal="centerContinuous" vertical="center"/>
    </xf>
    <xf numFmtId="164" fontId="76" fillId="0" borderId="0" xfId="0" applyFont="1" applyAlignment="1">
      <alignment vertical="center"/>
    </xf>
    <xf numFmtId="37" fontId="7" fillId="0" borderId="14" xfId="0" applyNumberFormat="1" applyFont="1" applyBorder="1" applyAlignment="1" applyProtection="1">
      <alignment vertical="center"/>
    </xf>
    <xf numFmtId="164" fontId="76" fillId="0" borderId="2" xfId="0" applyFont="1" applyBorder="1" applyAlignment="1">
      <alignment vertical="center"/>
    </xf>
    <xf numFmtId="0" fontId="76" fillId="0" borderId="128" xfId="0" applyNumberFormat="1" applyFont="1" applyBorder="1"/>
    <xf numFmtId="0" fontId="76" fillId="0" borderId="133" xfId="0" applyNumberFormat="1" applyFont="1" applyBorder="1"/>
    <xf numFmtId="164" fontId="7" fillId="0" borderId="61" xfId="0" applyFont="1" applyBorder="1" applyAlignment="1" applyProtection="1">
      <alignment horizontal="center"/>
    </xf>
    <xf numFmtId="164" fontId="10" fillId="0" borderId="8" xfId="9692" applyBorder="1"/>
    <xf numFmtId="164" fontId="10" fillId="0" borderId="0" xfId="9692"/>
    <xf numFmtId="164" fontId="83" fillId="0" borderId="4" xfId="9692" applyFont="1" applyBorder="1" applyAlignment="1" applyProtection="1">
      <alignment horizontal="centerContinuous"/>
    </xf>
    <xf numFmtId="37" fontId="22" fillId="0" borderId="9" xfId="9693" applyNumberFormat="1" applyFont="1" applyBorder="1" applyProtection="1"/>
    <xf numFmtId="0" fontId="122" fillId="0" borderId="133" xfId="0" applyNumberFormat="1" applyFont="1" applyBorder="1"/>
    <xf numFmtId="5" fontId="7" fillId="0" borderId="9" xfId="0" applyNumberFormat="1" applyFont="1" applyFill="1" applyBorder="1" applyAlignment="1" applyProtection="1">
      <alignment vertical="center"/>
    </xf>
    <xf numFmtId="0" fontId="8" fillId="0" borderId="2" xfId="0" applyNumberFormat="1" applyFont="1" applyBorder="1" applyAlignment="1">
      <alignment vertical="center"/>
    </xf>
    <xf numFmtId="164" fontId="7" fillId="0" borderId="61" xfId="0" applyFont="1" applyBorder="1" applyAlignment="1">
      <alignment vertical="center"/>
    </xf>
    <xf numFmtId="164" fontId="8" fillId="0" borderId="2" xfId="0" applyFont="1" applyBorder="1" applyAlignment="1">
      <alignment vertical="center"/>
    </xf>
    <xf numFmtId="164" fontId="7" fillId="0" borderId="4" xfId="0" applyFont="1" applyBorder="1" applyAlignment="1">
      <alignment vertical="center"/>
    </xf>
    <xf numFmtId="164" fontId="7" fillId="0" borderId="18" xfId="0" applyFont="1" applyBorder="1" applyAlignment="1">
      <alignment vertical="center"/>
    </xf>
    <xf numFmtId="164" fontId="7" fillId="0" borderId="9" xfId="0" quotePrefix="1" applyFont="1" applyBorder="1" applyAlignment="1">
      <alignment horizontal="center" vertical="center"/>
    </xf>
    <xf numFmtId="39" fontId="7" fillId="0" borderId="56" xfId="0" applyNumberFormat="1" applyFont="1" applyFill="1" applyBorder="1" applyAlignment="1" applyProtection="1">
      <alignment vertical="center"/>
    </xf>
    <xf numFmtId="164" fontId="7" fillId="0" borderId="108" xfId="0" applyFont="1" applyBorder="1"/>
    <xf numFmtId="175" fontId="7" fillId="0" borderId="9" xfId="0" applyNumberFormat="1" applyFont="1" applyBorder="1" applyAlignment="1" applyProtection="1">
      <alignment vertical="center"/>
    </xf>
    <xf numFmtId="0" fontId="7" fillId="0" borderId="18" xfId="0" applyNumberFormat="1" applyFont="1" applyBorder="1" applyAlignment="1">
      <alignment vertical="center"/>
    </xf>
    <xf numFmtId="0" fontId="7" fillId="0" borderId="3" xfId="0" applyNumberFormat="1" applyFont="1" applyBorder="1" applyAlignment="1" applyProtection="1">
      <alignment horizontal="center" vertical="center"/>
    </xf>
    <xf numFmtId="0" fontId="7" fillId="0" borderId="5" xfId="0" applyNumberFormat="1" applyFont="1" applyBorder="1" applyProtection="1"/>
    <xf numFmtId="164" fontId="7" fillId="0" borderId="25" xfId="0" applyFont="1" applyBorder="1" applyAlignment="1">
      <alignment vertical="center"/>
    </xf>
    <xf numFmtId="164" fontId="23" fillId="0" borderId="25" xfId="10352" applyNumberFormat="1" applyFont="1" applyFill="1" applyBorder="1" applyAlignment="1">
      <alignment vertical="center"/>
    </xf>
    <xf numFmtId="37" fontId="7" fillId="0" borderId="102" xfId="0" applyNumberFormat="1" applyFont="1" applyFill="1" applyBorder="1" applyAlignment="1" applyProtection="1">
      <alignment horizontal="right"/>
    </xf>
    <xf numFmtId="42" fontId="7" fillId="0" borderId="0" xfId="0" applyNumberFormat="1" applyFont="1" applyBorder="1"/>
    <xf numFmtId="0" fontId="78" fillId="0" borderId="0" xfId="0" applyNumberFormat="1" applyFont="1" applyFill="1" applyBorder="1" applyAlignment="1">
      <alignment vertical="center"/>
    </xf>
    <xf numFmtId="164" fontId="7" fillId="0" borderId="0" xfId="0" applyFont="1" applyBorder="1" applyAlignment="1" applyProtection="1">
      <alignment horizontal="centerContinuous"/>
    </xf>
    <xf numFmtId="164" fontId="7" fillId="0" borderId="5" xfId="0" applyFont="1" applyBorder="1" applyAlignment="1" applyProtection="1">
      <alignment horizontal="centerContinuous"/>
    </xf>
    <xf numFmtId="0" fontId="7" fillId="0" borderId="25" xfId="0" applyNumberFormat="1" applyFont="1" applyBorder="1" applyAlignment="1" applyProtection="1">
      <alignment vertical="center"/>
    </xf>
    <xf numFmtId="0" fontId="7" fillId="0" borderId="1" xfId="0" applyNumberFormat="1" applyFont="1" applyBorder="1" applyAlignment="1" applyProtection="1">
      <alignment horizontal="center" vertical="center"/>
    </xf>
    <xf numFmtId="164" fontId="83" fillId="0" borderId="5" xfId="9692" applyFont="1" applyBorder="1"/>
    <xf numFmtId="164" fontId="83" fillId="0" borderId="31" xfId="9692" applyFont="1" applyBorder="1" applyAlignment="1" applyProtection="1">
      <alignment horizontal="right"/>
    </xf>
    <xf numFmtId="37" fontId="76" fillId="0" borderId="15" xfId="0" applyNumberFormat="1" applyFont="1" applyBorder="1" applyAlignment="1" applyProtection="1">
      <alignment vertical="center"/>
    </xf>
    <xf numFmtId="37" fontId="76" fillId="0" borderId="24" xfId="0" applyNumberFormat="1" applyFont="1" applyBorder="1" applyAlignment="1" applyProtection="1">
      <alignment vertical="center"/>
    </xf>
    <xf numFmtId="5" fontId="22" fillId="0" borderId="14" xfId="19852" applyNumberFormat="1" applyFont="1" applyBorder="1" applyProtection="1">
      <protection locked="0"/>
    </xf>
    <xf numFmtId="5" fontId="22" fillId="0" borderId="15" xfId="19852" applyNumberFormat="1" applyFont="1" applyBorder="1" applyProtection="1">
      <protection locked="0"/>
    </xf>
    <xf numFmtId="37" fontId="7" fillId="0" borderId="109" xfId="21592" applyNumberFormat="1" applyFont="1" applyFill="1" applyBorder="1" applyAlignment="1" applyProtection="1">
      <alignment vertical="center"/>
    </xf>
    <xf numFmtId="0" fontId="7" fillId="0" borderId="31" xfId="19852" applyFont="1" applyBorder="1" applyAlignment="1">
      <alignment horizontal="center" vertical="center"/>
    </xf>
    <xf numFmtId="37" fontId="7" fillId="0" borderId="4" xfId="19852" applyNumberFormat="1" applyFont="1" applyBorder="1" applyAlignment="1" applyProtection="1">
      <alignment horizontal="center" vertical="center"/>
    </xf>
    <xf numFmtId="0" fontId="7" fillId="0" borderId="0" xfId="2" applyFill="1" applyBorder="1" applyAlignment="1">
      <alignment textRotation="180" wrapText="1"/>
    </xf>
    <xf numFmtId="0" fontId="7" fillId="83" borderId="1" xfId="0" applyNumberFormat="1" applyFont="1" applyFill="1" applyBorder="1"/>
    <xf numFmtId="0" fontId="7" fillId="0" borderId="9" xfId="19852" applyNumberFormat="1" applyFont="1" applyBorder="1" applyAlignment="1">
      <alignment horizontal="center" vertical="center"/>
    </xf>
    <xf numFmtId="37" fontId="7" fillId="0" borderId="56" xfId="0" applyNumberFormat="1" applyFont="1" applyFill="1" applyBorder="1" applyProtection="1"/>
    <xf numFmtId="37" fontId="22" fillId="0" borderId="9" xfId="9692" applyNumberFormat="1" applyFont="1" applyFill="1" applyBorder="1" applyProtection="1"/>
    <xf numFmtId="0" fontId="7" fillId="0" borderId="0" xfId="19852" applyFont="1" applyFill="1" applyBorder="1" applyAlignment="1">
      <alignment horizontal="center" vertical="center"/>
    </xf>
    <xf numFmtId="0" fontId="7" fillId="0" borderId="0" xfId="43" applyNumberFormat="1" applyFont="1" applyFill="1" applyBorder="1" applyAlignment="1">
      <alignment horizontal="left" vertical="center" indent="3"/>
    </xf>
    <xf numFmtId="164" fontId="83" fillId="0" borderId="8" xfId="9692" applyFont="1" applyBorder="1"/>
    <xf numFmtId="37" fontId="22" fillId="0" borderId="23" xfId="19852" applyNumberFormat="1" applyFont="1" applyFill="1" applyBorder="1" applyProtection="1">
      <protection locked="0"/>
    </xf>
    <xf numFmtId="0" fontId="7" fillId="0" borderId="0" xfId="0" applyNumberFormat="1" applyFont="1" applyBorder="1" applyAlignment="1">
      <alignment horizontal="center" vertical="center"/>
    </xf>
    <xf numFmtId="37" fontId="22" fillId="0" borderId="113" xfId="0" applyNumberFormat="1" applyFont="1" applyFill="1" applyBorder="1" applyProtection="1">
      <protection locked="0"/>
    </xf>
    <xf numFmtId="164" fontId="76" fillId="0" borderId="4" xfId="0" applyFont="1" applyFill="1" applyBorder="1" applyAlignment="1" applyProtection="1">
      <alignment vertical="center"/>
    </xf>
    <xf numFmtId="5" fontId="22" fillId="0" borderId="17" xfId="19852" applyNumberFormat="1" applyFont="1" applyBorder="1" applyProtection="1"/>
    <xf numFmtId="39" fontId="22" fillId="0" borderId="9" xfId="19852" applyNumberFormat="1" applyFont="1" applyFill="1" applyBorder="1" applyProtection="1"/>
    <xf numFmtId="0" fontId="22" fillId="0" borderId="17" xfId="19852" applyFont="1" applyBorder="1" applyAlignment="1" applyProtection="1">
      <alignment horizontal="left"/>
    </xf>
    <xf numFmtId="39" fontId="22" fillId="0" borderId="9" xfId="19852" applyNumberFormat="1" applyFont="1" applyFill="1" applyBorder="1" applyAlignment="1" applyProtection="1">
      <alignment horizontal="center"/>
    </xf>
    <xf numFmtId="0" fontId="9" fillId="0" borderId="8" xfId="0" applyNumberFormat="1" applyFont="1" applyBorder="1" applyAlignment="1" applyProtection="1">
      <alignment horizontal="centerContinuous"/>
    </xf>
    <xf numFmtId="37" fontId="22" fillId="0" borderId="9" xfId="19852" applyNumberFormat="1" applyFont="1" applyFill="1" applyBorder="1" applyProtection="1">
      <protection locked="0"/>
    </xf>
    <xf numFmtId="0" fontId="76" fillId="0" borderId="13" xfId="19852" applyFont="1" applyBorder="1" applyProtection="1">
      <protection locked="0"/>
    </xf>
    <xf numFmtId="0" fontId="7" fillId="0" borderId="22" xfId="19852" applyFont="1" applyBorder="1"/>
    <xf numFmtId="39" fontId="22" fillId="0" borderId="17" xfId="19852" applyNumberFormat="1" applyFont="1" applyBorder="1" applyProtection="1"/>
    <xf numFmtId="39" fontId="22" fillId="0" borderId="5" xfId="19852" applyNumberFormat="1" applyFont="1" applyBorder="1" applyProtection="1"/>
    <xf numFmtId="0" fontId="22" fillId="0" borderId="17" xfId="19852" applyFont="1" applyBorder="1" applyAlignment="1" applyProtection="1">
      <alignment horizontal="center"/>
    </xf>
    <xf numFmtId="39" fontId="9" fillId="0" borderId="9" xfId="0" applyNumberFormat="1" applyFont="1" applyFill="1" applyBorder="1" applyAlignment="1" applyProtection="1">
      <alignment horizontal="center" vertical="center"/>
    </xf>
    <xf numFmtId="37" fontId="76" fillId="0" borderId="2" xfId="0" applyNumberFormat="1" applyFont="1" applyFill="1" applyBorder="1" applyAlignment="1" applyProtection="1">
      <alignment horizontal="center" vertical="center"/>
    </xf>
    <xf numFmtId="0" fontId="48" fillId="0" borderId="2" xfId="0" applyNumberFormat="1" applyFont="1" applyBorder="1" applyAlignment="1">
      <alignment horizontal="centerContinuous"/>
    </xf>
    <xf numFmtId="0" fontId="22" fillId="0" borderId="5" xfId="0" applyNumberFormat="1" applyFont="1" applyBorder="1" applyAlignment="1" applyProtection="1">
      <alignment horizontal="left"/>
    </xf>
    <xf numFmtId="0" fontId="7" fillId="0" borderId="10" xfId="0" applyNumberFormat="1" applyFont="1" applyBorder="1" applyAlignment="1">
      <alignment vertical="center"/>
    </xf>
    <xf numFmtId="0" fontId="83" fillId="0" borderId="0" xfId="0" applyNumberFormat="1" applyFont="1" applyBorder="1"/>
    <xf numFmtId="0" fontId="8" fillId="0" borderId="129" xfId="10352" applyFont="1" applyBorder="1" applyAlignment="1" applyProtection="1">
      <alignment horizontal="centerContinuous"/>
    </xf>
    <xf numFmtId="39" fontId="7" fillId="0" borderId="7" xfId="19852" applyNumberFormat="1" applyFont="1" applyBorder="1" applyAlignment="1">
      <alignment horizontal="center" vertical="center"/>
    </xf>
    <xf numFmtId="37" fontId="7" fillId="0" borderId="11" xfId="19852" applyNumberFormat="1" applyFont="1" applyBorder="1" applyAlignment="1">
      <alignment vertical="center"/>
    </xf>
    <xf numFmtId="37" fontId="7" fillId="0" borderId="0" xfId="0" applyNumberFormat="1" applyFont="1" applyFill="1" applyBorder="1" applyAlignment="1">
      <alignment vertical="center"/>
    </xf>
    <xf numFmtId="37" fontId="7" fillId="0" borderId="0" xfId="19852" applyNumberFormat="1" applyFont="1" applyBorder="1" applyAlignment="1">
      <alignment horizontal="center" vertical="center"/>
    </xf>
    <xf numFmtId="0" fontId="7" fillId="0" borderId="0" xfId="0" applyNumberFormat="1" applyFont="1" applyFill="1" applyBorder="1" applyAlignment="1" applyProtection="1">
      <alignment horizontal="left" vertical="center"/>
    </xf>
    <xf numFmtId="164" fontId="10" fillId="0" borderId="2" xfId="9687" applyBorder="1"/>
    <xf numFmtId="164" fontId="7" fillId="0" borderId="4" xfId="0" quotePrefix="1" applyFont="1" applyBorder="1" applyAlignment="1">
      <alignment horizontal="right" vertical="top" textRotation="180"/>
    </xf>
    <xf numFmtId="0" fontId="0" fillId="0" borderId="2" xfId="0" applyNumberFormat="1" applyBorder="1" applyAlignment="1">
      <alignment horizontal="centerContinuous"/>
    </xf>
    <xf numFmtId="37" fontId="22" fillId="0" borderId="9" xfId="0" applyNumberFormat="1" applyFont="1" applyFill="1" applyBorder="1" applyAlignment="1" applyProtection="1">
      <alignment horizontal="left"/>
      <protection locked="0"/>
    </xf>
    <xf numFmtId="0" fontId="7" fillId="0" borderId="31" xfId="19852" applyFont="1" applyBorder="1" applyAlignment="1">
      <alignment vertical="center"/>
    </xf>
    <xf numFmtId="0" fontId="8" fillId="0" borderId="2" xfId="19852" applyFont="1" applyBorder="1" applyAlignment="1">
      <alignment horizontal="center" vertical="center"/>
    </xf>
    <xf numFmtId="0" fontId="11" fillId="0" borderId="4" xfId="19852" applyFont="1" applyBorder="1" applyAlignment="1"/>
    <xf numFmtId="37" fontId="7" fillId="0" borderId="12" xfId="19852" applyNumberFormat="1" applyFont="1" applyFill="1" applyBorder="1" applyAlignment="1" applyProtection="1">
      <alignment vertical="center"/>
    </xf>
    <xf numFmtId="37" fontId="7" fillId="0" borderId="79" xfId="19852" applyNumberFormat="1" applyFont="1" applyFill="1" applyBorder="1" applyAlignment="1" applyProtection="1">
      <alignment vertical="center"/>
    </xf>
    <xf numFmtId="37" fontId="7" fillId="0" borderId="55" xfId="19852" applyNumberFormat="1" applyFont="1" applyFill="1" applyBorder="1" applyAlignment="1" applyProtection="1">
      <alignment vertical="center"/>
    </xf>
    <xf numFmtId="164" fontId="22" fillId="0" borderId="8" xfId="9692" applyFont="1" applyBorder="1" applyAlignment="1" applyProtection="1">
      <alignment horizontal="left"/>
    </xf>
    <xf numFmtId="0" fontId="76" fillId="0" borderId="9" xfId="0" applyNumberFormat="1" applyFont="1" applyFill="1" applyBorder="1"/>
    <xf numFmtId="164" fontId="78" fillId="0" borderId="0" xfId="0" applyFont="1" applyBorder="1" applyAlignment="1" applyProtection="1">
      <alignment horizontal="left"/>
    </xf>
    <xf numFmtId="0" fontId="48" fillId="0" borderId="8" xfId="0" applyNumberFormat="1" applyFont="1" applyBorder="1" applyAlignment="1">
      <alignment horizontal="centerContinuous"/>
    </xf>
    <xf numFmtId="164" fontId="9" fillId="0" borderId="0" xfId="0" applyFont="1" applyBorder="1" applyAlignment="1">
      <alignment vertical="center"/>
    </xf>
    <xf numFmtId="37" fontId="22" fillId="0" borderId="27" xfId="0" applyNumberFormat="1" applyFont="1" applyBorder="1" applyAlignment="1" applyProtection="1">
      <alignment horizontal="center" vertical="center"/>
      <protection locked="0"/>
    </xf>
    <xf numFmtId="37" fontId="7" fillId="0" borderId="3" xfId="1" applyNumberFormat="1" applyFont="1" applyBorder="1" applyAlignment="1">
      <alignment vertical="center"/>
    </xf>
    <xf numFmtId="5" fontId="22" fillId="0" borderId="9" xfId="19852" applyNumberFormat="1" applyFont="1" applyBorder="1" applyProtection="1"/>
    <xf numFmtId="37" fontId="22" fillId="0" borderId="9" xfId="0" applyNumberFormat="1" applyFont="1" applyBorder="1" applyAlignment="1" applyProtection="1">
      <alignment horizontal="center" vertical="center"/>
      <protection locked="0"/>
    </xf>
    <xf numFmtId="164" fontId="76" fillId="0" borderId="9" xfId="0" applyFont="1" applyFill="1" applyBorder="1" applyAlignment="1">
      <alignment vertical="center"/>
    </xf>
    <xf numFmtId="37" fontId="76" fillId="0" borderId="27" xfId="0" applyNumberFormat="1" applyFont="1" applyFill="1" applyBorder="1" applyAlignment="1" applyProtection="1">
      <alignment horizontal="right" vertical="center"/>
      <protection locked="0"/>
    </xf>
    <xf numFmtId="37" fontId="23" fillId="0" borderId="9" xfId="0" applyNumberFormat="1" applyFont="1" applyFill="1" applyBorder="1" applyAlignment="1" applyProtection="1">
      <alignment vertical="center"/>
      <protection locked="0"/>
    </xf>
    <xf numFmtId="37" fontId="23" fillId="0" borderId="59" xfId="0" applyNumberFormat="1" applyFont="1" applyBorder="1" applyAlignment="1" applyProtection="1">
      <alignment horizontal="centerContinuous" vertical="center"/>
      <protection locked="0"/>
    </xf>
    <xf numFmtId="37" fontId="23" fillId="0" borderId="79" xfId="0" applyNumberFormat="1" applyFont="1" applyFill="1" applyBorder="1" applyAlignment="1" applyProtection="1">
      <alignment horizontal="centerContinuous" vertical="center"/>
      <protection locked="0"/>
    </xf>
    <xf numFmtId="164" fontId="76" fillId="0" borderId="9" xfId="0" applyFont="1" applyFill="1" applyBorder="1" applyAlignment="1" applyProtection="1">
      <alignment vertical="center"/>
    </xf>
    <xf numFmtId="164" fontId="90" fillId="0" borderId="9" xfId="0" applyFont="1" applyFill="1" applyBorder="1" applyAlignment="1" applyProtection="1">
      <alignment horizontal="left"/>
    </xf>
    <xf numFmtId="37" fontId="76" fillId="0" borderId="9" xfId="138" applyNumberFormat="1" applyFont="1" applyFill="1" applyBorder="1" applyAlignment="1" applyProtection="1">
      <alignment vertical="center"/>
    </xf>
    <xf numFmtId="37" fontId="23" fillId="0" borderId="9" xfId="0" applyNumberFormat="1" applyFont="1" applyFill="1" applyBorder="1" applyProtection="1">
      <protection locked="0"/>
    </xf>
    <xf numFmtId="37" fontId="22" fillId="0" borderId="2" xfId="0" applyNumberFormat="1" applyFont="1" applyFill="1" applyBorder="1" applyAlignment="1" applyProtection="1">
      <alignment vertical="center"/>
    </xf>
    <xf numFmtId="5" fontId="22" fillId="0" borderId="2" xfId="0" applyNumberFormat="1" applyFont="1" applyFill="1" applyBorder="1" applyAlignment="1" applyProtection="1">
      <alignment vertical="center"/>
    </xf>
    <xf numFmtId="164" fontId="22" fillId="0" borderId="3" xfId="0" applyFont="1" applyBorder="1" applyAlignment="1" applyProtection="1">
      <alignment horizontal="center" vertical="center"/>
    </xf>
    <xf numFmtId="164" fontId="22" fillId="0" borderId="4" xfId="0" applyFont="1" applyBorder="1" applyAlignment="1" applyProtection="1">
      <alignment horizontal="center" vertical="center"/>
    </xf>
    <xf numFmtId="37" fontId="22" fillId="0" borderId="0" xfId="0" applyNumberFormat="1" applyFont="1" applyFill="1" applyBorder="1" applyAlignment="1" applyProtection="1">
      <alignment vertical="center"/>
    </xf>
    <xf numFmtId="37" fontId="22" fillId="0" borderId="0" xfId="0" applyNumberFormat="1" applyFont="1" applyBorder="1" applyAlignment="1" applyProtection="1">
      <alignment horizontal="center" vertical="center"/>
    </xf>
    <xf numFmtId="164" fontId="48" fillId="0" borderId="0" xfId="0" applyFont="1" applyBorder="1" applyAlignment="1">
      <alignment vertical="center"/>
    </xf>
    <xf numFmtId="164" fontId="22" fillId="0" borderId="4" xfId="0" applyFont="1" applyBorder="1" applyAlignment="1">
      <alignment vertical="center"/>
    </xf>
    <xf numFmtId="0" fontId="8" fillId="0" borderId="136" xfId="0" applyNumberFormat="1" applyFont="1" applyBorder="1" applyAlignment="1">
      <alignment horizontal="centerContinuous"/>
    </xf>
    <xf numFmtId="164" fontId="10" fillId="0" borderId="0" xfId="0" applyFont="1"/>
    <xf numFmtId="164" fontId="76" fillId="0" borderId="4" xfId="0" applyFont="1" applyBorder="1" applyAlignment="1">
      <alignment vertical="center"/>
    </xf>
    <xf numFmtId="164" fontId="76" fillId="0" borderId="9" xfId="0" quotePrefix="1" applyFont="1" applyBorder="1" applyAlignment="1">
      <alignment vertical="center"/>
    </xf>
    <xf numFmtId="164" fontId="76" fillId="0" borderId="0" xfId="0" applyFont="1" applyBorder="1" applyAlignment="1"/>
    <xf numFmtId="164" fontId="76" fillId="0" borderId="8" xfId="0" applyFont="1" applyFill="1" applyBorder="1" applyAlignment="1">
      <alignment vertical="center"/>
    </xf>
    <xf numFmtId="164" fontId="7" fillId="0" borderId="4" xfId="0" applyFont="1" applyFill="1" applyBorder="1" applyAlignment="1">
      <alignment vertical="center"/>
    </xf>
    <xf numFmtId="164" fontId="7" fillId="0" borderId="31" xfId="0" applyFont="1" applyFill="1" applyBorder="1" applyAlignment="1">
      <alignment vertical="center"/>
    </xf>
    <xf numFmtId="164" fontId="7" fillId="0" borderId="8" xfId="0" applyFont="1" applyFill="1" applyBorder="1" applyAlignment="1">
      <alignment vertical="center"/>
    </xf>
    <xf numFmtId="164" fontId="7" fillId="0" borderId="0" xfId="0" applyFont="1" applyFill="1"/>
    <xf numFmtId="164" fontId="76" fillId="0" borderId="1" xfId="0" applyFont="1" applyFill="1" applyBorder="1" applyAlignment="1">
      <alignment horizontal="center" vertical="center"/>
    </xf>
    <xf numFmtId="0" fontId="7" fillId="0" borderId="0" xfId="7950" applyFont="1" applyFill="1" applyBorder="1" applyAlignment="1">
      <alignment horizontal="right"/>
    </xf>
    <xf numFmtId="0" fontId="97" fillId="0" borderId="4" xfId="19852" applyFont="1" applyBorder="1" applyAlignment="1">
      <alignment horizontal="center"/>
    </xf>
    <xf numFmtId="0" fontId="7" fillId="0" borderId="0" xfId="0" applyNumberFormat="1" applyFont="1" applyBorder="1" applyAlignment="1">
      <alignment horizontal="right"/>
    </xf>
    <xf numFmtId="164" fontId="22" fillId="0" borderId="4" xfId="9692" applyFont="1" applyBorder="1" applyAlignment="1">
      <alignment horizontal="center"/>
    </xf>
    <xf numFmtId="164" fontId="76" fillId="0" borderId="2" xfId="0" applyFont="1" applyFill="1" applyBorder="1" applyAlignment="1">
      <alignment horizontal="centerContinuous" vertical="center"/>
    </xf>
    <xf numFmtId="0" fontId="76" fillId="0" borderId="0" xfId="0" applyNumberFormat="1" applyFont="1"/>
    <xf numFmtId="37" fontId="7" fillId="0" borderId="17" xfId="0" applyNumberFormat="1" applyFont="1" applyFill="1" applyBorder="1" applyProtection="1"/>
    <xf numFmtId="0" fontId="7" fillId="0" borderId="4" xfId="0" applyNumberFormat="1" applyFont="1" applyBorder="1" applyAlignment="1">
      <alignment horizontal="centerContinuous" vertical="center"/>
    </xf>
    <xf numFmtId="37" fontId="7" fillId="0" borderId="0" xfId="0" applyNumberFormat="1" applyFont="1" applyBorder="1" applyAlignment="1">
      <alignment horizontal="center" vertical="center"/>
    </xf>
    <xf numFmtId="6" fontId="22" fillId="0" borderId="56" xfId="10374" applyNumberFormat="1" applyFont="1" applyFill="1" applyBorder="1" applyProtection="1">
      <protection locked="0"/>
    </xf>
    <xf numFmtId="0" fontId="22" fillId="0" borderId="2" xfId="0" applyNumberFormat="1" applyFont="1" applyFill="1" applyBorder="1"/>
    <xf numFmtId="0" fontId="7" fillId="0" borderId="0" xfId="0" applyNumberFormat="1" applyFont="1" applyBorder="1" applyAlignment="1" applyProtection="1">
      <alignment horizontal="centerContinuous"/>
    </xf>
    <xf numFmtId="37" fontId="7" fillId="83" borderId="1" xfId="0" applyNumberFormat="1" applyFont="1" applyFill="1" applyBorder="1" applyProtection="1"/>
    <xf numFmtId="0" fontId="7" fillId="0" borderId="5" xfId="0" applyNumberFormat="1" applyFont="1" applyBorder="1" applyAlignment="1" applyProtection="1">
      <alignment horizontal="left"/>
    </xf>
    <xf numFmtId="164" fontId="7" fillId="0" borderId="16" xfId="0" applyFont="1" applyBorder="1" applyAlignment="1" applyProtection="1">
      <alignment horizontal="center"/>
    </xf>
    <xf numFmtId="37" fontId="7" fillId="0" borderId="8" xfId="0" applyNumberFormat="1" applyFont="1" applyFill="1" applyBorder="1" applyAlignment="1" applyProtection="1">
      <alignment horizontal="right"/>
      <protection locked="0"/>
    </xf>
    <xf numFmtId="37" fontId="7" fillId="0" borderId="76" xfId="0" applyNumberFormat="1" applyFont="1" applyFill="1" applyBorder="1" applyAlignment="1" applyProtection="1">
      <alignment horizontal="right"/>
    </xf>
    <xf numFmtId="37" fontId="7" fillId="0" borderId="18" xfId="0" applyNumberFormat="1" applyFont="1" applyFill="1" applyBorder="1" applyAlignment="1" applyProtection="1">
      <alignment horizontal="right"/>
      <protection locked="0"/>
    </xf>
    <xf numFmtId="164" fontId="7" fillId="0" borderId="9" xfId="0" applyFont="1" applyBorder="1" applyAlignment="1" applyProtection="1">
      <alignment horizontal="left"/>
    </xf>
    <xf numFmtId="164" fontId="7" fillId="0" borderId="9" xfId="0" applyFont="1" applyBorder="1" applyAlignment="1">
      <alignment horizontal="center"/>
    </xf>
    <xf numFmtId="37" fontId="7" fillId="0" borderId="60" xfId="0" applyNumberFormat="1" applyFont="1" applyFill="1" applyBorder="1" applyAlignment="1" applyProtection="1"/>
    <xf numFmtId="37" fontId="7" fillId="0" borderId="8" xfId="0" applyNumberFormat="1" applyFont="1" applyFill="1" applyBorder="1" applyAlignment="1" applyProtection="1">
      <alignment horizontal="center"/>
    </xf>
    <xf numFmtId="37" fontId="7" fillId="0" borderId="61" xfId="0" applyNumberFormat="1" applyFont="1" applyFill="1" applyBorder="1" applyAlignment="1" applyProtection="1"/>
    <xf numFmtId="164" fontId="7" fillId="0" borderId="4" xfId="0" applyFont="1" applyBorder="1" applyProtection="1"/>
    <xf numFmtId="164" fontId="7" fillId="0" borderId="5" xfId="0" applyFont="1" applyBorder="1" applyProtection="1"/>
    <xf numFmtId="0" fontId="7" fillId="0" borderId="5" xfId="0" quotePrefix="1" applyNumberFormat="1" applyFont="1" applyBorder="1" applyAlignment="1"/>
    <xf numFmtId="0" fontId="7" fillId="0" borderId="18" xfId="0" applyNumberFormat="1" applyFont="1" applyBorder="1"/>
    <xf numFmtId="0" fontId="7" fillId="0" borderId="0" xfId="0" applyNumberFormat="1" applyFont="1" applyBorder="1" applyAlignment="1">
      <alignment horizontal="left"/>
    </xf>
    <xf numFmtId="164" fontId="7" fillId="0" borderId="0" xfId="0" applyFont="1" applyBorder="1" applyAlignment="1"/>
    <xf numFmtId="164" fontId="6" fillId="0" borderId="0" xfId="0" applyFont="1" applyBorder="1"/>
    <xf numFmtId="164" fontId="78" fillId="0" borderId="0" xfId="0" applyFont="1" applyBorder="1"/>
    <xf numFmtId="164" fontId="7" fillId="0" borderId="1" xfId="0" applyFont="1" applyBorder="1" applyAlignment="1">
      <alignment vertical="center"/>
    </xf>
    <xf numFmtId="164" fontId="7" fillId="0" borderId="31" xfId="0" applyFont="1" applyBorder="1" applyAlignment="1">
      <alignment vertical="center"/>
    </xf>
    <xf numFmtId="164" fontId="7" fillId="0" borderId="8" xfId="0" applyFont="1" applyBorder="1" applyAlignment="1">
      <alignment horizontal="centerContinuous" vertical="center"/>
    </xf>
    <xf numFmtId="41" fontId="7" fillId="0" borderId="9" xfId="0" applyNumberFormat="1" applyFont="1" applyFill="1" applyBorder="1" applyAlignment="1" applyProtection="1">
      <alignment vertical="center"/>
    </xf>
    <xf numFmtId="41" fontId="7" fillId="0" borderId="9" xfId="0" applyNumberFormat="1" applyFont="1" applyFill="1" applyBorder="1" applyAlignment="1">
      <alignment vertical="center"/>
    </xf>
    <xf numFmtId="41" fontId="7" fillId="0" borderId="9" xfId="0" applyNumberFormat="1" applyFont="1" applyFill="1" applyBorder="1" applyAlignment="1" applyProtection="1">
      <alignment horizontal="right" vertical="center"/>
    </xf>
    <xf numFmtId="41" fontId="7" fillId="0" borderId="25" xfId="0" applyNumberFormat="1" applyFont="1" applyFill="1" applyBorder="1" applyAlignment="1">
      <alignment vertical="center"/>
    </xf>
    <xf numFmtId="41" fontId="7" fillId="0" borderId="27" xfId="0" applyNumberFormat="1" applyFont="1" applyFill="1" applyBorder="1" applyAlignment="1">
      <alignment vertical="center"/>
    </xf>
    <xf numFmtId="37" fontId="7" fillId="0" borderId="9" xfId="0" applyNumberFormat="1" applyFont="1" applyFill="1" applyBorder="1" applyAlignment="1" applyProtection="1">
      <alignment vertical="center"/>
    </xf>
    <xf numFmtId="164" fontId="7" fillId="0" borderId="9" xfId="0" applyFont="1" applyFill="1" applyBorder="1" applyAlignment="1" applyProtection="1">
      <alignment horizontal="center" vertical="center"/>
    </xf>
    <xf numFmtId="164" fontId="7" fillId="0" borderId="0" xfId="0" applyFont="1" applyFill="1" applyAlignment="1">
      <alignment vertical="center"/>
    </xf>
    <xf numFmtId="37" fontId="7" fillId="0" borderId="90" xfId="0" applyNumberFormat="1" applyFont="1" applyFill="1" applyBorder="1" applyAlignment="1" applyProtection="1">
      <alignment vertical="center"/>
    </xf>
    <xf numFmtId="37" fontId="7" fillId="0" borderId="5" xfId="0" applyNumberFormat="1" applyFont="1" applyFill="1" applyBorder="1" applyAlignment="1" applyProtection="1">
      <alignment vertical="center"/>
    </xf>
    <xf numFmtId="37" fontId="7" fillId="0" borderId="9" xfId="0" applyNumberFormat="1" applyFont="1" applyBorder="1" applyAlignment="1" applyProtection="1">
      <alignment vertical="center"/>
    </xf>
    <xf numFmtId="37" fontId="7" fillId="0" borderId="0" xfId="0" applyNumberFormat="1" applyFont="1" applyBorder="1" applyAlignment="1" applyProtection="1">
      <alignment horizontal="center" vertical="center"/>
    </xf>
    <xf numFmtId="164" fontId="22" fillId="0" borderId="0" xfId="0" applyFont="1" applyBorder="1" applyAlignment="1" applyProtection="1">
      <alignment horizontal="left"/>
    </xf>
    <xf numFmtId="164" fontId="7" fillId="0" borderId="25" xfId="0" applyFont="1" applyFill="1" applyBorder="1" applyAlignment="1" applyProtection="1">
      <alignment horizontal="left"/>
    </xf>
    <xf numFmtId="164" fontId="7" fillId="0" borderId="117" xfId="0" applyFont="1" applyBorder="1"/>
    <xf numFmtId="164" fontId="7" fillId="0" borderId="0" xfId="9687" applyFont="1" applyAlignment="1">
      <alignment vertical="center"/>
    </xf>
    <xf numFmtId="37" fontId="7" fillId="0" borderId="15" xfId="0" applyNumberFormat="1" applyFont="1" applyBorder="1" applyAlignment="1" applyProtection="1">
      <alignment horizontal="right" vertical="center"/>
    </xf>
    <xf numFmtId="38" fontId="7" fillId="0" borderId="26" xfId="19852" applyNumberFormat="1" applyFont="1" applyBorder="1" applyAlignment="1">
      <alignment vertical="center"/>
    </xf>
    <xf numFmtId="38" fontId="7" fillId="0" borderId="9" xfId="19852" applyNumberFormat="1" applyFont="1" applyBorder="1" applyAlignment="1">
      <alignment horizontal="center" vertical="center"/>
    </xf>
    <xf numFmtId="38" fontId="7" fillId="0" borderId="81" xfId="19852" applyNumberFormat="1" applyFont="1" applyBorder="1" applyAlignment="1">
      <alignment vertical="center"/>
    </xf>
    <xf numFmtId="0" fontId="7" fillId="0" borderId="10" xfId="19852" applyNumberFormat="1" applyFont="1" applyBorder="1" applyAlignment="1">
      <alignment horizontal="center" vertical="center"/>
    </xf>
    <xf numFmtId="38" fontId="7" fillId="0" borderId="9" xfId="19852" applyNumberFormat="1" applyFont="1" applyFill="1" applyBorder="1" applyAlignment="1">
      <alignment vertical="center"/>
    </xf>
    <xf numFmtId="0" fontId="7" fillId="0" borderId="25" xfId="19852" applyNumberFormat="1" applyFont="1" applyBorder="1" applyAlignment="1">
      <alignment horizontal="center" vertical="center"/>
    </xf>
    <xf numFmtId="0" fontId="7" fillId="0" borderId="9" xfId="10352" applyFont="1" applyBorder="1"/>
    <xf numFmtId="174" fontId="7" fillId="0" borderId="0" xfId="7950" applyNumberFormat="1" applyFont="1" applyFill="1" applyBorder="1"/>
    <xf numFmtId="0" fontId="7" fillId="0" borderId="9" xfId="0" applyNumberFormat="1" applyFont="1" applyFill="1" applyBorder="1" applyProtection="1"/>
    <xf numFmtId="0" fontId="7" fillId="0" borderId="0" xfId="0" quotePrefix="1" applyNumberFormat="1" applyFont="1" applyFill="1" applyBorder="1"/>
    <xf numFmtId="0" fontId="7" fillId="0" borderId="6" xfId="0" applyNumberFormat="1" applyFont="1" applyFill="1" applyBorder="1" applyProtection="1"/>
    <xf numFmtId="5" fontId="7" fillId="0" borderId="10" xfId="0" applyNumberFormat="1" applyFont="1" applyFill="1" applyBorder="1"/>
    <xf numFmtId="0" fontId="10" fillId="0" borderId="0" xfId="0" applyNumberFormat="1" applyFont="1" applyFill="1" applyBorder="1" applyAlignment="1">
      <alignment horizontal="centerContinuous"/>
    </xf>
    <xf numFmtId="0" fontId="7" fillId="0" borderId="0" xfId="5" quotePrefix="1" applyNumberFormat="1" applyFont="1" applyFill="1" applyBorder="1">
      <alignment horizontal="left" vertical="center" indent="1"/>
    </xf>
    <xf numFmtId="39" fontId="7" fillId="0" borderId="0" xfId="6" applyNumberFormat="1" applyFont="1" applyFill="1" applyBorder="1">
      <alignment horizontal="right" vertical="center"/>
    </xf>
    <xf numFmtId="0" fontId="7" fillId="0" borderId="0" xfId="5" applyNumberFormat="1" applyFont="1" applyFill="1" applyBorder="1">
      <alignment horizontal="left" vertical="center" indent="1"/>
    </xf>
    <xf numFmtId="0" fontId="7" fillId="0" borderId="0" xfId="5" applyNumberFormat="1" applyFont="1" applyFill="1" applyBorder="1" applyAlignment="1">
      <alignment horizontal="left" vertical="center" indent="3"/>
    </xf>
    <xf numFmtId="37" fontId="7" fillId="0" borderId="108" xfId="21592" applyNumberFormat="1" applyFont="1" applyFill="1" applyBorder="1" applyAlignment="1" applyProtection="1">
      <alignment vertical="center"/>
    </xf>
    <xf numFmtId="0" fontId="22" fillId="0" borderId="7" xfId="0" applyNumberFormat="1" applyFont="1" applyBorder="1" applyAlignment="1">
      <alignment vertical="center"/>
    </xf>
    <xf numFmtId="0" fontId="22" fillId="0" borderId="8" xfId="0" applyNumberFormat="1" applyFont="1" applyBorder="1" applyAlignment="1" applyProtection="1">
      <alignment horizontal="center" vertical="center"/>
    </xf>
    <xf numFmtId="37" fontId="22" fillId="83" borderId="31" xfId="0" applyNumberFormat="1" applyFont="1" applyFill="1" applyBorder="1" applyAlignment="1" applyProtection="1">
      <alignment vertical="center"/>
    </xf>
    <xf numFmtId="0" fontId="22" fillId="0" borderId="1" xfId="19852" applyFont="1" applyBorder="1" applyAlignment="1" applyProtection="1">
      <alignment horizontal="centerContinuous"/>
    </xf>
    <xf numFmtId="0" fontId="22" fillId="0" borderId="0" xfId="19852" applyFont="1" applyBorder="1" applyAlignment="1"/>
    <xf numFmtId="0" fontId="22" fillId="0" borderId="10" xfId="19852" applyFont="1" applyBorder="1" applyAlignment="1" applyProtection="1">
      <alignment horizontal="center"/>
    </xf>
    <xf numFmtId="37" fontId="22" fillId="83" borderId="9" xfId="19852" applyNumberFormat="1" applyFont="1" applyFill="1" applyBorder="1" applyProtection="1"/>
    <xf numFmtId="0" fontId="76" fillId="0" borderId="0" xfId="2" applyFont="1" applyFill="1" applyAlignment="1">
      <alignment horizontal="center"/>
    </xf>
    <xf numFmtId="0" fontId="76" fillId="0" borderId="138" xfId="2" applyFont="1" applyFill="1" applyBorder="1"/>
    <xf numFmtId="0" fontId="7" fillId="0" borderId="0" xfId="0" applyNumberFormat="1" applyFont="1" applyBorder="1" applyAlignment="1" applyProtection="1">
      <alignment horizontal="centerContinuous" vertical="center"/>
    </xf>
    <xf numFmtId="0" fontId="7" fillId="0" borderId="9" xfId="0" applyNumberFormat="1" applyFont="1" applyFill="1" applyBorder="1" applyAlignment="1">
      <alignment vertical="center"/>
    </xf>
    <xf numFmtId="0" fontId="7" fillId="0" borderId="8" xfId="0" applyNumberFormat="1" applyFont="1" applyBorder="1" applyAlignment="1" applyProtection="1">
      <alignment horizontal="centerContinuous" vertical="center"/>
    </xf>
    <xf numFmtId="0" fontId="7" fillId="0" borderId="0" xfId="0" applyNumberFormat="1" applyFont="1" applyFill="1" applyBorder="1" applyAlignment="1">
      <alignment vertical="center"/>
    </xf>
    <xf numFmtId="0" fontId="7" fillId="0" borderId="2" xfId="0" applyNumberFormat="1" applyFont="1" applyBorder="1" applyAlignment="1">
      <alignment horizontal="center"/>
    </xf>
    <xf numFmtId="0" fontId="7" fillId="0" borderId="0" xfId="0" applyNumberFormat="1" applyFont="1" applyBorder="1" applyAlignment="1" applyProtection="1"/>
    <xf numFmtId="37" fontId="18" fillId="0" borderId="94" xfId="0" applyNumberFormat="1" applyFont="1" applyFill="1" applyBorder="1" applyProtection="1"/>
    <xf numFmtId="37" fontId="7" fillId="0" borderId="0" xfId="0" applyNumberFormat="1" applyFont="1" applyBorder="1"/>
    <xf numFmtId="37" fontId="7" fillId="0" borderId="0" xfId="0" quotePrefix="1" applyNumberFormat="1" applyFont="1" applyBorder="1"/>
    <xf numFmtId="37" fontId="18" fillId="0" borderId="94" xfId="0" applyNumberFormat="1" applyFont="1" applyFill="1" applyBorder="1" applyAlignment="1" applyProtection="1">
      <alignment horizontal="right"/>
    </xf>
    <xf numFmtId="10" fontId="18" fillId="0" borderId="93" xfId="0" applyNumberFormat="1" applyFont="1" applyFill="1" applyBorder="1" applyProtection="1"/>
    <xf numFmtId="0" fontId="18" fillId="0" borderId="94" xfId="0" applyNumberFormat="1" applyFont="1" applyFill="1" applyBorder="1"/>
    <xf numFmtId="37" fontId="18" fillId="0" borderId="98" xfId="0" applyNumberFormat="1" applyFont="1" applyFill="1" applyBorder="1" applyProtection="1"/>
    <xf numFmtId="37" fontId="7" fillId="0" borderId="0" xfId="0" applyNumberFormat="1" applyFont="1" applyBorder="1" applyAlignment="1" applyProtection="1">
      <alignment horizontal="centerContinuous"/>
    </xf>
    <xf numFmtId="37" fontId="7" fillId="0" borderId="9" xfId="0" applyNumberFormat="1" applyFont="1" applyFill="1" applyBorder="1" applyAlignment="1">
      <alignment vertical="center"/>
    </xf>
    <xf numFmtId="175" fontId="7" fillId="0" borderId="27" xfId="0" applyNumberFormat="1" applyFont="1" applyFill="1" applyBorder="1" applyAlignment="1">
      <alignment vertical="center"/>
    </xf>
    <xf numFmtId="37" fontId="7" fillId="0" borderId="82" xfId="0" applyNumberFormat="1" applyFont="1" applyFill="1" applyBorder="1" applyAlignment="1" applyProtection="1">
      <alignment vertical="center"/>
    </xf>
    <xf numFmtId="175" fontId="7" fillId="0" borderId="9" xfId="0" applyNumberFormat="1" applyFont="1" applyFill="1" applyBorder="1" applyAlignment="1" applyProtection="1">
      <alignment vertical="center"/>
    </xf>
    <xf numFmtId="39" fontId="7" fillId="0" borderId="9" xfId="0" applyNumberFormat="1" applyFont="1" applyFill="1" applyBorder="1" applyAlignment="1" applyProtection="1">
      <alignment vertical="center"/>
    </xf>
    <xf numFmtId="37" fontId="7" fillId="0" borderId="9" xfId="0" applyNumberFormat="1" applyFont="1" applyFill="1" applyBorder="1" applyAlignment="1" applyProtection="1">
      <alignment horizontal="center" vertical="center"/>
    </xf>
    <xf numFmtId="175" fontId="7" fillId="0" borderId="25" xfId="0" applyNumberFormat="1" applyFont="1" applyFill="1" applyBorder="1" applyAlignment="1">
      <alignment vertical="center"/>
    </xf>
    <xf numFmtId="37" fontId="7" fillId="0" borderId="14" xfId="0" applyNumberFormat="1" applyFont="1" applyFill="1" applyBorder="1" applyAlignment="1" applyProtection="1">
      <alignment vertical="center"/>
    </xf>
    <xf numFmtId="37" fontId="7" fillId="0" borderId="56" xfId="0" applyNumberFormat="1" applyFont="1" applyFill="1" applyBorder="1" applyAlignment="1" applyProtection="1">
      <alignment horizontal="center" vertical="center"/>
    </xf>
    <xf numFmtId="175" fontId="7" fillId="0" borderId="126" xfId="0" applyNumberFormat="1" applyFont="1" applyFill="1" applyBorder="1" applyAlignment="1">
      <alignment vertical="center"/>
    </xf>
    <xf numFmtId="37" fontId="7" fillId="0" borderId="56" xfId="0" applyNumberFormat="1" applyFont="1" applyFill="1" applyBorder="1" applyAlignment="1" applyProtection="1">
      <alignment vertical="center"/>
    </xf>
    <xf numFmtId="164" fontId="7" fillId="0" borderId="118" xfId="0" quotePrefix="1" applyFont="1" applyBorder="1" applyAlignment="1">
      <alignment horizontal="center" vertical="center"/>
    </xf>
    <xf numFmtId="164" fontId="6" fillId="0" borderId="8" xfId="0" applyFont="1" applyBorder="1" applyAlignment="1">
      <alignment horizontal="centerContinuous" vertical="center"/>
    </xf>
    <xf numFmtId="164" fontId="7" fillId="0" borderId="99" xfId="0" applyFont="1" applyBorder="1" applyAlignment="1">
      <alignment vertical="center"/>
    </xf>
    <xf numFmtId="0" fontId="6" fillId="0" borderId="0" xfId="0" applyNumberFormat="1" applyFont="1" applyBorder="1" applyAlignment="1">
      <alignment horizontal="centerContinuous" vertical="center"/>
    </xf>
    <xf numFmtId="164" fontId="7" fillId="0" borderId="0" xfId="0" applyFont="1" applyAlignment="1">
      <alignment horizontal="right" vertical="center"/>
    </xf>
    <xf numFmtId="37" fontId="7" fillId="0" borderId="98" xfId="0" applyNumberFormat="1" applyFont="1" applyFill="1" applyBorder="1" applyAlignment="1" applyProtection="1">
      <alignment vertical="center"/>
    </xf>
    <xf numFmtId="164" fontId="10" fillId="0" borderId="2" xfId="9687" applyBorder="1"/>
    <xf numFmtId="164" fontId="83" fillId="0" borderId="0" xfId="9692" applyFont="1" applyBorder="1" applyAlignment="1">
      <alignment horizontal="centerContinuous"/>
    </xf>
    <xf numFmtId="164" fontId="10" fillId="0" borderId="4" xfId="9692" applyBorder="1"/>
    <xf numFmtId="164" fontId="83" fillId="0" borderId="0" xfId="9692" applyFont="1" applyBorder="1" applyAlignment="1" applyProtection="1">
      <alignment horizontal="right"/>
    </xf>
    <xf numFmtId="164" fontId="83" fillId="0" borderId="31" xfId="9692" applyFont="1" applyBorder="1" applyAlignment="1">
      <alignment horizontal="centerContinuous"/>
    </xf>
    <xf numFmtId="164" fontId="83" fillId="0" borderId="8" xfId="9692" applyFont="1" applyBorder="1" applyAlignment="1">
      <alignment horizontal="centerContinuous"/>
    </xf>
    <xf numFmtId="164" fontId="83" fillId="0" borderId="9" xfId="9692" applyFont="1" applyBorder="1" applyAlignment="1">
      <alignment horizontal="centerContinuous"/>
    </xf>
    <xf numFmtId="164" fontId="83" fillId="0" borderId="4" xfId="9692" applyFont="1" applyBorder="1" applyAlignment="1" applyProtection="1">
      <alignment horizontal="center"/>
    </xf>
    <xf numFmtId="164" fontId="83" fillId="0" borderId="0" xfId="9692" applyFont="1" applyBorder="1" applyAlignment="1" applyProtection="1">
      <alignment horizontal="left"/>
    </xf>
    <xf numFmtId="164" fontId="83" fillId="0" borderId="0" xfId="9692" applyFont="1" applyBorder="1"/>
    <xf numFmtId="0" fontId="7" fillId="0" borderId="61" xfId="0" applyNumberFormat="1" applyFont="1" applyFill="1" applyBorder="1" applyAlignment="1" applyProtection="1">
      <alignment horizontal="center"/>
    </xf>
    <xf numFmtId="39" fontId="7" fillId="0" borderId="14" xfId="0" applyNumberFormat="1" applyFont="1" applyBorder="1" applyProtection="1"/>
    <xf numFmtId="0" fontId="122" fillId="0" borderId="0" xfId="0" applyNumberFormat="1" applyFont="1"/>
    <xf numFmtId="164" fontId="9" fillId="0" borderId="0" xfId="0" quotePrefix="1" applyFont="1" applyBorder="1" applyAlignment="1">
      <alignment horizontal="left" vertical="top" textRotation="180"/>
    </xf>
    <xf numFmtId="164" fontId="7" fillId="0" borderId="0" xfId="0" applyFont="1" applyBorder="1" applyAlignment="1">
      <alignment horizontal="left" textRotation="180"/>
    </xf>
    <xf numFmtId="186" fontId="76" fillId="0" borderId="130" xfId="0" applyNumberFormat="1" applyFont="1" applyBorder="1" applyProtection="1"/>
    <xf numFmtId="0" fontId="76" fillId="0" borderId="129" xfId="0" applyNumberFormat="1" applyFont="1" applyBorder="1"/>
    <xf numFmtId="164" fontId="76" fillId="0" borderId="1" xfId="0" applyFont="1" applyBorder="1" applyAlignment="1">
      <alignment vertical="center"/>
    </xf>
    <xf numFmtId="164" fontId="90" fillId="0" borderId="2" xfId="0" applyFont="1" applyFill="1" applyBorder="1" applyAlignment="1">
      <alignment vertical="center"/>
    </xf>
    <xf numFmtId="164" fontId="76" fillId="0" borderId="4" xfId="0" applyFont="1" applyBorder="1" applyAlignment="1" applyProtection="1">
      <alignment horizontal="centerContinuous" vertical="center"/>
    </xf>
    <xf numFmtId="164" fontId="76" fillId="0" borderId="5" xfId="0" applyFont="1" applyBorder="1" applyAlignment="1">
      <alignment horizontal="centerContinuous" vertical="center"/>
    </xf>
    <xf numFmtId="164" fontId="76" fillId="0" borderId="31" xfId="0" applyFont="1" applyBorder="1" applyAlignment="1">
      <alignment vertical="center"/>
    </xf>
    <xf numFmtId="164" fontId="76" fillId="0" borderId="9" xfId="0" applyFont="1" applyBorder="1" applyAlignment="1">
      <alignment vertical="center"/>
    </xf>
    <xf numFmtId="164" fontId="76" fillId="0" borderId="0" xfId="0" applyFont="1" applyBorder="1" applyAlignment="1">
      <alignment vertical="center"/>
    </xf>
    <xf numFmtId="164" fontId="76" fillId="0" borderId="7" xfId="0" applyFont="1" applyBorder="1" applyAlignment="1" applyProtection="1">
      <alignment horizontal="center" vertical="center"/>
    </xf>
    <xf numFmtId="164" fontId="76" fillId="0" borderId="10" xfId="0" applyFont="1" applyBorder="1" applyAlignment="1">
      <alignment vertical="center"/>
    </xf>
    <xf numFmtId="164" fontId="76" fillId="0" borderId="9" xfId="0" applyFont="1" applyBorder="1" applyAlignment="1" applyProtection="1">
      <alignment horizontal="center" vertical="center"/>
    </xf>
    <xf numFmtId="164" fontId="76" fillId="0" borderId="11" xfId="0" applyFont="1" applyBorder="1" applyAlignment="1">
      <alignment vertical="center"/>
    </xf>
    <xf numFmtId="164" fontId="76" fillId="0" borderId="13" xfId="0" applyFont="1" applyBorder="1" applyAlignment="1">
      <alignment vertical="center"/>
    </xf>
    <xf numFmtId="164" fontId="76" fillId="0" borderId="9" xfId="0" applyFont="1" applyBorder="1" applyAlignment="1" applyProtection="1">
      <alignment horizontal="left" vertical="center"/>
    </xf>
    <xf numFmtId="37" fontId="76" fillId="0" borderId="60" xfId="0" applyNumberFormat="1" applyFont="1" applyBorder="1" applyAlignment="1" applyProtection="1">
      <alignment vertical="center"/>
    </xf>
    <xf numFmtId="164" fontId="76" fillId="0" borderId="59" xfId="0" applyFont="1" applyBorder="1" applyAlignment="1" applyProtection="1">
      <alignment horizontal="centerContinuous" vertical="center"/>
    </xf>
    <xf numFmtId="164" fontId="76" fillId="0" borderId="79" xfId="0" applyFont="1" applyBorder="1" applyAlignment="1">
      <alignment horizontal="centerContinuous" vertical="center"/>
    </xf>
    <xf numFmtId="164" fontId="76" fillId="0" borderId="8" xfId="0" applyFont="1" applyBorder="1" applyAlignment="1" applyProtection="1">
      <alignment horizontal="centerContinuous" vertical="center"/>
    </xf>
    <xf numFmtId="37" fontId="76" fillId="0" borderId="55" xfId="0" applyNumberFormat="1" applyFont="1" applyFill="1" applyBorder="1" applyAlignment="1" applyProtection="1">
      <alignment vertical="center"/>
    </xf>
    <xf numFmtId="37" fontId="76" fillId="0" borderId="56" xfId="0" applyNumberFormat="1" applyFont="1" applyFill="1" applyBorder="1" applyAlignment="1" applyProtection="1">
      <alignment vertical="center"/>
    </xf>
    <xf numFmtId="164" fontId="76" fillId="0" borderId="56" xfId="0" applyFont="1" applyFill="1" applyBorder="1" applyAlignment="1">
      <alignment vertical="center"/>
    </xf>
    <xf numFmtId="37" fontId="76" fillId="0" borderId="22" xfId="0" applyNumberFormat="1" applyFont="1" applyBorder="1" applyAlignment="1" applyProtection="1">
      <alignment vertical="center"/>
    </xf>
    <xf numFmtId="164" fontId="76" fillId="0" borderId="4" xfId="0" applyFont="1" applyBorder="1" applyAlignment="1" applyProtection="1">
      <alignment vertical="center"/>
    </xf>
    <xf numFmtId="164" fontId="0" fillId="0" borderId="2" xfId="0" applyFill="1" applyBorder="1" applyAlignment="1">
      <alignment horizontal="centerContinuous" vertical="center"/>
    </xf>
    <xf numFmtId="164" fontId="76" fillId="0" borderId="7" xfId="0" applyFont="1" applyFill="1" applyBorder="1" applyAlignment="1">
      <alignment vertical="center"/>
    </xf>
    <xf numFmtId="164" fontId="76" fillId="0" borderId="5" xfId="0" applyFont="1" applyFill="1" applyBorder="1" applyAlignment="1">
      <alignment horizontal="center" vertical="center"/>
    </xf>
    <xf numFmtId="164" fontId="76" fillId="0" borderId="9" xfId="0" applyFont="1" applyFill="1" applyBorder="1" applyAlignment="1">
      <alignment horizontal="centerContinuous" vertical="center"/>
    </xf>
    <xf numFmtId="164" fontId="76" fillId="0" borderId="0" xfId="0" applyFont="1" applyFill="1"/>
    <xf numFmtId="37" fontId="76" fillId="0" borderId="0" xfId="0" applyNumberFormat="1" applyFont="1" applyFill="1" applyBorder="1" applyAlignment="1" applyProtection="1">
      <alignment vertical="center"/>
    </xf>
    <xf numFmtId="164" fontId="76" fillId="0" borderId="0" xfId="9687" applyFont="1" applyBorder="1" applyAlignment="1" applyProtection="1"/>
    <xf numFmtId="164" fontId="123" fillId="0" borderId="0" xfId="9687" applyFont="1" applyFill="1" applyBorder="1" applyAlignment="1">
      <alignment vertical="center"/>
    </xf>
    <xf numFmtId="0" fontId="22" fillId="0" borderId="10" xfId="19852" applyFont="1" applyBorder="1"/>
    <xf numFmtId="37" fontId="22" fillId="0" borderId="14" xfId="19852" applyNumberFormat="1" applyFont="1" applyFill="1" applyBorder="1" applyProtection="1">
      <protection locked="0"/>
    </xf>
    <xf numFmtId="37" fontId="22" fillId="0" borderId="8" xfId="19852" applyNumberFormat="1" applyFont="1" applyFill="1" applyBorder="1" applyProtection="1">
      <protection locked="0"/>
    </xf>
    <xf numFmtId="5" fontId="7" fillId="0" borderId="8" xfId="9687" applyNumberFormat="1" applyFont="1" applyBorder="1" applyAlignment="1" applyProtection="1">
      <alignment vertical="center"/>
    </xf>
    <xf numFmtId="164" fontId="7" fillId="0" borderId="2" xfId="9687" applyFont="1" applyBorder="1" applyAlignment="1" applyProtection="1">
      <alignment vertical="center"/>
    </xf>
    <xf numFmtId="164" fontId="7" fillId="0" borderId="2" xfId="9687" applyFont="1" applyBorder="1" applyAlignment="1" applyProtection="1">
      <alignment horizontal="left" vertical="center"/>
    </xf>
    <xf numFmtId="0" fontId="22" fillId="0" borderId="132" xfId="19852" applyFont="1" applyBorder="1"/>
    <xf numFmtId="0" fontId="76" fillId="0" borderId="5" xfId="19852" applyFont="1" applyBorder="1" applyAlignment="1" applyProtection="1">
      <alignment horizontal="center"/>
    </xf>
    <xf numFmtId="0" fontId="76" fillId="0" borderId="5" xfId="19852" applyFont="1" applyBorder="1" applyProtection="1">
      <protection locked="0"/>
    </xf>
    <xf numFmtId="0" fontId="76" fillId="0" borderId="5" xfId="19852" applyFont="1" applyBorder="1" applyAlignment="1">
      <alignment horizontal="center"/>
    </xf>
    <xf numFmtId="39" fontId="22" fillId="0" borderId="9" xfId="19852" applyNumberFormat="1" applyFont="1" applyFill="1" applyBorder="1" applyProtection="1">
      <protection locked="0"/>
    </xf>
    <xf numFmtId="37" fontId="22" fillId="0" borderId="15" xfId="19852" applyNumberFormat="1" applyFont="1" applyBorder="1" applyProtection="1">
      <protection locked="0"/>
    </xf>
    <xf numFmtId="37" fontId="22" fillId="0" borderId="0" xfId="19852" applyNumberFormat="1" applyFont="1"/>
    <xf numFmtId="0" fontId="22" fillId="0" borderId="18" xfId="19852" applyFont="1" applyBorder="1" applyAlignment="1" applyProtection="1">
      <alignment horizontal="left"/>
    </xf>
    <xf numFmtId="167" fontId="22" fillId="0" borderId="27" xfId="10219" applyFont="1" applyBorder="1" applyAlignment="1" applyProtection="1">
      <alignment horizontal="center"/>
    </xf>
    <xf numFmtId="43" fontId="7" fillId="0" borderId="0" xfId="19852" applyNumberFormat="1" applyFont="1"/>
    <xf numFmtId="174" fontId="22" fillId="0" borderId="36" xfId="3993" applyNumberFormat="1" applyFont="1" applyBorder="1" applyProtection="1"/>
    <xf numFmtId="0" fontId="7" fillId="0" borderId="0" xfId="10352" applyFont="1" applyFill="1" applyBorder="1"/>
    <xf numFmtId="37" fontId="7" fillId="0" borderId="2" xfId="19852" applyNumberFormat="1" applyFont="1" applyBorder="1" applyAlignment="1">
      <alignment horizontal="centerContinuous" vertical="center"/>
    </xf>
    <xf numFmtId="0" fontId="7" fillId="0" borderId="3" xfId="19852" applyFont="1" applyBorder="1" applyAlignment="1">
      <alignment horizontal="centerContinuous" vertical="center"/>
    </xf>
    <xf numFmtId="0" fontId="7" fillId="0" borderId="4" xfId="19852" quotePrefix="1" applyFont="1" applyBorder="1" applyAlignment="1">
      <alignment vertical="top" textRotation="180"/>
    </xf>
    <xf numFmtId="37" fontId="8" fillId="0" borderId="0" xfId="19852" applyNumberFormat="1" applyFont="1" applyBorder="1" applyAlignment="1">
      <alignment horizontal="centerContinuous" vertical="center"/>
    </xf>
    <xf numFmtId="37" fontId="7" fillId="0" borderId="5" xfId="19852" applyNumberFormat="1" applyFont="1" applyBorder="1" applyAlignment="1">
      <alignment horizontal="center" vertical="center"/>
    </xf>
    <xf numFmtId="38" fontId="7" fillId="0" borderId="5" xfId="19852" applyNumberFormat="1" applyFont="1" applyBorder="1" applyAlignment="1">
      <alignment vertical="center"/>
    </xf>
    <xf numFmtId="38" fontId="7" fillId="0" borderId="23" xfId="19852" applyNumberFormat="1" applyFont="1" applyBorder="1" applyAlignment="1">
      <alignment vertical="center"/>
    </xf>
    <xf numFmtId="38" fontId="7" fillId="0" borderId="15" xfId="19852" applyNumberFormat="1" applyFont="1" applyBorder="1" applyAlignment="1">
      <alignment vertical="center"/>
    </xf>
    <xf numFmtId="0" fontId="7" fillId="0" borderId="0" xfId="19852" applyFont="1" applyBorder="1" applyAlignment="1">
      <alignment horizontal="left" vertical="center"/>
    </xf>
    <xf numFmtId="0" fontId="7" fillId="0" borderId="79" xfId="19852" applyFont="1" applyBorder="1" applyAlignment="1">
      <alignment vertical="center"/>
    </xf>
    <xf numFmtId="0" fontId="7" fillId="0" borderId="139" xfId="10352" applyFont="1" applyBorder="1" applyProtection="1"/>
    <xf numFmtId="0" fontId="7" fillId="0" borderId="0" xfId="0" applyNumberFormat="1" applyFont="1" applyFill="1" applyBorder="1" applyAlignment="1" applyProtection="1">
      <alignment horizontal="center"/>
    </xf>
    <xf numFmtId="0" fontId="7" fillId="0" borderId="8" xfId="0" applyNumberFormat="1" applyFont="1" applyFill="1" applyBorder="1" applyAlignment="1" applyProtection="1">
      <alignment horizontal="center"/>
    </xf>
    <xf numFmtId="37" fontId="22" fillId="0" borderId="5" xfId="0" applyNumberFormat="1" applyFont="1" applyBorder="1" applyProtection="1"/>
    <xf numFmtId="0" fontId="7" fillId="0" borderId="59" xfId="0" applyNumberFormat="1" applyFont="1" applyBorder="1" applyAlignment="1">
      <alignment vertical="center"/>
    </xf>
    <xf numFmtId="37" fontId="7" fillId="0" borderId="25" xfId="19852" applyNumberFormat="1" applyFont="1" applyFill="1" applyBorder="1" applyAlignment="1" applyProtection="1">
      <alignment vertical="center"/>
      <protection locked="0"/>
    </xf>
    <xf numFmtId="0" fontId="9" fillId="0" borderId="0" xfId="19852"/>
    <xf numFmtId="0" fontId="7" fillId="0" borderId="1" xfId="19852" applyFont="1" applyBorder="1"/>
    <xf numFmtId="0" fontId="7" fillId="0" borderId="2" xfId="19852" applyFont="1" applyBorder="1"/>
    <xf numFmtId="0" fontId="7" fillId="0" borderId="3" xfId="19852" applyFont="1" applyBorder="1"/>
    <xf numFmtId="0" fontId="7" fillId="0" borderId="4" xfId="19852" applyFont="1" applyBorder="1" applyAlignment="1" applyProtection="1">
      <alignment horizontal="centerContinuous"/>
    </xf>
    <xf numFmtId="0" fontId="7" fillId="0" borderId="0" xfId="19852" applyFont="1" applyBorder="1" applyAlignment="1">
      <alignment horizontal="centerContinuous"/>
    </xf>
    <xf numFmtId="0" fontId="7" fillId="0" borderId="5" xfId="19852" applyFont="1" applyBorder="1" applyAlignment="1">
      <alignment horizontal="centerContinuous"/>
    </xf>
    <xf numFmtId="0" fontId="7" fillId="0" borderId="4" xfId="19852" applyFont="1" applyBorder="1"/>
    <xf numFmtId="0" fontId="7" fillId="0" borderId="0" xfId="19852" applyFont="1" applyBorder="1"/>
    <xf numFmtId="0" fontId="7" fillId="0" borderId="5" xfId="19852" applyFont="1" applyBorder="1"/>
    <xf numFmtId="0" fontId="78" fillId="0" borderId="0" xfId="19852" applyFont="1" applyBorder="1" applyAlignment="1" applyProtection="1">
      <alignment horizontal="left"/>
    </xf>
    <xf numFmtId="0" fontId="7" fillId="0" borderId="0" xfId="19852" applyFont="1" applyBorder="1" applyAlignment="1" applyProtection="1">
      <alignment horizontal="right"/>
    </xf>
    <xf numFmtId="0" fontId="7" fillId="0" borderId="0" xfId="19852" applyFont="1" applyBorder="1" applyAlignment="1" applyProtection="1">
      <alignment horizontal="left"/>
    </xf>
    <xf numFmtId="0" fontId="7" fillId="0" borderId="8" xfId="19852" applyFont="1" applyBorder="1"/>
    <xf numFmtId="0" fontId="7" fillId="0" borderId="31" xfId="19852" applyFont="1" applyBorder="1"/>
    <xf numFmtId="0" fontId="7" fillId="0" borderId="9" xfId="19852" applyFont="1" applyBorder="1"/>
    <xf numFmtId="0" fontId="7" fillId="0" borderId="5" xfId="19852" applyFont="1" applyFill="1" applyBorder="1"/>
    <xf numFmtId="0" fontId="9" fillId="0" borderId="0" xfId="136" applyBorder="1"/>
    <xf numFmtId="0" fontId="7" fillId="0" borderId="0" xfId="136" applyFont="1" applyBorder="1"/>
    <xf numFmtId="0" fontId="7" fillId="0" borderId="0" xfId="136" applyFont="1" applyBorder="1" applyAlignment="1" applyProtection="1">
      <alignment horizontal="right"/>
    </xf>
    <xf numFmtId="0" fontId="7" fillId="0" borderId="0" xfId="136" applyFont="1" applyBorder="1" applyAlignment="1" applyProtection="1">
      <alignment horizontal="left"/>
    </xf>
    <xf numFmtId="0" fontId="78" fillId="0" borderId="0" xfId="136" applyFont="1" applyBorder="1"/>
    <xf numFmtId="0" fontId="7" fillId="0" borderId="0" xfId="136" applyFont="1" applyBorder="1" applyAlignment="1">
      <alignment horizontal="center"/>
    </xf>
    <xf numFmtId="0" fontId="7" fillId="0" borderId="0" xfId="136" applyFont="1" applyFill="1" applyBorder="1" applyAlignment="1">
      <alignment horizontal="center"/>
    </xf>
    <xf numFmtId="0" fontId="7" fillId="0" borderId="0" xfId="136" applyFont="1" applyFill="1" applyBorder="1"/>
    <xf numFmtId="0" fontId="7" fillId="0" borderId="0" xfId="136" applyFont="1" applyBorder="1" applyAlignment="1">
      <alignment horizontal="left"/>
    </xf>
    <xf numFmtId="0" fontId="7" fillId="0" borderId="0" xfId="136" applyFont="1" applyFill="1" applyBorder="1" applyAlignment="1" applyProtection="1">
      <alignment horizontal="left"/>
    </xf>
    <xf numFmtId="0" fontId="7" fillId="0" borderId="8" xfId="136" applyFont="1" applyBorder="1" applyAlignment="1">
      <alignment horizontal="centerContinuous"/>
    </xf>
    <xf numFmtId="0" fontId="7" fillId="0" borderId="8" xfId="136" applyFont="1" applyBorder="1" applyAlignment="1" applyProtection="1">
      <alignment horizontal="centerContinuous"/>
    </xf>
    <xf numFmtId="0" fontId="7" fillId="0" borderId="8" xfId="136" applyFont="1" applyBorder="1"/>
    <xf numFmtId="0" fontId="7" fillId="0" borderId="8" xfId="136" applyFont="1" applyBorder="1" applyAlignment="1" applyProtection="1">
      <alignment horizontal="center"/>
    </xf>
    <xf numFmtId="0" fontId="22" fillId="0" borderId="5" xfId="0" applyNumberFormat="1" applyFont="1" applyBorder="1" applyAlignment="1">
      <alignment horizontal="center"/>
    </xf>
    <xf numFmtId="0" fontId="7" fillId="0" borderId="4" xfId="0" applyNumberFormat="1" applyFont="1" applyBorder="1" applyAlignment="1" applyProtection="1">
      <alignment horizontal="left"/>
    </xf>
    <xf numFmtId="0" fontId="7" fillId="0" borderId="1" xfId="19852" applyFont="1" applyBorder="1"/>
    <xf numFmtId="0" fontId="7" fillId="0" borderId="2" xfId="19852" applyFont="1" applyBorder="1"/>
    <xf numFmtId="0" fontId="7" fillId="0" borderId="3" xfId="19852" applyFont="1" applyBorder="1"/>
    <xf numFmtId="0" fontId="7" fillId="0" borderId="4" xfId="19852" applyFont="1" applyBorder="1" applyAlignment="1" applyProtection="1">
      <alignment horizontal="centerContinuous"/>
    </xf>
    <xf numFmtId="0" fontId="7" fillId="0" borderId="0" xfId="19852" applyFont="1" applyBorder="1" applyAlignment="1">
      <alignment horizontal="centerContinuous"/>
    </xf>
    <xf numFmtId="0" fontId="7" fillId="0" borderId="4" xfId="19852" applyFont="1" applyBorder="1"/>
    <xf numFmtId="0" fontId="7" fillId="0" borderId="0" xfId="19852" applyFont="1" applyBorder="1"/>
    <xf numFmtId="0" fontId="7" fillId="0" borderId="5" xfId="19852" applyFont="1" applyBorder="1"/>
    <xf numFmtId="0" fontId="7" fillId="0" borderId="0" xfId="19852" applyFont="1" applyBorder="1" applyAlignment="1" applyProtection="1">
      <alignment horizontal="right"/>
    </xf>
    <xf numFmtId="0" fontId="7" fillId="0" borderId="0" xfId="19852" applyFont="1" applyBorder="1" applyAlignment="1" applyProtection="1">
      <alignment horizontal="left"/>
    </xf>
    <xf numFmtId="0" fontId="7" fillId="0" borderId="8" xfId="19852" applyFont="1" applyBorder="1"/>
    <xf numFmtId="0" fontId="7" fillId="0" borderId="0" xfId="19852" applyFont="1" applyBorder="1" applyAlignment="1">
      <alignment horizontal="center"/>
    </xf>
    <xf numFmtId="0" fontId="7" fillId="0" borderId="31" xfId="19852" applyFont="1" applyBorder="1"/>
    <xf numFmtId="0" fontId="7" fillId="0" borderId="9" xfId="19852" applyFont="1" applyBorder="1"/>
    <xf numFmtId="0" fontId="8" fillId="0" borderId="2" xfId="19852" applyFont="1" applyBorder="1"/>
    <xf numFmtId="0" fontId="9" fillId="0" borderId="0" xfId="19852" applyBorder="1" applyAlignment="1">
      <alignment horizontal="centerContinuous"/>
    </xf>
    <xf numFmtId="0" fontId="7" fillId="0" borderId="5" xfId="19852" applyFont="1" applyBorder="1" applyAlignment="1"/>
    <xf numFmtId="0" fontId="7" fillId="0" borderId="4" xfId="19852" quotePrefix="1" applyFont="1" applyBorder="1" applyAlignment="1">
      <alignment horizontal="center"/>
    </xf>
    <xf numFmtId="0" fontId="7" fillId="0" borderId="4" xfId="19852" applyFont="1" applyBorder="1" applyAlignment="1">
      <alignment horizontal="center"/>
    </xf>
    <xf numFmtId="0" fontId="7" fillId="0" borderId="0" xfId="19852" applyFont="1" applyBorder="1" applyAlignment="1" applyProtection="1">
      <alignment horizontal="centerContinuous"/>
    </xf>
    <xf numFmtId="0" fontId="7" fillId="0" borderId="0" xfId="19852" quotePrefix="1" applyFont="1" applyBorder="1" applyAlignment="1">
      <alignment horizontal="center"/>
    </xf>
    <xf numFmtId="0" fontId="9" fillId="0" borderId="0" xfId="19852" applyBorder="1" applyAlignment="1">
      <alignment vertical="center"/>
    </xf>
    <xf numFmtId="0" fontId="7" fillId="0" borderId="0" xfId="19852" applyFont="1" applyBorder="1" applyAlignment="1">
      <alignment vertical="center"/>
    </xf>
    <xf numFmtId="0" fontId="7" fillId="0" borderId="4" xfId="19852" applyFont="1" applyBorder="1" applyAlignment="1">
      <alignment horizontal="centerContinuous" vertical="center"/>
    </xf>
    <xf numFmtId="0" fontId="7" fillId="0" borderId="0" xfId="19852" applyFont="1" applyBorder="1" applyAlignment="1">
      <alignment horizontal="centerContinuous" vertical="center"/>
    </xf>
    <xf numFmtId="0" fontId="7" fillId="0" borderId="5" xfId="19852" applyFont="1" applyBorder="1" applyAlignment="1">
      <alignment horizontal="centerContinuous" vertical="center"/>
    </xf>
    <xf numFmtId="0" fontId="7" fillId="0" borderId="4" xfId="19852" applyFont="1" applyBorder="1" applyAlignment="1">
      <alignment vertical="center"/>
    </xf>
    <xf numFmtId="0" fontId="7" fillId="0" borderId="5" xfId="19852" applyFont="1" applyBorder="1" applyAlignment="1">
      <alignment vertical="center"/>
    </xf>
    <xf numFmtId="0" fontId="7" fillId="0" borderId="4" xfId="19852" quotePrefix="1" applyFont="1" applyBorder="1" applyAlignment="1">
      <alignment horizontal="center" vertical="center"/>
    </xf>
    <xf numFmtId="0" fontId="7" fillId="0" borderId="0" xfId="19852" applyFont="1" applyBorder="1" applyAlignment="1" applyProtection="1">
      <alignment horizontal="left" vertical="center"/>
    </xf>
    <xf numFmtId="0" fontId="7" fillId="0" borderId="4" xfId="19852" applyFont="1" applyBorder="1" applyAlignment="1">
      <alignment horizontal="center" vertical="center"/>
    </xf>
    <xf numFmtId="0" fontId="7" fillId="0" borderId="5" xfId="19852" applyFont="1" applyBorder="1" applyAlignment="1">
      <alignment horizontal="center" vertical="center"/>
    </xf>
    <xf numFmtId="0" fontId="7" fillId="0" borderId="7" xfId="19852" applyFont="1" applyBorder="1" applyAlignment="1" applyProtection="1">
      <alignment horizontal="center" vertical="center"/>
    </xf>
    <xf numFmtId="0" fontId="7" fillId="0" borderId="10" xfId="19852" applyFont="1" applyBorder="1" applyAlignment="1">
      <alignment vertical="center"/>
    </xf>
    <xf numFmtId="0" fontId="7" fillId="0" borderId="10" xfId="19852" applyFont="1" applyBorder="1" applyAlignment="1" applyProtection="1">
      <alignment horizontal="center" vertical="center"/>
    </xf>
    <xf numFmtId="0" fontId="7" fillId="0" borderId="25" xfId="19852" applyFont="1" applyBorder="1" applyAlignment="1">
      <alignment vertical="center"/>
    </xf>
    <xf numFmtId="0" fontId="7" fillId="0" borderId="25" xfId="19852" applyFont="1" applyBorder="1" applyAlignment="1" applyProtection="1">
      <alignment horizontal="center" vertical="center"/>
    </xf>
    <xf numFmtId="0" fontId="8" fillId="0" borderId="25" xfId="19852" applyFont="1" applyBorder="1" applyAlignment="1" applyProtection="1">
      <alignment horizontal="left" vertical="center"/>
    </xf>
    <xf numFmtId="0" fontId="7" fillId="0" borderId="25" xfId="19852" applyFont="1" applyBorder="1" applyAlignment="1">
      <alignment horizontal="center" vertical="center"/>
    </xf>
    <xf numFmtId="0" fontId="7" fillId="0" borderId="25" xfId="19852" applyFont="1" applyBorder="1" applyAlignment="1" applyProtection="1">
      <alignment horizontal="left" vertical="center"/>
    </xf>
    <xf numFmtId="178" fontId="7" fillId="0" borderId="25" xfId="21573" applyNumberFormat="1" applyFont="1" applyBorder="1" applyAlignment="1">
      <alignment vertical="center"/>
    </xf>
    <xf numFmtId="0" fontId="7" fillId="0" borderId="25" xfId="19852" applyFont="1" applyFill="1" applyBorder="1" applyAlignment="1" applyProtection="1">
      <alignment horizontal="left" vertical="center"/>
    </xf>
    <xf numFmtId="177" fontId="7" fillId="0" borderId="25" xfId="19852" applyNumberFormat="1" applyFont="1" applyBorder="1" applyAlignment="1" applyProtection="1">
      <alignment vertical="center"/>
    </xf>
    <xf numFmtId="177" fontId="7" fillId="0" borderId="0" xfId="19852" applyNumberFormat="1" applyFont="1" applyBorder="1" applyAlignment="1" applyProtection="1">
      <alignment vertical="center"/>
    </xf>
    <xf numFmtId="0" fontId="7" fillId="0" borderId="5" xfId="19852" applyFont="1" applyBorder="1" applyAlignment="1" applyProtection="1">
      <alignment vertical="center"/>
    </xf>
    <xf numFmtId="177" fontId="7" fillId="0" borderId="8" xfId="19852" applyNumberFormat="1" applyFont="1" applyBorder="1" applyAlignment="1" applyProtection="1">
      <alignment vertical="center"/>
    </xf>
    <xf numFmtId="0" fontId="7" fillId="0" borderId="9" xfId="19852" applyFont="1" applyBorder="1" applyAlignment="1" applyProtection="1">
      <alignment vertical="center"/>
    </xf>
    <xf numFmtId="0" fontId="7" fillId="0" borderId="0" xfId="19852" applyFont="1" applyAlignment="1">
      <alignment vertical="center"/>
    </xf>
    <xf numFmtId="0" fontId="7" fillId="0" borderId="4" xfId="19852" applyFont="1" applyBorder="1" applyAlignment="1" applyProtection="1">
      <alignment horizontal="centerContinuous" vertical="center"/>
    </xf>
    <xf numFmtId="0" fontId="7" fillId="0" borderId="25" xfId="19852" applyFont="1" applyFill="1" applyBorder="1" applyAlignment="1">
      <alignment vertical="center"/>
    </xf>
    <xf numFmtId="0" fontId="7" fillId="0" borderId="4" xfId="19852" applyFont="1" applyFill="1" applyBorder="1" applyAlignment="1" applyProtection="1">
      <alignment vertical="center"/>
    </xf>
    <xf numFmtId="0" fontId="7" fillId="0" borderId="0" xfId="19852" applyFont="1" applyFill="1" applyBorder="1" applyAlignment="1">
      <alignment vertical="center"/>
    </xf>
    <xf numFmtId="0" fontId="7" fillId="0" borderId="31" xfId="19852" applyFont="1" applyFill="1" applyBorder="1" applyAlignment="1" applyProtection="1">
      <alignment vertical="center"/>
    </xf>
    <xf numFmtId="0" fontId="7" fillId="0" borderId="8" xfId="19852" applyFont="1" applyFill="1" applyBorder="1" applyAlignment="1">
      <alignment vertical="center"/>
    </xf>
    <xf numFmtId="0" fontId="7" fillId="0" borderId="8" xfId="19852" applyFont="1" applyFill="1" applyBorder="1" applyAlignment="1" applyProtection="1">
      <alignment horizontal="left" vertical="center"/>
    </xf>
    <xf numFmtId="178" fontId="7" fillId="0" borderId="25" xfId="21573" applyNumberFormat="1" applyFont="1" applyFill="1" applyBorder="1" applyAlignment="1">
      <alignment vertical="center"/>
    </xf>
    <xf numFmtId="0" fontId="8" fillId="0" borderId="25" xfId="19852" applyFont="1" applyFill="1" applyBorder="1" applyAlignment="1" applyProtection="1">
      <alignment horizontal="left" vertical="center"/>
    </xf>
    <xf numFmtId="0" fontId="7" fillId="0" borderId="2" xfId="19852" applyFont="1" applyFill="1" applyBorder="1" applyAlignment="1">
      <alignment horizontal="center" vertical="center"/>
    </xf>
    <xf numFmtId="0" fontId="7" fillId="0" borderId="3" xfId="19852" applyFont="1" applyBorder="1" applyAlignment="1" applyProtection="1">
      <alignment horizontal="center" vertical="center"/>
    </xf>
    <xf numFmtId="177" fontId="7" fillId="0" borderId="2" xfId="19852" applyNumberFormat="1" applyFont="1" applyBorder="1" applyAlignment="1" applyProtection="1">
      <alignment vertical="center"/>
    </xf>
    <xf numFmtId="0" fontId="7" fillId="0" borderId="2" xfId="19852" applyFont="1" applyFill="1" applyBorder="1" applyAlignment="1" applyProtection="1">
      <alignment horizontal="left" vertical="center"/>
    </xf>
    <xf numFmtId="0" fontId="7" fillId="0" borderId="2" xfId="19852" applyFont="1" applyFill="1" applyBorder="1" applyAlignment="1" applyProtection="1">
      <alignment horizontal="center" vertical="center"/>
    </xf>
    <xf numFmtId="0" fontId="7" fillId="0" borderId="2" xfId="19852" applyFont="1" applyFill="1" applyBorder="1" applyAlignment="1">
      <alignment horizontal="left" vertical="center"/>
    </xf>
    <xf numFmtId="0" fontId="7" fillId="0" borderId="1" xfId="19852" applyFont="1" applyFill="1" applyBorder="1" applyAlignment="1" applyProtection="1">
      <alignment horizontal="left" vertical="center"/>
    </xf>
    <xf numFmtId="177" fontId="7" fillId="0" borderId="25" xfId="19852" applyNumberFormat="1" applyFont="1" applyFill="1" applyBorder="1" applyAlignment="1" applyProtection="1">
      <alignment vertical="center"/>
    </xf>
    <xf numFmtId="0" fontId="7" fillId="0" borderId="25" xfId="19852" applyFont="1" applyFill="1" applyBorder="1" applyAlignment="1">
      <alignment horizontal="center" vertical="center"/>
    </xf>
    <xf numFmtId="0" fontId="7" fillId="0" borderId="6" xfId="19852" applyFont="1" applyBorder="1" applyAlignment="1" applyProtection="1">
      <alignment horizontal="center" vertical="center"/>
    </xf>
    <xf numFmtId="0" fontId="9" fillId="0" borderId="3" xfId="19852" applyBorder="1" applyAlignment="1">
      <alignment vertical="center"/>
    </xf>
    <xf numFmtId="0" fontId="9" fillId="0" borderId="2" xfId="19852" applyBorder="1" applyAlignment="1">
      <alignment vertical="center"/>
    </xf>
    <xf numFmtId="0" fontId="9" fillId="0" borderId="1" xfId="19852" applyBorder="1" applyAlignment="1">
      <alignment vertical="center"/>
    </xf>
    <xf numFmtId="0" fontId="8" fillId="0" borderId="0" xfId="19852" applyFont="1" applyBorder="1" applyAlignment="1">
      <alignment horizontal="centerContinuous" vertical="center"/>
    </xf>
    <xf numFmtId="164" fontId="22" fillId="0" borderId="0" xfId="9692" applyFont="1" applyBorder="1" applyAlignment="1" applyProtection="1">
      <alignment horizontal="center"/>
    </xf>
    <xf numFmtId="0" fontId="9" fillId="0" borderId="0" xfId="19852"/>
    <xf numFmtId="0" fontId="7" fillId="0" borderId="1" xfId="19852" applyFont="1" applyBorder="1"/>
    <xf numFmtId="0" fontId="7" fillId="0" borderId="2" xfId="19852" applyFont="1" applyBorder="1"/>
    <xf numFmtId="0" fontId="7" fillId="0" borderId="3" xfId="19852" applyFont="1" applyBorder="1"/>
    <xf numFmtId="0" fontId="7" fillId="0" borderId="0" xfId="19852" applyFont="1" applyBorder="1"/>
    <xf numFmtId="0" fontId="7" fillId="0" borderId="0" xfId="19852" applyFont="1" applyBorder="1" applyAlignment="1">
      <alignment horizontal="center"/>
    </xf>
    <xf numFmtId="0" fontId="7" fillId="0" borderId="0" xfId="19852" applyFont="1" applyAlignment="1">
      <alignment horizontal="center"/>
    </xf>
    <xf numFmtId="0" fontId="7" fillId="0" borderId="0" xfId="19852" applyFont="1" applyBorder="1" applyAlignment="1">
      <alignment vertical="center"/>
    </xf>
    <xf numFmtId="0" fontId="7" fillId="0" borderId="4" xfId="19852" applyFont="1" applyBorder="1" applyAlignment="1">
      <alignment horizontal="centerContinuous" vertical="center"/>
    </xf>
    <xf numFmtId="0" fontId="7" fillId="0" borderId="0" xfId="19852" applyFont="1" applyBorder="1" applyAlignment="1">
      <alignment horizontal="centerContinuous" vertical="center"/>
    </xf>
    <xf numFmtId="0" fontId="7" fillId="0" borderId="5" xfId="19852" applyFont="1" applyBorder="1" applyAlignment="1">
      <alignment horizontal="centerContinuous" vertical="center"/>
    </xf>
    <xf numFmtId="0" fontId="7" fillId="0" borderId="4" xfId="19852" applyFont="1" applyBorder="1" applyAlignment="1">
      <alignment vertical="center"/>
    </xf>
    <xf numFmtId="0" fontId="7" fillId="0" borderId="5" xfId="19852" applyFont="1" applyBorder="1" applyAlignment="1">
      <alignment vertical="center"/>
    </xf>
    <xf numFmtId="0" fontId="7" fillId="0" borderId="4" xfId="19852" quotePrefix="1" applyFont="1" applyBorder="1" applyAlignment="1">
      <alignment horizontal="center" vertical="center"/>
    </xf>
    <xf numFmtId="0" fontId="7" fillId="0" borderId="0" xfId="19852" applyFont="1" applyBorder="1" applyAlignment="1" applyProtection="1">
      <alignment horizontal="left" vertical="center"/>
    </xf>
    <xf numFmtId="0" fontId="7" fillId="0" borderId="4" xfId="19852" applyFont="1" applyBorder="1" applyAlignment="1">
      <alignment horizontal="center" vertical="center"/>
    </xf>
    <xf numFmtId="0" fontId="7" fillId="0" borderId="5" xfId="19852" applyFont="1" applyBorder="1" applyAlignment="1">
      <alignment horizontal="center" vertical="center"/>
    </xf>
    <xf numFmtId="0" fontId="7" fillId="0" borderId="7" xfId="19852" applyFont="1" applyBorder="1" applyAlignment="1" applyProtection="1">
      <alignment horizontal="center" vertical="center"/>
    </xf>
    <xf numFmtId="0" fontId="7" fillId="0" borderId="10" xfId="19852" applyFont="1" applyBorder="1" applyAlignment="1">
      <alignment vertical="center"/>
    </xf>
    <xf numFmtId="0" fontId="7" fillId="0" borderId="10" xfId="19852" applyFont="1" applyBorder="1" applyAlignment="1" applyProtection="1">
      <alignment horizontal="center" vertical="center"/>
    </xf>
    <xf numFmtId="0" fontId="7" fillId="0" borderId="25" xfId="19852" applyFont="1" applyBorder="1" applyAlignment="1">
      <alignment vertical="center"/>
    </xf>
    <xf numFmtId="0" fontId="7" fillId="0" borderId="25" xfId="19852" applyFont="1" applyBorder="1" applyAlignment="1" applyProtection="1">
      <alignment horizontal="center" vertical="center"/>
    </xf>
    <xf numFmtId="0" fontId="7" fillId="0" borderId="9" xfId="19852" applyFont="1" applyBorder="1" applyAlignment="1" applyProtection="1">
      <alignment horizontal="center" vertical="center"/>
    </xf>
    <xf numFmtId="0" fontId="7" fillId="0" borderId="0" xfId="19852" applyFont="1" applyBorder="1" applyAlignment="1">
      <alignment horizontal="center" vertical="center"/>
    </xf>
    <xf numFmtId="0" fontId="7" fillId="0" borderId="0" xfId="19852" applyFont="1" applyBorder="1" applyAlignment="1" applyProtection="1">
      <alignment horizontal="center" vertical="center"/>
    </xf>
    <xf numFmtId="0" fontId="7" fillId="0" borderId="0" xfId="19852" applyFont="1" applyFill="1" applyBorder="1" applyAlignment="1" applyProtection="1">
      <alignment horizontal="left" vertical="center"/>
    </xf>
    <xf numFmtId="177" fontId="7" fillId="0" borderId="0" xfId="19852" applyNumberFormat="1" applyFont="1" applyBorder="1" applyAlignment="1" applyProtection="1">
      <alignment vertical="center"/>
    </xf>
    <xf numFmtId="177" fontId="7" fillId="0" borderId="8" xfId="19852" applyNumberFormat="1" applyFont="1" applyBorder="1" applyAlignment="1" applyProtection="1">
      <alignment vertical="center"/>
    </xf>
    <xf numFmtId="0" fontId="7" fillId="0" borderId="0" xfId="19852" applyFont="1" applyAlignment="1">
      <alignment vertical="center"/>
    </xf>
    <xf numFmtId="0" fontId="7" fillId="0" borderId="8" xfId="19852" applyFont="1" applyBorder="1" applyAlignment="1">
      <alignment vertical="center"/>
    </xf>
    <xf numFmtId="0" fontId="7" fillId="0" borderId="5" xfId="19852" applyFont="1" applyBorder="1" applyAlignment="1" applyProtection="1">
      <alignment horizontal="center" vertical="center"/>
    </xf>
    <xf numFmtId="0" fontId="8" fillId="0" borderId="0" xfId="19852" applyFont="1" applyBorder="1" applyAlignment="1" applyProtection="1">
      <alignment horizontal="left" vertical="center"/>
    </xf>
    <xf numFmtId="37" fontId="7" fillId="0" borderId="25" xfId="21641" applyNumberFormat="1" applyFont="1" applyBorder="1" applyAlignment="1">
      <alignment vertical="center"/>
    </xf>
    <xf numFmtId="37" fontId="7" fillId="0" borderId="25" xfId="21641" applyNumberFormat="1" applyFont="1" applyFill="1" applyBorder="1" applyAlignment="1">
      <alignment vertical="center"/>
    </xf>
    <xf numFmtId="37" fontId="7" fillId="0" borderId="25" xfId="19852" applyNumberFormat="1" applyFont="1" applyBorder="1" applyAlignment="1" applyProtection="1">
      <alignment vertical="center"/>
    </xf>
    <xf numFmtId="37" fontId="7" fillId="0" borderId="25" xfId="19852" applyNumberFormat="1" applyFont="1" applyFill="1" applyBorder="1" applyAlignment="1" applyProtection="1">
      <alignment vertical="center"/>
    </xf>
    <xf numFmtId="37" fontId="7" fillId="0" borderId="25" xfId="19852" applyNumberFormat="1" applyFont="1" applyBorder="1" applyAlignment="1">
      <alignment vertical="center"/>
    </xf>
    <xf numFmtId="38" fontId="7" fillId="0" borderId="25" xfId="21641" applyNumberFormat="1" applyFont="1" applyBorder="1" applyAlignment="1">
      <alignment vertical="center"/>
    </xf>
    <xf numFmtId="0" fontId="7" fillId="0" borderId="4" xfId="19852" applyFont="1" applyBorder="1" applyAlignment="1" applyProtection="1">
      <alignment horizontal="center" vertical="center"/>
    </xf>
    <xf numFmtId="0" fontId="7" fillId="0" borderId="31" xfId="19852" applyFont="1" applyBorder="1" applyAlignment="1" applyProtection="1">
      <alignment horizontal="center" vertical="center"/>
    </xf>
    <xf numFmtId="0" fontId="7" fillId="0" borderId="8" xfId="19852" applyFont="1" applyBorder="1" applyAlignment="1">
      <alignment horizontal="left" vertical="center"/>
    </xf>
    <xf numFmtId="0" fontId="7" fillId="0" borderId="8" xfId="19852" applyFont="1" applyBorder="1" applyAlignment="1" applyProtection="1">
      <alignment horizontal="left" vertical="center"/>
    </xf>
    <xf numFmtId="37" fontId="7" fillId="0" borderId="0" xfId="19852" applyNumberFormat="1" applyFont="1" applyBorder="1" applyAlignment="1" applyProtection="1">
      <alignment vertical="center"/>
    </xf>
    <xf numFmtId="0" fontId="7" fillId="0" borderId="0" xfId="19852" applyFont="1" applyAlignment="1">
      <alignment horizontal="center" vertical="center"/>
    </xf>
    <xf numFmtId="0" fontId="7" fillId="0" borderId="2" xfId="19852" applyFont="1" applyBorder="1" applyAlignment="1">
      <alignment vertical="center"/>
    </xf>
    <xf numFmtId="0" fontId="7" fillId="0" borderId="4" xfId="19852" applyFont="1" applyBorder="1" applyAlignment="1" applyProtection="1">
      <alignment horizontal="centerContinuous" vertical="center"/>
    </xf>
    <xf numFmtId="0" fontId="7" fillId="0" borderId="25" xfId="19852" applyFont="1" applyFill="1" applyBorder="1" applyAlignment="1">
      <alignment vertical="center"/>
    </xf>
    <xf numFmtId="0" fontId="7" fillId="0" borderId="8" xfId="19852" applyFont="1" applyBorder="1" applyAlignment="1" applyProtection="1">
      <alignment horizontal="center" vertical="center"/>
    </xf>
    <xf numFmtId="0" fontId="7" fillId="0" borderId="0" xfId="19852" applyFont="1" applyFill="1" applyBorder="1" applyAlignment="1">
      <alignment horizontal="left" vertical="center"/>
    </xf>
    <xf numFmtId="0" fontId="7" fillId="0" borderId="2" xfId="19852" applyFont="1" applyBorder="1" applyAlignment="1" applyProtection="1">
      <alignment horizontal="left" vertical="center"/>
    </xf>
    <xf numFmtId="0" fontId="7" fillId="0" borderId="2" xfId="19852" applyFont="1" applyFill="1" applyBorder="1" applyAlignment="1" applyProtection="1">
      <alignment vertical="center"/>
    </xf>
    <xf numFmtId="0" fontId="7" fillId="0" borderId="1" xfId="19852" applyFont="1" applyBorder="1" applyAlignment="1" applyProtection="1">
      <alignment horizontal="center" vertical="center"/>
    </xf>
    <xf numFmtId="37" fontId="8" fillId="0" borderId="25" xfId="21640" applyNumberFormat="1" applyFont="1" applyFill="1" applyBorder="1" applyAlignment="1" applyProtection="1">
      <alignment vertical="center"/>
    </xf>
    <xf numFmtId="41" fontId="7" fillId="0" borderId="25" xfId="21641" applyNumberFormat="1" applyFont="1" applyFill="1" applyBorder="1" applyAlignment="1">
      <alignment horizontal="left" vertical="center" indent="2"/>
    </xf>
    <xf numFmtId="41" fontId="7" fillId="0" borderId="25" xfId="21641" applyNumberFormat="1" applyFont="1" applyFill="1" applyBorder="1" applyAlignment="1">
      <alignment horizontal="center" vertical="center"/>
    </xf>
    <xf numFmtId="38" fontId="7" fillId="0" borderId="25" xfId="21641" applyNumberFormat="1" applyFont="1" applyFill="1" applyBorder="1" applyAlignment="1">
      <alignment vertical="center"/>
    </xf>
    <xf numFmtId="38" fontId="7" fillId="0" borderId="25" xfId="21641" applyNumberFormat="1" applyFont="1" applyBorder="1" applyAlignment="1" applyProtection="1">
      <alignment vertical="center"/>
    </xf>
    <xf numFmtId="0" fontId="7" fillId="0" borderId="3" xfId="19852" applyFont="1" applyBorder="1" applyAlignment="1" applyProtection="1">
      <alignment horizontal="center" vertical="center"/>
    </xf>
    <xf numFmtId="177" fontId="7" fillId="0" borderId="2" xfId="19852" applyNumberFormat="1" applyFont="1" applyBorder="1" applyAlignment="1" applyProtection="1">
      <alignment vertical="center"/>
    </xf>
    <xf numFmtId="0" fontId="8" fillId="0" borderId="0" xfId="19852" applyFont="1" applyBorder="1" applyAlignment="1">
      <alignment horizontal="centerContinuous" vertical="center"/>
    </xf>
    <xf numFmtId="0" fontId="7" fillId="0" borderId="6" xfId="19852" applyFont="1" applyBorder="1" applyAlignment="1">
      <alignment vertical="center"/>
    </xf>
    <xf numFmtId="0" fontId="7" fillId="0" borderId="0" xfId="19852" applyFont="1" applyBorder="1" applyAlignment="1">
      <alignment vertical="center"/>
    </xf>
    <xf numFmtId="0" fontId="7" fillId="0" borderId="0" xfId="19852" applyFont="1" applyBorder="1" applyAlignment="1">
      <alignment horizontal="centerContinuous" vertical="center"/>
    </xf>
    <xf numFmtId="0" fontId="7" fillId="0" borderId="5" xfId="19852" applyFont="1" applyBorder="1" applyAlignment="1">
      <alignment vertical="center"/>
    </xf>
    <xf numFmtId="0" fontId="7" fillId="0" borderId="0" xfId="19852" applyFont="1" applyBorder="1" applyAlignment="1" applyProtection="1">
      <alignment horizontal="left" vertical="center"/>
    </xf>
    <xf numFmtId="0" fontId="7" fillId="0" borderId="5" xfId="19852" applyFont="1" applyBorder="1" applyAlignment="1">
      <alignment horizontal="center" vertical="center"/>
    </xf>
    <xf numFmtId="0" fontId="7" fillId="0" borderId="7" xfId="19852" applyFont="1" applyBorder="1" applyAlignment="1" applyProtection="1">
      <alignment horizontal="center" vertical="center"/>
    </xf>
    <xf numFmtId="0" fontId="7" fillId="0" borderId="10" xfId="19852" applyFont="1" applyBorder="1" applyAlignment="1" applyProtection="1">
      <alignment horizontal="center" vertical="center"/>
    </xf>
    <xf numFmtId="0" fontId="8" fillId="0" borderId="9" xfId="19852" applyFont="1" applyBorder="1" applyAlignment="1" applyProtection="1">
      <alignment horizontal="left" vertical="center"/>
    </xf>
    <xf numFmtId="0" fontId="7" fillId="0" borderId="25" xfId="19852" applyFont="1" applyBorder="1" applyAlignment="1">
      <alignment vertical="center"/>
    </xf>
    <xf numFmtId="0" fontId="7" fillId="0" borderId="25" xfId="19852" applyFont="1" applyBorder="1" applyAlignment="1" applyProtection="1">
      <alignment horizontal="center" vertical="center"/>
    </xf>
    <xf numFmtId="0" fontId="7" fillId="0" borderId="25" xfId="19852" applyFont="1" applyBorder="1" applyAlignment="1">
      <alignment horizontal="center" vertical="center"/>
    </xf>
    <xf numFmtId="0" fontId="7" fillId="0" borderId="25" xfId="19852" applyFont="1" applyBorder="1" applyAlignment="1" applyProtection="1">
      <alignment horizontal="left" vertical="center"/>
    </xf>
    <xf numFmtId="177" fontId="7" fillId="0" borderId="9" xfId="19852" applyNumberFormat="1" applyFont="1" applyBorder="1" applyAlignment="1" applyProtection="1">
      <alignment vertical="center"/>
    </xf>
    <xf numFmtId="0" fontId="7" fillId="0" borderId="25" xfId="19852" applyFont="1" applyFill="1" applyBorder="1" applyAlignment="1" applyProtection="1">
      <alignment horizontal="left" vertical="center"/>
    </xf>
    <xf numFmtId="0" fontId="7" fillId="0" borderId="9" xfId="19852" applyFont="1" applyBorder="1" applyAlignment="1" applyProtection="1">
      <alignment horizontal="left" vertical="center"/>
    </xf>
    <xf numFmtId="0" fontId="7" fillId="0" borderId="9" xfId="19852" applyFont="1" applyBorder="1" applyAlignment="1" applyProtection="1">
      <alignment horizontal="center" vertical="center"/>
    </xf>
    <xf numFmtId="0" fontId="7" fillId="0" borderId="9" xfId="19852" applyFont="1" applyFill="1" applyBorder="1" applyAlignment="1" applyProtection="1">
      <alignment horizontal="left" vertical="center"/>
    </xf>
    <xf numFmtId="0" fontId="7" fillId="0" borderId="0" xfId="19852" applyFont="1" applyBorder="1" applyAlignment="1">
      <alignment horizontal="center" vertical="center"/>
    </xf>
    <xf numFmtId="0" fontId="7" fillId="0" borderId="31" xfId="19852" applyFont="1" applyBorder="1" applyAlignment="1">
      <alignment vertical="center"/>
    </xf>
    <xf numFmtId="0" fontId="7" fillId="0" borderId="8" xfId="19852" applyFont="1" applyBorder="1" applyAlignment="1">
      <alignment vertical="center"/>
    </xf>
    <xf numFmtId="0" fontId="7" fillId="0" borderId="9" xfId="19852" applyFont="1" applyBorder="1" applyAlignment="1">
      <alignment vertical="center"/>
    </xf>
    <xf numFmtId="0" fontId="7" fillId="0" borderId="5" xfId="19852" applyFont="1" applyBorder="1" applyAlignment="1" applyProtection="1">
      <alignment horizontal="center" vertical="center"/>
    </xf>
    <xf numFmtId="0" fontId="7" fillId="0" borderId="4" xfId="19852" applyFont="1" applyBorder="1" applyAlignment="1" applyProtection="1">
      <alignment horizontal="center" vertical="center"/>
    </xf>
    <xf numFmtId="0" fontId="7" fillId="0" borderId="31" xfId="19852" applyFont="1" applyBorder="1" applyAlignment="1" applyProtection="1">
      <alignment horizontal="center" vertical="center"/>
    </xf>
    <xf numFmtId="0" fontId="7" fillId="0" borderId="8" xfId="19852" applyFont="1" applyBorder="1" applyAlignment="1">
      <alignment horizontal="left" vertical="center"/>
    </xf>
    <xf numFmtId="0" fontId="7" fillId="0" borderId="8" xfId="19852" applyFont="1" applyBorder="1" applyAlignment="1" applyProtection="1">
      <alignment horizontal="left" vertical="center"/>
    </xf>
    <xf numFmtId="0" fontId="7" fillId="0" borderId="1" xfId="19852" applyFont="1" applyBorder="1" applyAlignment="1">
      <alignment vertical="center"/>
    </xf>
    <xf numFmtId="0" fontId="7" fillId="0" borderId="2" xfId="19852" applyFont="1" applyBorder="1" applyAlignment="1">
      <alignment vertical="center"/>
    </xf>
    <xf numFmtId="0" fontId="8" fillId="0" borderId="2" xfId="19852" applyFont="1" applyBorder="1" applyAlignment="1">
      <alignment horizontal="center" vertical="center"/>
    </xf>
    <xf numFmtId="0" fontId="7" fillId="0" borderId="3" xfId="19852" applyFont="1" applyBorder="1" applyAlignment="1">
      <alignment horizontal="center" vertical="center"/>
    </xf>
    <xf numFmtId="0" fontId="7" fillId="0" borderId="4" xfId="19852" applyFont="1" applyBorder="1" applyAlignment="1" applyProtection="1">
      <alignment horizontal="centerContinuous" vertical="center"/>
    </xf>
    <xf numFmtId="0" fontId="7" fillId="0" borderId="10" xfId="19852" applyFont="1" applyBorder="1" applyAlignment="1">
      <alignment horizontal="center" vertical="center"/>
    </xf>
    <xf numFmtId="0" fontId="7" fillId="0" borderId="9" xfId="19852" applyFont="1" applyBorder="1" applyAlignment="1">
      <alignment horizontal="center" vertical="center"/>
    </xf>
    <xf numFmtId="0" fontId="9" fillId="0" borderId="25" xfId="19852" applyBorder="1" applyAlignment="1">
      <alignment vertical="center"/>
    </xf>
    <xf numFmtId="0" fontId="7" fillId="0" borderId="8" xfId="19852" applyFont="1" applyBorder="1" applyAlignment="1">
      <alignment horizontal="center" vertical="center"/>
    </xf>
    <xf numFmtId="0" fontId="8" fillId="0" borderId="25" xfId="19852" applyFont="1" applyFill="1" applyBorder="1" applyAlignment="1" applyProtection="1">
      <alignment horizontal="left" vertical="center"/>
    </xf>
    <xf numFmtId="0" fontId="8" fillId="0" borderId="9" xfId="19852" applyFont="1" applyFill="1" applyBorder="1" applyAlignment="1" applyProtection="1">
      <alignment horizontal="left" vertical="center"/>
    </xf>
    <xf numFmtId="0" fontId="7" fillId="0" borderId="7" xfId="19852" applyFont="1" applyBorder="1" applyAlignment="1">
      <alignment horizontal="center" vertical="center"/>
    </xf>
    <xf numFmtId="0" fontId="7" fillId="0" borderId="137" xfId="10352" applyFont="1" applyBorder="1" applyAlignment="1" applyProtection="1">
      <alignment horizontal="centerContinuous"/>
    </xf>
    <xf numFmtId="0" fontId="7" fillId="0" borderId="5" xfId="0" applyNumberFormat="1" applyFont="1" applyFill="1" applyBorder="1" applyAlignment="1" applyProtection="1">
      <alignment horizontal="center"/>
    </xf>
    <xf numFmtId="0" fontId="9" fillId="0" borderId="0" xfId="19852"/>
    <xf numFmtId="0" fontId="7" fillId="0" borderId="2" xfId="19852" applyFont="1" applyBorder="1"/>
    <xf numFmtId="0" fontId="7" fillId="0" borderId="0" xfId="19852" applyFont="1"/>
    <xf numFmtId="0" fontId="7" fillId="0" borderId="4" xfId="19852" applyFont="1" applyBorder="1" applyAlignment="1" applyProtection="1">
      <alignment horizontal="centerContinuous"/>
    </xf>
    <xf numFmtId="0" fontId="7" fillId="0" borderId="0" xfId="19852" applyFont="1" applyBorder="1" applyAlignment="1">
      <alignment horizontal="centerContinuous"/>
    </xf>
    <xf numFmtId="0" fontId="7" fillId="0" borderId="5" xfId="19852" applyFont="1" applyBorder="1" applyAlignment="1">
      <alignment horizontal="centerContinuous"/>
    </xf>
    <xf numFmtId="0" fontId="7" fillId="0" borderId="4" xfId="19852" applyFont="1" applyBorder="1"/>
    <xf numFmtId="0" fontId="7" fillId="0" borderId="0" xfId="19852" applyFont="1" applyBorder="1"/>
    <xf numFmtId="0" fontId="7" fillId="0" borderId="8" xfId="19852" applyFont="1" applyBorder="1"/>
    <xf numFmtId="0" fontId="7" fillId="0" borderId="0" xfId="19852" applyFont="1" applyBorder="1" applyAlignment="1">
      <alignment horizontal="center"/>
    </xf>
    <xf numFmtId="0" fontId="7" fillId="0" borderId="0" xfId="19852" applyFont="1" applyAlignment="1">
      <alignment horizontal="center"/>
    </xf>
    <xf numFmtId="0" fontId="7" fillId="0" borderId="31" xfId="19852" applyFont="1" applyBorder="1"/>
    <xf numFmtId="0" fontId="7" fillId="0" borderId="4" xfId="19852" applyFont="1" applyBorder="1" applyAlignment="1">
      <alignment horizontal="center"/>
    </xf>
    <xf numFmtId="0" fontId="7" fillId="0" borderId="0" xfId="19852" applyFont="1" applyBorder="1" applyAlignment="1" applyProtection="1">
      <alignment horizontal="centerContinuous"/>
    </xf>
    <xf numFmtId="0" fontId="7" fillId="0" borderId="0" xfId="19852" applyFont="1" applyBorder="1" applyAlignment="1">
      <alignment vertical="center"/>
    </xf>
    <xf numFmtId="0" fontId="7" fillId="0" borderId="4" xfId="19852" applyFont="1" applyBorder="1" applyAlignment="1">
      <alignment horizontal="centerContinuous" vertical="center"/>
    </xf>
    <xf numFmtId="0" fontId="7" fillId="0" borderId="0" xfId="19852" applyFont="1" applyBorder="1" applyAlignment="1">
      <alignment horizontal="centerContinuous" vertical="center"/>
    </xf>
    <xf numFmtId="0" fontId="7" fillId="0" borderId="5" xfId="19852" applyFont="1" applyBorder="1" applyAlignment="1">
      <alignment vertical="center"/>
    </xf>
    <xf numFmtId="0" fontId="7" fillId="0" borderId="0" xfId="19852" applyFont="1" applyBorder="1" applyAlignment="1" applyProtection="1">
      <alignment horizontal="left" vertical="center"/>
    </xf>
    <xf numFmtId="0" fontId="7" fillId="0" borderId="5" xfId="19852" applyFont="1" applyBorder="1" applyAlignment="1">
      <alignment horizontal="center" vertical="center"/>
    </xf>
    <xf numFmtId="0" fontId="7" fillId="0" borderId="7" xfId="19852" applyFont="1" applyBorder="1" applyAlignment="1" applyProtection="1">
      <alignment horizontal="center" vertical="center"/>
    </xf>
    <xf numFmtId="0" fontId="7" fillId="0" borderId="10" xfId="19852" applyFont="1" applyBorder="1" applyAlignment="1" applyProtection="1">
      <alignment horizontal="center" vertical="center"/>
    </xf>
    <xf numFmtId="0" fontId="7" fillId="0" borderId="25" xfId="19852" applyFont="1" applyBorder="1" applyAlignment="1">
      <alignment vertical="center"/>
    </xf>
    <xf numFmtId="0" fontId="7" fillId="0" borderId="25" xfId="19852" applyFont="1" applyBorder="1" applyAlignment="1">
      <alignment horizontal="center" vertical="center"/>
    </xf>
    <xf numFmtId="0" fontId="7" fillId="0" borderId="9" xfId="19852" applyFont="1" applyBorder="1" applyAlignment="1" applyProtection="1">
      <alignment horizontal="center" vertical="center"/>
    </xf>
    <xf numFmtId="0" fontId="7" fillId="0" borderId="0" xfId="19852" applyFont="1" applyFill="1" applyBorder="1" applyAlignment="1" applyProtection="1">
      <alignment horizontal="left" vertical="center"/>
    </xf>
    <xf numFmtId="0" fontId="7" fillId="0" borderId="9" xfId="19852" applyFont="1" applyBorder="1" applyAlignment="1" applyProtection="1">
      <alignment vertical="center"/>
    </xf>
    <xf numFmtId="0" fontId="7" fillId="0" borderId="0" xfId="19852" applyFont="1" applyAlignment="1">
      <alignment vertical="center"/>
    </xf>
    <xf numFmtId="0" fontId="7" fillId="0" borderId="31" xfId="19852" applyFont="1" applyBorder="1" applyAlignment="1">
      <alignment vertical="center"/>
    </xf>
    <xf numFmtId="0" fontId="7" fillId="0" borderId="8" xfId="19852" applyFont="1" applyBorder="1" applyAlignment="1">
      <alignment vertical="center"/>
    </xf>
    <xf numFmtId="0" fontId="7" fillId="0" borderId="9" xfId="19852" applyFont="1" applyBorder="1" applyAlignment="1">
      <alignment vertical="center"/>
    </xf>
    <xf numFmtId="0" fontId="7" fillId="0" borderId="7" xfId="19852" applyFont="1" applyBorder="1" applyAlignment="1">
      <alignment vertical="center"/>
    </xf>
    <xf numFmtId="0" fontId="7" fillId="0" borderId="8" xfId="19852" applyFont="1" applyBorder="1" applyAlignment="1" applyProtection="1">
      <alignment horizontal="centerContinuous" vertical="center"/>
    </xf>
    <xf numFmtId="0" fontId="7" fillId="0" borderId="8" xfId="19852" applyFont="1" applyBorder="1" applyAlignment="1">
      <alignment horizontal="centerContinuous" vertical="center"/>
    </xf>
    <xf numFmtId="0" fontId="7" fillId="0" borderId="9" xfId="19852" applyFont="1" applyBorder="1" applyAlignment="1">
      <alignment horizontal="centerContinuous" vertical="center"/>
    </xf>
    <xf numFmtId="0" fontId="7" fillId="0" borderId="5" xfId="19852" applyFont="1" applyBorder="1" applyAlignment="1" applyProtection="1">
      <alignment horizontal="center" vertical="center"/>
    </xf>
    <xf numFmtId="0" fontId="8" fillId="0" borderId="0" xfId="19852" applyFont="1" applyBorder="1" applyAlignment="1" applyProtection="1">
      <alignment horizontal="left" vertical="center"/>
    </xf>
    <xf numFmtId="37" fontId="7" fillId="0" borderId="25" xfId="19852" applyNumberFormat="1" applyFont="1" applyBorder="1" applyAlignment="1" applyProtection="1">
      <alignment vertical="center"/>
    </xf>
    <xf numFmtId="37" fontId="7" fillId="0" borderId="25" xfId="19852" applyNumberFormat="1" applyFont="1" applyFill="1" applyBorder="1" applyAlignment="1" applyProtection="1">
      <alignment vertical="center"/>
    </xf>
    <xf numFmtId="37" fontId="7" fillId="0" borderId="25" xfId="19852" applyNumberFormat="1" applyFont="1" applyBorder="1" applyAlignment="1">
      <alignment vertical="center"/>
    </xf>
    <xf numFmtId="0" fontId="7" fillId="0" borderId="4" xfId="19852" applyFont="1" applyBorder="1" applyAlignment="1" applyProtection="1">
      <alignment horizontal="center" vertical="center"/>
    </xf>
    <xf numFmtId="0" fontId="7" fillId="0" borderId="8" xfId="19852" applyFont="1" applyBorder="1" applyAlignment="1">
      <alignment horizontal="left" vertical="center"/>
    </xf>
    <xf numFmtId="37" fontId="7" fillId="0" borderId="0" xfId="19852" applyNumberFormat="1" applyFont="1" applyBorder="1" applyAlignment="1" applyProtection="1">
      <alignment vertical="center"/>
    </xf>
    <xf numFmtId="0" fontId="7" fillId="0" borderId="1" xfId="19852" applyFont="1" applyBorder="1" applyAlignment="1">
      <alignment vertical="center"/>
    </xf>
    <xf numFmtId="0" fontId="7" fillId="0" borderId="2" xfId="19852" applyFont="1" applyBorder="1" applyAlignment="1">
      <alignment vertical="center"/>
    </xf>
    <xf numFmtId="0" fontId="8" fillId="0" borderId="2" xfId="19852" applyFont="1" applyBorder="1" applyAlignment="1">
      <alignment horizontal="center" vertical="center"/>
    </xf>
    <xf numFmtId="0" fontId="7" fillId="0" borderId="3" xfId="19852" applyFont="1" applyBorder="1" applyAlignment="1">
      <alignment horizontal="center" vertical="center"/>
    </xf>
    <xf numFmtId="0" fontId="7" fillId="0" borderId="4" xfId="19852" applyFont="1" applyBorder="1" applyAlignment="1" applyProtection="1">
      <alignment horizontal="centerContinuous" vertical="center"/>
    </xf>
    <xf numFmtId="0" fontId="7" fillId="0" borderId="10" xfId="19852" applyFont="1" applyBorder="1" applyAlignment="1">
      <alignment horizontal="center" vertical="center"/>
    </xf>
    <xf numFmtId="0" fontId="7" fillId="0" borderId="9" xfId="19852" applyFont="1" applyBorder="1" applyAlignment="1">
      <alignment horizontal="center" vertical="center"/>
    </xf>
    <xf numFmtId="37" fontId="7" fillId="0" borderId="2" xfId="19852" applyNumberFormat="1" applyFont="1" applyBorder="1" applyAlignment="1">
      <alignment vertical="center"/>
    </xf>
    <xf numFmtId="37" fontId="7" fillId="0" borderId="0" xfId="19852" applyNumberFormat="1" applyFont="1" applyBorder="1" applyAlignment="1">
      <alignment horizontal="centerContinuous" vertical="center"/>
    </xf>
    <xf numFmtId="37" fontId="7" fillId="0" borderId="8" xfId="19852" applyNumberFormat="1" applyFont="1" applyBorder="1" applyAlignment="1">
      <alignment vertical="center"/>
    </xf>
    <xf numFmtId="37" fontId="7" fillId="0" borderId="5" xfId="19852" applyNumberFormat="1" applyFont="1" applyBorder="1" applyAlignment="1">
      <alignment vertical="center"/>
    </xf>
    <xf numFmtId="37" fontId="7" fillId="0" borderId="5" xfId="19852" applyNumberFormat="1" applyFont="1" applyBorder="1" applyAlignment="1" applyProtection="1">
      <alignment horizontal="center" vertical="center"/>
    </xf>
    <xf numFmtId="37" fontId="7" fillId="0" borderId="9" xfId="19852" applyNumberFormat="1" applyFont="1" applyBorder="1" applyAlignment="1" applyProtection="1">
      <alignment horizontal="center" vertical="center"/>
    </xf>
    <xf numFmtId="37" fontId="7" fillId="0" borderId="9" xfId="19852" applyNumberFormat="1" applyFont="1" applyFill="1" applyBorder="1" applyAlignment="1" applyProtection="1">
      <alignment vertical="center"/>
    </xf>
    <xf numFmtId="37" fontId="7" fillId="0" borderId="9" xfId="19852" applyNumberFormat="1" applyFont="1" applyBorder="1" applyAlignment="1" applyProtection="1">
      <alignment vertical="center"/>
    </xf>
    <xf numFmtId="37" fontId="7" fillId="0" borderId="9" xfId="19852" applyNumberFormat="1" applyFont="1" applyBorder="1" applyAlignment="1">
      <alignment vertical="center"/>
    </xf>
    <xf numFmtId="5" fontId="7" fillId="0" borderId="9" xfId="19852" applyNumberFormat="1" applyFont="1" applyBorder="1" applyAlignment="1" applyProtection="1">
      <alignment vertical="center"/>
    </xf>
    <xf numFmtId="37" fontId="7" fillId="0" borderId="9" xfId="19852" applyNumberFormat="1" applyFont="1" applyFill="1" applyBorder="1" applyAlignment="1" applyProtection="1">
      <alignment horizontal="right" vertical="center"/>
    </xf>
    <xf numFmtId="37" fontId="7" fillId="0" borderId="25" xfId="19852" applyNumberFormat="1" applyFont="1" applyFill="1" applyBorder="1" applyAlignment="1">
      <alignment horizontal="right" vertical="center"/>
    </xf>
    <xf numFmtId="5" fontId="7" fillId="0" borderId="25" xfId="19852" applyNumberFormat="1" applyFont="1" applyBorder="1" applyAlignment="1" applyProtection="1">
      <alignment vertical="center"/>
    </xf>
    <xf numFmtId="37" fontId="7" fillId="0" borderId="25" xfId="19852" applyNumberFormat="1" applyFont="1" applyFill="1" applyBorder="1" applyAlignment="1">
      <alignment vertical="center"/>
    </xf>
    <xf numFmtId="37" fontId="8" fillId="0" borderId="25" xfId="21568" applyNumberFormat="1" applyFont="1" applyBorder="1" applyAlignment="1">
      <alignment vertical="center"/>
    </xf>
    <xf numFmtId="37" fontId="7" fillId="0" borderId="25" xfId="19852" applyNumberFormat="1" applyFont="1" applyBorder="1" applyAlignment="1" applyProtection="1">
      <alignment horizontal="right" vertical="center"/>
    </xf>
    <xf numFmtId="37" fontId="7" fillId="0" borderId="25" xfId="19852" applyNumberFormat="1" applyFont="1" applyBorder="1" applyAlignment="1">
      <alignment horizontal="right" vertical="center"/>
    </xf>
    <xf numFmtId="6" fontId="7" fillId="0" borderId="25" xfId="21568" applyNumberFormat="1" applyFont="1" applyBorder="1" applyAlignment="1" applyProtection="1">
      <alignment vertical="center"/>
    </xf>
    <xf numFmtId="6" fontId="7" fillId="0" borderId="9" xfId="21568" applyNumberFormat="1" applyFont="1" applyBorder="1" applyAlignment="1" applyProtection="1">
      <alignment vertical="center"/>
    </xf>
    <xf numFmtId="0" fontId="7" fillId="0" borderId="27" xfId="19852" applyFont="1" applyBorder="1" applyAlignment="1">
      <alignment vertical="center"/>
    </xf>
    <xf numFmtId="37" fontId="7" fillId="0" borderId="25" xfId="21568" applyNumberFormat="1" applyFont="1" applyBorder="1" applyAlignment="1">
      <alignment vertical="center"/>
    </xf>
    <xf numFmtId="164" fontId="7" fillId="0" borderId="9" xfId="19852" applyNumberFormat="1" applyFont="1" applyBorder="1" applyAlignment="1" applyProtection="1">
      <alignment vertical="center"/>
    </xf>
    <xf numFmtId="37" fontId="8" fillId="0" borderId="25" xfId="19852" applyNumberFormat="1" applyFont="1" applyBorder="1" applyAlignment="1" applyProtection="1">
      <alignment vertical="center"/>
    </xf>
    <xf numFmtId="5" fontId="7" fillId="0" borderId="0" xfId="19852" applyNumberFormat="1" applyFont="1" applyBorder="1" applyAlignment="1" applyProtection="1">
      <alignment vertical="center"/>
    </xf>
    <xf numFmtId="37" fontId="7" fillId="0" borderId="0" xfId="19852" applyNumberFormat="1" applyFont="1"/>
    <xf numFmtId="37" fontId="7" fillId="0" borderId="0" xfId="19852" applyNumberFormat="1" applyFont="1" applyBorder="1" applyProtection="1"/>
    <xf numFmtId="0" fontId="7" fillId="0" borderId="31" xfId="19852" applyFont="1" applyBorder="1" applyAlignment="1" applyProtection="1">
      <alignment vertical="center"/>
    </xf>
    <xf numFmtId="37" fontId="7" fillId="0" borderId="8" xfId="19852" applyNumberFormat="1" applyFont="1" applyBorder="1" applyAlignment="1" applyProtection="1">
      <alignment vertical="center"/>
    </xf>
    <xf numFmtId="5" fontId="7" fillId="0" borderId="8" xfId="19852" applyNumberFormat="1" applyFont="1" applyBorder="1" applyAlignment="1" applyProtection="1">
      <alignment vertical="center"/>
    </xf>
    <xf numFmtId="0" fontId="7" fillId="0" borderId="25" xfId="19852" applyFont="1" applyFill="1" applyBorder="1" applyAlignment="1">
      <alignment vertical="center"/>
    </xf>
    <xf numFmtId="0" fontId="7" fillId="0" borderId="0" xfId="19852" applyFont="1" applyFill="1" applyBorder="1" applyAlignment="1">
      <alignment vertical="center"/>
    </xf>
    <xf numFmtId="37" fontId="8" fillId="0" borderId="25" xfId="21568" applyNumberFormat="1" applyFont="1" applyFill="1" applyBorder="1" applyAlignment="1">
      <alignment vertical="center"/>
    </xf>
    <xf numFmtId="0" fontId="7" fillId="0" borderId="9" xfId="19852" applyFont="1" applyFill="1" applyBorder="1" applyAlignment="1">
      <alignment vertical="center"/>
    </xf>
    <xf numFmtId="5" fontId="7" fillId="0" borderId="9" xfId="19852" applyNumberFormat="1" applyFont="1" applyFill="1" applyBorder="1" applyAlignment="1" applyProtection="1">
      <alignment vertical="center"/>
    </xf>
    <xf numFmtId="37" fontId="8" fillId="0" borderId="9" xfId="19852" applyNumberFormat="1" applyFont="1" applyFill="1" applyBorder="1" applyAlignment="1" applyProtection="1">
      <alignment vertical="center"/>
    </xf>
    <xf numFmtId="37" fontId="22" fillId="0" borderId="0" xfId="19852" applyNumberFormat="1" applyFont="1" applyBorder="1" applyAlignment="1" applyProtection="1">
      <alignment vertical="center"/>
    </xf>
    <xf numFmtId="0" fontId="48" fillId="0" borderId="1" xfId="0" applyNumberFormat="1" applyFont="1" applyBorder="1" applyAlignment="1">
      <alignment vertical="center"/>
    </xf>
    <xf numFmtId="0" fontId="22" fillId="0" borderId="138" xfId="0" applyNumberFormat="1" applyFont="1" applyBorder="1" applyAlignment="1" applyProtection="1">
      <alignment horizontal="centerContinuous" vertical="center"/>
    </xf>
    <xf numFmtId="0" fontId="22" fillId="0" borderId="138" xfId="0" applyNumberFormat="1" applyFont="1" applyBorder="1" applyAlignment="1">
      <alignment horizontal="center" vertical="center"/>
    </xf>
    <xf numFmtId="0" fontId="22" fillId="0" borderId="138" xfId="0" applyNumberFormat="1" applyFont="1" applyBorder="1" applyAlignment="1" applyProtection="1">
      <alignment horizontal="center" vertical="center"/>
    </xf>
    <xf numFmtId="0" fontId="22" fillId="0" borderId="0" xfId="0" quotePrefix="1" applyNumberFormat="1" applyFont="1" applyBorder="1" applyAlignment="1">
      <alignment horizontal="center" vertical="center"/>
    </xf>
    <xf numFmtId="0" fontId="48" fillId="0" borderId="0" xfId="0" applyNumberFormat="1" applyFont="1" applyBorder="1" applyAlignment="1">
      <alignment vertical="center"/>
    </xf>
    <xf numFmtId="0" fontId="48" fillId="0" borderId="138" xfId="0" applyNumberFormat="1" applyFont="1" applyBorder="1" applyAlignment="1">
      <alignment horizontal="center" vertical="center"/>
    </xf>
    <xf numFmtId="0" fontId="86" fillId="0" borderId="0" xfId="0" applyNumberFormat="1" applyFont="1" applyBorder="1" applyAlignment="1" applyProtection="1">
      <alignment horizontal="center" vertical="center"/>
    </xf>
    <xf numFmtId="0" fontId="22" fillId="0" borderId="31" xfId="0" applyNumberFormat="1" applyFont="1" applyBorder="1" applyAlignment="1">
      <alignment horizontal="center" vertical="center"/>
    </xf>
    <xf numFmtId="0" fontId="22" fillId="0" borderId="11" xfId="0" applyNumberFormat="1" applyFont="1" applyBorder="1" applyAlignment="1">
      <alignment vertical="center"/>
    </xf>
    <xf numFmtId="0" fontId="22" fillId="0" borderId="13" xfId="0" applyNumberFormat="1" applyFont="1" applyBorder="1" applyAlignment="1">
      <alignment vertical="center"/>
    </xf>
    <xf numFmtId="0" fontId="22" fillId="0" borderId="93" xfId="0" applyNumberFormat="1" applyFont="1" applyBorder="1" applyAlignment="1">
      <alignment vertical="center"/>
    </xf>
    <xf numFmtId="0" fontId="22" fillId="0" borderId="23" xfId="0" applyNumberFormat="1" applyFont="1" applyFill="1" applyBorder="1" applyAlignment="1">
      <alignment vertical="center"/>
    </xf>
    <xf numFmtId="37" fontId="22" fillId="0" borderId="94" xfId="0" applyNumberFormat="1" applyFont="1" applyFill="1" applyBorder="1" applyAlignment="1">
      <alignment vertical="center"/>
    </xf>
    <xf numFmtId="0" fontId="22" fillId="0" borderId="15" xfId="0" applyNumberFormat="1" applyFont="1" applyFill="1" applyBorder="1" applyAlignment="1" applyProtection="1">
      <alignment horizontal="center" vertical="center"/>
    </xf>
    <xf numFmtId="37" fontId="22" fillId="0" borderId="0" xfId="0" applyNumberFormat="1" applyFont="1" applyAlignment="1">
      <alignment vertical="center"/>
    </xf>
    <xf numFmtId="41" fontId="22" fillId="0" borderId="0" xfId="0" applyNumberFormat="1" applyFont="1" applyAlignment="1">
      <alignment vertical="center"/>
    </xf>
    <xf numFmtId="37" fontId="22" fillId="0" borderId="15" xfId="0" applyNumberFormat="1" applyFont="1" applyFill="1" applyBorder="1" applyAlignment="1">
      <alignment vertical="center"/>
    </xf>
    <xf numFmtId="37" fontId="22" fillId="0" borderId="93" xfId="0" applyNumberFormat="1" applyFont="1" applyFill="1" applyBorder="1" applyAlignment="1">
      <alignment vertical="center"/>
    </xf>
    <xf numFmtId="37" fontId="22" fillId="0" borderId="23" xfId="0" applyNumberFormat="1" applyFont="1" applyFill="1" applyBorder="1" applyAlignment="1">
      <alignment vertical="center"/>
    </xf>
    <xf numFmtId="37" fontId="22" fillId="0" borderId="15" xfId="0" applyNumberFormat="1" applyFont="1" applyFill="1" applyBorder="1" applyAlignment="1" applyProtection="1">
      <alignment vertical="center"/>
    </xf>
    <xf numFmtId="37" fontId="22" fillId="0" borderId="60" xfId="0" applyNumberFormat="1" applyFont="1" applyFill="1" applyBorder="1" applyAlignment="1" applyProtection="1">
      <alignment vertical="center"/>
    </xf>
    <xf numFmtId="37" fontId="22" fillId="0" borderId="30" xfId="0" applyNumberFormat="1" applyFont="1" applyFill="1" applyBorder="1" applyAlignment="1" applyProtection="1">
      <alignment vertical="center"/>
    </xf>
    <xf numFmtId="37" fontId="22" fillId="0" borderId="80" xfId="0" applyNumberFormat="1" applyFont="1" applyFill="1" applyBorder="1" applyAlignment="1">
      <alignment vertical="center"/>
    </xf>
    <xf numFmtId="0" fontId="22" fillId="83" borderId="145" xfId="0" applyNumberFormat="1" applyFont="1" applyFill="1" applyBorder="1" applyAlignment="1">
      <alignment vertical="center"/>
    </xf>
    <xf numFmtId="0" fontId="22" fillId="83" borderId="5" xfId="0" applyNumberFormat="1" applyFont="1" applyFill="1" applyBorder="1" applyAlignment="1">
      <alignment vertical="center"/>
    </xf>
    <xf numFmtId="37" fontId="22" fillId="0" borderId="82" xfId="0" applyNumberFormat="1" applyFont="1" applyFill="1" applyBorder="1" applyAlignment="1">
      <alignment vertical="center"/>
    </xf>
    <xf numFmtId="0" fontId="22" fillId="83" borderId="138" xfId="0" applyNumberFormat="1" applyFont="1" applyFill="1" applyBorder="1" applyAlignment="1">
      <alignment vertical="center"/>
    </xf>
    <xf numFmtId="37" fontId="22" fillId="0" borderId="94" xfId="0" applyNumberFormat="1" applyFont="1" applyFill="1" applyBorder="1" applyAlignment="1">
      <alignment horizontal="right" vertical="center"/>
    </xf>
    <xf numFmtId="37" fontId="22" fillId="0" borderId="82" xfId="0" applyNumberFormat="1" applyFont="1" applyFill="1" applyBorder="1" applyAlignment="1">
      <alignment horizontal="right" vertical="center"/>
    </xf>
    <xf numFmtId="0" fontId="22" fillId="0" borderId="9" xfId="0" applyNumberFormat="1" applyFont="1" applyBorder="1" applyAlignment="1" applyProtection="1">
      <alignment horizontal="centerContinuous" vertical="center"/>
    </xf>
    <xf numFmtId="37" fontId="22" fillId="0" borderId="82" xfId="0" applyNumberFormat="1" applyFont="1" applyFill="1" applyBorder="1" applyAlignment="1" applyProtection="1">
      <alignment vertical="center"/>
    </xf>
    <xf numFmtId="0" fontId="22" fillId="83" borderId="31" xfId="0" applyNumberFormat="1" applyFont="1" applyFill="1" applyBorder="1" applyAlignment="1">
      <alignment vertical="center"/>
    </xf>
    <xf numFmtId="0" fontId="22" fillId="83" borderId="9" xfId="0" applyNumberFormat="1" applyFont="1" applyFill="1" applyBorder="1" applyAlignment="1">
      <alignment vertical="center"/>
    </xf>
    <xf numFmtId="0" fontId="22" fillId="0" borderId="138" xfId="0" applyNumberFormat="1" applyFont="1" applyBorder="1" applyAlignment="1">
      <alignment vertical="center"/>
    </xf>
    <xf numFmtId="0" fontId="22" fillId="0" borderId="5" xfId="0" applyNumberFormat="1" applyFont="1" applyBorder="1" applyAlignment="1">
      <alignment horizontal="right" vertical="center"/>
    </xf>
    <xf numFmtId="0" fontId="22" fillId="0" borderId="138" xfId="0" applyNumberFormat="1" applyFont="1" applyBorder="1" applyAlignment="1" applyProtection="1">
      <alignment horizontal="right" vertical="center"/>
    </xf>
    <xf numFmtId="37" fontId="22" fillId="0" borderId="0" xfId="0" applyNumberFormat="1" applyFont="1" applyBorder="1" applyAlignment="1">
      <alignment vertical="center"/>
    </xf>
    <xf numFmtId="0" fontId="22" fillId="0" borderId="5" xfId="0" applyNumberFormat="1" applyFont="1" applyBorder="1" applyAlignment="1" applyProtection="1">
      <alignment horizontal="right" vertical="center"/>
    </xf>
    <xf numFmtId="0" fontId="22" fillId="0" borderId="138" xfId="0" applyNumberFormat="1" applyFont="1" applyBorder="1" applyAlignment="1">
      <alignment horizontal="right" vertical="center"/>
    </xf>
    <xf numFmtId="37" fontId="22" fillId="0" borderId="0" xfId="0" applyNumberFormat="1" applyFont="1" applyBorder="1" applyAlignment="1">
      <alignment horizontal="right" vertical="center"/>
    </xf>
    <xf numFmtId="0" fontId="22" fillId="0" borderId="31" xfId="0" applyNumberFormat="1" applyFont="1" applyBorder="1" applyAlignment="1">
      <alignment horizontal="right" vertical="center"/>
    </xf>
    <xf numFmtId="37" fontId="22" fillId="0" borderId="0" xfId="0" applyNumberFormat="1" applyFont="1" applyBorder="1" applyAlignment="1" applyProtection="1">
      <alignment horizontal="right" vertical="center"/>
    </xf>
    <xf numFmtId="0" fontId="22" fillId="0" borderId="0" xfId="0" applyNumberFormat="1" applyFont="1" applyBorder="1" applyAlignment="1" applyProtection="1">
      <alignment horizontal="right" vertical="center"/>
    </xf>
    <xf numFmtId="0" fontId="22" fillId="0" borderId="138" xfId="0" applyNumberFormat="1" applyFont="1" applyBorder="1" applyAlignment="1">
      <alignment horizontal="centerContinuous" vertical="center"/>
    </xf>
    <xf numFmtId="0" fontId="22" fillId="0" borderId="138" xfId="0" applyNumberFormat="1" applyFont="1" applyFill="1" applyBorder="1" applyAlignment="1">
      <alignment horizontal="right" vertical="center"/>
    </xf>
    <xf numFmtId="0" fontId="22" fillId="0" borderId="138" xfId="0" applyNumberFormat="1" applyFont="1" applyFill="1" applyBorder="1" applyAlignment="1">
      <alignment vertical="center"/>
    </xf>
    <xf numFmtId="0" fontId="83" fillId="0" borderId="4" xfId="0" applyNumberFormat="1" applyFont="1" applyBorder="1" applyAlignment="1" applyProtection="1">
      <alignment horizontal="center"/>
    </xf>
    <xf numFmtId="0" fontId="83" fillId="0" borderId="0" xfId="0" applyNumberFormat="1" applyFont="1" applyBorder="1" applyAlignment="1" applyProtection="1">
      <alignment horizontal="center"/>
    </xf>
    <xf numFmtId="0" fontId="83" fillId="0" borderId="5" xfId="0" applyNumberFormat="1" applyFont="1" applyBorder="1" applyAlignment="1" applyProtection="1">
      <alignment horizontal="center"/>
    </xf>
    <xf numFmtId="0" fontId="22" fillId="0" borderId="0" xfId="0" applyNumberFormat="1" applyFont="1" applyFill="1" applyBorder="1" applyAlignment="1">
      <alignment horizontal="left" vertical="center" wrapText="1"/>
    </xf>
    <xf numFmtId="0" fontId="8" fillId="0" borderId="138"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9" fillId="0" borderId="138"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5" xfId="0" applyNumberFormat="1" applyFont="1" applyBorder="1" applyAlignment="1">
      <alignment horizontal="center" vertical="center"/>
    </xf>
    <xf numFmtId="164" fontId="7" fillId="0" borderId="4" xfId="0" applyFont="1" applyBorder="1" applyAlignment="1">
      <alignment horizontal="center" vertical="top" textRotation="180"/>
    </xf>
    <xf numFmtId="164" fontId="7" fillId="0" borderId="4" xfId="0" quotePrefix="1" applyFont="1" applyBorder="1" applyAlignment="1">
      <alignment horizontal="center" textRotation="180"/>
    </xf>
    <xf numFmtId="164" fontId="7" fillId="0" borderId="0" xfId="0" applyFont="1" applyBorder="1" applyAlignment="1">
      <alignment horizontal="center" textRotation="180"/>
    </xf>
    <xf numFmtId="0" fontId="8" fillId="0" borderId="2" xfId="19852" applyFont="1" applyBorder="1" applyAlignment="1">
      <alignment horizontal="center"/>
    </xf>
    <xf numFmtId="0" fontId="7" fillId="0" borderId="59" xfId="19852" applyFont="1" applyBorder="1" applyAlignment="1" applyProtection="1">
      <alignment horizontal="center" vertical="center"/>
    </xf>
    <xf numFmtId="0" fontId="7" fillId="0" borderId="79" xfId="19852" applyFont="1" applyBorder="1" applyAlignment="1" applyProtection="1">
      <alignment horizontal="center" vertical="center"/>
    </xf>
    <xf numFmtId="0" fontId="7" fillId="0" borderId="4" xfId="7950" applyFont="1" applyBorder="1" applyAlignment="1" applyProtection="1">
      <alignment horizontal="center" vertical="center"/>
    </xf>
    <xf numFmtId="0" fontId="7" fillId="0" borderId="0" xfId="7950" applyFont="1" applyBorder="1" applyAlignment="1" applyProtection="1">
      <alignment horizontal="center" vertical="center"/>
    </xf>
    <xf numFmtId="0" fontId="7" fillId="0" borderId="5" xfId="7950" applyFont="1" applyBorder="1" applyAlignment="1" applyProtection="1">
      <alignment horizontal="center" vertical="center"/>
    </xf>
    <xf numFmtId="0" fontId="76" fillId="0" borderId="59" xfId="7950" applyFont="1" applyBorder="1" applyAlignment="1" applyProtection="1">
      <alignment horizontal="center"/>
    </xf>
    <xf numFmtId="0" fontId="76" fillId="0" borderId="27" xfId="7950" applyFont="1" applyBorder="1" applyAlignment="1" applyProtection="1">
      <alignment horizontal="center"/>
    </xf>
    <xf numFmtId="164" fontId="8" fillId="0" borderId="0" xfId="9687" applyFont="1" applyBorder="1" applyAlignment="1">
      <alignment horizontal="center" vertical="center"/>
    </xf>
    <xf numFmtId="0" fontId="7" fillId="0" borderId="4" xfId="0" applyNumberFormat="1" applyFont="1" applyBorder="1" applyAlignment="1">
      <alignment horizontal="center" textRotation="180"/>
    </xf>
    <xf numFmtId="0" fontId="10" fillId="0" borderId="4" xfId="0" applyNumberFormat="1" applyFont="1" applyBorder="1" applyAlignment="1"/>
    <xf numFmtId="0" fontId="7" fillId="0" borderId="4" xfId="0" quotePrefix="1" applyNumberFormat="1" applyFont="1" applyBorder="1" applyAlignment="1">
      <alignment horizontal="center" vertical="center" textRotation="180"/>
    </xf>
    <xf numFmtId="0" fontId="7" fillId="0" borderId="5" xfId="0" applyNumberFormat="1" applyFont="1" applyBorder="1" applyAlignment="1">
      <alignment horizontal="center" textRotation="180"/>
    </xf>
    <xf numFmtId="0" fontId="7" fillId="0" borderId="5" xfId="0" quotePrefix="1" applyNumberFormat="1" applyFont="1" applyBorder="1" applyAlignment="1">
      <alignment horizontal="center" vertical="top" textRotation="180"/>
    </xf>
    <xf numFmtId="0" fontId="7" fillId="0" borderId="4" xfId="0" quotePrefix="1" applyNumberFormat="1" applyFont="1" applyBorder="1" applyAlignment="1">
      <alignment horizontal="center" vertical="top" textRotation="180"/>
    </xf>
    <xf numFmtId="0" fontId="10" fillId="0" borderId="4" xfId="0" applyNumberFormat="1" applyFont="1" applyBorder="1" applyAlignment="1">
      <alignment horizontal="center"/>
    </xf>
    <xf numFmtId="0" fontId="7" fillId="0" borderId="4" xfId="0" applyNumberFormat="1" applyFont="1" applyBorder="1" applyAlignment="1">
      <alignment horizontal="center" vertical="top" textRotation="180"/>
    </xf>
    <xf numFmtId="0" fontId="6" fillId="0" borderId="5" xfId="0" applyNumberFormat="1" applyFont="1" applyBorder="1" applyAlignment="1">
      <alignment horizontal="center"/>
    </xf>
    <xf numFmtId="0" fontId="7" fillId="0" borderId="4" xfId="0" quotePrefix="1" applyNumberFormat="1" applyFont="1" applyBorder="1" applyAlignment="1">
      <alignment horizontal="right" vertical="top" textRotation="180"/>
    </xf>
    <xf numFmtId="0" fontId="7" fillId="0" borderId="4" xfId="0" applyNumberFormat="1" applyFont="1" applyBorder="1" applyAlignment="1">
      <alignment horizontal="right" vertical="top" textRotation="180"/>
    </xf>
    <xf numFmtId="164" fontId="8" fillId="0" borderId="4" xfId="9687" applyFont="1" applyBorder="1" applyAlignment="1">
      <alignment horizontal="center" vertical="center"/>
    </xf>
    <xf numFmtId="164" fontId="8" fillId="0" borderId="5" xfId="9687" applyFont="1" applyBorder="1" applyAlignment="1">
      <alignment horizontal="center" vertical="center"/>
    </xf>
    <xf numFmtId="164" fontId="7" fillId="0" borderId="4" xfId="9687" applyFont="1" applyBorder="1" applyAlignment="1">
      <alignment horizontal="center" vertical="center"/>
    </xf>
    <xf numFmtId="164" fontId="7" fillId="0" borderId="0" xfId="9687" applyFont="1" applyBorder="1" applyAlignment="1">
      <alignment horizontal="center" vertical="center"/>
    </xf>
    <xf numFmtId="164" fontId="7" fillId="0" borderId="5" xfId="9687" applyFont="1" applyBorder="1" applyAlignment="1">
      <alignment horizontal="center" vertical="center"/>
    </xf>
    <xf numFmtId="164" fontId="9" fillId="0" borderId="4" xfId="9687" applyFont="1" applyBorder="1" applyAlignment="1">
      <alignment horizontal="center"/>
    </xf>
    <xf numFmtId="164" fontId="9" fillId="0" borderId="0" xfId="9687" applyFont="1" applyBorder="1" applyAlignment="1">
      <alignment horizontal="center"/>
    </xf>
    <xf numFmtId="164" fontId="9" fillId="0" borderId="5" xfId="9687" applyFont="1" applyBorder="1" applyAlignment="1">
      <alignment horizontal="center"/>
    </xf>
    <xf numFmtId="164" fontId="7" fillId="0" borderId="5" xfId="0" applyFont="1" applyBorder="1" applyAlignment="1">
      <alignment horizontal="center" textRotation="180"/>
    </xf>
    <xf numFmtId="164" fontId="7" fillId="0" borderId="4" xfId="0" quotePrefix="1" applyFont="1" applyBorder="1" applyAlignment="1">
      <alignment horizontal="right" vertical="top" textRotation="180"/>
    </xf>
    <xf numFmtId="164" fontId="7" fillId="0" borderId="4" xfId="0" quotePrefix="1" applyFont="1" applyBorder="1" applyAlignment="1">
      <alignment horizontal="center" vertical="center" textRotation="180"/>
    </xf>
    <xf numFmtId="164" fontId="7" fillId="0" borderId="4" xfId="0" applyFont="1" applyBorder="1" applyAlignment="1" applyProtection="1">
      <alignment horizontal="center"/>
    </xf>
    <xf numFmtId="164" fontId="7" fillId="0" borderId="0" xfId="0" applyFont="1" applyBorder="1" applyAlignment="1" applyProtection="1">
      <alignment horizontal="center"/>
    </xf>
    <xf numFmtId="164" fontId="7" fillId="0" borderId="5" xfId="0" applyFont="1" applyBorder="1" applyAlignment="1" applyProtection="1">
      <alignment horizontal="center"/>
    </xf>
    <xf numFmtId="164" fontId="83" fillId="0" borderId="4" xfId="9692" applyFont="1" applyBorder="1" applyAlignment="1">
      <alignment horizontal="center"/>
    </xf>
    <xf numFmtId="164" fontId="83" fillId="0" borderId="0" xfId="9692" applyFont="1" applyBorder="1" applyAlignment="1">
      <alignment horizontal="center"/>
    </xf>
    <xf numFmtId="164" fontId="83" fillId="0" borderId="5" xfId="9692" applyFont="1" applyBorder="1" applyAlignment="1">
      <alignment horizontal="center"/>
    </xf>
    <xf numFmtId="0" fontId="7" fillId="0" borderId="133" xfId="2" applyFont="1" applyFill="1" applyBorder="1" applyAlignment="1">
      <alignment vertical="top" textRotation="180"/>
    </xf>
    <xf numFmtId="0" fontId="0" fillId="0" borderId="133" xfId="0" applyNumberFormat="1" applyFill="1" applyBorder="1" applyAlignment="1">
      <alignment vertical="top" textRotation="180"/>
    </xf>
    <xf numFmtId="49" fontId="7" fillId="0" borderId="132" xfId="2" applyNumberFormat="1" applyFont="1" applyFill="1" applyBorder="1" applyAlignment="1">
      <alignment vertical="top" textRotation="180"/>
    </xf>
    <xf numFmtId="0" fontId="0" fillId="0" borderId="132" xfId="0" applyNumberFormat="1" applyFill="1" applyBorder="1" applyAlignment="1">
      <alignment vertical="top" textRotation="180"/>
    </xf>
    <xf numFmtId="0" fontId="0" fillId="0" borderId="132" xfId="0" applyNumberFormat="1" applyFill="1" applyBorder="1" applyAlignment="1">
      <alignment textRotation="180"/>
    </xf>
    <xf numFmtId="0" fontId="7" fillId="0" borderId="132" xfId="2" applyFill="1" applyBorder="1" applyAlignment="1">
      <alignment textRotation="180" wrapText="1"/>
    </xf>
    <xf numFmtId="0" fontId="7" fillId="0" borderId="4" xfId="0" quotePrefix="1" applyNumberFormat="1" applyFont="1" applyBorder="1" applyAlignment="1">
      <alignment horizontal="center" textRotation="180"/>
    </xf>
    <xf numFmtId="0" fontId="7" fillId="0" borderId="5" xfId="0" applyNumberFormat="1" applyFont="1" applyBorder="1" applyAlignment="1">
      <alignment horizontal="center" vertical="center" textRotation="180"/>
    </xf>
    <xf numFmtId="0" fontId="7" fillId="0" borderId="4" xfId="0" applyNumberFormat="1" applyFont="1" applyBorder="1" applyAlignment="1">
      <alignment horizontal="center" vertical="center" textRotation="180"/>
    </xf>
    <xf numFmtId="164" fontId="8" fillId="0" borderId="2" xfId="0" applyFont="1" applyBorder="1" applyAlignment="1">
      <alignment horizontal="center" vertical="center"/>
    </xf>
    <xf numFmtId="164" fontId="7" fillId="0" borderId="5" xfId="0" applyFont="1" applyBorder="1" applyAlignment="1">
      <alignment horizontal="center" vertical="top" textRotation="180"/>
    </xf>
    <xf numFmtId="164" fontId="6" fillId="0" borderId="5" xfId="0" applyFont="1" applyBorder="1" applyAlignment="1">
      <alignment horizontal="center"/>
    </xf>
    <xf numFmtId="164" fontId="8" fillId="0" borderId="2" xfId="0" applyFont="1" applyBorder="1" applyAlignment="1">
      <alignment horizontal="center"/>
    </xf>
    <xf numFmtId="164" fontId="7" fillId="0" borderId="4" xfId="0" applyFont="1" applyBorder="1" applyAlignment="1">
      <alignment vertical="top" textRotation="180"/>
    </xf>
    <xf numFmtId="164" fontId="0" fillId="0" borderId="4" xfId="0" applyBorder="1" applyAlignment="1"/>
    <xf numFmtId="164" fontId="7" fillId="0" borderId="0" xfId="0" applyFont="1" applyBorder="1" applyAlignment="1">
      <alignment horizontal="left" vertical="top" textRotation="180"/>
    </xf>
    <xf numFmtId="164" fontId="7" fillId="0" borderId="0" xfId="0" quotePrefix="1" applyFont="1" applyBorder="1" applyAlignment="1">
      <alignment horizontal="left" vertical="top" textRotation="180"/>
    </xf>
    <xf numFmtId="164" fontId="9" fillId="0" borderId="0" xfId="0" applyFont="1" applyBorder="1" applyAlignment="1">
      <alignment horizontal="left" vertical="top" textRotation="180"/>
    </xf>
    <xf numFmtId="164" fontId="9" fillId="0" borderId="0" xfId="0" quotePrefix="1" applyFont="1" applyBorder="1" applyAlignment="1">
      <alignment horizontal="left" vertical="top" textRotation="180"/>
    </xf>
    <xf numFmtId="164" fontId="7" fillId="0" borderId="132" xfId="0" applyFont="1" applyBorder="1" applyAlignment="1">
      <alignment horizontal="left" vertical="top" textRotation="180"/>
    </xf>
    <xf numFmtId="164" fontId="7" fillId="0" borderId="132" xfId="0" quotePrefix="1" applyFont="1" applyBorder="1" applyAlignment="1">
      <alignment horizontal="left" vertical="top" textRotation="180"/>
    </xf>
    <xf numFmtId="164" fontId="7" fillId="0" borderId="4" xfId="0" applyFont="1" applyBorder="1" applyAlignment="1">
      <alignment horizontal="left" textRotation="180"/>
    </xf>
    <xf numFmtId="164" fontId="7" fillId="0" borderId="4" xfId="0" applyFont="1" applyBorder="1" applyAlignment="1">
      <alignment horizontal="left" vertical="top" textRotation="180"/>
    </xf>
    <xf numFmtId="164" fontId="0" fillId="0" borderId="5" xfId="0" applyBorder="1" applyAlignment="1"/>
    <xf numFmtId="164" fontId="7" fillId="0" borderId="4" xfId="0" applyFont="1" applyBorder="1" applyAlignment="1">
      <alignment horizontal="center" vertical="center" textRotation="180"/>
    </xf>
    <xf numFmtId="164" fontId="0" fillId="0" borderId="4" xfId="0" applyBorder="1" applyAlignment="1">
      <alignment horizontal="center" vertical="center"/>
    </xf>
    <xf numFmtId="164" fontId="7" fillId="0" borderId="4" xfId="0" quotePrefix="1" applyFont="1" applyBorder="1" applyAlignment="1">
      <alignment horizontal="left" vertical="top" textRotation="180"/>
    </xf>
    <xf numFmtId="164" fontId="7" fillId="0" borderId="5" xfId="0" applyFont="1" applyBorder="1" applyAlignment="1">
      <alignment horizontal="right" vertical="top" textRotation="180"/>
    </xf>
    <xf numFmtId="164" fontId="7" fillId="0" borderId="0" xfId="0" applyFont="1" applyBorder="1" applyAlignment="1">
      <alignment horizontal="left" textRotation="180"/>
    </xf>
    <xf numFmtId="164" fontId="123" fillId="0" borderId="0" xfId="0" applyFont="1" applyFill="1" applyAlignment="1">
      <alignment horizontal="center" vertical="center"/>
    </xf>
    <xf numFmtId="164" fontId="9" fillId="0" borderId="5" xfId="0" applyFont="1" applyBorder="1" applyAlignment="1">
      <alignment horizontal="center" vertical="top" textRotation="180"/>
    </xf>
    <xf numFmtId="164" fontId="9" fillId="0" borderId="4" xfId="0" applyFont="1" applyBorder="1" applyAlignment="1">
      <alignment horizontal="right" vertical="top" textRotation="180"/>
    </xf>
    <xf numFmtId="164" fontId="9" fillId="0" borderId="4" xfId="0" quotePrefix="1" applyFont="1" applyBorder="1" applyAlignment="1">
      <alignment horizontal="right" vertical="top" textRotation="180"/>
    </xf>
    <xf numFmtId="164" fontId="9" fillId="0" borderId="4" xfId="0" applyFont="1" applyBorder="1" applyAlignment="1">
      <alignment horizontal="center" vertical="center" textRotation="180"/>
    </xf>
    <xf numFmtId="164" fontId="7" fillId="0" borderId="4" xfId="0" applyFont="1" applyBorder="1" applyAlignment="1">
      <alignment horizontal="right" vertical="top" textRotation="180"/>
    </xf>
    <xf numFmtId="164" fontId="76" fillId="0" borderId="5" xfId="0" applyFont="1" applyBorder="1" applyAlignment="1">
      <alignment horizontal="center" vertical="top" textRotation="180"/>
    </xf>
    <xf numFmtId="164" fontId="7" fillId="0" borderId="4" xfId="0" applyFont="1" applyBorder="1" applyAlignment="1">
      <alignment horizontal="center" textRotation="180"/>
    </xf>
    <xf numFmtId="164" fontId="7" fillId="0" borderId="4" xfId="0" quotePrefix="1" applyFont="1" applyBorder="1" applyAlignment="1">
      <alignment horizontal="left" textRotation="180"/>
    </xf>
    <xf numFmtId="164" fontId="7" fillId="0" borderId="5" xfId="0" applyFont="1" applyBorder="1" applyAlignment="1">
      <alignment horizontal="left" textRotation="180"/>
    </xf>
    <xf numFmtId="164" fontId="7" fillId="0" borderId="5" xfId="0" quotePrefix="1" applyFont="1" applyBorder="1" applyAlignment="1">
      <alignment horizontal="center" vertical="top" textRotation="180"/>
    </xf>
    <xf numFmtId="164" fontId="6" fillId="0" borderId="4" xfId="0" applyFont="1" applyBorder="1"/>
    <xf numFmtId="0" fontId="80" fillId="0" borderId="0" xfId="10352" applyFont="1" applyAlignment="1">
      <alignment horizontal="center"/>
    </xf>
    <xf numFmtId="0" fontId="126" fillId="0" borderId="0" xfId="10352" applyFont="1" applyAlignment="1">
      <alignment horizontal="center"/>
    </xf>
    <xf numFmtId="0" fontId="87" fillId="0" borderId="0" xfId="10352" applyFont="1" applyAlignment="1">
      <alignment horizontal="center"/>
    </xf>
    <xf numFmtId="0" fontId="7" fillId="0" borderId="4" xfId="19852" applyFont="1" applyBorder="1" applyAlignment="1" applyProtection="1">
      <alignment horizontal="center" vertical="center"/>
    </xf>
    <xf numFmtId="0" fontId="7" fillId="0" borderId="0" xfId="19852" applyFont="1" applyBorder="1" applyAlignment="1" applyProtection="1">
      <alignment horizontal="center" vertical="center"/>
    </xf>
    <xf numFmtId="0" fontId="7" fillId="0" borderId="5" xfId="19852" applyFont="1" applyBorder="1" applyAlignment="1" applyProtection="1">
      <alignment horizontal="center" vertical="center"/>
    </xf>
    <xf numFmtId="0" fontId="76" fillId="0" borderId="59" xfId="19852" applyFont="1" applyBorder="1" applyAlignment="1" applyProtection="1">
      <alignment horizontal="center"/>
    </xf>
    <xf numFmtId="0" fontId="76" fillId="0" borderId="27" xfId="19852" applyFont="1" applyBorder="1" applyAlignment="1" applyProtection="1">
      <alignment horizontal="center"/>
    </xf>
    <xf numFmtId="0" fontId="7" fillId="0" borderId="5" xfId="19852" quotePrefix="1" applyFont="1" applyBorder="1" applyAlignment="1">
      <alignment horizontal="center" vertical="top" textRotation="180"/>
    </xf>
    <xf numFmtId="0" fontId="7" fillId="0" borderId="4" xfId="19852" applyFont="1" applyBorder="1" applyAlignment="1">
      <alignment horizontal="center" vertical="top" textRotation="180"/>
    </xf>
    <xf numFmtId="0" fontId="9" fillId="0" borderId="4" xfId="19852" applyFont="1" applyBorder="1" applyAlignment="1">
      <alignment horizontal="center"/>
    </xf>
    <xf numFmtId="0" fontId="7" fillId="0" borderId="5" xfId="19852" quotePrefix="1" applyFont="1" applyBorder="1" applyAlignment="1">
      <alignment horizontal="center" textRotation="180"/>
    </xf>
    <xf numFmtId="0" fontId="7" fillId="0" borderId="4" xfId="19852" quotePrefix="1" applyFont="1" applyBorder="1" applyAlignment="1">
      <alignment horizontal="center" vertical="center" textRotation="180"/>
    </xf>
    <xf numFmtId="0" fontId="7" fillId="0" borderId="4" xfId="19852" quotePrefix="1" applyFont="1" applyBorder="1" applyAlignment="1">
      <alignment horizontal="center" vertical="top" textRotation="180"/>
    </xf>
    <xf numFmtId="0" fontId="7" fillId="0" borderId="5" xfId="19852" applyFont="1" applyBorder="1" applyAlignment="1">
      <alignment horizontal="center" textRotation="180"/>
    </xf>
    <xf numFmtId="0" fontId="7" fillId="0" borderId="4" xfId="19852" applyFont="1" applyBorder="1" applyAlignment="1">
      <alignment horizontal="center" textRotation="180"/>
    </xf>
    <xf numFmtId="0" fontId="7" fillId="0" borderId="5" xfId="19852" applyFont="1" applyBorder="1" applyAlignment="1">
      <alignment textRotation="180"/>
    </xf>
    <xf numFmtId="164" fontId="8" fillId="0" borderId="2" xfId="9687" applyFont="1" applyBorder="1" applyAlignment="1">
      <alignment horizontal="center" vertical="center"/>
    </xf>
    <xf numFmtId="164" fontId="7" fillId="0" borderId="5" xfId="9687" applyFont="1" applyBorder="1" applyAlignment="1">
      <alignment horizontal="center" vertical="center" textRotation="180"/>
    </xf>
    <xf numFmtId="164" fontId="10" fillId="0" borderId="5" xfId="9687" applyBorder="1" applyAlignment="1">
      <alignment vertical="center"/>
    </xf>
    <xf numFmtId="164" fontId="7" fillId="0" borderId="4" xfId="9687" applyFont="1" applyBorder="1" applyAlignment="1">
      <alignment horizontal="left" vertical="top" textRotation="180"/>
    </xf>
    <xf numFmtId="164" fontId="10" fillId="0" borderId="4" xfId="9687" applyBorder="1" applyAlignment="1">
      <alignment vertical="top" textRotation="180"/>
    </xf>
    <xf numFmtId="164" fontId="10" fillId="0" borderId="5" xfId="9687" applyBorder="1" applyAlignment="1">
      <alignment horizontal="center" vertical="center"/>
    </xf>
    <xf numFmtId="164" fontId="7" fillId="0" borderId="4" xfId="9687" applyFont="1" applyBorder="1" applyAlignment="1">
      <alignment horizontal="center" vertical="center" textRotation="180"/>
    </xf>
    <xf numFmtId="164" fontId="10" fillId="0" borderId="4" xfId="9687" applyBorder="1" applyAlignment="1">
      <alignment horizontal="center" vertical="center" textRotation="180"/>
    </xf>
    <xf numFmtId="164" fontId="7" fillId="0" borderId="4" xfId="9687" applyFont="1" applyBorder="1" applyAlignment="1">
      <alignment horizontal="center" textRotation="180"/>
    </xf>
    <xf numFmtId="164" fontId="123" fillId="0" borderId="0" xfId="9687" applyFont="1" applyFill="1" applyAlignment="1">
      <alignment horizontal="center" vertical="center"/>
    </xf>
    <xf numFmtId="164" fontId="9" fillId="0" borderId="5" xfId="9687" applyFont="1" applyBorder="1" applyAlignment="1">
      <alignment horizontal="center" vertical="top" textRotation="180"/>
    </xf>
    <xf numFmtId="164" fontId="9" fillId="0" borderId="4" xfId="9687" applyFont="1" applyBorder="1" applyAlignment="1">
      <alignment horizontal="center" vertical="center" textRotation="180"/>
    </xf>
    <xf numFmtId="164" fontId="9" fillId="0" borderId="5" xfId="9687" applyFont="1" applyBorder="1" applyAlignment="1">
      <alignment horizontal="center" vertical="center" textRotation="180"/>
    </xf>
    <xf numFmtId="164" fontId="9" fillId="0" borderId="0" xfId="9687" applyFont="1" applyBorder="1" applyAlignment="1">
      <alignment horizontal="center" textRotation="180"/>
    </xf>
  </cellXfs>
  <cellStyles count="21743">
    <cellStyle name="20% - Accent1" xfId="9719" builtinId="30" customBuiltin="1"/>
    <cellStyle name="20% - Accent1 10" xfId="140"/>
    <cellStyle name="20% - Accent1 10 2" xfId="9751"/>
    <cellStyle name="20% - Accent1 10 2 2" xfId="10678"/>
    <cellStyle name="20% - Accent1 10 2 2 2" xfId="10679"/>
    <cellStyle name="20% - Accent1 10 2 3" xfId="10680"/>
    <cellStyle name="20% - Accent1 10 3" xfId="10681"/>
    <cellStyle name="20% - Accent1 10 3 2" xfId="10682"/>
    <cellStyle name="20% - Accent1 10 3 2 2" xfId="10683"/>
    <cellStyle name="20% - Accent1 10 3 3" xfId="10684"/>
    <cellStyle name="20% - Accent1 10 4" xfId="10685"/>
    <cellStyle name="20% - Accent1 10 4 2" xfId="10686"/>
    <cellStyle name="20% - Accent1 10 4 2 2" xfId="10687"/>
    <cellStyle name="20% - Accent1 10 4 3" xfId="10688"/>
    <cellStyle name="20% - Accent1 10 5" xfId="10689"/>
    <cellStyle name="20% - Accent1 10 5 2" xfId="10690"/>
    <cellStyle name="20% - Accent1 10 6" xfId="10691"/>
    <cellStyle name="20% - Accent1 100" xfId="10692"/>
    <cellStyle name="20% - Accent1 100 2" xfId="10693"/>
    <cellStyle name="20% - Accent1 101" xfId="10694"/>
    <cellStyle name="20% - Accent1 101 2" xfId="10695"/>
    <cellStyle name="20% - Accent1 102" xfId="10696"/>
    <cellStyle name="20% - Accent1 102 2" xfId="10697"/>
    <cellStyle name="20% - Accent1 103" xfId="10698"/>
    <cellStyle name="20% - Accent1 103 2" xfId="10699"/>
    <cellStyle name="20% - Accent1 104" xfId="10700"/>
    <cellStyle name="20% - Accent1 104 2" xfId="10701"/>
    <cellStyle name="20% - Accent1 105" xfId="10702"/>
    <cellStyle name="20% - Accent1 105 2" xfId="10703"/>
    <cellStyle name="20% - Accent1 106" xfId="10704"/>
    <cellStyle name="20% - Accent1 106 2" xfId="10705"/>
    <cellStyle name="20% - Accent1 107" xfId="10706"/>
    <cellStyle name="20% - Accent1 108" xfId="10707"/>
    <cellStyle name="20% - Accent1 109" xfId="10708"/>
    <cellStyle name="20% - Accent1 11" xfId="10709"/>
    <cellStyle name="20% - Accent1 11 2" xfId="10710"/>
    <cellStyle name="20% - Accent1 11 2 2" xfId="10711"/>
    <cellStyle name="20% - Accent1 11 2 2 2" xfId="10712"/>
    <cellStyle name="20% - Accent1 11 2 3" xfId="10713"/>
    <cellStyle name="20% - Accent1 11 3" xfId="10714"/>
    <cellStyle name="20% - Accent1 11 3 2" xfId="10715"/>
    <cellStyle name="20% - Accent1 11 3 2 2" xfId="10716"/>
    <cellStyle name="20% - Accent1 11 3 3" xfId="10717"/>
    <cellStyle name="20% - Accent1 11 4" xfId="10718"/>
    <cellStyle name="20% - Accent1 11 4 2" xfId="10719"/>
    <cellStyle name="20% - Accent1 11 4 2 2" xfId="10720"/>
    <cellStyle name="20% - Accent1 11 4 3" xfId="10721"/>
    <cellStyle name="20% - Accent1 11 5" xfId="10722"/>
    <cellStyle name="20% - Accent1 11 5 2" xfId="10723"/>
    <cellStyle name="20% - Accent1 11 6" xfId="10724"/>
    <cellStyle name="20% - Accent1 110" xfId="10725"/>
    <cellStyle name="20% - Accent1 111" xfId="10726"/>
    <cellStyle name="20% - Accent1 112" xfId="10727"/>
    <cellStyle name="20% - Accent1 113" xfId="10728"/>
    <cellStyle name="20% - Accent1 114" xfId="10729"/>
    <cellStyle name="20% - Accent1 115" xfId="10730"/>
    <cellStyle name="20% - Accent1 116" xfId="10731"/>
    <cellStyle name="20% - Accent1 117" xfId="10732"/>
    <cellStyle name="20% - Accent1 118" xfId="10733"/>
    <cellStyle name="20% - Accent1 119" xfId="10734"/>
    <cellStyle name="20% - Accent1 12" xfId="10735"/>
    <cellStyle name="20% - Accent1 12 2" xfId="10736"/>
    <cellStyle name="20% - Accent1 12 2 2" xfId="10737"/>
    <cellStyle name="20% - Accent1 12 2 2 2" xfId="10738"/>
    <cellStyle name="20% - Accent1 12 2 3" xfId="10739"/>
    <cellStyle name="20% - Accent1 12 3" xfId="10740"/>
    <cellStyle name="20% - Accent1 12 3 2" xfId="10741"/>
    <cellStyle name="20% - Accent1 12 3 2 2" xfId="10742"/>
    <cellStyle name="20% - Accent1 12 3 3" xfId="10743"/>
    <cellStyle name="20% - Accent1 12 4" xfId="10744"/>
    <cellStyle name="20% - Accent1 12 4 2" xfId="10745"/>
    <cellStyle name="20% - Accent1 12 4 2 2" xfId="10746"/>
    <cellStyle name="20% - Accent1 12 4 3" xfId="10747"/>
    <cellStyle name="20% - Accent1 12 5" xfId="10748"/>
    <cellStyle name="20% - Accent1 12 5 2" xfId="10749"/>
    <cellStyle name="20% - Accent1 12 6" xfId="10750"/>
    <cellStyle name="20% - Accent1 120" xfId="21680"/>
    <cellStyle name="20% - Accent1 13" xfId="10751"/>
    <cellStyle name="20% - Accent1 14" xfId="10752"/>
    <cellStyle name="20% - Accent1 14 2" xfId="10753"/>
    <cellStyle name="20% - Accent1 14 2 2" xfId="10754"/>
    <cellStyle name="20% - Accent1 14 2 2 2" xfId="10755"/>
    <cellStyle name="20% - Accent1 14 2 3" xfId="10756"/>
    <cellStyle name="20% - Accent1 14 3" xfId="10757"/>
    <cellStyle name="20% - Accent1 14 3 2" xfId="10758"/>
    <cellStyle name="20% - Accent1 14 3 2 2" xfId="10759"/>
    <cellStyle name="20% - Accent1 14 3 3" xfId="10760"/>
    <cellStyle name="20% - Accent1 14 4" xfId="10761"/>
    <cellStyle name="20% - Accent1 14 4 2" xfId="10762"/>
    <cellStyle name="20% - Accent1 14 4 2 2" xfId="10763"/>
    <cellStyle name="20% - Accent1 14 4 3" xfId="10764"/>
    <cellStyle name="20% - Accent1 14 5" xfId="10765"/>
    <cellStyle name="20% - Accent1 14 5 2" xfId="10766"/>
    <cellStyle name="20% - Accent1 14 6" xfId="10767"/>
    <cellStyle name="20% - Accent1 15" xfId="10768"/>
    <cellStyle name="20% - Accent1 15 2" xfId="10769"/>
    <cellStyle name="20% - Accent1 15 2 2" xfId="10770"/>
    <cellStyle name="20% - Accent1 15 2 2 2" xfId="10771"/>
    <cellStyle name="20% - Accent1 15 2 3" xfId="10772"/>
    <cellStyle name="20% - Accent1 15 3" xfId="10773"/>
    <cellStyle name="20% - Accent1 15 3 2" xfId="10774"/>
    <cellStyle name="20% - Accent1 15 3 2 2" xfId="10775"/>
    <cellStyle name="20% - Accent1 15 3 3" xfId="10776"/>
    <cellStyle name="20% - Accent1 15 4" xfId="10777"/>
    <cellStyle name="20% - Accent1 15 4 2" xfId="10778"/>
    <cellStyle name="20% - Accent1 15 4 2 2" xfId="10779"/>
    <cellStyle name="20% - Accent1 15 4 3" xfId="10780"/>
    <cellStyle name="20% - Accent1 15 5" xfId="10781"/>
    <cellStyle name="20% - Accent1 15 5 2" xfId="10782"/>
    <cellStyle name="20% - Accent1 15 6" xfId="10783"/>
    <cellStyle name="20% - Accent1 16" xfId="10784"/>
    <cellStyle name="20% - Accent1 16 2" xfId="10785"/>
    <cellStyle name="20% - Accent1 16 2 2" xfId="10786"/>
    <cellStyle name="20% - Accent1 16 2 2 2" xfId="10787"/>
    <cellStyle name="20% - Accent1 16 2 3" xfId="10788"/>
    <cellStyle name="20% - Accent1 16 3" xfId="10789"/>
    <cellStyle name="20% - Accent1 16 3 2" xfId="10790"/>
    <cellStyle name="20% - Accent1 16 3 2 2" xfId="10791"/>
    <cellStyle name="20% - Accent1 16 3 3" xfId="10792"/>
    <cellStyle name="20% - Accent1 16 4" xfId="10793"/>
    <cellStyle name="20% - Accent1 16 4 2" xfId="10794"/>
    <cellStyle name="20% - Accent1 16 4 2 2" xfId="10795"/>
    <cellStyle name="20% - Accent1 16 4 3" xfId="10796"/>
    <cellStyle name="20% - Accent1 16 5" xfId="10797"/>
    <cellStyle name="20% - Accent1 16 5 2" xfId="10798"/>
    <cellStyle name="20% - Accent1 16 6" xfId="10799"/>
    <cellStyle name="20% - Accent1 17" xfId="10800"/>
    <cellStyle name="20% - Accent1 17 2" xfId="10801"/>
    <cellStyle name="20% - Accent1 17 2 2" xfId="10802"/>
    <cellStyle name="20% - Accent1 17 2 2 2" xfId="10803"/>
    <cellStyle name="20% - Accent1 17 2 3" xfId="10804"/>
    <cellStyle name="20% - Accent1 17 3" xfId="10805"/>
    <cellStyle name="20% - Accent1 17 3 2" xfId="10806"/>
    <cellStyle name="20% - Accent1 17 3 2 2" xfId="10807"/>
    <cellStyle name="20% - Accent1 17 3 3" xfId="10808"/>
    <cellStyle name="20% - Accent1 17 4" xfId="10809"/>
    <cellStyle name="20% - Accent1 17 4 2" xfId="10810"/>
    <cellStyle name="20% - Accent1 17 4 2 2" xfId="10811"/>
    <cellStyle name="20% - Accent1 17 4 3" xfId="10812"/>
    <cellStyle name="20% - Accent1 17 5" xfId="10813"/>
    <cellStyle name="20% - Accent1 17 5 2" xfId="10814"/>
    <cellStyle name="20% - Accent1 17 6" xfId="10815"/>
    <cellStyle name="20% - Accent1 18" xfId="10816"/>
    <cellStyle name="20% - Accent1 18 2" xfId="10817"/>
    <cellStyle name="20% - Accent1 18 2 2" xfId="10818"/>
    <cellStyle name="20% - Accent1 18 2 2 2" xfId="10819"/>
    <cellStyle name="20% - Accent1 18 2 3" xfId="10820"/>
    <cellStyle name="20% - Accent1 18 3" xfId="10821"/>
    <cellStyle name="20% - Accent1 18 3 2" xfId="10822"/>
    <cellStyle name="20% - Accent1 18 3 2 2" xfId="10823"/>
    <cellStyle name="20% - Accent1 18 3 3" xfId="10824"/>
    <cellStyle name="20% - Accent1 18 4" xfId="10825"/>
    <cellStyle name="20% - Accent1 18 4 2" xfId="10826"/>
    <cellStyle name="20% - Accent1 18 4 2 2" xfId="10827"/>
    <cellStyle name="20% - Accent1 18 4 3" xfId="10828"/>
    <cellStyle name="20% - Accent1 18 5" xfId="10829"/>
    <cellStyle name="20% - Accent1 18 5 2" xfId="10830"/>
    <cellStyle name="20% - Accent1 18 6" xfId="10831"/>
    <cellStyle name="20% - Accent1 19" xfId="10832"/>
    <cellStyle name="20% - Accent1 19 2" xfId="10833"/>
    <cellStyle name="20% - Accent1 19 2 2" xfId="10834"/>
    <cellStyle name="20% - Accent1 19 2 2 2" xfId="10835"/>
    <cellStyle name="20% - Accent1 19 2 3" xfId="10836"/>
    <cellStyle name="20% - Accent1 19 3" xfId="10837"/>
    <cellStyle name="20% - Accent1 19 3 2" xfId="10838"/>
    <cellStyle name="20% - Accent1 19 3 2 2" xfId="10839"/>
    <cellStyle name="20% - Accent1 19 3 3" xfId="10840"/>
    <cellStyle name="20% - Accent1 19 4" xfId="10841"/>
    <cellStyle name="20% - Accent1 19 4 2" xfId="10842"/>
    <cellStyle name="20% - Accent1 19 4 2 2" xfId="10843"/>
    <cellStyle name="20% - Accent1 19 4 3" xfId="10844"/>
    <cellStyle name="20% - Accent1 19 5" xfId="10845"/>
    <cellStyle name="20% - Accent1 19 5 2" xfId="10846"/>
    <cellStyle name="20% - Accent1 19 6" xfId="10847"/>
    <cellStyle name="20% - Accent1 2" xfId="141"/>
    <cellStyle name="20% - Accent1 2 2" xfId="142"/>
    <cellStyle name="20% - Accent1 2 2 2" xfId="9754"/>
    <cellStyle name="20% - Accent1 2 2 2 2" xfId="20909"/>
    <cellStyle name="20% - Accent1 2 2 3" xfId="9753"/>
    <cellStyle name="20% - Accent1 2 2 4" xfId="10848"/>
    <cellStyle name="20% - Accent1 2 3" xfId="143"/>
    <cellStyle name="20% - Accent1 2 3 2" xfId="9755"/>
    <cellStyle name="20% - Accent1 2 3 3" xfId="10849"/>
    <cellStyle name="20% - Accent1 2 4" xfId="144"/>
    <cellStyle name="20% - Accent1 2 4 2" xfId="10850"/>
    <cellStyle name="20% - Accent1 2 5" xfId="145"/>
    <cellStyle name="20% - Accent1 2 5 2" xfId="146"/>
    <cellStyle name="20% - Accent1 2 5 2 2" xfId="147"/>
    <cellStyle name="20% - Accent1 2 5 2 3" xfId="148"/>
    <cellStyle name="20% - Accent1 2 6" xfId="149"/>
    <cellStyle name="20% - Accent1 2 7" xfId="9752"/>
    <cellStyle name="20% - Accent1 2 8" xfId="21705"/>
    <cellStyle name="20% - Accent1 20" xfId="10851"/>
    <cellStyle name="20% - Accent1 20 2" xfId="10852"/>
    <cellStyle name="20% - Accent1 20 2 2" xfId="10853"/>
    <cellStyle name="20% - Accent1 20 2 2 2" xfId="10854"/>
    <cellStyle name="20% - Accent1 20 2 3" xfId="10855"/>
    <cellStyle name="20% - Accent1 20 3" xfId="10856"/>
    <cellStyle name="20% - Accent1 20 3 2" xfId="10857"/>
    <cellStyle name="20% - Accent1 20 3 2 2" xfId="10858"/>
    <cellStyle name="20% - Accent1 20 3 3" xfId="10859"/>
    <cellStyle name="20% - Accent1 20 4" xfId="10860"/>
    <cellStyle name="20% - Accent1 20 4 2" xfId="10861"/>
    <cellStyle name="20% - Accent1 20 4 2 2" xfId="10862"/>
    <cellStyle name="20% - Accent1 20 4 3" xfId="10863"/>
    <cellStyle name="20% - Accent1 20 5" xfId="10864"/>
    <cellStyle name="20% - Accent1 20 5 2" xfId="10865"/>
    <cellStyle name="20% - Accent1 20 6" xfId="10866"/>
    <cellStyle name="20% - Accent1 21" xfId="10867"/>
    <cellStyle name="20% - Accent1 21 2" xfId="10868"/>
    <cellStyle name="20% - Accent1 21 2 2" xfId="10869"/>
    <cellStyle name="20% - Accent1 21 2 2 2" xfId="10870"/>
    <cellStyle name="20% - Accent1 21 2 3" xfId="10871"/>
    <cellStyle name="20% - Accent1 21 3" xfId="10872"/>
    <cellStyle name="20% - Accent1 21 3 2" xfId="10873"/>
    <cellStyle name="20% - Accent1 21 3 2 2" xfId="10874"/>
    <cellStyle name="20% - Accent1 21 3 3" xfId="10875"/>
    <cellStyle name="20% - Accent1 21 4" xfId="10876"/>
    <cellStyle name="20% - Accent1 21 4 2" xfId="10877"/>
    <cellStyle name="20% - Accent1 21 4 2 2" xfId="10878"/>
    <cellStyle name="20% - Accent1 21 4 3" xfId="10879"/>
    <cellStyle name="20% - Accent1 21 5" xfId="10880"/>
    <cellStyle name="20% - Accent1 21 5 2" xfId="10881"/>
    <cellStyle name="20% - Accent1 21 6" xfId="10882"/>
    <cellStyle name="20% - Accent1 22" xfId="10883"/>
    <cellStyle name="20% - Accent1 22 2" xfId="10884"/>
    <cellStyle name="20% - Accent1 22 2 2" xfId="10885"/>
    <cellStyle name="20% - Accent1 22 2 2 2" xfId="10886"/>
    <cellStyle name="20% - Accent1 22 2 3" xfId="10887"/>
    <cellStyle name="20% - Accent1 22 3" xfId="10888"/>
    <cellStyle name="20% - Accent1 22 3 2" xfId="10889"/>
    <cellStyle name="20% - Accent1 22 3 2 2" xfId="10890"/>
    <cellStyle name="20% - Accent1 22 3 3" xfId="10891"/>
    <cellStyle name="20% - Accent1 22 4" xfId="10892"/>
    <cellStyle name="20% - Accent1 22 4 2" xfId="10893"/>
    <cellStyle name="20% - Accent1 22 4 2 2" xfId="10894"/>
    <cellStyle name="20% - Accent1 22 4 3" xfId="10895"/>
    <cellStyle name="20% - Accent1 22 5" xfId="10896"/>
    <cellStyle name="20% - Accent1 22 5 2" xfId="10897"/>
    <cellStyle name="20% - Accent1 22 6" xfId="10898"/>
    <cellStyle name="20% - Accent1 23" xfId="10899"/>
    <cellStyle name="20% - Accent1 23 2" xfId="10900"/>
    <cellStyle name="20% - Accent1 23 2 2" xfId="10901"/>
    <cellStyle name="20% - Accent1 23 2 2 2" xfId="10902"/>
    <cellStyle name="20% - Accent1 23 2 3" xfId="10903"/>
    <cellStyle name="20% - Accent1 23 3" xfId="10904"/>
    <cellStyle name="20% - Accent1 23 3 2" xfId="10905"/>
    <cellStyle name="20% - Accent1 23 3 2 2" xfId="10906"/>
    <cellStyle name="20% - Accent1 23 3 3" xfId="10907"/>
    <cellStyle name="20% - Accent1 23 4" xfId="10908"/>
    <cellStyle name="20% - Accent1 23 4 2" xfId="10909"/>
    <cellStyle name="20% - Accent1 23 4 2 2" xfId="10910"/>
    <cellStyle name="20% - Accent1 23 4 3" xfId="10911"/>
    <cellStyle name="20% - Accent1 23 5" xfId="10912"/>
    <cellStyle name="20% - Accent1 23 5 2" xfId="10913"/>
    <cellStyle name="20% - Accent1 23 6" xfId="10914"/>
    <cellStyle name="20% - Accent1 24" xfId="10915"/>
    <cellStyle name="20% - Accent1 24 2" xfId="10916"/>
    <cellStyle name="20% - Accent1 24 2 2" xfId="10917"/>
    <cellStyle name="20% - Accent1 24 2 2 2" xfId="10918"/>
    <cellStyle name="20% - Accent1 24 2 3" xfId="10919"/>
    <cellStyle name="20% - Accent1 24 3" xfId="10920"/>
    <cellStyle name="20% - Accent1 24 3 2" xfId="10921"/>
    <cellStyle name="20% - Accent1 24 3 2 2" xfId="10922"/>
    <cellStyle name="20% - Accent1 24 3 3" xfId="10923"/>
    <cellStyle name="20% - Accent1 24 4" xfId="10924"/>
    <cellStyle name="20% - Accent1 24 4 2" xfId="10925"/>
    <cellStyle name="20% - Accent1 24 4 2 2" xfId="10926"/>
    <cellStyle name="20% - Accent1 24 4 3" xfId="10927"/>
    <cellStyle name="20% - Accent1 24 5" xfId="10928"/>
    <cellStyle name="20% - Accent1 24 5 2" xfId="10929"/>
    <cellStyle name="20% - Accent1 24 6" xfId="10930"/>
    <cellStyle name="20% - Accent1 25" xfId="10931"/>
    <cellStyle name="20% - Accent1 25 2" xfId="10932"/>
    <cellStyle name="20% - Accent1 25 2 2" xfId="10933"/>
    <cellStyle name="20% - Accent1 25 2 2 2" xfId="10934"/>
    <cellStyle name="20% - Accent1 25 2 3" xfId="10935"/>
    <cellStyle name="20% - Accent1 25 3" xfId="10936"/>
    <cellStyle name="20% - Accent1 25 3 2" xfId="10937"/>
    <cellStyle name="20% - Accent1 25 3 2 2" xfId="10938"/>
    <cellStyle name="20% - Accent1 25 3 3" xfId="10939"/>
    <cellStyle name="20% - Accent1 25 4" xfId="10940"/>
    <cellStyle name="20% - Accent1 25 4 2" xfId="10941"/>
    <cellStyle name="20% - Accent1 25 4 2 2" xfId="10942"/>
    <cellStyle name="20% - Accent1 25 4 3" xfId="10943"/>
    <cellStyle name="20% - Accent1 25 5" xfId="10944"/>
    <cellStyle name="20% - Accent1 25 5 2" xfId="10945"/>
    <cellStyle name="20% - Accent1 25 6" xfId="10946"/>
    <cellStyle name="20% - Accent1 26" xfId="10947"/>
    <cellStyle name="20% - Accent1 26 2" xfId="10948"/>
    <cellStyle name="20% - Accent1 26 2 2" xfId="10949"/>
    <cellStyle name="20% - Accent1 26 2 2 2" xfId="10950"/>
    <cellStyle name="20% - Accent1 26 2 3" xfId="10951"/>
    <cellStyle name="20% - Accent1 26 3" xfId="10952"/>
    <cellStyle name="20% - Accent1 26 3 2" xfId="10953"/>
    <cellStyle name="20% - Accent1 26 3 2 2" xfId="10954"/>
    <cellStyle name="20% - Accent1 26 3 3" xfId="10955"/>
    <cellStyle name="20% - Accent1 26 4" xfId="10956"/>
    <cellStyle name="20% - Accent1 26 4 2" xfId="10957"/>
    <cellStyle name="20% - Accent1 26 4 2 2" xfId="10958"/>
    <cellStyle name="20% - Accent1 26 4 3" xfId="10959"/>
    <cellStyle name="20% - Accent1 26 5" xfId="10960"/>
    <cellStyle name="20% - Accent1 26 5 2" xfId="10961"/>
    <cellStyle name="20% - Accent1 26 6" xfId="10962"/>
    <cellStyle name="20% - Accent1 27" xfId="10963"/>
    <cellStyle name="20% - Accent1 27 2" xfId="10964"/>
    <cellStyle name="20% - Accent1 27 2 2" xfId="10965"/>
    <cellStyle name="20% - Accent1 27 2 2 2" xfId="10966"/>
    <cellStyle name="20% - Accent1 27 2 3" xfId="10967"/>
    <cellStyle name="20% - Accent1 27 3" xfId="10968"/>
    <cellStyle name="20% - Accent1 27 3 2" xfId="10969"/>
    <cellStyle name="20% - Accent1 27 3 2 2" xfId="10970"/>
    <cellStyle name="20% - Accent1 27 3 3" xfId="10971"/>
    <cellStyle name="20% - Accent1 27 4" xfId="10972"/>
    <cellStyle name="20% - Accent1 27 4 2" xfId="10973"/>
    <cellStyle name="20% - Accent1 27 4 2 2" xfId="10974"/>
    <cellStyle name="20% - Accent1 27 4 3" xfId="10975"/>
    <cellStyle name="20% - Accent1 27 5" xfId="10976"/>
    <cellStyle name="20% - Accent1 27 5 2" xfId="10977"/>
    <cellStyle name="20% - Accent1 27 6" xfId="10978"/>
    <cellStyle name="20% - Accent1 28" xfId="10979"/>
    <cellStyle name="20% - Accent1 28 2" xfId="10980"/>
    <cellStyle name="20% - Accent1 28 2 2" xfId="10981"/>
    <cellStyle name="20% - Accent1 28 3" xfId="10982"/>
    <cellStyle name="20% - Accent1 29" xfId="10983"/>
    <cellStyle name="20% - Accent1 29 2" xfId="10984"/>
    <cellStyle name="20% - Accent1 29 2 2" xfId="10985"/>
    <cellStyle name="20% - Accent1 29 3" xfId="10986"/>
    <cellStyle name="20% - Accent1 3" xfId="150"/>
    <cellStyle name="20% - Accent1 3 2" xfId="9757"/>
    <cellStyle name="20% - Accent1 3 2 2" xfId="9758"/>
    <cellStyle name="20% - Accent1 3 2 2 2" xfId="10987"/>
    <cellStyle name="20% - Accent1 3 2 3" xfId="10988"/>
    <cellStyle name="20% - Accent1 3 3" xfId="9759"/>
    <cellStyle name="20% - Accent1 3 3 2" xfId="10989"/>
    <cellStyle name="20% - Accent1 3 3 2 2" xfId="10990"/>
    <cellStyle name="20% - Accent1 3 3 3" xfId="10991"/>
    <cellStyle name="20% - Accent1 3 4" xfId="9756"/>
    <cellStyle name="20% - Accent1 3 4 2" xfId="10992"/>
    <cellStyle name="20% - Accent1 3 4 2 2" xfId="10993"/>
    <cellStyle name="20% - Accent1 3 4 3" xfId="10994"/>
    <cellStyle name="20% - Accent1 3 5" xfId="10995"/>
    <cellStyle name="20% - Accent1 3 5 2" xfId="10996"/>
    <cellStyle name="20% - Accent1 3 6" xfId="10997"/>
    <cellStyle name="20% - Accent1 3 7" xfId="21722"/>
    <cellStyle name="20% - Accent1 30" xfId="10998"/>
    <cellStyle name="20% - Accent1 30 2" xfId="10999"/>
    <cellStyle name="20% - Accent1 30 2 2" xfId="11000"/>
    <cellStyle name="20% - Accent1 30 3" xfId="11001"/>
    <cellStyle name="20% - Accent1 31" xfId="11002"/>
    <cellStyle name="20% - Accent1 31 2" xfId="11003"/>
    <cellStyle name="20% - Accent1 31 2 2" xfId="11004"/>
    <cellStyle name="20% - Accent1 31 3" xfId="11005"/>
    <cellStyle name="20% - Accent1 32" xfId="11006"/>
    <cellStyle name="20% - Accent1 32 2" xfId="11007"/>
    <cellStyle name="20% - Accent1 32 2 2" xfId="11008"/>
    <cellStyle name="20% - Accent1 32 3" xfId="11009"/>
    <cellStyle name="20% - Accent1 33" xfId="11010"/>
    <cellStyle name="20% - Accent1 33 2" xfId="11011"/>
    <cellStyle name="20% - Accent1 33 2 2" xfId="11012"/>
    <cellStyle name="20% - Accent1 33 3" xfId="11013"/>
    <cellStyle name="20% - Accent1 34" xfId="11014"/>
    <cellStyle name="20% - Accent1 34 2" xfId="11015"/>
    <cellStyle name="20% - Accent1 34 2 2" xfId="11016"/>
    <cellStyle name="20% - Accent1 34 3" xfId="11017"/>
    <cellStyle name="20% - Accent1 35" xfId="11018"/>
    <cellStyle name="20% - Accent1 35 2" xfId="11019"/>
    <cellStyle name="20% - Accent1 35 2 2" xfId="11020"/>
    <cellStyle name="20% - Accent1 35 3" xfId="11021"/>
    <cellStyle name="20% - Accent1 36" xfId="11022"/>
    <cellStyle name="20% - Accent1 36 2" xfId="11023"/>
    <cellStyle name="20% - Accent1 36 2 2" xfId="11024"/>
    <cellStyle name="20% - Accent1 36 3" xfId="11025"/>
    <cellStyle name="20% - Accent1 37" xfId="11026"/>
    <cellStyle name="20% - Accent1 37 2" xfId="11027"/>
    <cellStyle name="20% - Accent1 37 2 2" xfId="11028"/>
    <cellStyle name="20% - Accent1 37 3" xfId="11029"/>
    <cellStyle name="20% - Accent1 38" xfId="11030"/>
    <cellStyle name="20% - Accent1 38 2" xfId="11031"/>
    <cellStyle name="20% - Accent1 38 2 2" xfId="11032"/>
    <cellStyle name="20% - Accent1 38 3" xfId="11033"/>
    <cellStyle name="20% - Accent1 39" xfId="11034"/>
    <cellStyle name="20% - Accent1 39 2" xfId="11035"/>
    <cellStyle name="20% - Accent1 39 2 2" xfId="11036"/>
    <cellStyle name="20% - Accent1 39 3" xfId="11037"/>
    <cellStyle name="20% - Accent1 4" xfId="151"/>
    <cellStyle name="20% - Accent1 4 10" xfId="152"/>
    <cellStyle name="20% - Accent1 4 11" xfId="153"/>
    <cellStyle name="20% - Accent1 4 12" xfId="154"/>
    <cellStyle name="20% - Accent1 4 13" xfId="9760"/>
    <cellStyle name="20% - Accent1 4 2" xfId="155"/>
    <cellStyle name="20% - Accent1 4 2 10" xfId="9761"/>
    <cellStyle name="20% - Accent1 4 2 2" xfId="156"/>
    <cellStyle name="20% - Accent1 4 2 2 2" xfId="157"/>
    <cellStyle name="20% - Accent1 4 2 2 2 2" xfId="158"/>
    <cellStyle name="20% - Accent1 4 2 2 2 2 2" xfId="159"/>
    <cellStyle name="20% - Accent1 4 2 2 2 2 2 2" xfId="160"/>
    <cellStyle name="20% - Accent1 4 2 2 2 2 2 3" xfId="161"/>
    <cellStyle name="20% - Accent1 4 2 2 2 2 3" xfId="162"/>
    <cellStyle name="20% - Accent1 4 2 2 2 2 4" xfId="163"/>
    <cellStyle name="20% - Accent1 4 2 2 2 3" xfId="164"/>
    <cellStyle name="20% - Accent1 4 2 2 2 3 2" xfId="165"/>
    <cellStyle name="20% - Accent1 4 2 2 2 3 3" xfId="166"/>
    <cellStyle name="20% - Accent1 4 2 2 2 4" xfId="167"/>
    <cellStyle name="20% - Accent1 4 2 2 2 5" xfId="168"/>
    <cellStyle name="20% - Accent1 4 2 2 2 6" xfId="169"/>
    <cellStyle name="20% - Accent1 4 2 2 2 7" xfId="11038"/>
    <cellStyle name="20% - Accent1 4 2 2 3" xfId="170"/>
    <cellStyle name="20% - Accent1 4 2 2 3 2" xfId="171"/>
    <cellStyle name="20% - Accent1 4 2 2 3 2 2" xfId="172"/>
    <cellStyle name="20% - Accent1 4 2 2 3 2 3" xfId="173"/>
    <cellStyle name="20% - Accent1 4 2 2 3 3" xfId="174"/>
    <cellStyle name="20% - Accent1 4 2 2 3 4" xfId="175"/>
    <cellStyle name="20% - Accent1 4 2 2 4" xfId="176"/>
    <cellStyle name="20% - Accent1 4 2 2 4 2" xfId="177"/>
    <cellStyle name="20% - Accent1 4 2 2 4 3" xfId="178"/>
    <cellStyle name="20% - Accent1 4 2 2 5" xfId="179"/>
    <cellStyle name="20% - Accent1 4 2 2 6" xfId="180"/>
    <cellStyle name="20% - Accent1 4 2 2 7" xfId="181"/>
    <cellStyle name="20% - Accent1 4 2 2 8" xfId="182"/>
    <cellStyle name="20% - Accent1 4 2 2 9" xfId="9762"/>
    <cellStyle name="20% - Accent1 4 2 3" xfId="183"/>
    <cellStyle name="20% - Accent1 4 2 3 2" xfId="184"/>
    <cellStyle name="20% - Accent1 4 2 3 2 2" xfId="185"/>
    <cellStyle name="20% - Accent1 4 2 3 2 2 2" xfId="186"/>
    <cellStyle name="20% - Accent1 4 2 3 2 2 3" xfId="187"/>
    <cellStyle name="20% - Accent1 4 2 3 2 3" xfId="188"/>
    <cellStyle name="20% - Accent1 4 2 3 2 4" xfId="189"/>
    <cellStyle name="20% - Accent1 4 2 3 3" xfId="190"/>
    <cellStyle name="20% - Accent1 4 2 3 3 2" xfId="191"/>
    <cellStyle name="20% - Accent1 4 2 3 3 3" xfId="192"/>
    <cellStyle name="20% - Accent1 4 2 3 4" xfId="193"/>
    <cellStyle name="20% - Accent1 4 2 3 5" xfId="194"/>
    <cellStyle name="20% - Accent1 4 2 3 6" xfId="195"/>
    <cellStyle name="20% - Accent1 4 2 3 7" xfId="11039"/>
    <cellStyle name="20% - Accent1 4 2 4" xfId="196"/>
    <cellStyle name="20% - Accent1 4 2 4 2" xfId="197"/>
    <cellStyle name="20% - Accent1 4 2 4 2 2" xfId="198"/>
    <cellStyle name="20% - Accent1 4 2 4 2 3" xfId="199"/>
    <cellStyle name="20% - Accent1 4 2 4 3" xfId="200"/>
    <cellStyle name="20% - Accent1 4 2 4 4" xfId="201"/>
    <cellStyle name="20% - Accent1 4 2 5" xfId="202"/>
    <cellStyle name="20% - Accent1 4 2 5 2" xfId="203"/>
    <cellStyle name="20% - Accent1 4 2 5 3" xfId="204"/>
    <cellStyle name="20% - Accent1 4 2 6" xfId="205"/>
    <cellStyle name="20% - Accent1 4 2 7" xfId="206"/>
    <cellStyle name="20% - Accent1 4 2 8" xfId="207"/>
    <cellStyle name="20% - Accent1 4 2 9" xfId="208"/>
    <cellStyle name="20% - Accent1 4 3" xfId="209"/>
    <cellStyle name="20% - Accent1 4 3 2" xfId="210"/>
    <cellStyle name="20% - Accent1 4 3 2 2" xfId="211"/>
    <cellStyle name="20% - Accent1 4 3 2 2 2" xfId="212"/>
    <cellStyle name="20% - Accent1 4 3 2 2 2 2" xfId="213"/>
    <cellStyle name="20% - Accent1 4 3 2 2 2 3" xfId="214"/>
    <cellStyle name="20% - Accent1 4 3 2 2 3" xfId="215"/>
    <cellStyle name="20% - Accent1 4 3 2 2 4" xfId="216"/>
    <cellStyle name="20% - Accent1 4 3 2 2 5" xfId="11041"/>
    <cellStyle name="20% - Accent1 4 3 2 3" xfId="217"/>
    <cellStyle name="20% - Accent1 4 3 2 3 2" xfId="218"/>
    <cellStyle name="20% - Accent1 4 3 2 3 3" xfId="219"/>
    <cellStyle name="20% - Accent1 4 3 2 4" xfId="220"/>
    <cellStyle name="20% - Accent1 4 3 2 5" xfId="221"/>
    <cellStyle name="20% - Accent1 4 3 2 6" xfId="222"/>
    <cellStyle name="20% - Accent1 4 3 2 7" xfId="11040"/>
    <cellStyle name="20% - Accent1 4 3 3" xfId="223"/>
    <cellStyle name="20% - Accent1 4 3 3 2" xfId="224"/>
    <cellStyle name="20% - Accent1 4 3 3 2 2" xfId="225"/>
    <cellStyle name="20% - Accent1 4 3 3 2 3" xfId="226"/>
    <cellStyle name="20% - Accent1 4 3 3 3" xfId="227"/>
    <cellStyle name="20% - Accent1 4 3 3 4" xfId="228"/>
    <cellStyle name="20% - Accent1 4 3 3 5" xfId="11042"/>
    <cellStyle name="20% - Accent1 4 3 4" xfId="229"/>
    <cellStyle name="20% - Accent1 4 3 4 2" xfId="230"/>
    <cellStyle name="20% - Accent1 4 3 4 3" xfId="231"/>
    <cellStyle name="20% - Accent1 4 3 5" xfId="232"/>
    <cellStyle name="20% - Accent1 4 3 6" xfId="233"/>
    <cellStyle name="20% - Accent1 4 3 7" xfId="234"/>
    <cellStyle name="20% - Accent1 4 3 8" xfId="235"/>
    <cellStyle name="20% - Accent1 4 3 9" xfId="9763"/>
    <cellStyle name="20% - Accent1 4 4" xfId="236"/>
    <cellStyle name="20% - Accent1 4 4 2" xfId="237"/>
    <cellStyle name="20% - Accent1 4 4 2 2" xfId="238"/>
    <cellStyle name="20% - Accent1 4 4 2 2 2" xfId="239"/>
    <cellStyle name="20% - Accent1 4 4 2 2 3" xfId="240"/>
    <cellStyle name="20% - Accent1 4 4 2 2 4" xfId="11045"/>
    <cellStyle name="20% - Accent1 4 4 2 3" xfId="241"/>
    <cellStyle name="20% - Accent1 4 4 2 4" xfId="242"/>
    <cellStyle name="20% - Accent1 4 4 2 5" xfId="11044"/>
    <cellStyle name="20% - Accent1 4 4 3" xfId="243"/>
    <cellStyle name="20% - Accent1 4 4 3 2" xfId="244"/>
    <cellStyle name="20% - Accent1 4 4 3 3" xfId="245"/>
    <cellStyle name="20% - Accent1 4 4 3 4" xfId="11046"/>
    <cellStyle name="20% - Accent1 4 4 4" xfId="246"/>
    <cellStyle name="20% - Accent1 4 4 5" xfId="247"/>
    <cellStyle name="20% - Accent1 4 4 6" xfId="248"/>
    <cellStyle name="20% - Accent1 4 4 7" xfId="11043"/>
    <cellStyle name="20% - Accent1 4 5" xfId="249"/>
    <cellStyle name="20% - Accent1 4 5 2" xfId="250"/>
    <cellStyle name="20% - Accent1 4 5 2 2" xfId="251"/>
    <cellStyle name="20% - Accent1 4 5 2 2 2" xfId="252"/>
    <cellStyle name="20% - Accent1 4 5 2 2 3" xfId="253"/>
    <cellStyle name="20% - Accent1 4 5 2 3" xfId="254"/>
    <cellStyle name="20% - Accent1 4 5 2 4" xfId="255"/>
    <cellStyle name="20% - Accent1 4 5 2 5" xfId="11048"/>
    <cellStyle name="20% - Accent1 4 5 3" xfId="256"/>
    <cellStyle name="20% - Accent1 4 5 3 2" xfId="257"/>
    <cellStyle name="20% - Accent1 4 5 3 3" xfId="258"/>
    <cellStyle name="20% - Accent1 4 5 4" xfId="259"/>
    <cellStyle name="20% - Accent1 4 5 5" xfId="260"/>
    <cellStyle name="20% - Accent1 4 5 6" xfId="11047"/>
    <cellStyle name="20% - Accent1 4 6" xfId="261"/>
    <cellStyle name="20% - Accent1 4 6 2" xfId="262"/>
    <cellStyle name="20% - Accent1 4 6 2 2" xfId="263"/>
    <cellStyle name="20% - Accent1 4 6 2 3" xfId="264"/>
    <cellStyle name="20% - Accent1 4 6 3" xfId="265"/>
    <cellStyle name="20% - Accent1 4 6 4" xfId="266"/>
    <cellStyle name="20% - Accent1 4 6 5" xfId="11049"/>
    <cellStyle name="20% - Accent1 4 7" xfId="267"/>
    <cellStyle name="20% - Accent1 4 7 2" xfId="268"/>
    <cellStyle name="20% - Accent1 4 7 2 2" xfId="269"/>
    <cellStyle name="20% - Accent1 4 7 2 3" xfId="270"/>
    <cellStyle name="20% - Accent1 4 7 3" xfId="271"/>
    <cellStyle name="20% - Accent1 4 7 4" xfId="272"/>
    <cellStyle name="20% - Accent1 4 8" xfId="273"/>
    <cellStyle name="20% - Accent1 4 8 2" xfId="274"/>
    <cellStyle name="20% - Accent1 4 8 3" xfId="275"/>
    <cellStyle name="20% - Accent1 4 9" xfId="276"/>
    <cellStyle name="20% - Accent1 40" xfId="11050"/>
    <cellStyle name="20% - Accent1 40 2" xfId="11051"/>
    <cellStyle name="20% - Accent1 40 2 2" xfId="11052"/>
    <cellStyle name="20% - Accent1 40 3" xfId="11053"/>
    <cellStyle name="20% - Accent1 41" xfId="11054"/>
    <cellStyle name="20% - Accent1 41 2" xfId="11055"/>
    <cellStyle name="20% - Accent1 41 2 2" xfId="11056"/>
    <cellStyle name="20% - Accent1 41 3" xfId="11057"/>
    <cellStyle name="20% - Accent1 42" xfId="11058"/>
    <cellStyle name="20% - Accent1 42 2" xfId="11059"/>
    <cellStyle name="20% - Accent1 42 2 2" xfId="11060"/>
    <cellStyle name="20% - Accent1 42 3" xfId="11061"/>
    <cellStyle name="20% - Accent1 43" xfId="11062"/>
    <cellStyle name="20% - Accent1 43 2" xfId="11063"/>
    <cellStyle name="20% - Accent1 43 2 2" xfId="11064"/>
    <cellStyle name="20% - Accent1 43 3" xfId="11065"/>
    <cellStyle name="20% - Accent1 44" xfId="11066"/>
    <cellStyle name="20% - Accent1 44 2" xfId="11067"/>
    <cellStyle name="20% - Accent1 44 2 2" xfId="11068"/>
    <cellStyle name="20% - Accent1 44 3" xfId="11069"/>
    <cellStyle name="20% - Accent1 45" xfId="11070"/>
    <cellStyle name="20% - Accent1 45 2" xfId="11071"/>
    <cellStyle name="20% - Accent1 45 2 2" xfId="11072"/>
    <cellStyle name="20% - Accent1 45 3" xfId="11073"/>
    <cellStyle name="20% - Accent1 46" xfId="11074"/>
    <cellStyle name="20% - Accent1 46 2" xfId="11075"/>
    <cellStyle name="20% - Accent1 46 2 2" xfId="11076"/>
    <cellStyle name="20% - Accent1 46 3" xfId="11077"/>
    <cellStyle name="20% - Accent1 47" xfId="11078"/>
    <cellStyle name="20% - Accent1 47 2" xfId="11079"/>
    <cellStyle name="20% - Accent1 47 2 2" xfId="11080"/>
    <cellStyle name="20% - Accent1 47 3" xfId="11081"/>
    <cellStyle name="20% - Accent1 48" xfId="11082"/>
    <cellStyle name="20% - Accent1 48 2" xfId="11083"/>
    <cellStyle name="20% - Accent1 48 2 2" xfId="11084"/>
    <cellStyle name="20% - Accent1 48 3" xfId="11085"/>
    <cellStyle name="20% - Accent1 49" xfId="11086"/>
    <cellStyle name="20% - Accent1 49 2" xfId="11087"/>
    <cellStyle name="20% - Accent1 49 2 2" xfId="11088"/>
    <cellStyle name="20% - Accent1 49 3" xfId="11089"/>
    <cellStyle name="20% - Accent1 5" xfId="277"/>
    <cellStyle name="20% - Accent1 5 2" xfId="9765"/>
    <cellStyle name="20% - Accent1 5 2 2" xfId="9766"/>
    <cellStyle name="20% - Accent1 5 2 2 2" xfId="11090"/>
    <cellStyle name="20% - Accent1 5 2 3" xfId="11091"/>
    <cellStyle name="20% - Accent1 5 3" xfId="9767"/>
    <cellStyle name="20% - Accent1 5 3 2" xfId="11092"/>
    <cellStyle name="20% - Accent1 5 3 2 2" xfId="11093"/>
    <cellStyle name="20% - Accent1 5 3 3" xfId="11094"/>
    <cellStyle name="20% - Accent1 5 4" xfId="9764"/>
    <cellStyle name="20% - Accent1 5 4 2" xfId="11095"/>
    <cellStyle name="20% - Accent1 5 4 2 2" xfId="11096"/>
    <cellStyle name="20% - Accent1 5 4 3" xfId="11097"/>
    <cellStyle name="20% - Accent1 5 5" xfId="11098"/>
    <cellStyle name="20% - Accent1 5 5 2" xfId="11099"/>
    <cellStyle name="20% - Accent1 5 6" xfId="11100"/>
    <cellStyle name="20% - Accent1 50" xfId="11101"/>
    <cellStyle name="20% - Accent1 50 2" xfId="11102"/>
    <cellStyle name="20% - Accent1 50 2 2" xfId="11103"/>
    <cellStyle name="20% - Accent1 50 3" xfId="11104"/>
    <cellStyle name="20% - Accent1 51" xfId="11105"/>
    <cellStyle name="20% - Accent1 51 2" xfId="11106"/>
    <cellStyle name="20% - Accent1 51 2 2" xfId="11107"/>
    <cellStyle name="20% - Accent1 51 3" xfId="11108"/>
    <cellStyle name="20% - Accent1 52" xfId="11109"/>
    <cellStyle name="20% - Accent1 52 2" xfId="11110"/>
    <cellStyle name="20% - Accent1 52 2 2" xfId="11111"/>
    <cellStyle name="20% - Accent1 52 3" xfId="11112"/>
    <cellStyle name="20% - Accent1 53" xfId="11113"/>
    <cellStyle name="20% - Accent1 53 2" xfId="11114"/>
    <cellStyle name="20% - Accent1 53 2 2" xfId="11115"/>
    <cellStyle name="20% - Accent1 53 3" xfId="11116"/>
    <cellStyle name="20% - Accent1 54" xfId="11117"/>
    <cellStyle name="20% - Accent1 54 2" xfId="11118"/>
    <cellStyle name="20% - Accent1 54 2 2" xfId="11119"/>
    <cellStyle name="20% - Accent1 54 3" xfId="11120"/>
    <cellStyle name="20% - Accent1 55" xfId="11121"/>
    <cellStyle name="20% - Accent1 55 2" xfId="11122"/>
    <cellStyle name="20% - Accent1 55 2 2" xfId="11123"/>
    <cellStyle name="20% - Accent1 55 3" xfId="11124"/>
    <cellStyle name="20% - Accent1 56" xfId="11125"/>
    <cellStyle name="20% - Accent1 56 2" xfId="11126"/>
    <cellStyle name="20% - Accent1 56 2 2" xfId="11127"/>
    <cellStyle name="20% - Accent1 56 3" xfId="11128"/>
    <cellStyle name="20% - Accent1 57" xfId="11129"/>
    <cellStyle name="20% - Accent1 57 2" xfId="11130"/>
    <cellStyle name="20% - Accent1 57 2 2" xfId="11131"/>
    <cellStyle name="20% - Accent1 57 3" xfId="11132"/>
    <cellStyle name="20% - Accent1 58" xfId="11133"/>
    <cellStyle name="20% - Accent1 58 2" xfId="11134"/>
    <cellStyle name="20% - Accent1 58 2 2" xfId="11135"/>
    <cellStyle name="20% - Accent1 58 3" xfId="11136"/>
    <cellStyle name="20% - Accent1 59" xfId="11137"/>
    <cellStyle name="20% - Accent1 59 2" xfId="11138"/>
    <cellStyle name="20% - Accent1 59 2 2" xfId="11139"/>
    <cellStyle name="20% - Accent1 59 3" xfId="11140"/>
    <cellStyle name="20% - Accent1 6" xfId="278"/>
    <cellStyle name="20% - Accent1 6 2" xfId="279"/>
    <cellStyle name="20% - Accent1 6 2 2" xfId="280"/>
    <cellStyle name="20% - Accent1 6 2 2 2" xfId="281"/>
    <cellStyle name="20% - Accent1 6 2 2 2 2" xfId="11141"/>
    <cellStyle name="20% - Accent1 6 2 2 3" xfId="282"/>
    <cellStyle name="20% - Accent1 6 2 2 4" xfId="9770"/>
    <cellStyle name="20% - Accent1 6 2 3" xfId="283"/>
    <cellStyle name="20% - Accent1 6 2 3 2" xfId="11142"/>
    <cellStyle name="20% - Accent1 6 2 4" xfId="284"/>
    <cellStyle name="20% - Accent1 6 2 5" xfId="9769"/>
    <cellStyle name="20% - Accent1 6 3" xfId="285"/>
    <cellStyle name="20% - Accent1 6 3 2" xfId="286"/>
    <cellStyle name="20% - Accent1 6 3 2 2" xfId="11144"/>
    <cellStyle name="20% - Accent1 6 3 2 3" xfId="11143"/>
    <cellStyle name="20% - Accent1 6 3 3" xfId="287"/>
    <cellStyle name="20% - Accent1 6 3 3 2" xfId="11145"/>
    <cellStyle name="20% - Accent1 6 3 4" xfId="9771"/>
    <cellStyle name="20% - Accent1 6 4" xfId="288"/>
    <cellStyle name="20% - Accent1 6 4 2" xfId="11147"/>
    <cellStyle name="20% - Accent1 6 4 2 2" xfId="11148"/>
    <cellStyle name="20% - Accent1 6 4 3" xfId="11149"/>
    <cellStyle name="20% - Accent1 6 4 4" xfId="11146"/>
    <cellStyle name="20% - Accent1 6 5" xfId="289"/>
    <cellStyle name="20% - Accent1 6 5 2" xfId="11151"/>
    <cellStyle name="20% - Accent1 6 5 3" xfId="11150"/>
    <cellStyle name="20% - Accent1 6 6" xfId="290"/>
    <cellStyle name="20% - Accent1 6 6 2" xfId="11152"/>
    <cellStyle name="20% - Accent1 6 7" xfId="9768"/>
    <cellStyle name="20% - Accent1 60" xfId="11153"/>
    <cellStyle name="20% - Accent1 60 2" xfId="11154"/>
    <cellStyle name="20% - Accent1 60 2 2" xfId="11155"/>
    <cellStyle name="20% - Accent1 60 3" xfId="11156"/>
    <cellStyle name="20% - Accent1 61" xfId="11157"/>
    <cellStyle name="20% - Accent1 61 2" xfId="11158"/>
    <cellStyle name="20% - Accent1 61 2 2" xfId="11159"/>
    <cellStyle name="20% - Accent1 61 3" xfId="11160"/>
    <cellStyle name="20% - Accent1 62" xfId="11161"/>
    <cellStyle name="20% - Accent1 62 2" xfId="11162"/>
    <cellStyle name="20% - Accent1 62 2 2" xfId="11163"/>
    <cellStyle name="20% - Accent1 62 3" xfId="11164"/>
    <cellStyle name="20% - Accent1 63" xfId="11165"/>
    <cellStyle name="20% - Accent1 63 2" xfId="11166"/>
    <cellStyle name="20% - Accent1 63 2 2" xfId="11167"/>
    <cellStyle name="20% - Accent1 63 3" xfId="11168"/>
    <cellStyle name="20% - Accent1 64" xfId="11169"/>
    <cellStyle name="20% - Accent1 64 2" xfId="11170"/>
    <cellStyle name="20% - Accent1 64 2 2" xfId="11171"/>
    <cellStyle name="20% - Accent1 64 3" xfId="11172"/>
    <cellStyle name="20% - Accent1 65" xfId="11173"/>
    <cellStyle name="20% - Accent1 65 2" xfId="11174"/>
    <cellStyle name="20% - Accent1 65 2 2" xfId="11175"/>
    <cellStyle name="20% - Accent1 65 3" xfId="11176"/>
    <cellStyle name="20% - Accent1 66" xfId="11177"/>
    <cellStyle name="20% - Accent1 66 2" xfId="11178"/>
    <cellStyle name="20% - Accent1 66 2 2" xfId="11179"/>
    <cellStyle name="20% - Accent1 66 3" xfId="11180"/>
    <cellStyle name="20% - Accent1 67" xfId="11181"/>
    <cellStyle name="20% - Accent1 67 2" xfId="11182"/>
    <cellStyle name="20% - Accent1 67 2 2" xfId="11183"/>
    <cellStyle name="20% - Accent1 67 3" xfId="11184"/>
    <cellStyle name="20% - Accent1 68" xfId="11185"/>
    <cellStyle name="20% - Accent1 68 2" xfId="11186"/>
    <cellStyle name="20% - Accent1 68 2 2" xfId="11187"/>
    <cellStyle name="20% - Accent1 68 3" xfId="11188"/>
    <cellStyle name="20% - Accent1 69" xfId="11189"/>
    <cellStyle name="20% - Accent1 69 2" xfId="11190"/>
    <cellStyle name="20% - Accent1 69 2 2" xfId="11191"/>
    <cellStyle name="20% - Accent1 69 3" xfId="11192"/>
    <cellStyle name="20% - Accent1 7" xfId="291"/>
    <cellStyle name="20% - Accent1 7 2" xfId="9773"/>
    <cellStyle name="20% - Accent1 7 2 2" xfId="11193"/>
    <cellStyle name="20% - Accent1 7 2 2 2" xfId="11194"/>
    <cellStyle name="20% - Accent1 7 2 3" xfId="11195"/>
    <cellStyle name="20% - Accent1 7 3" xfId="9772"/>
    <cellStyle name="20% - Accent1 7 3 2" xfId="11196"/>
    <cellStyle name="20% - Accent1 7 3 2 2" xfId="11197"/>
    <cellStyle name="20% - Accent1 7 3 3" xfId="11198"/>
    <cellStyle name="20% - Accent1 7 4" xfId="11199"/>
    <cellStyle name="20% - Accent1 7 4 2" xfId="11200"/>
    <cellStyle name="20% - Accent1 7 4 2 2" xfId="11201"/>
    <cellStyle name="20% - Accent1 7 4 3" xfId="11202"/>
    <cellStyle name="20% - Accent1 7 5" xfId="11203"/>
    <cellStyle name="20% - Accent1 7 5 2" xfId="11204"/>
    <cellStyle name="20% - Accent1 7 6" xfId="11205"/>
    <cellStyle name="20% - Accent1 70" xfId="11206"/>
    <cellStyle name="20% - Accent1 70 2" xfId="11207"/>
    <cellStyle name="20% - Accent1 70 2 2" xfId="11208"/>
    <cellStyle name="20% - Accent1 70 3" xfId="11209"/>
    <cellStyle name="20% - Accent1 71" xfId="11210"/>
    <cellStyle name="20% - Accent1 71 2" xfId="11211"/>
    <cellStyle name="20% - Accent1 71 2 2" xfId="11212"/>
    <cellStyle name="20% - Accent1 71 3" xfId="11213"/>
    <cellStyle name="20% - Accent1 72" xfId="11214"/>
    <cellStyle name="20% - Accent1 72 2" xfId="11215"/>
    <cellStyle name="20% - Accent1 72 2 2" xfId="11216"/>
    <cellStyle name="20% - Accent1 72 3" xfId="11217"/>
    <cellStyle name="20% - Accent1 73" xfId="11218"/>
    <cellStyle name="20% - Accent1 73 2" xfId="11219"/>
    <cellStyle name="20% - Accent1 73 2 2" xfId="11220"/>
    <cellStyle name="20% - Accent1 73 3" xfId="11221"/>
    <cellStyle name="20% - Accent1 74" xfId="11222"/>
    <cellStyle name="20% - Accent1 74 2" xfId="11223"/>
    <cellStyle name="20% - Accent1 74 2 2" xfId="11224"/>
    <cellStyle name="20% - Accent1 74 3" xfId="11225"/>
    <cellStyle name="20% - Accent1 75" xfId="11226"/>
    <cellStyle name="20% - Accent1 75 2" xfId="11227"/>
    <cellStyle name="20% - Accent1 75 2 2" xfId="11228"/>
    <cellStyle name="20% - Accent1 75 3" xfId="11229"/>
    <cellStyle name="20% - Accent1 76" xfId="11230"/>
    <cellStyle name="20% - Accent1 76 2" xfId="11231"/>
    <cellStyle name="20% - Accent1 76 2 2" xfId="11232"/>
    <cellStyle name="20% - Accent1 76 3" xfId="11233"/>
    <cellStyle name="20% - Accent1 77" xfId="11234"/>
    <cellStyle name="20% - Accent1 77 2" xfId="11235"/>
    <cellStyle name="20% - Accent1 77 2 2" xfId="11236"/>
    <cellStyle name="20% - Accent1 77 3" xfId="11237"/>
    <cellStyle name="20% - Accent1 78" xfId="11238"/>
    <cellStyle name="20% - Accent1 78 2" xfId="11239"/>
    <cellStyle name="20% - Accent1 78 2 2" xfId="11240"/>
    <cellStyle name="20% - Accent1 78 3" xfId="11241"/>
    <cellStyle name="20% - Accent1 79" xfId="11242"/>
    <cellStyle name="20% - Accent1 79 2" xfId="11243"/>
    <cellStyle name="20% - Accent1 8" xfId="292"/>
    <cellStyle name="20% - Accent1 8 2" xfId="293"/>
    <cellStyle name="20% - Accent1 8 2 2" xfId="11245"/>
    <cellStyle name="20% - Accent1 8 2 2 2" xfId="11246"/>
    <cellStyle name="20% - Accent1 8 2 3" xfId="11247"/>
    <cellStyle name="20% - Accent1 8 2 4" xfId="11244"/>
    <cellStyle name="20% - Accent1 8 3" xfId="294"/>
    <cellStyle name="20% - Accent1 8 3 2" xfId="11249"/>
    <cellStyle name="20% - Accent1 8 3 2 2" xfId="11250"/>
    <cellStyle name="20% - Accent1 8 3 3" xfId="11251"/>
    <cellStyle name="20% - Accent1 8 3 4" xfId="11248"/>
    <cellStyle name="20% - Accent1 8 4" xfId="9774"/>
    <cellStyle name="20% - Accent1 8 4 2" xfId="11252"/>
    <cellStyle name="20% - Accent1 8 4 2 2" xfId="11253"/>
    <cellStyle name="20% - Accent1 8 4 3" xfId="11254"/>
    <cellStyle name="20% - Accent1 8 5" xfId="11255"/>
    <cellStyle name="20% - Accent1 8 5 2" xfId="11256"/>
    <cellStyle name="20% - Accent1 8 6" xfId="11257"/>
    <cellStyle name="20% - Accent1 80" xfId="11258"/>
    <cellStyle name="20% - Accent1 80 2" xfId="11259"/>
    <cellStyle name="20% - Accent1 81" xfId="11260"/>
    <cellStyle name="20% - Accent1 81 2" xfId="11261"/>
    <cellStyle name="20% - Accent1 82" xfId="11262"/>
    <cellStyle name="20% - Accent1 82 2" xfId="11263"/>
    <cellStyle name="20% - Accent1 83" xfId="11264"/>
    <cellStyle name="20% - Accent1 83 2" xfId="11265"/>
    <cellStyle name="20% - Accent1 84" xfId="11266"/>
    <cellStyle name="20% - Accent1 84 2" xfId="11267"/>
    <cellStyle name="20% - Accent1 85" xfId="11268"/>
    <cellStyle name="20% - Accent1 85 2" xfId="11269"/>
    <cellStyle name="20% - Accent1 86" xfId="11270"/>
    <cellStyle name="20% - Accent1 86 2" xfId="11271"/>
    <cellStyle name="20% - Accent1 87" xfId="11272"/>
    <cellStyle name="20% - Accent1 87 2" xfId="11273"/>
    <cellStyle name="20% - Accent1 88" xfId="11274"/>
    <cellStyle name="20% - Accent1 88 2" xfId="11275"/>
    <cellStyle name="20% - Accent1 89" xfId="11276"/>
    <cellStyle name="20% - Accent1 89 2" xfId="11277"/>
    <cellStyle name="20% - Accent1 9" xfId="295"/>
    <cellStyle name="20% - Accent1 9 2" xfId="9775"/>
    <cellStyle name="20% - Accent1 9 2 2" xfId="11278"/>
    <cellStyle name="20% - Accent1 9 2 2 2" xfId="11279"/>
    <cellStyle name="20% - Accent1 9 2 3" xfId="11280"/>
    <cellStyle name="20% - Accent1 9 3" xfId="11281"/>
    <cellStyle name="20% - Accent1 9 3 2" xfId="11282"/>
    <cellStyle name="20% - Accent1 9 3 2 2" xfId="11283"/>
    <cellStyle name="20% - Accent1 9 3 3" xfId="11284"/>
    <cellStyle name="20% - Accent1 9 4" xfId="11285"/>
    <cellStyle name="20% - Accent1 9 4 2" xfId="11286"/>
    <cellStyle name="20% - Accent1 9 4 2 2" xfId="11287"/>
    <cellStyle name="20% - Accent1 9 4 3" xfId="11288"/>
    <cellStyle name="20% - Accent1 9 5" xfId="11289"/>
    <cellStyle name="20% - Accent1 9 5 2" xfId="11290"/>
    <cellStyle name="20% - Accent1 9 6" xfId="11291"/>
    <cellStyle name="20% - Accent1 90" xfId="11292"/>
    <cellStyle name="20% - Accent1 90 2" xfId="11293"/>
    <cellStyle name="20% - Accent1 91" xfId="11294"/>
    <cellStyle name="20% - Accent1 91 2" xfId="11295"/>
    <cellStyle name="20% - Accent1 92" xfId="11296"/>
    <cellStyle name="20% - Accent1 92 2" xfId="11297"/>
    <cellStyle name="20% - Accent1 93" xfId="11298"/>
    <cellStyle name="20% - Accent1 93 2" xfId="11299"/>
    <cellStyle name="20% - Accent1 94" xfId="11300"/>
    <cellStyle name="20% - Accent1 94 2" xfId="11301"/>
    <cellStyle name="20% - Accent1 95" xfId="11302"/>
    <cellStyle name="20% - Accent1 95 2" xfId="11303"/>
    <cellStyle name="20% - Accent1 96" xfId="11304"/>
    <cellStyle name="20% - Accent1 96 2" xfId="11305"/>
    <cellStyle name="20% - Accent1 97" xfId="11306"/>
    <cellStyle name="20% - Accent1 97 2" xfId="11307"/>
    <cellStyle name="20% - Accent1 98" xfId="11308"/>
    <cellStyle name="20% - Accent1 98 2" xfId="11309"/>
    <cellStyle name="20% - Accent1 99" xfId="11310"/>
    <cellStyle name="20% - Accent1 99 2" xfId="11311"/>
    <cellStyle name="20% - Accent2" xfId="9723" builtinId="34" customBuiltin="1"/>
    <cellStyle name="20% - Accent2 10" xfId="296"/>
    <cellStyle name="20% - Accent2 10 2" xfId="9776"/>
    <cellStyle name="20% - Accent2 10 2 2" xfId="11312"/>
    <cellStyle name="20% - Accent2 10 2 2 2" xfId="11313"/>
    <cellStyle name="20% - Accent2 10 2 3" xfId="11314"/>
    <cellStyle name="20% - Accent2 10 3" xfId="11315"/>
    <cellStyle name="20% - Accent2 10 3 2" xfId="11316"/>
    <cellStyle name="20% - Accent2 10 3 2 2" xfId="11317"/>
    <cellStyle name="20% - Accent2 10 3 3" xfId="11318"/>
    <cellStyle name="20% - Accent2 10 4" xfId="11319"/>
    <cellStyle name="20% - Accent2 10 4 2" xfId="11320"/>
    <cellStyle name="20% - Accent2 10 4 2 2" xfId="11321"/>
    <cellStyle name="20% - Accent2 10 4 3" xfId="11322"/>
    <cellStyle name="20% - Accent2 10 5" xfId="11323"/>
    <cellStyle name="20% - Accent2 10 5 2" xfId="11324"/>
    <cellStyle name="20% - Accent2 10 6" xfId="11325"/>
    <cellStyle name="20% - Accent2 100" xfId="11326"/>
    <cellStyle name="20% - Accent2 100 2" xfId="11327"/>
    <cellStyle name="20% - Accent2 101" xfId="11328"/>
    <cellStyle name="20% - Accent2 101 2" xfId="11329"/>
    <cellStyle name="20% - Accent2 102" xfId="11330"/>
    <cellStyle name="20% - Accent2 102 2" xfId="11331"/>
    <cellStyle name="20% - Accent2 103" xfId="11332"/>
    <cellStyle name="20% - Accent2 103 2" xfId="11333"/>
    <cellStyle name="20% - Accent2 104" xfId="11334"/>
    <cellStyle name="20% - Accent2 104 2" xfId="11335"/>
    <cellStyle name="20% - Accent2 105" xfId="11336"/>
    <cellStyle name="20% - Accent2 105 2" xfId="11337"/>
    <cellStyle name="20% - Accent2 106" xfId="11338"/>
    <cellStyle name="20% - Accent2 106 2" xfId="11339"/>
    <cellStyle name="20% - Accent2 107" xfId="11340"/>
    <cellStyle name="20% - Accent2 108" xfId="11341"/>
    <cellStyle name="20% - Accent2 109" xfId="11342"/>
    <cellStyle name="20% - Accent2 11" xfId="11343"/>
    <cellStyle name="20% - Accent2 11 2" xfId="11344"/>
    <cellStyle name="20% - Accent2 11 2 2" xfId="11345"/>
    <cellStyle name="20% - Accent2 11 2 2 2" xfId="11346"/>
    <cellStyle name="20% - Accent2 11 2 3" xfId="11347"/>
    <cellStyle name="20% - Accent2 11 3" xfId="11348"/>
    <cellStyle name="20% - Accent2 11 3 2" xfId="11349"/>
    <cellStyle name="20% - Accent2 11 3 2 2" xfId="11350"/>
    <cellStyle name="20% - Accent2 11 3 3" xfId="11351"/>
    <cellStyle name="20% - Accent2 11 4" xfId="11352"/>
    <cellStyle name="20% - Accent2 11 4 2" xfId="11353"/>
    <cellStyle name="20% - Accent2 11 4 2 2" xfId="11354"/>
    <cellStyle name="20% - Accent2 11 4 3" xfId="11355"/>
    <cellStyle name="20% - Accent2 11 5" xfId="11356"/>
    <cellStyle name="20% - Accent2 11 5 2" xfId="11357"/>
    <cellStyle name="20% - Accent2 11 6" xfId="11358"/>
    <cellStyle name="20% - Accent2 110" xfId="11359"/>
    <cellStyle name="20% - Accent2 111" xfId="11360"/>
    <cellStyle name="20% - Accent2 112" xfId="11361"/>
    <cellStyle name="20% - Accent2 113" xfId="11362"/>
    <cellStyle name="20% - Accent2 114" xfId="11363"/>
    <cellStyle name="20% - Accent2 115" xfId="11364"/>
    <cellStyle name="20% - Accent2 116" xfId="11365"/>
    <cellStyle name="20% - Accent2 117" xfId="11366"/>
    <cellStyle name="20% - Accent2 118" xfId="11367"/>
    <cellStyle name="20% - Accent2 119" xfId="11368"/>
    <cellStyle name="20% - Accent2 12" xfId="11369"/>
    <cellStyle name="20% - Accent2 12 2" xfId="11370"/>
    <cellStyle name="20% - Accent2 12 2 2" xfId="11371"/>
    <cellStyle name="20% - Accent2 12 2 2 2" xfId="11372"/>
    <cellStyle name="20% - Accent2 12 2 3" xfId="11373"/>
    <cellStyle name="20% - Accent2 12 3" xfId="11374"/>
    <cellStyle name="20% - Accent2 12 3 2" xfId="11375"/>
    <cellStyle name="20% - Accent2 12 3 2 2" xfId="11376"/>
    <cellStyle name="20% - Accent2 12 3 3" xfId="11377"/>
    <cellStyle name="20% - Accent2 12 4" xfId="11378"/>
    <cellStyle name="20% - Accent2 12 4 2" xfId="11379"/>
    <cellStyle name="20% - Accent2 12 4 2 2" xfId="11380"/>
    <cellStyle name="20% - Accent2 12 4 3" xfId="11381"/>
    <cellStyle name="20% - Accent2 12 5" xfId="11382"/>
    <cellStyle name="20% - Accent2 12 5 2" xfId="11383"/>
    <cellStyle name="20% - Accent2 12 6" xfId="11384"/>
    <cellStyle name="20% - Accent2 120" xfId="21682"/>
    <cellStyle name="20% - Accent2 13" xfId="11385"/>
    <cellStyle name="20% - Accent2 14" xfId="11386"/>
    <cellStyle name="20% - Accent2 14 2" xfId="11387"/>
    <cellStyle name="20% - Accent2 14 2 2" xfId="11388"/>
    <cellStyle name="20% - Accent2 14 2 2 2" xfId="11389"/>
    <cellStyle name="20% - Accent2 14 2 3" xfId="11390"/>
    <cellStyle name="20% - Accent2 14 3" xfId="11391"/>
    <cellStyle name="20% - Accent2 14 3 2" xfId="11392"/>
    <cellStyle name="20% - Accent2 14 3 2 2" xfId="11393"/>
    <cellStyle name="20% - Accent2 14 3 3" xfId="11394"/>
    <cellStyle name="20% - Accent2 14 4" xfId="11395"/>
    <cellStyle name="20% - Accent2 14 4 2" xfId="11396"/>
    <cellStyle name="20% - Accent2 14 4 2 2" xfId="11397"/>
    <cellStyle name="20% - Accent2 14 4 3" xfId="11398"/>
    <cellStyle name="20% - Accent2 14 5" xfId="11399"/>
    <cellStyle name="20% - Accent2 14 5 2" xfId="11400"/>
    <cellStyle name="20% - Accent2 14 6" xfId="11401"/>
    <cellStyle name="20% - Accent2 15" xfId="11402"/>
    <cellStyle name="20% - Accent2 15 2" xfId="11403"/>
    <cellStyle name="20% - Accent2 15 2 2" xfId="11404"/>
    <cellStyle name="20% - Accent2 15 2 2 2" xfId="11405"/>
    <cellStyle name="20% - Accent2 15 2 3" xfId="11406"/>
    <cellStyle name="20% - Accent2 15 3" xfId="11407"/>
    <cellStyle name="20% - Accent2 15 3 2" xfId="11408"/>
    <cellStyle name="20% - Accent2 15 3 2 2" xfId="11409"/>
    <cellStyle name="20% - Accent2 15 3 3" xfId="11410"/>
    <cellStyle name="20% - Accent2 15 4" xfId="11411"/>
    <cellStyle name="20% - Accent2 15 4 2" xfId="11412"/>
    <cellStyle name="20% - Accent2 15 4 2 2" xfId="11413"/>
    <cellStyle name="20% - Accent2 15 4 3" xfId="11414"/>
    <cellStyle name="20% - Accent2 15 5" xfId="11415"/>
    <cellStyle name="20% - Accent2 15 5 2" xfId="11416"/>
    <cellStyle name="20% - Accent2 15 6" xfId="11417"/>
    <cellStyle name="20% - Accent2 16" xfId="11418"/>
    <cellStyle name="20% - Accent2 16 2" xfId="11419"/>
    <cellStyle name="20% - Accent2 16 2 2" xfId="11420"/>
    <cellStyle name="20% - Accent2 16 2 2 2" xfId="11421"/>
    <cellStyle name="20% - Accent2 16 2 3" xfId="11422"/>
    <cellStyle name="20% - Accent2 16 3" xfId="11423"/>
    <cellStyle name="20% - Accent2 16 3 2" xfId="11424"/>
    <cellStyle name="20% - Accent2 16 3 2 2" xfId="11425"/>
    <cellStyle name="20% - Accent2 16 3 3" xfId="11426"/>
    <cellStyle name="20% - Accent2 16 4" xfId="11427"/>
    <cellStyle name="20% - Accent2 16 4 2" xfId="11428"/>
    <cellStyle name="20% - Accent2 16 4 2 2" xfId="11429"/>
    <cellStyle name="20% - Accent2 16 4 3" xfId="11430"/>
    <cellStyle name="20% - Accent2 16 5" xfId="11431"/>
    <cellStyle name="20% - Accent2 16 5 2" xfId="11432"/>
    <cellStyle name="20% - Accent2 16 6" xfId="11433"/>
    <cellStyle name="20% - Accent2 17" xfId="11434"/>
    <cellStyle name="20% - Accent2 17 2" xfId="11435"/>
    <cellStyle name="20% - Accent2 17 2 2" xfId="11436"/>
    <cellStyle name="20% - Accent2 17 2 2 2" xfId="11437"/>
    <cellStyle name="20% - Accent2 17 2 3" xfId="11438"/>
    <cellStyle name="20% - Accent2 17 3" xfId="11439"/>
    <cellStyle name="20% - Accent2 17 3 2" xfId="11440"/>
    <cellStyle name="20% - Accent2 17 3 2 2" xfId="11441"/>
    <cellStyle name="20% - Accent2 17 3 3" xfId="11442"/>
    <cellStyle name="20% - Accent2 17 4" xfId="11443"/>
    <cellStyle name="20% - Accent2 17 4 2" xfId="11444"/>
    <cellStyle name="20% - Accent2 17 4 2 2" xfId="11445"/>
    <cellStyle name="20% - Accent2 17 4 3" xfId="11446"/>
    <cellStyle name="20% - Accent2 17 5" xfId="11447"/>
    <cellStyle name="20% - Accent2 17 5 2" xfId="11448"/>
    <cellStyle name="20% - Accent2 17 6" xfId="11449"/>
    <cellStyle name="20% - Accent2 18" xfId="11450"/>
    <cellStyle name="20% - Accent2 18 2" xfId="11451"/>
    <cellStyle name="20% - Accent2 18 2 2" xfId="11452"/>
    <cellStyle name="20% - Accent2 18 2 2 2" xfId="11453"/>
    <cellStyle name="20% - Accent2 18 2 3" xfId="11454"/>
    <cellStyle name="20% - Accent2 18 3" xfId="11455"/>
    <cellStyle name="20% - Accent2 18 3 2" xfId="11456"/>
    <cellStyle name="20% - Accent2 18 3 2 2" xfId="11457"/>
    <cellStyle name="20% - Accent2 18 3 3" xfId="11458"/>
    <cellStyle name="20% - Accent2 18 4" xfId="11459"/>
    <cellStyle name="20% - Accent2 18 4 2" xfId="11460"/>
    <cellStyle name="20% - Accent2 18 4 2 2" xfId="11461"/>
    <cellStyle name="20% - Accent2 18 4 3" xfId="11462"/>
    <cellStyle name="20% - Accent2 18 5" xfId="11463"/>
    <cellStyle name="20% - Accent2 18 5 2" xfId="11464"/>
    <cellStyle name="20% - Accent2 18 6" xfId="11465"/>
    <cellStyle name="20% - Accent2 19" xfId="11466"/>
    <cellStyle name="20% - Accent2 19 2" xfId="11467"/>
    <cellStyle name="20% - Accent2 19 2 2" xfId="11468"/>
    <cellStyle name="20% - Accent2 19 2 2 2" xfId="11469"/>
    <cellStyle name="20% - Accent2 19 2 3" xfId="11470"/>
    <cellStyle name="20% - Accent2 19 3" xfId="11471"/>
    <cellStyle name="20% - Accent2 19 3 2" xfId="11472"/>
    <cellStyle name="20% - Accent2 19 3 2 2" xfId="11473"/>
    <cellStyle name="20% - Accent2 19 3 3" xfId="11474"/>
    <cellStyle name="20% - Accent2 19 4" xfId="11475"/>
    <cellStyle name="20% - Accent2 19 4 2" xfId="11476"/>
    <cellStyle name="20% - Accent2 19 4 2 2" xfId="11477"/>
    <cellStyle name="20% - Accent2 19 4 3" xfId="11478"/>
    <cellStyle name="20% - Accent2 19 5" xfId="11479"/>
    <cellStyle name="20% - Accent2 19 5 2" xfId="11480"/>
    <cellStyle name="20% - Accent2 19 6" xfId="11481"/>
    <cellStyle name="20% - Accent2 2" xfId="297"/>
    <cellStyle name="20% - Accent2 2 2" xfId="298"/>
    <cellStyle name="20% - Accent2 2 2 2" xfId="9779"/>
    <cellStyle name="20% - Accent2 2 2 2 2" xfId="20908"/>
    <cellStyle name="20% - Accent2 2 2 3" xfId="9778"/>
    <cellStyle name="20% - Accent2 2 2 4" xfId="11482"/>
    <cellStyle name="20% - Accent2 2 3" xfId="299"/>
    <cellStyle name="20% - Accent2 2 3 2" xfId="9780"/>
    <cellStyle name="20% - Accent2 2 3 3" xfId="11483"/>
    <cellStyle name="20% - Accent2 2 4" xfId="300"/>
    <cellStyle name="20% - Accent2 2 4 2" xfId="11484"/>
    <cellStyle name="20% - Accent2 2 5" xfId="301"/>
    <cellStyle name="20% - Accent2 2 5 2" xfId="302"/>
    <cellStyle name="20% - Accent2 2 5 2 2" xfId="303"/>
    <cellStyle name="20% - Accent2 2 5 2 3" xfId="304"/>
    <cellStyle name="20% - Accent2 2 6" xfId="305"/>
    <cellStyle name="20% - Accent2 2 7" xfId="9777"/>
    <cellStyle name="20% - Accent2 2 8" xfId="21707"/>
    <cellStyle name="20% - Accent2 20" xfId="11485"/>
    <cellStyle name="20% - Accent2 20 2" xfId="11486"/>
    <cellStyle name="20% - Accent2 20 2 2" xfId="11487"/>
    <cellStyle name="20% - Accent2 20 2 2 2" xfId="11488"/>
    <cellStyle name="20% - Accent2 20 2 3" xfId="11489"/>
    <cellStyle name="20% - Accent2 20 3" xfId="11490"/>
    <cellStyle name="20% - Accent2 20 3 2" xfId="11491"/>
    <cellStyle name="20% - Accent2 20 3 2 2" xfId="11492"/>
    <cellStyle name="20% - Accent2 20 3 3" xfId="11493"/>
    <cellStyle name="20% - Accent2 20 4" xfId="11494"/>
    <cellStyle name="20% - Accent2 20 4 2" xfId="11495"/>
    <cellStyle name="20% - Accent2 20 4 2 2" xfId="11496"/>
    <cellStyle name="20% - Accent2 20 4 3" xfId="11497"/>
    <cellStyle name="20% - Accent2 20 5" xfId="11498"/>
    <cellStyle name="20% - Accent2 20 5 2" xfId="11499"/>
    <cellStyle name="20% - Accent2 20 6" xfId="11500"/>
    <cellStyle name="20% - Accent2 21" xfId="11501"/>
    <cellStyle name="20% - Accent2 21 2" xfId="11502"/>
    <cellStyle name="20% - Accent2 21 2 2" xfId="11503"/>
    <cellStyle name="20% - Accent2 21 2 2 2" xfId="11504"/>
    <cellStyle name="20% - Accent2 21 2 3" xfId="11505"/>
    <cellStyle name="20% - Accent2 21 3" xfId="11506"/>
    <cellStyle name="20% - Accent2 21 3 2" xfId="11507"/>
    <cellStyle name="20% - Accent2 21 3 2 2" xfId="11508"/>
    <cellStyle name="20% - Accent2 21 3 3" xfId="11509"/>
    <cellStyle name="20% - Accent2 21 4" xfId="11510"/>
    <cellStyle name="20% - Accent2 21 4 2" xfId="11511"/>
    <cellStyle name="20% - Accent2 21 4 2 2" xfId="11512"/>
    <cellStyle name="20% - Accent2 21 4 3" xfId="11513"/>
    <cellStyle name="20% - Accent2 21 5" xfId="11514"/>
    <cellStyle name="20% - Accent2 21 5 2" xfId="11515"/>
    <cellStyle name="20% - Accent2 21 6" xfId="11516"/>
    <cellStyle name="20% - Accent2 22" xfId="11517"/>
    <cellStyle name="20% - Accent2 22 2" xfId="11518"/>
    <cellStyle name="20% - Accent2 22 2 2" xfId="11519"/>
    <cellStyle name="20% - Accent2 22 2 2 2" xfId="11520"/>
    <cellStyle name="20% - Accent2 22 2 3" xfId="11521"/>
    <cellStyle name="20% - Accent2 22 3" xfId="11522"/>
    <cellStyle name="20% - Accent2 22 3 2" xfId="11523"/>
    <cellStyle name="20% - Accent2 22 3 2 2" xfId="11524"/>
    <cellStyle name="20% - Accent2 22 3 3" xfId="11525"/>
    <cellStyle name="20% - Accent2 22 4" xfId="11526"/>
    <cellStyle name="20% - Accent2 22 4 2" xfId="11527"/>
    <cellStyle name="20% - Accent2 22 4 2 2" xfId="11528"/>
    <cellStyle name="20% - Accent2 22 4 3" xfId="11529"/>
    <cellStyle name="20% - Accent2 22 5" xfId="11530"/>
    <cellStyle name="20% - Accent2 22 5 2" xfId="11531"/>
    <cellStyle name="20% - Accent2 22 6" xfId="11532"/>
    <cellStyle name="20% - Accent2 23" xfId="11533"/>
    <cellStyle name="20% - Accent2 23 2" xfId="11534"/>
    <cellStyle name="20% - Accent2 23 2 2" xfId="11535"/>
    <cellStyle name="20% - Accent2 23 2 2 2" xfId="11536"/>
    <cellStyle name="20% - Accent2 23 2 3" xfId="11537"/>
    <cellStyle name="20% - Accent2 23 3" xfId="11538"/>
    <cellStyle name="20% - Accent2 23 3 2" xfId="11539"/>
    <cellStyle name="20% - Accent2 23 3 2 2" xfId="11540"/>
    <cellStyle name="20% - Accent2 23 3 3" xfId="11541"/>
    <cellStyle name="20% - Accent2 23 4" xfId="11542"/>
    <cellStyle name="20% - Accent2 23 4 2" xfId="11543"/>
    <cellStyle name="20% - Accent2 23 4 2 2" xfId="11544"/>
    <cellStyle name="20% - Accent2 23 4 3" xfId="11545"/>
    <cellStyle name="20% - Accent2 23 5" xfId="11546"/>
    <cellStyle name="20% - Accent2 23 5 2" xfId="11547"/>
    <cellStyle name="20% - Accent2 23 6" xfId="11548"/>
    <cellStyle name="20% - Accent2 24" xfId="11549"/>
    <cellStyle name="20% - Accent2 24 2" xfId="11550"/>
    <cellStyle name="20% - Accent2 24 2 2" xfId="11551"/>
    <cellStyle name="20% - Accent2 24 2 2 2" xfId="11552"/>
    <cellStyle name="20% - Accent2 24 2 3" xfId="11553"/>
    <cellStyle name="20% - Accent2 24 3" xfId="11554"/>
    <cellStyle name="20% - Accent2 24 3 2" xfId="11555"/>
    <cellStyle name="20% - Accent2 24 3 2 2" xfId="11556"/>
    <cellStyle name="20% - Accent2 24 3 3" xfId="11557"/>
    <cellStyle name="20% - Accent2 24 4" xfId="11558"/>
    <cellStyle name="20% - Accent2 24 4 2" xfId="11559"/>
    <cellStyle name="20% - Accent2 24 4 2 2" xfId="11560"/>
    <cellStyle name="20% - Accent2 24 4 3" xfId="11561"/>
    <cellStyle name="20% - Accent2 24 5" xfId="11562"/>
    <cellStyle name="20% - Accent2 24 5 2" xfId="11563"/>
    <cellStyle name="20% - Accent2 24 6" xfId="11564"/>
    <cellStyle name="20% - Accent2 25" xfId="11565"/>
    <cellStyle name="20% - Accent2 25 2" xfId="11566"/>
    <cellStyle name="20% - Accent2 25 2 2" xfId="11567"/>
    <cellStyle name="20% - Accent2 25 2 2 2" xfId="11568"/>
    <cellStyle name="20% - Accent2 25 2 3" xfId="11569"/>
    <cellStyle name="20% - Accent2 25 3" xfId="11570"/>
    <cellStyle name="20% - Accent2 25 3 2" xfId="11571"/>
    <cellStyle name="20% - Accent2 25 3 2 2" xfId="11572"/>
    <cellStyle name="20% - Accent2 25 3 3" xfId="11573"/>
    <cellStyle name="20% - Accent2 25 4" xfId="11574"/>
    <cellStyle name="20% - Accent2 25 4 2" xfId="11575"/>
    <cellStyle name="20% - Accent2 25 4 2 2" xfId="11576"/>
    <cellStyle name="20% - Accent2 25 4 3" xfId="11577"/>
    <cellStyle name="20% - Accent2 25 5" xfId="11578"/>
    <cellStyle name="20% - Accent2 25 5 2" xfId="11579"/>
    <cellStyle name="20% - Accent2 25 6" xfId="11580"/>
    <cellStyle name="20% - Accent2 26" xfId="11581"/>
    <cellStyle name="20% - Accent2 26 2" xfId="11582"/>
    <cellStyle name="20% - Accent2 26 2 2" xfId="11583"/>
    <cellStyle name="20% - Accent2 26 2 2 2" xfId="11584"/>
    <cellStyle name="20% - Accent2 26 2 3" xfId="11585"/>
    <cellStyle name="20% - Accent2 26 3" xfId="11586"/>
    <cellStyle name="20% - Accent2 26 3 2" xfId="11587"/>
    <cellStyle name="20% - Accent2 26 3 2 2" xfId="11588"/>
    <cellStyle name="20% - Accent2 26 3 3" xfId="11589"/>
    <cellStyle name="20% - Accent2 26 4" xfId="11590"/>
    <cellStyle name="20% - Accent2 26 4 2" xfId="11591"/>
    <cellStyle name="20% - Accent2 26 4 2 2" xfId="11592"/>
    <cellStyle name="20% - Accent2 26 4 3" xfId="11593"/>
    <cellStyle name="20% - Accent2 26 5" xfId="11594"/>
    <cellStyle name="20% - Accent2 26 5 2" xfId="11595"/>
    <cellStyle name="20% - Accent2 26 6" xfId="11596"/>
    <cellStyle name="20% - Accent2 27" xfId="11597"/>
    <cellStyle name="20% - Accent2 27 2" xfId="11598"/>
    <cellStyle name="20% - Accent2 27 2 2" xfId="11599"/>
    <cellStyle name="20% - Accent2 27 2 2 2" xfId="11600"/>
    <cellStyle name="20% - Accent2 27 2 3" xfId="11601"/>
    <cellStyle name="20% - Accent2 27 3" xfId="11602"/>
    <cellStyle name="20% - Accent2 27 3 2" xfId="11603"/>
    <cellStyle name="20% - Accent2 27 3 2 2" xfId="11604"/>
    <cellStyle name="20% - Accent2 27 3 3" xfId="11605"/>
    <cellStyle name="20% - Accent2 27 4" xfId="11606"/>
    <cellStyle name="20% - Accent2 27 4 2" xfId="11607"/>
    <cellStyle name="20% - Accent2 27 4 2 2" xfId="11608"/>
    <cellStyle name="20% - Accent2 27 4 3" xfId="11609"/>
    <cellStyle name="20% - Accent2 27 5" xfId="11610"/>
    <cellStyle name="20% - Accent2 27 5 2" xfId="11611"/>
    <cellStyle name="20% - Accent2 27 6" xfId="11612"/>
    <cellStyle name="20% - Accent2 28" xfId="11613"/>
    <cellStyle name="20% - Accent2 28 2" xfId="11614"/>
    <cellStyle name="20% - Accent2 28 2 2" xfId="11615"/>
    <cellStyle name="20% - Accent2 28 3" xfId="11616"/>
    <cellStyle name="20% - Accent2 29" xfId="11617"/>
    <cellStyle name="20% - Accent2 29 2" xfId="11618"/>
    <cellStyle name="20% - Accent2 29 2 2" xfId="11619"/>
    <cellStyle name="20% - Accent2 29 3" xfId="11620"/>
    <cellStyle name="20% - Accent2 3" xfId="306"/>
    <cellStyle name="20% - Accent2 3 2" xfId="9782"/>
    <cellStyle name="20% - Accent2 3 2 2" xfId="9783"/>
    <cellStyle name="20% - Accent2 3 2 2 2" xfId="11621"/>
    <cellStyle name="20% - Accent2 3 2 3" xfId="11622"/>
    <cellStyle name="20% - Accent2 3 3" xfId="9784"/>
    <cellStyle name="20% - Accent2 3 3 2" xfId="11623"/>
    <cellStyle name="20% - Accent2 3 3 2 2" xfId="11624"/>
    <cellStyle name="20% - Accent2 3 3 3" xfId="11625"/>
    <cellStyle name="20% - Accent2 3 4" xfId="9781"/>
    <cellStyle name="20% - Accent2 3 4 2" xfId="11626"/>
    <cellStyle name="20% - Accent2 3 4 2 2" xfId="11627"/>
    <cellStyle name="20% - Accent2 3 4 3" xfId="11628"/>
    <cellStyle name="20% - Accent2 3 5" xfId="11629"/>
    <cellStyle name="20% - Accent2 3 5 2" xfId="11630"/>
    <cellStyle name="20% - Accent2 3 6" xfId="11631"/>
    <cellStyle name="20% - Accent2 3 7" xfId="21724"/>
    <cellStyle name="20% - Accent2 30" xfId="11632"/>
    <cellStyle name="20% - Accent2 30 2" xfId="11633"/>
    <cellStyle name="20% - Accent2 30 2 2" xfId="11634"/>
    <cellStyle name="20% - Accent2 30 3" xfId="11635"/>
    <cellStyle name="20% - Accent2 31" xfId="11636"/>
    <cellStyle name="20% - Accent2 31 2" xfId="11637"/>
    <cellStyle name="20% - Accent2 31 2 2" xfId="11638"/>
    <cellStyle name="20% - Accent2 31 3" xfId="11639"/>
    <cellStyle name="20% - Accent2 32" xfId="11640"/>
    <cellStyle name="20% - Accent2 32 2" xfId="11641"/>
    <cellStyle name="20% - Accent2 32 2 2" xfId="11642"/>
    <cellStyle name="20% - Accent2 32 3" xfId="11643"/>
    <cellStyle name="20% - Accent2 33" xfId="11644"/>
    <cellStyle name="20% - Accent2 33 2" xfId="11645"/>
    <cellStyle name="20% - Accent2 33 2 2" xfId="11646"/>
    <cellStyle name="20% - Accent2 33 3" xfId="11647"/>
    <cellStyle name="20% - Accent2 34" xfId="11648"/>
    <cellStyle name="20% - Accent2 34 2" xfId="11649"/>
    <cellStyle name="20% - Accent2 34 2 2" xfId="11650"/>
    <cellStyle name="20% - Accent2 34 3" xfId="11651"/>
    <cellStyle name="20% - Accent2 35" xfId="11652"/>
    <cellStyle name="20% - Accent2 35 2" xfId="11653"/>
    <cellStyle name="20% - Accent2 35 2 2" xfId="11654"/>
    <cellStyle name="20% - Accent2 35 3" xfId="11655"/>
    <cellStyle name="20% - Accent2 36" xfId="11656"/>
    <cellStyle name="20% - Accent2 36 2" xfId="11657"/>
    <cellStyle name="20% - Accent2 36 2 2" xfId="11658"/>
    <cellStyle name="20% - Accent2 36 3" xfId="11659"/>
    <cellStyle name="20% - Accent2 37" xfId="11660"/>
    <cellStyle name="20% - Accent2 37 2" xfId="11661"/>
    <cellStyle name="20% - Accent2 37 2 2" xfId="11662"/>
    <cellStyle name="20% - Accent2 37 3" xfId="11663"/>
    <cellStyle name="20% - Accent2 38" xfId="11664"/>
    <cellStyle name="20% - Accent2 38 2" xfId="11665"/>
    <cellStyle name="20% - Accent2 38 2 2" xfId="11666"/>
    <cellStyle name="20% - Accent2 38 3" xfId="11667"/>
    <cellStyle name="20% - Accent2 39" xfId="11668"/>
    <cellStyle name="20% - Accent2 39 2" xfId="11669"/>
    <cellStyle name="20% - Accent2 39 2 2" xfId="11670"/>
    <cellStyle name="20% - Accent2 39 3" xfId="11671"/>
    <cellStyle name="20% - Accent2 4" xfId="307"/>
    <cellStyle name="20% - Accent2 4 10" xfId="308"/>
    <cellStyle name="20% - Accent2 4 11" xfId="309"/>
    <cellStyle name="20% - Accent2 4 12" xfId="310"/>
    <cellStyle name="20% - Accent2 4 13" xfId="9785"/>
    <cellStyle name="20% - Accent2 4 2" xfId="311"/>
    <cellStyle name="20% - Accent2 4 2 10" xfId="9786"/>
    <cellStyle name="20% - Accent2 4 2 2" xfId="312"/>
    <cellStyle name="20% - Accent2 4 2 2 2" xfId="313"/>
    <cellStyle name="20% - Accent2 4 2 2 2 2" xfId="314"/>
    <cellStyle name="20% - Accent2 4 2 2 2 2 2" xfId="315"/>
    <cellStyle name="20% - Accent2 4 2 2 2 2 2 2" xfId="316"/>
    <cellStyle name="20% - Accent2 4 2 2 2 2 2 3" xfId="317"/>
    <cellStyle name="20% - Accent2 4 2 2 2 2 3" xfId="318"/>
    <cellStyle name="20% - Accent2 4 2 2 2 2 4" xfId="319"/>
    <cellStyle name="20% - Accent2 4 2 2 2 3" xfId="320"/>
    <cellStyle name="20% - Accent2 4 2 2 2 3 2" xfId="321"/>
    <cellStyle name="20% - Accent2 4 2 2 2 3 3" xfId="322"/>
    <cellStyle name="20% - Accent2 4 2 2 2 4" xfId="323"/>
    <cellStyle name="20% - Accent2 4 2 2 2 5" xfId="324"/>
    <cellStyle name="20% - Accent2 4 2 2 2 6" xfId="325"/>
    <cellStyle name="20% - Accent2 4 2 2 2 7" xfId="11672"/>
    <cellStyle name="20% - Accent2 4 2 2 3" xfId="326"/>
    <cellStyle name="20% - Accent2 4 2 2 3 2" xfId="327"/>
    <cellStyle name="20% - Accent2 4 2 2 3 2 2" xfId="328"/>
    <cellStyle name="20% - Accent2 4 2 2 3 2 3" xfId="329"/>
    <cellStyle name="20% - Accent2 4 2 2 3 3" xfId="330"/>
    <cellStyle name="20% - Accent2 4 2 2 3 4" xfId="331"/>
    <cellStyle name="20% - Accent2 4 2 2 4" xfId="332"/>
    <cellStyle name="20% - Accent2 4 2 2 4 2" xfId="333"/>
    <cellStyle name="20% - Accent2 4 2 2 4 3" xfId="334"/>
    <cellStyle name="20% - Accent2 4 2 2 5" xfId="335"/>
    <cellStyle name="20% - Accent2 4 2 2 6" xfId="336"/>
    <cellStyle name="20% - Accent2 4 2 2 7" xfId="337"/>
    <cellStyle name="20% - Accent2 4 2 2 8" xfId="338"/>
    <cellStyle name="20% - Accent2 4 2 2 9" xfId="9787"/>
    <cellStyle name="20% - Accent2 4 2 3" xfId="339"/>
    <cellStyle name="20% - Accent2 4 2 3 2" xfId="340"/>
    <cellStyle name="20% - Accent2 4 2 3 2 2" xfId="341"/>
    <cellStyle name="20% - Accent2 4 2 3 2 2 2" xfId="342"/>
    <cellStyle name="20% - Accent2 4 2 3 2 2 3" xfId="343"/>
    <cellStyle name="20% - Accent2 4 2 3 2 3" xfId="344"/>
    <cellStyle name="20% - Accent2 4 2 3 2 4" xfId="345"/>
    <cellStyle name="20% - Accent2 4 2 3 3" xfId="346"/>
    <cellStyle name="20% - Accent2 4 2 3 3 2" xfId="347"/>
    <cellStyle name="20% - Accent2 4 2 3 3 3" xfId="348"/>
    <cellStyle name="20% - Accent2 4 2 3 4" xfId="349"/>
    <cellStyle name="20% - Accent2 4 2 3 5" xfId="350"/>
    <cellStyle name="20% - Accent2 4 2 3 6" xfId="351"/>
    <cellStyle name="20% - Accent2 4 2 3 7" xfId="11673"/>
    <cellStyle name="20% - Accent2 4 2 4" xfId="352"/>
    <cellStyle name="20% - Accent2 4 2 4 2" xfId="353"/>
    <cellStyle name="20% - Accent2 4 2 4 2 2" xfId="354"/>
    <cellStyle name="20% - Accent2 4 2 4 2 3" xfId="355"/>
    <cellStyle name="20% - Accent2 4 2 4 3" xfId="356"/>
    <cellStyle name="20% - Accent2 4 2 4 4" xfId="357"/>
    <cellStyle name="20% - Accent2 4 2 5" xfId="358"/>
    <cellStyle name="20% - Accent2 4 2 5 2" xfId="359"/>
    <cellStyle name="20% - Accent2 4 2 5 3" xfId="360"/>
    <cellStyle name="20% - Accent2 4 2 6" xfId="361"/>
    <cellStyle name="20% - Accent2 4 2 7" xfId="362"/>
    <cellStyle name="20% - Accent2 4 2 8" xfId="363"/>
    <cellStyle name="20% - Accent2 4 2 9" xfId="364"/>
    <cellStyle name="20% - Accent2 4 3" xfId="365"/>
    <cellStyle name="20% - Accent2 4 3 2" xfId="366"/>
    <cellStyle name="20% - Accent2 4 3 2 2" xfId="367"/>
    <cellStyle name="20% - Accent2 4 3 2 2 2" xfId="368"/>
    <cellStyle name="20% - Accent2 4 3 2 2 2 2" xfId="369"/>
    <cellStyle name="20% - Accent2 4 3 2 2 2 3" xfId="370"/>
    <cellStyle name="20% - Accent2 4 3 2 2 3" xfId="371"/>
    <cellStyle name="20% - Accent2 4 3 2 2 4" xfId="372"/>
    <cellStyle name="20% - Accent2 4 3 2 2 5" xfId="11675"/>
    <cellStyle name="20% - Accent2 4 3 2 3" xfId="373"/>
    <cellStyle name="20% - Accent2 4 3 2 3 2" xfId="374"/>
    <cellStyle name="20% - Accent2 4 3 2 3 3" xfId="375"/>
    <cellStyle name="20% - Accent2 4 3 2 4" xfId="376"/>
    <cellStyle name="20% - Accent2 4 3 2 5" xfId="377"/>
    <cellStyle name="20% - Accent2 4 3 2 6" xfId="378"/>
    <cellStyle name="20% - Accent2 4 3 2 7" xfId="11674"/>
    <cellStyle name="20% - Accent2 4 3 3" xfId="379"/>
    <cellStyle name="20% - Accent2 4 3 3 2" xfId="380"/>
    <cellStyle name="20% - Accent2 4 3 3 2 2" xfId="381"/>
    <cellStyle name="20% - Accent2 4 3 3 2 3" xfId="382"/>
    <cellStyle name="20% - Accent2 4 3 3 3" xfId="383"/>
    <cellStyle name="20% - Accent2 4 3 3 4" xfId="384"/>
    <cellStyle name="20% - Accent2 4 3 3 5" xfId="11676"/>
    <cellStyle name="20% - Accent2 4 3 4" xfId="385"/>
    <cellStyle name="20% - Accent2 4 3 4 2" xfId="386"/>
    <cellStyle name="20% - Accent2 4 3 4 3" xfId="387"/>
    <cellStyle name="20% - Accent2 4 3 5" xfId="388"/>
    <cellStyle name="20% - Accent2 4 3 6" xfId="389"/>
    <cellStyle name="20% - Accent2 4 3 7" xfId="390"/>
    <cellStyle name="20% - Accent2 4 3 8" xfId="391"/>
    <cellStyle name="20% - Accent2 4 3 9" xfId="9788"/>
    <cellStyle name="20% - Accent2 4 4" xfId="392"/>
    <cellStyle name="20% - Accent2 4 4 2" xfId="393"/>
    <cellStyle name="20% - Accent2 4 4 2 2" xfId="394"/>
    <cellStyle name="20% - Accent2 4 4 2 2 2" xfId="395"/>
    <cellStyle name="20% - Accent2 4 4 2 2 3" xfId="396"/>
    <cellStyle name="20% - Accent2 4 4 2 2 4" xfId="11679"/>
    <cellStyle name="20% - Accent2 4 4 2 3" xfId="397"/>
    <cellStyle name="20% - Accent2 4 4 2 4" xfId="398"/>
    <cellStyle name="20% - Accent2 4 4 2 5" xfId="11678"/>
    <cellStyle name="20% - Accent2 4 4 3" xfId="399"/>
    <cellStyle name="20% - Accent2 4 4 3 2" xfId="400"/>
    <cellStyle name="20% - Accent2 4 4 3 3" xfId="401"/>
    <cellStyle name="20% - Accent2 4 4 3 4" xfId="11680"/>
    <cellStyle name="20% - Accent2 4 4 4" xfId="402"/>
    <cellStyle name="20% - Accent2 4 4 5" xfId="403"/>
    <cellStyle name="20% - Accent2 4 4 6" xfId="404"/>
    <cellStyle name="20% - Accent2 4 4 7" xfId="11677"/>
    <cellStyle name="20% - Accent2 4 5" xfId="405"/>
    <cellStyle name="20% - Accent2 4 5 2" xfId="406"/>
    <cellStyle name="20% - Accent2 4 5 2 2" xfId="407"/>
    <cellStyle name="20% - Accent2 4 5 2 2 2" xfId="408"/>
    <cellStyle name="20% - Accent2 4 5 2 2 3" xfId="409"/>
    <cellStyle name="20% - Accent2 4 5 2 3" xfId="410"/>
    <cellStyle name="20% - Accent2 4 5 2 4" xfId="411"/>
    <cellStyle name="20% - Accent2 4 5 2 5" xfId="11682"/>
    <cellStyle name="20% - Accent2 4 5 3" xfId="412"/>
    <cellStyle name="20% - Accent2 4 5 3 2" xfId="413"/>
    <cellStyle name="20% - Accent2 4 5 3 3" xfId="414"/>
    <cellStyle name="20% - Accent2 4 5 4" xfId="415"/>
    <cellStyle name="20% - Accent2 4 5 5" xfId="416"/>
    <cellStyle name="20% - Accent2 4 5 6" xfId="11681"/>
    <cellStyle name="20% - Accent2 4 6" xfId="417"/>
    <cellStyle name="20% - Accent2 4 6 2" xfId="418"/>
    <cellStyle name="20% - Accent2 4 6 2 2" xfId="419"/>
    <cellStyle name="20% - Accent2 4 6 2 3" xfId="420"/>
    <cellStyle name="20% - Accent2 4 6 3" xfId="421"/>
    <cellStyle name="20% - Accent2 4 6 4" xfId="422"/>
    <cellStyle name="20% - Accent2 4 6 5" xfId="11683"/>
    <cellStyle name="20% - Accent2 4 7" xfId="423"/>
    <cellStyle name="20% - Accent2 4 7 2" xfId="424"/>
    <cellStyle name="20% - Accent2 4 7 2 2" xfId="425"/>
    <cellStyle name="20% - Accent2 4 7 2 3" xfId="426"/>
    <cellStyle name="20% - Accent2 4 7 3" xfId="427"/>
    <cellStyle name="20% - Accent2 4 7 4" xfId="428"/>
    <cellStyle name="20% - Accent2 4 8" xfId="429"/>
    <cellStyle name="20% - Accent2 4 8 2" xfId="430"/>
    <cellStyle name="20% - Accent2 4 8 3" xfId="431"/>
    <cellStyle name="20% - Accent2 4 9" xfId="432"/>
    <cellStyle name="20% - Accent2 40" xfId="11684"/>
    <cellStyle name="20% - Accent2 40 2" xfId="11685"/>
    <cellStyle name="20% - Accent2 40 2 2" xfId="11686"/>
    <cellStyle name="20% - Accent2 40 3" xfId="11687"/>
    <cellStyle name="20% - Accent2 41" xfId="11688"/>
    <cellStyle name="20% - Accent2 41 2" xfId="11689"/>
    <cellStyle name="20% - Accent2 41 2 2" xfId="11690"/>
    <cellStyle name="20% - Accent2 41 3" xfId="11691"/>
    <cellStyle name="20% - Accent2 42" xfId="11692"/>
    <cellStyle name="20% - Accent2 42 2" xfId="11693"/>
    <cellStyle name="20% - Accent2 42 2 2" xfId="11694"/>
    <cellStyle name="20% - Accent2 42 3" xfId="11695"/>
    <cellStyle name="20% - Accent2 43" xfId="11696"/>
    <cellStyle name="20% - Accent2 43 2" xfId="11697"/>
    <cellStyle name="20% - Accent2 43 2 2" xfId="11698"/>
    <cellStyle name="20% - Accent2 43 3" xfId="11699"/>
    <cellStyle name="20% - Accent2 44" xfId="11700"/>
    <cellStyle name="20% - Accent2 44 2" xfId="11701"/>
    <cellStyle name="20% - Accent2 44 2 2" xfId="11702"/>
    <cellStyle name="20% - Accent2 44 3" xfId="11703"/>
    <cellStyle name="20% - Accent2 45" xfId="11704"/>
    <cellStyle name="20% - Accent2 45 2" xfId="11705"/>
    <cellStyle name="20% - Accent2 45 2 2" xfId="11706"/>
    <cellStyle name="20% - Accent2 45 3" xfId="11707"/>
    <cellStyle name="20% - Accent2 46" xfId="11708"/>
    <cellStyle name="20% - Accent2 46 2" xfId="11709"/>
    <cellStyle name="20% - Accent2 46 2 2" xfId="11710"/>
    <cellStyle name="20% - Accent2 46 3" xfId="11711"/>
    <cellStyle name="20% - Accent2 47" xfId="11712"/>
    <cellStyle name="20% - Accent2 47 2" xfId="11713"/>
    <cellStyle name="20% - Accent2 47 2 2" xfId="11714"/>
    <cellStyle name="20% - Accent2 47 3" xfId="11715"/>
    <cellStyle name="20% - Accent2 48" xfId="11716"/>
    <cellStyle name="20% - Accent2 48 2" xfId="11717"/>
    <cellStyle name="20% - Accent2 48 2 2" xfId="11718"/>
    <cellStyle name="20% - Accent2 48 3" xfId="11719"/>
    <cellStyle name="20% - Accent2 49" xfId="11720"/>
    <cellStyle name="20% - Accent2 49 2" xfId="11721"/>
    <cellStyle name="20% - Accent2 49 2 2" xfId="11722"/>
    <cellStyle name="20% - Accent2 49 3" xfId="11723"/>
    <cellStyle name="20% - Accent2 5" xfId="433"/>
    <cellStyle name="20% - Accent2 5 2" xfId="9790"/>
    <cellStyle name="20% - Accent2 5 2 2" xfId="9791"/>
    <cellStyle name="20% - Accent2 5 2 2 2" xfId="11724"/>
    <cellStyle name="20% - Accent2 5 2 3" xfId="11725"/>
    <cellStyle name="20% - Accent2 5 3" xfId="9792"/>
    <cellStyle name="20% - Accent2 5 3 2" xfId="11726"/>
    <cellStyle name="20% - Accent2 5 3 2 2" xfId="11727"/>
    <cellStyle name="20% - Accent2 5 3 3" xfId="11728"/>
    <cellStyle name="20% - Accent2 5 4" xfId="9789"/>
    <cellStyle name="20% - Accent2 5 4 2" xfId="11729"/>
    <cellStyle name="20% - Accent2 5 4 2 2" xfId="11730"/>
    <cellStyle name="20% - Accent2 5 4 3" xfId="11731"/>
    <cellStyle name="20% - Accent2 5 5" xfId="11732"/>
    <cellStyle name="20% - Accent2 5 5 2" xfId="11733"/>
    <cellStyle name="20% - Accent2 5 6" xfId="11734"/>
    <cellStyle name="20% - Accent2 50" xfId="11735"/>
    <cellStyle name="20% - Accent2 50 2" xfId="11736"/>
    <cellStyle name="20% - Accent2 50 2 2" xfId="11737"/>
    <cellStyle name="20% - Accent2 50 3" xfId="11738"/>
    <cellStyle name="20% - Accent2 51" xfId="11739"/>
    <cellStyle name="20% - Accent2 51 2" xfId="11740"/>
    <cellStyle name="20% - Accent2 51 2 2" xfId="11741"/>
    <cellStyle name="20% - Accent2 51 3" xfId="11742"/>
    <cellStyle name="20% - Accent2 52" xfId="11743"/>
    <cellStyle name="20% - Accent2 52 2" xfId="11744"/>
    <cellStyle name="20% - Accent2 52 2 2" xfId="11745"/>
    <cellStyle name="20% - Accent2 52 3" xfId="11746"/>
    <cellStyle name="20% - Accent2 53" xfId="11747"/>
    <cellStyle name="20% - Accent2 53 2" xfId="11748"/>
    <cellStyle name="20% - Accent2 53 2 2" xfId="11749"/>
    <cellStyle name="20% - Accent2 53 3" xfId="11750"/>
    <cellStyle name="20% - Accent2 54" xfId="11751"/>
    <cellStyle name="20% - Accent2 54 2" xfId="11752"/>
    <cellStyle name="20% - Accent2 54 2 2" xfId="11753"/>
    <cellStyle name="20% - Accent2 54 3" xfId="11754"/>
    <cellStyle name="20% - Accent2 55" xfId="11755"/>
    <cellStyle name="20% - Accent2 55 2" xfId="11756"/>
    <cellStyle name="20% - Accent2 55 2 2" xfId="11757"/>
    <cellStyle name="20% - Accent2 55 3" xfId="11758"/>
    <cellStyle name="20% - Accent2 56" xfId="11759"/>
    <cellStyle name="20% - Accent2 56 2" xfId="11760"/>
    <cellStyle name="20% - Accent2 56 2 2" xfId="11761"/>
    <cellStyle name="20% - Accent2 56 3" xfId="11762"/>
    <cellStyle name="20% - Accent2 57" xfId="11763"/>
    <cellStyle name="20% - Accent2 57 2" xfId="11764"/>
    <cellStyle name="20% - Accent2 57 2 2" xfId="11765"/>
    <cellStyle name="20% - Accent2 57 3" xfId="11766"/>
    <cellStyle name="20% - Accent2 58" xfId="11767"/>
    <cellStyle name="20% - Accent2 58 2" xfId="11768"/>
    <cellStyle name="20% - Accent2 58 2 2" xfId="11769"/>
    <cellStyle name="20% - Accent2 58 3" xfId="11770"/>
    <cellStyle name="20% - Accent2 59" xfId="11771"/>
    <cellStyle name="20% - Accent2 59 2" xfId="11772"/>
    <cellStyle name="20% - Accent2 59 2 2" xfId="11773"/>
    <cellStyle name="20% - Accent2 59 3" xfId="11774"/>
    <cellStyle name="20% - Accent2 6" xfId="434"/>
    <cellStyle name="20% - Accent2 6 2" xfId="435"/>
    <cellStyle name="20% - Accent2 6 2 2" xfId="436"/>
    <cellStyle name="20% - Accent2 6 2 2 2" xfId="437"/>
    <cellStyle name="20% - Accent2 6 2 2 2 2" xfId="11775"/>
    <cellStyle name="20% - Accent2 6 2 2 3" xfId="438"/>
    <cellStyle name="20% - Accent2 6 2 2 4" xfId="9795"/>
    <cellStyle name="20% - Accent2 6 2 3" xfId="439"/>
    <cellStyle name="20% - Accent2 6 2 3 2" xfId="11776"/>
    <cellStyle name="20% - Accent2 6 2 4" xfId="440"/>
    <cellStyle name="20% - Accent2 6 2 5" xfId="9794"/>
    <cellStyle name="20% - Accent2 6 3" xfId="441"/>
    <cellStyle name="20% - Accent2 6 3 2" xfId="442"/>
    <cellStyle name="20% - Accent2 6 3 2 2" xfId="11778"/>
    <cellStyle name="20% - Accent2 6 3 2 3" xfId="11777"/>
    <cellStyle name="20% - Accent2 6 3 3" xfId="443"/>
    <cellStyle name="20% - Accent2 6 3 3 2" xfId="11779"/>
    <cellStyle name="20% - Accent2 6 3 4" xfId="9796"/>
    <cellStyle name="20% - Accent2 6 4" xfId="444"/>
    <cellStyle name="20% - Accent2 6 4 2" xfId="11781"/>
    <cellStyle name="20% - Accent2 6 4 2 2" xfId="11782"/>
    <cellStyle name="20% - Accent2 6 4 3" xfId="11783"/>
    <cellStyle name="20% - Accent2 6 4 4" xfId="11780"/>
    <cellStyle name="20% - Accent2 6 5" xfId="445"/>
    <cellStyle name="20% - Accent2 6 5 2" xfId="11785"/>
    <cellStyle name="20% - Accent2 6 5 3" xfId="11784"/>
    <cellStyle name="20% - Accent2 6 6" xfId="446"/>
    <cellStyle name="20% - Accent2 6 6 2" xfId="11786"/>
    <cellStyle name="20% - Accent2 6 7" xfId="9793"/>
    <cellStyle name="20% - Accent2 60" xfId="11787"/>
    <cellStyle name="20% - Accent2 60 2" xfId="11788"/>
    <cellStyle name="20% - Accent2 60 2 2" xfId="11789"/>
    <cellStyle name="20% - Accent2 60 3" xfId="11790"/>
    <cellStyle name="20% - Accent2 61" xfId="11791"/>
    <cellStyle name="20% - Accent2 61 2" xfId="11792"/>
    <cellStyle name="20% - Accent2 61 2 2" xfId="11793"/>
    <cellStyle name="20% - Accent2 61 3" xfId="11794"/>
    <cellStyle name="20% - Accent2 62" xfId="11795"/>
    <cellStyle name="20% - Accent2 62 2" xfId="11796"/>
    <cellStyle name="20% - Accent2 62 2 2" xfId="11797"/>
    <cellStyle name="20% - Accent2 62 3" xfId="11798"/>
    <cellStyle name="20% - Accent2 63" xfId="11799"/>
    <cellStyle name="20% - Accent2 63 2" xfId="11800"/>
    <cellStyle name="20% - Accent2 63 2 2" xfId="11801"/>
    <cellStyle name="20% - Accent2 63 3" xfId="11802"/>
    <cellStyle name="20% - Accent2 64" xfId="11803"/>
    <cellStyle name="20% - Accent2 64 2" xfId="11804"/>
    <cellStyle name="20% - Accent2 64 2 2" xfId="11805"/>
    <cellStyle name="20% - Accent2 64 3" xfId="11806"/>
    <cellStyle name="20% - Accent2 65" xfId="11807"/>
    <cellStyle name="20% - Accent2 65 2" xfId="11808"/>
    <cellStyle name="20% - Accent2 65 2 2" xfId="11809"/>
    <cellStyle name="20% - Accent2 65 3" xfId="11810"/>
    <cellStyle name="20% - Accent2 66" xfId="11811"/>
    <cellStyle name="20% - Accent2 66 2" xfId="11812"/>
    <cellStyle name="20% - Accent2 66 2 2" xfId="11813"/>
    <cellStyle name="20% - Accent2 66 3" xfId="11814"/>
    <cellStyle name="20% - Accent2 67" xfId="11815"/>
    <cellStyle name="20% - Accent2 67 2" xfId="11816"/>
    <cellStyle name="20% - Accent2 67 2 2" xfId="11817"/>
    <cellStyle name="20% - Accent2 67 3" xfId="11818"/>
    <cellStyle name="20% - Accent2 68" xfId="11819"/>
    <cellStyle name="20% - Accent2 68 2" xfId="11820"/>
    <cellStyle name="20% - Accent2 68 2 2" xfId="11821"/>
    <cellStyle name="20% - Accent2 68 3" xfId="11822"/>
    <cellStyle name="20% - Accent2 69" xfId="11823"/>
    <cellStyle name="20% - Accent2 69 2" xfId="11824"/>
    <cellStyle name="20% - Accent2 69 2 2" xfId="11825"/>
    <cellStyle name="20% - Accent2 69 3" xfId="11826"/>
    <cellStyle name="20% - Accent2 7" xfId="447"/>
    <cellStyle name="20% - Accent2 7 2" xfId="9798"/>
    <cellStyle name="20% - Accent2 7 2 2" xfId="11827"/>
    <cellStyle name="20% - Accent2 7 2 2 2" xfId="11828"/>
    <cellStyle name="20% - Accent2 7 2 3" xfId="11829"/>
    <cellStyle name="20% - Accent2 7 3" xfId="9797"/>
    <cellStyle name="20% - Accent2 7 3 2" xfId="11830"/>
    <cellStyle name="20% - Accent2 7 3 2 2" xfId="11831"/>
    <cellStyle name="20% - Accent2 7 3 3" xfId="11832"/>
    <cellStyle name="20% - Accent2 7 4" xfId="11833"/>
    <cellStyle name="20% - Accent2 7 4 2" xfId="11834"/>
    <cellStyle name="20% - Accent2 7 4 2 2" xfId="11835"/>
    <cellStyle name="20% - Accent2 7 4 3" xfId="11836"/>
    <cellStyle name="20% - Accent2 7 5" xfId="11837"/>
    <cellStyle name="20% - Accent2 7 5 2" xfId="11838"/>
    <cellStyle name="20% - Accent2 7 6" xfId="11839"/>
    <cellStyle name="20% - Accent2 70" xfId="11840"/>
    <cellStyle name="20% - Accent2 70 2" xfId="11841"/>
    <cellStyle name="20% - Accent2 70 2 2" xfId="11842"/>
    <cellStyle name="20% - Accent2 70 3" xfId="11843"/>
    <cellStyle name="20% - Accent2 71" xfId="11844"/>
    <cellStyle name="20% - Accent2 71 2" xfId="11845"/>
    <cellStyle name="20% - Accent2 71 2 2" xfId="11846"/>
    <cellStyle name="20% - Accent2 71 3" xfId="11847"/>
    <cellStyle name="20% - Accent2 72" xfId="11848"/>
    <cellStyle name="20% - Accent2 72 2" xfId="11849"/>
    <cellStyle name="20% - Accent2 72 2 2" xfId="11850"/>
    <cellStyle name="20% - Accent2 72 3" xfId="11851"/>
    <cellStyle name="20% - Accent2 73" xfId="11852"/>
    <cellStyle name="20% - Accent2 73 2" xfId="11853"/>
    <cellStyle name="20% - Accent2 73 2 2" xfId="11854"/>
    <cellStyle name="20% - Accent2 73 3" xfId="11855"/>
    <cellStyle name="20% - Accent2 74" xfId="11856"/>
    <cellStyle name="20% - Accent2 74 2" xfId="11857"/>
    <cellStyle name="20% - Accent2 74 2 2" xfId="11858"/>
    <cellStyle name="20% - Accent2 74 3" xfId="11859"/>
    <cellStyle name="20% - Accent2 75" xfId="11860"/>
    <cellStyle name="20% - Accent2 75 2" xfId="11861"/>
    <cellStyle name="20% - Accent2 75 2 2" xfId="11862"/>
    <cellStyle name="20% - Accent2 75 3" xfId="11863"/>
    <cellStyle name="20% - Accent2 76" xfId="11864"/>
    <cellStyle name="20% - Accent2 76 2" xfId="11865"/>
    <cellStyle name="20% - Accent2 76 2 2" xfId="11866"/>
    <cellStyle name="20% - Accent2 76 3" xfId="11867"/>
    <cellStyle name="20% - Accent2 77" xfId="11868"/>
    <cellStyle name="20% - Accent2 77 2" xfId="11869"/>
    <cellStyle name="20% - Accent2 77 2 2" xfId="11870"/>
    <cellStyle name="20% - Accent2 77 3" xfId="11871"/>
    <cellStyle name="20% - Accent2 78" xfId="11872"/>
    <cellStyle name="20% - Accent2 78 2" xfId="11873"/>
    <cellStyle name="20% - Accent2 78 2 2" xfId="11874"/>
    <cellStyle name="20% - Accent2 78 3" xfId="11875"/>
    <cellStyle name="20% - Accent2 79" xfId="11876"/>
    <cellStyle name="20% - Accent2 79 2" xfId="11877"/>
    <cellStyle name="20% - Accent2 8" xfId="448"/>
    <cellStyle name="20% - Accent2 8 2" xfId="449"/>
    <cellStyle name="20% - Accent2 8 2 2" xfId="11879"/>
    <cellStyle name="20% - Accent2 8 2 2 2" xfId="11880"/>
    <cellStyle name="20% - Accent2 8 2 3" xfId="11881"/>
    <cellStyle name="20% - Accent2 8 2 4" xfId="11878"/>
    <cellStyle name="20% - Accent2 8 3" xfId="450"/>
    <cellStyle name="20% - Accent2 8 3 2" xfId="11883"/>
    <cellStyle name="20% - Accent2 8 3 2 2" xfId="11884"/>
    <cellStyle name="20% - Accent2 8 3 3" xfId="11885"/>
    <cellStyle name="20% - Accent2 8 3 4" xfId="11882"/>
    <cellStyle name="20% - Accent2 8 4" xfId="9799"/>
    <cellStyle name="20% - Accent2 8 4 2" xfId="11886"/>
    <cellStyle name="20% - Accent2 8 4 2 2" xfId="11887"/>
    <cellStyle name="20% - Accent2 8 4 3" xfId="11888"/>
    <cellStyle name="20% - Accent2 8 5" xfId="11889"/>
    <cellStyle name="20% - Accent2 8 5 2" xfId="11890"/>
    <cellStyle name="20% - Accent2 8 6" xfId="11891"/>
    <cellStyle name="20% - Accent2 80" xfId="11892"/>
    <cellStyle name="20% - Accent2 80 2" xfId="11893"/>
    <cellStyle name="20% - Accent2 81" xfId="11894"/>
    <cellStyle name="20% - Accent2 81 2" xfId="11895"/>
    <cellStyle name="20% - Accent2 82" xfId="11896"/>
    <cellStyle name="20% - Accent2 82 2" xfId="11897"/>
    <cellStyle name="20% - Accent2 83" xfId="11898"/>
    <cellStyle name="20% - Accent2 83 2" xfId="11899"/>
    <cellStyle name="20% - Accent2 84" xfId="11900"/>
    <cellStyle name="20% - Accent2 84 2" xfId="11901"/>
    <cellStyle name="20% - Accent2 85" xfId="11902"/>
    <cellStyle name="20% - Accent2 85 2" xfId="11903"/>
    <cellStyle name="20% - Accent2 86" xfId="11904"/>
    <cellStyle name="20% - Accent2 86 2" xfId="11905"/>
    <cellStyle name="20% - Accent2 87" xfId="11906"/>
    <cellStyle name="20% - Accent2 87 2" xfId="11907"/>
    <cellStyle name="20% - Accent2 88" xfId="11908"/>
    <cellStyle name="20% - Accent2 88 2" xfId="11909"/>
    <cellStyle name="20% - Accent2 89" xfId="11910"/>
    <cellStyle name="20% - Accent2 89 2" xfId="11911"/>
    <cellStyle name="20% - Accent2 9" xfId="451"/>
    <cellStyle name="20% - Accent2 9 2" xfId="9800"/>
    <cellStyle name="20% - Accent2 9 2 2" xfId="11912"/>
    <cellStyle name="20% - Accent2 9 2 2 2" xfId="11913"/>
    <cellStyle name="20% - Accent2 9 2 3" xfId="11914"/>
    <cellStyle name="20% - Accent2 9 3" xfId="11915"/>
    <cellStyle name="20% - Accent2 9 3 2" xfId="11916"/>
    <cellStyle name="20% - Accent2 9 3 2 2" xfId="11917"/>
    <cellStyle name="20% - Accent2 9 3 3" xfId="11918"/>
    <cellStyle name="20% - Accent2 9 4" xfId="11919"/>
    <cellStyle name="20% - Accent2 9 4 2" xfId="11920"/>
    <cellStyle name="20% - Accent2 9 4 2 2" xfId="11921"/>
    <cellStyle name="20% - Accent2 9 4 3" xfId="11922"/>
    <cellStyle name="20% - Accent2 9 5" xfId="11923"/>
    <cellStyle name="20% - Accent2 9 5 2" xfId="11924"/>
    <cellStyle name="20% - Accent2 9 6" xfId="11925"/>
    <cellStyle name="20% - Accent2 90" xfId="11926"/>
    <cellStyle name="20% - Accent2 90 2" xfId="11927"/>
    <cellStyle name="20% - Accent2 91" xfId="11928"/>
    <cellStyle name="20% - Accent2 91 2" xfId="11929"/>
    <cellStyle name="20% - Accent2 92" xfId="11930"/>
    <cellStyle name="20% - Accent2 92 2" xfId="11931"/>
    <cellStyle name="20% - Accent2 93" xfId="11932"/>
    <cellStyle name="20% - Accent2 93 2" xfId="11933"/>
    <cellStyle name="20% - Accent2 94" xfId="11934"/>
    <cellStyle name="20% - Accent2 94 2" xfId="11935"/>
    <cellStyle name="20% - Accent2 95" xfId="11936"/>
    <cellStyle name="20% - Accent2 95 2" xfId="11937"/>
    <cellStyle name="20% - Accent2 96" xfId="11938"/>
    <cellStyle name="20% - Accent2 96 2" xfId="11939"/>
    <cellStyle name="20% - Accent2 97" xfId="11940"/>
    <cellStyle name="20% - Accent2 97 2" xfId="11941"/>
    <cellStyle name="20% - Accent2 98" xfId="11942"/>
    <cellStyle name="20% - Accent2 98 2" xfId="11943"/>
    <cellStyle name="20% - Accent2 99" xfId="11944"/>
    <cellStyle name="20% - Accent2 99 2" xfId="11945"/>
    <cellStyle name="20% - Accent3" xfId="9727" builtinId="38" customBuiltin="1"/>
    <cellStyle name="20% - Accent3 10" xfId="452"/>
    <cellStyle name="20% - Accent3 10 2" xfId="9801"/>
    <cellStyle name="20% - Accent3 10 2 2" xfId="11946"/>
    <cellStyle name="20% - Accent3 10 2 2 2" xfId="11947"/>
    <cellStyle name="20% - Accent3 10 2 3" xfId="11948"/>
    <cellStyle name="20% - Accent3 10 3" xfId="11949"/>
    <cellStyle name="20% - Accent3 10 3 2" xfId="11950"/>
    <cellStyle name="20% - Accent3 10 3 2 2" xfId="11951"/>
    <cellStyle name="20% - Accent3 10 3 3" xfId="11952"/>
    <cellStyle name="20% - Accent3 10 4" xfId="11953"/>
    <cellStyle name="20% - Accent3 10 4 2" xfId="11954"/>
    <cellStyle name="20% - Accent3 10 4 2 2" xfId="11955"/>
    <cellStyle name="20% - Accent3 10 4 3" xfId="11956"/>
    <cellStyle name="20% - Accent3 10 5" xfId="11957"/>
    <cellStyle name="20% - Accent3 10 5 2" xfId="11958"/>
    <cellStyle name="20% - Accent3 10 6" xfId="11959"/>
    <cellStyle name="20% - Accent3 100" xfId="11960"/>
    <cellStyle name="20% - Accent3 100 2" xfId="11961"/>
    <cellStyle name="20% - Accent3 101" xfId="11962"/>
    <cellStyle name="20% - Accent3 101 2" xfId="11963"/>
    <cellStyle name="20% - Accent3 102" xfId="11964"/>
    <cellStyle name="20% - Accent3 102 2" xfId="11965"/>
    <cellStyle name="20% - Accent3 103" xfId="11966"/>
    <cellStyle name="20% - Accent3 103 2" xfId="11967"/>
    <cellStyle name="20% - Accent3 104" xfId="11968"/>
    <cellStyle name="20% - Accent3 104 2" xfId="11969"/>
    <cellStyle name="20% - Accent3 105" xfId="11970"/>
    <cellStyle name="20% - Accent3 105 2" xfId="11971"/>
    <cellStyle name="20% - Accent3 106" xfId="11972"/>
    <cellStyle name="20% - Accent3 106 2" xfId="11973"/>
    <cellStyle name="20% - Accent3 107" xfId="11974"/>
    <cellStyle name="20% - Accent3 108" xfId="11975"/>
    <cellStyle name="20% - Accent3 109" xfId="11976"/>
    <cellStyle name="20% - Accent3 11" xfId="11977"/>
    <cellStyle name="20% - Accent3 11 2" xfId="11978"/>
    <cellStyle name="20% - Accent3 11 2 2" xfId="11979"/>
    <cellStyle name="20% - Accent3 11 2 2 2" xfId="11980"/>
    <cellStyle name="20% - Accent3 11 2 3" xfId="11981"/>
    <cellStyle name="20% - Accent3 11 3" xfId="11982"/>
    <cellStyle name="20% - Accent3 11 3 2" xfId="11983"/>
    <cellStyle name="20% - Accent3 11 3 2 2" xfId="11984"/>
    <cellStyle name="20% - Accent3 11 3 3" xfId="11985"/>
    <cellStyle name="20% - Accent3 11 4" xfId="11986"/>
    <cellStyle name="20% - Accent3 11 4 2" xfId="11987"/>
    <cellStyle name="20% - Accent3 11 4 2 2" xfId="11988"/>
    <cellStyle name="20% - Accent3 11 4 3" xfId="11989"/>
    <cellStyle name="20% - Accent3 11 5" xfId="11990"/>
    <cellStyle name="20% - Accent3 11 5 2" xfId="11991"/>
    <cellStyle name="20% - Accent3 11 6" xfId="11992"/>
    <cellStyle name="20% - Accent3 110" xfId="11993"/>
    <cellStyle name="20% - Accent3 111" xfId="11994"/>
    <cellStyle name="20% - Accent3 112" xfId="11995"/>
    <cellStyle name="20% - Accent3 113" xfId="11996"/>
    <cellStyle name="20% - Accent3 114" xfId="11997"/>
    <cellStyle name="20% - Accent3 115" xfId="11998"/>
    <cellStyle name="20% - Accent3 116" xfId="11999"/>
    <cellStyle name="20% - Accent3 117" xfId="12000"/>
    <cellStyle name="20% - Accent3 118" xfId="12001"/>
    <cellStyle name="20% - Accent3 119" xfId="12002"/>
    <cellStyle name="20% - Accent3 12" xfId="12003"/>
    <cellStyle name="20% - Accent3 12 2" xfId="12004"/>
    <cellStyle name="20% - Accent3 12 2 2" xfId="12005"/>
    <cellStyle name="20% - Accent3 12 2 2 2" xfId="12006"/>
    <cellStyle name="20% - Accent3 12 2 3" xfId="12007"/>
    <cellStyle name="20% - Accent3 12 3" xfId="12008"/>
    <cellStyle name="20% - Accent3 12 3 2" xfId="12009"/>
    <cellStyle name="20% - Accent3 12 3 2 2" xfId="12010"/>
    <cellStyle name="20% - Accent3 12 3 3" xfId="12011"/>
    <cellStyle name="20% - Accent3 12 4" xfId="12012"/>
    <cellStyle name="20% - Accent3 12 4 2" xfId="12013"/>
    <cellStyle name="20% - Accent3 12 4 2 2" xfId="12014"/>
    <cellStyle name="20% - Accent3 12 4 3" xfId="12015"/>
    <cellStyle name="20% - Accent3 12 5" xfId="12016"/>
    <cellStyle name="20% - Accent3 12 5 2" xfId="12017"/>
    <cellStyle name="20% - Accent3 12 6" xfId="12018"/>
    <cellStyle name="20% - Accent3 120" xfId="21684"/>
    <cellStyle name="20% - Accent3 13" xfId="12019"/>
    <cellStyle name="20% - Accent3 14" xfId="12020"/>
    <cellStyle name="20% - Accent3 14 2" xfId="12021"/>
    <cellStyle name="20% - Accent3 14 2 2" xfId="12022"/>
    <cellStyle name="20% - Accent3 14 2 2 2" xfId="12023"/>
    <cellStyle name="20% - Accent3 14 2 3" xfId="12024"/>
    <cellStyle name="20% - Accent3 14 3" xfId="12025"/>
    <cellStyle name="20% - Accent3 14 3 2" xfId="12026"/>
    <cellStyle name="20% - Accent3 14 3 2 2" xfId="12027"/>
    <cellStyle name="20% - Accent3 14 3 3" xfId="12028"/>
    <cellStyle name="20% - Accent3 14 4" xfId="12029"/>
    <cellStyle name="20% - Accent3 14 4 2" xfId="12030"/>
    <cellStyle name="20% - Accent3 14 4 2 2" xfId="12031"/>
    <cellStyle name="20% - Accent3 14 4 3" xfId="12032"/>
    <cellStyle name="20% - Accent3 14 5" xfId="12033"/>
    <cellStyle name="20% - Accent3 14 5 2" xfId="12034"/>
    <cellStyle name="20% - Accent3 14 6" xfId="12035"/>
    <cellStyle name="20% - Accent3 15" xfId="12036"/>
    <cellStyle name="20% - Accent3 15 2" xfId="12037"/>
    <cellStyle name="20% - Accent3 15 2 2" xfId="12038"/>
    <cellStyle name="20% - Accent3 15 2 2 2" xfId="12039"/>
    <cellStyle name="20% - Accent3 15 2 3" xfId="12040"/>
    <cellStyle name="20% - Accent3 15 3" xfId="12041"/>
    <cellStyle name="20% - Accent3 15 3 2" xfId="12042"/>
    <cellStyle name="20% - Accent3 15 3 2 2" xfId="12043"/>
    <cellStyle name="20% - Accent3 15 3 3" xfId="12044"/>
    <cellStyle name="20% - Accent3 15 4" xfId="12045"/>
    <cellStyle name="20% - Accent3 15 4 2" xfId="12046"/>
    <cellStyle name="20% - Accent3 15 4 2 2" xfId="12047"/>
    <cellStyle name="20% - Accent3 15 4 3" xfId="12048"/>
    <cellStyle name="20% - Accent3 15 5" xfId="12049"/>
    <cellStyle name="20% - Accent3 15 5 2" xfId="12050"/>
    <cellStyle name="20% - Accent3 15 6" xfId="12051"/>
    <cellStyle name="20% - Accent3 16" xfId="12052"/>
    <cellStyle name="20% - Accent3 16 2" xfId="12053"/>
    <cellStyle name="20% - Accent3 16 2 2" xfId="12054"/>
    <cellStyle name="20% - Accent3 16 2 2 2" xfId="12055"/>
    <cellStyle name="20% - Accent3 16 2 3" xfId="12056"/>
    <cellStyle name="20% - Accent3 16 3" xfId="12057"/>
    <cellStyle name="20% - Accent3 16 3 2" xfId="12058"/>
    <cellStyle name="20% - Accent3 16 3 2 2" xfId="12059"/>
    <cellStyle name="20% - Accent3 16 3 3" xfId="12060"/>
    <cellStyle name="20% - Accent3 16 4" xfId="12061"/>
    <cellStyle name="20% - Accent3 16 4 2" xfId="12062"/>
    <cellStyle name="20% - Accent3 16 4 2 2" xfId="12063"/>
    <cellStyle name="20% - Accent3 16 4 3" xfId="12064"/>
    <cellStyle name="20% - Accent3 16 5" xfId="12065"/>
    <cellStyle name="20% - Accent3 16 5 2" xfId="12066"/>
    <cellStyle name="20% - Accent3 16 6" xfId="12067"/>
    <cellStyle name="20% - Accent3 17" xfId="12068"/>
    <cellStyle name="20% - Accent3 17 2" xfId="12069"/>
    <cellStyle name="20% - Accent3 17 2 2" xfId="12070"/>
    <cellStyle name="20% - Accent3 17 2 2 2" xfId="12071"/>
    <cellStyle name="20% - Accent3 17 2 3" xfId="12072"/>
    <cellStyle name="20% - Accent3 17 3" xfId="12073"/>
    <cellStyle name="20% - Accent3 17 3 2" xfId="12074"/>
    <cellStyle name="20% - Accent3 17 3 2 2" xfId="12075"/>
    <cellStyle name="20% - Accent3 17 3 3" xfId="12076"/>
    <cellStyle name="20% - Accent3 17 4" xfId="12077"/>
    <cellStyle name="20% - Accent3 17 4 2" xfId="12078"/>
    <cellStyle name="20% - Accent3 17 4 2 2" xfId="12079"/>
    <cellStyle name="20% - Accent3 17 4 3" xfId="12080"/>
    <cellStyle name="20% - Accent3 17 5" xfId="12081"/>
    <cellStyle name="20% - Accent3 17 5 2" xfId="12082"/>
    <cellStyle name="20% - Accent3 17 6" xfId="12083"/>
    <cellStyle name="20% - Accent3 18" xfId="12084"/>
    <cellStyle name="20% - Accent3 18 2" xfId="12085"/>
    <cellStyle name="20% - Accent3 18 2 2" xfId="12086"/>
    <cellStyle name="20% - Accent3 18 2 2 2" xfId="12087"/>
    <cellStyle name="20% - Accent3 18 2 3" xfId="12088"/>
    <cellStyle name="20% - Accent3 18 3" xfId="12089"/>
    <cellStyle name="20% - Accent3 18 3 2" xfId="12090"/>
    <cellStyle name="20% - Accent3 18 3 2 2" xfId="12091"/>
    <cellStyle name="20% - Accent3 18 3 3" xfId="12092"/>
    <cellStyle name="20% - Accent3 18 4" xfId="12093"/>
    <cellStyle name="20% - Accent3 18 4 2" xfId="12094"/>
    <cellStyle name="20% - Accent3 18 4 2 2" xfId="12095"/>
    <cellStyle name="20% - Accent3 18 4 3" xfId="12096"/>
    <cellStyle name="20% - Accent3 18 5" xfId="12097"/>
    <cellStyle name="20% - Accent3 18 5 2" xfId="12098"/>
    <cellStyle name="20% - Accent3 18 6" xfId="12099"/>
    <cellStyle name="20% - Accent3 19" xfId="12100"/>
    <cellStyle name="20% - Accent3 19 2" xfId="12101"/>
    <cellStyle name="20% - Accent3 19 2 2" xfId="12102"/>
    <cellStyle name="20% - Accent3 19 2 2 2" xfId="12103"/>
    <cellStyle name="20% - Accent3 19 2 3" xfId="12104"/>
    <cellStyle name="20% - Accent3 19 3" xfId="12105"/>
    <cellStyle name="20% - Accent3 19 3 2" xfId="12106"/>
    <cellStyle name="20% - Accent3 19 3 2 2" xfId="12107"/>
    <cellStyle name="20% - Accent3 19 3 3" xfId="12108"/>
    <cellStyle name="20% - Accent3 19 4" xfId="12109"/>
    <cellStyle name="20% - Accent3 19 4 2" xfId="12110"/>
    <cellStyle name="20% - Accent3 19 4 2 2" xfId="12111"/>
    <cellStyle name="20% - Accent3 19 4 3" xfId="12112"/>
    <cellStyle name="20% - Accent3 19 5" xfId="12113"/>
    <cellStyle name="20% - Accent3 19 5 2" xfId="12114"/>
    <cellStyle name="20% - Accent3 19 6" xfId="12115"/>
    <cellStyle name="20% - Accent3 2" xfId="453"/>
    <cellStyle name="20% - Accent3 2 2" xfId="454"/>
    <cellStyle name="20% - Accent3 2 2 2" xfId="9804"/>
    <cellStyle name="20% - Accent3 2 2 2 2" xfId="20876"/>
    <cellStyle name="20% - Accent3 2 2 3" xfId="9803"/>
    <cellStyle name="20% - Accent3 2 2 4" xfId="12116"/>
    <cellStyle name="20% - Accent3 2 3" xfId="455"/>
    <cellStyle name="20% - Accent3 2 3 2" xfId="9805"/>
    <cellStyle name="20% - Accent3 2 3 3" xfId="12117"/>
    <cellStyle name="20% - Accent3 2 4" xfId="456"/>
    <cellStyle name="20% - Accent3 2 4 2" xfId="12118"/>
    <cellStyle name="20% - Accent3 2 5" xfId="457"/>
    <cellStyle name="20% - Accent3 2 5 2" xfId="458"/>
    <cellStyle name="20% - Accent3 2 5 2 2" xfId="459"/>
    <cellStyle name="20% - Accent3 2 5 2 3" xfId="460"/>
    <cellStyle name="20% - Accent3 2 6" xfId="461"/>
    <cellStyle name="20% - Accent3 2 7" xfId="9802"/>
    <cellStyle name="20% - Accent3 2 8" xfId="21709"/>
    <cellStyle name="20% - Accent3 20" xfId="12119"/>
    <cellStyle name="20% - Accent3 20 2" xfId="12120"/>
    <cellStyle name="20% - Accent3 20 2 2" xfId="12121"/>
    <cellStyle name="20% - Accent3 20 2 2 2" xfId="12122"/>
    <cellStyle name="20% - Accent3 20 2 3" xfId="12123"/>
    <cellStyle name="20% - Accent3 20 3" xfId="12124"/>
    <cellStyle name="20% - Accent3 20 3 2" xfId="12125"/>
    <cellStyle name="20% - Accent3 20 3 2 2" xfId="12126"/>
    <cellStyle name="20% - Accent3 20 3 3" xfId="12127"/>
    <cellStyle name="20% - Accent3 20 4" xfId="12128"/>
    <cellStyle name="20% - Accent3 20 4 2" xfId="12129"/>
    <cellStyle name="20% - Accent3 20 4 2 2" xfId="12130"/>
    <cellStyle name="20% - Accent3 20 4 3" xfId="12131"/>
    <cellStyle name="20% - Accent3 20 5" xfId="12132"/>
    <cellStyle name="20% - Accent3 20 5 2" xfId="12133"/>
    <cellStyle name="20% - Accent3 20 6" xfId="12134"/>
    <cellStyle name="20% - Accent3 21" xfId="12135"/>
    <cellStyle name="20% - Accent3 21 2" xfId="12136"/>
    <cellStyle name="20% - Accent3 21 2 2" xfId="12137"/>
    <cellStyle name="20% - Accent3 21 2 2 2" xfId="12138"/>
    <cellStyle name="20% - Accent3 21 2 3" xfId="12139"/>
    <cellStyle name="20% - Accent3 21 3" xfId="12140"/>
    <cellStyle name="20% - Accent3 21 3 2" xfId="12141"/>
    <cellStyle name="20% - Accent3 21 3 2 2" xfId="12142"/>
    <cellStyle name="20% - Accent3 21 3 3" xfId="12143"/>
    <cellStyle name="20% - Accent3 21 4" xfId="12144"/>
    <cellStyle name="20% - Accent3 21 4 2" xfId="12145"/>
    <cellStyle name="20% - Accent3 21 4 2 2" xfId="12146"/>
    <cellStyle name="20% - Accent3 21 4 3" xfId="12147"/>
    <cellStyle name="20% - Accent3 21 5" xfId="12148"/>
    <cellStyle name="20% - Accent3 21 5 2" xfId="12149"/>
    <cellStyle name="20% - Accent3 21 6" xfId="12150"/>
    <cellStyle name="20% - Accent3 22" xfId="12151"/>
    <cellStyle name="20% - Accent3 22 2" xfId="12152"/>
    <cellStyle name="20% - Accent3 22 2 2" xfId="12153"/>
    <cellStyle name="20% - Accent3 22 2 2 2" xfId="12154"/>
    <cellStyle name="20% - Accent3 22 2 3" xfId="12155"/>
    <cellStyle name="20% - Accent3 22 3" xfId="12156"/>
    <cellStyle name="20% - Accent3 22 3 2" xfId="12157"/>
    <cellStyle name="20% - Accent3 22 3 2 2" xfId="12158"/>
    <cellStyle name="20% - Accent3 22 3 3" xfId="12159"/>
    <cellStyle name="20% - Accent3 22 4" xfId="12160"/>
    <cellStyle name="20% - Accent3 22 4 2" xfId="12161"/>
    <cellStyle name="20% - Accent3 22 4 2 2" xfId="12162"/>
    <cellStyle name="20% - Accent3 22 4 3" xfId="12163"/>
    <cellStyle name="20% - Accent3 22 5" xfId="12164"/>
    <cellStyle name="20% - Accent3 22 5 2" xfId="12165"/>
    <cellStyle name="20% - Accent3 22 6" xfId="12166"/>
    <cellStyle name="20% - Accent3 23" xfId="12167"/>
    <cellStyle name="20% - Accent3 23 2" xfId="12168"/>
    <cellStyle name="20% - Accent3 23 2 2" xfId="12169"/>
    <cellStyle name="20% - Accent3 23 2 2 2" xfId="12170"/>
    <cellStyle name="20% - Accent3 23 2 3" xfId="12171"/>
    <cellStyle name="20% - Accent3 23 3" xfId="12172"/>
    <cellStyle name="20% - Accent3 23 3 2" xfId="12173"/>
    <cellStyle name="20% - Accent3 23 3 2 2" xfId="12174"/>
    <cellStyle name="20% - Accent3 23 3 3" xfId="12175"/>
    <cellStyle name="20% - Accent3 23 4" xfId="12176"/>
    <cellStyle name="20% - Accent3 23 4 2" xfId="12177"/>
    <cellStyle name="20% - Accent3 23 4 2 2" xfId="12178"/>
    <cellStyle name="20% - Accent3 23 4 3" xfId="12179"/>
    <cellStyle name="20% - Accent3 23 5" xfId="12180"/>
    <cellStyle name="20% - Accent3 23 5 2" xfId="12181"/>
    <cellStyle name="20% - Accent3 23 6" xfId="12182"/>
    <cellStyle name="20% - Accent3 24" xfId="12183"/>
    <cellStyle name="20% - Accent3 24 2" xfId="12184"/>
    <cellStyle name="20% - Accent3 24 2 2" xfId="12185"/>
    <cellStyle name="20% - Accent3 24 2 2 2" xfId="12186"/>
    <cellStyle name="20% - Accent3 24 2 3" xfId="12187"/>
    <cellStyle name="20% - Accent3 24 3" xfId="12188"/>
    <cellStyle name="20% - Accent3 24 3 2" xfId="12189"/>
    <cellStyle name="20% - Accent3 24 3 2 2" xfId="12190"/>
    <cellStyle name="20% - Accent3 24 3 3" xfId="12191"/>
    <cellStyle name="20% - Accent3 24 4" xfId="12192"/>
    <cellStyle name="20% - Accent3 24 4 2" xfId="12193"/>
    <cellStyle name="20% - Accent3 24 4 2 2" xfId="12194"/>
    <cellStyle name="20% - Accent3 24 4 3" xfId="12195"/>
    <cellStyle name="20% - Accent3 24 5" xfId="12196"/>
    <cellStyle name="20% - Accent3 24 5 2" xfId="12197"/>
    <cellStyle name="20% - Accent3 24 6" xfId="12198"/>
    <cellStyle name="20% - Accent3 25" xfId="12199"/>
    <cellStyle name="20% - Accent3 25 2" xfId="12200"/>
    <cellStyle name="20% - Accent3 25 2 2" xfId="12201"/>
    <cellStyle name="20% - Accent3 25 2 2 2" xfId="12202"/>
    <cellStyle name="20% - Accent3 25 2 3" xfId="12203"/>
    <cellStyle name="20% - Accent3 25 3" xfId="12204"/>
    <cellStyle name="20% - Accent3 25 3 2" xfId="12205"/>
    <cellStyle name="20% - Accent3 25 3 2 2" xfId="12206"/>
    <cellStyle name="20% - Accent3 25 3 3" xfId="12207"/>
    <cellStyle name="20% - Accent3 25 4" xfId="12208"/>
    <cellStyle name="20% - Accent3 25 4 2" xfId="12209"/>
    <cellStyle name="20% - Accent3 25 4 2 2" xfId="12210"/>
    <cellStyle name="20% - Accent3 25 4 3" xfId="12211"/>
    <cellStyle name="20% - Accent3 25 5" xfId="12212"/>
    <cellStyle name="20% - Accent3 25 5 2" xfId="12213"/>
    <cellStyle name="20% - Accent3 25 6" xfId="12214"/>
    <cellStyle name="20% - Accent3 26" xfId="12215"/>
    <cellStyle name="20% - Accent3 26 2" xfId="12216"/>
    <cellStyle name="20% - Accent3 26 2 2" xfId="12217"/>
    <cellStyle name="20% - Accent3 26 2 2 2" xfId="12218"/>
    <cellStyle name="20% - Accent3 26 2 3" xfId="12219"/>
    <cellStyle name="20% - Accent3 26 3" xfId="12220"/>
    <cellStyle name="20% - Accent3 26 3 2" xfId="12221"/>
    <cellStyle name="20% - Accent3 26 3 2 2" xfId="12222"/>
    <cellStyle name="20% - Accent3 26 3 3" xfId="12223"/>
    <cellStyle name="20% - Accent3 26 4" xfId="12224"/>
    <cellStyle name="20% - Accent3 26 4 2" xfId="12225"/>
    <cellStyle name="20% - Accent3 26 4 2 2" xfId="12226"/>
    <cellStyle name="20% - Accent3 26 4 3" xfId="12227"/>
    <cellStyle name="20% - Accent3 26 5" xfId="12228"/>
    <cellStyle name="20% - Accent3 26 5 2" xfId="12229"/>
    <cellStyle name="20% - Accent3 26 6" xfId="12230"/>
    <cellStyle name="20% - Accent3 27" xfId="12231"/>
    <cellStyle name="20% - Accent3 27 2" xfId="12232"/>
    <cellStyle name="20% - Accent3 27 2 2" xfId="12233"/>
    <cellStyle name="20% - Accent3 27 2 2 2" xfId="12234"/>
    <cellStyle name="20% - Accent3 27 2 3" xfId="12235"/>
    <cellStyle name="20% - Accent3 27 3" xfId="12236"/>
    <cellStyle name="20% - Accent3 27 3 2" xfId="12237"/>
    <cellStyle name="20% - Accent3 27 3 2 2" xfId="12238"/>
    <cellStyle name="20% - Accent3 27 3 3" xfId="12239"/>
    <cellStyle name="20% - Accent3 27 4" xfId="12240"/>
    <cellStyle name="20% - Accent3 27 4 2" xfId="12241"/>
    <cellStyle name="20% - Accent3 27 4 2 2" xfId="12242"/>
    <cellStyle name="20% - Accent3 27 4 3" xfId="12243"/>
    <cellStyle name="20% - Accent3 27 5" xfId="12244"/>
    <cellStyle name="20% - Accent3 27 5 2" xfId="12245"/>
    <cellStyle name="20% - Accent3 27 6" xfId="12246"/>
    <cellStyle name="20% - Accent3 28" xfId="12247"/>
    <cellStyle name="20% - Accent3 28 2" xfId="12248"/>
    <cellStyle name="20% - Accent3 28 2 2" xfId="12249"/>
    <cellStyle name="20% - Accent3 28 3" xfId="12250"/>
    <cellStyle name="20% - Accent3 29" xfId="12251"/>
    <cellStyle name="20% - Accent3 29 2" xfId="12252"/>
    <cellStyle name="20% - Accent3 29 2 2" xfId="12253"/>
    <cellStyle name="20% - Accent3 29 3" xfId="12254"/>
    <cellStyle name="20% - Accent3 3" xfId="462"/>
    <cellStyle name="20% - Accent3 3 2" xfId="9807"/>
    <cellStyle name="20% - Accent3 3 2 2" xfId="9808"/>
    <cellStyle name="20% - Accent3 3 2 2 2" xfId="12255"/>
    <cellStyle name="20% - Accent3 3 2 3" xfId="12256"/>
    <cellStyle name="20% - Accent3 3 3" xfId="9809"/>
    <cellStyle name="20% - Accent3 3 3 2" xfId="12257"/>
    <cellStyle name="20% - Accent3 3 3 2 2" xfId="12258"/>
    <cellStyle name="20% - Accent3 3 3 3" xfId="12259"/>
    <cellStyle name="20% - Accent3 3 4" xfId="9806"/>
    <cellStyle name="20% - Accent3 3 4 2" xfId="12260"/>
    <cellStyle name="20% - Accent3 3 4 2 2" xfId="12261"/>
    <cellStyle name="20% - Accent3 3 4 3" xfId="12262"/>
    <cellStyle name="20% - Accent3 3 5" xfId="12263"/>
    <cellStyle name="20% - Accent3 3 5 2" xfId="12264"/>
    <cellStyle name="20% - Accent3 3 6" xfId="12265"/>
    <cellStyle name="20% - Accent3 3 7" xfId="21726"/>
    <cellStyle name="20% - Accent3 30" xfId="12266"/>
    <cellStyle name="20% - Accent3 30 2" xfId="12267"/>
    <cellStyle name="20% - Accent3 30 2 2" xfId="12268"/>
    <cellStyle name="20% - Accent3 30 3" xfId="12269"/>
    <cellStyle name="20% - Accent3 31" xfId="12270"/>
    <cellStyle name="20% - Accent3 31 2" xfId="12271"/>
    <cellStyle name="20% - Accent3 31 2 2" xfId="12272"/>
    <cellStyle name="20% - Accent3 31 3" xfId="12273"/>
    <cellStyle name="20% - Accent3 32" xfId="12274"/>
    <cellStyle name="20% - Accent3 32 2" xfId="12275"/>
    <cellStyle name="20% - Accent3 32 2 2" xfId="12276"/>
    <cellStyle name="20% - Accent3 32 3" xfId="12277"/>
    <cellStyle name="20% - Accent3 33" xfId="12278"/>
    <cellStyle name="20% - Accent3 33 2" xfId="12279"/>
    <cellStyle name="20% - Accent3 33 2 2" xfId="12280"/>
    <cellStyle name="20% - Accent3 33 3" xfId="12281"/>
    <cellStyle name="20% - Accent3 34" xfId="12282"/>
    <cellStyle name="20% - Accent3 34 2" xfId="12283"/>
    <cellStyle name="20% - Accent3 34 2 2" xfId="12284"/>
    <cellStyle name="20% - Accent3 34 3" xfId="12285"/>
    <cellStyle name="20% - Accent3 35" xfId="12286"/>
    <cellStyle name="20% - Accent3 35 2" xfId="12287"/>
    <cellStyle name="20% - Accent3 35 2 2" xfId="12288"/>
    <cellStyle name="20% - Accent3 35 3" xfId="12289"/>
    <cellStyle name="20% - Accent3 36" xfId="12290"/>
    <cellStyle name="20% - Accent3 36 2" xfId="12291"/>
    <cellStyle name="20% - Accent3 36 2 2" xfId="12292"/>
    <cellStyle name="20% - Accent3 36 3" xfId="12293"/>
    <cellStyle name="20% - Accent3 37" xfId="12294"/>
    <cellStyle name="20% - Accent3 37 2" xfId="12295"/>
    <cellStyle name="20% - Accent3 37 2 2" xfId="12296"/>
    <cellStyle name="20% - Accent3 37 3" xfId="12297"/>
    <cellStyle name="20% - Accent3 38" xfId="12298"/>
    <cellStyle name="20% - Accent3 38 2" xfId="12299"/>
    <cellStyle name="20% - Accent3 38 2 2" xfId="12300"/>
    <cellStyle name="20% - Accent3 38 3" xfId="12301"/>
    <cellStyle name="20% - Accent3 39" xfId="12302"/>
    <cellStyle name="20% - Accent3 39 2" xfId="12303"/>
    <cellStyle name="20% - Accent3 39 2 2" xfId="12304"/>
    <cellStyle name="20% - Accent3 39 3" xfId="12305"/>
    <cellStyle name="20% - Accent3 4" xfId="463"/>
    <cellStyle name="20% - Accent3 4 10" xfId="464"/>
    <cellStyle name="20% - Accent3 4 11" xfId="465"/>
    <cellStyle name="20% - Accent3 4 12" xfId="466"/>
    <cellStyle name="20% - Accent3 4 13" xfId="9810"/>
    <cellStyle name="20% - Accent3 4 2" xfId="467"/>
    <cellStyle name="20% - Accent3 4 2 10" xfId="9811"/>
    <cellStyle name="20% - Accent3 4 2 2" xfId="468"/>
    <cellStyle name="20% - Accent3 4 2 2 2" xfId="469"/>
    <cellStyle name="20% - Accent3 4 2 2 2 2" xfId="470"/>
    <cellStyle name="20% - Accent3 4 2 2 2 2 2" xfId="471"/>
    <cellStyle name="20% - Accent3 4 2 2 2 2 2 2" xfId="472"/>
    <cellStyle name="20% - Accent3 4 2 2 2 2 2 3" xfId="473"/>
    <cellStyle name="20% - Accent3 4 2 2 2 2 3" xfId="474"/>
    <cellStyle name="20% - Accent3 4 2 2 2 2 4" xfId="475"/>
    <cellStyle name="20% - Accent3 4 2 2 2 3" xfId="476"/>
    <cellStyle name="20% - Accent3 4 2 2 2 3 2" xfId="477"/>
    <cellStyle name="20% - Accent3 4 2 2 2 3 3" xfId="478"/>
    <cellStyle name="20% - Accent3 4 2 2 2 4" xfId="479"/>
    <cellStyle name="20% - Accent3 4 2 2 2 5" xfId="480"/>
    <cellStyle name="20% - Accent3 4 2 2 2 6" xfId="481"/>
    <cellStyle name="20% - Accent3 4 2 2 2 7" xfId="12306"/>
    <cellStyle name="20% - Accent3 4 2 2 3" xfId="482"/>
    <cellStyle name="20% - Accent3 4 2 2 3 2" xfId="483"/>
    <cellStyle name="20% - Accent3 4 2 2 3 2 2" xfId="484"/>
    <cellStyle name="20% - Accent3 4 2 2 3 2 3" xfId="485"/>
    <cellStyle name="20% - Accent3 4 2 2 3 3" xfId="486"/>
    <cellStyle name="20% - Accent3 4 2 2 3 4" xfId="487"/>
    <cellStyle name="20% - Accent3 4 2 2 4" xfId="488"/>
    <cellStyle name="20% - Accent3 4 2 2 4 2" xfId="489"/>
    <cellStyle name="20% - Accent3 4 2 2 4 3" xfId="490"/>
    <cellStyle name="20% - Accent3 4 2 2 5" xfId="491"/>
    <cellStyle name="20% - Accent3 4 2 2 6" xfId="492"/>
    <cellStyle name="20% - Accent3 4 2 2 7" xfId="493"/>
    <cellStyle name="20% - Accent3 4 2 2 8" xfId="494"/>
    <cellStyle name="20% - Accent3 4 2 2 9" xfId="9812"/>
    <cellStyle name="20% - Accent3 4 2 3" xfId="495"/>
    <cellStyle name="20% - Accent3 4 2 3 2" xfId="496"/>
    <cellStyle name="20% - Accent3 4 2 3 2 2" xfId="497"/>
    <cellStyle name="20% - Accent3 4 2 3 2 2 2" xfId="498"/>
    <cellStyle name="20% - Accent3 4 2 3 2 2 3" xfId="499"/>
    <cellStyle name="20% - Accent3 4 2 3 2 3" xfId="500"/>
    <cellStyle name="20% - Accent3 4 2 3 2 4" xfId="501"/>
    <cellStyle name="20% - Accent3 4 2 3 3" xfId="502"/>
    <cellStyle name="20% - Accent3 4 2 3 3 2" xfId="503"/>
    <cellStyle name="20% - Accent3 4 2 3 3 3" xfId="504"/>
    <cellStyle name="20% - Accent3 4 2 3 4" xfId="505"/>
    <cellStyle name="20% - Accent3 4 2 3 5" xfId="506"/>
    <cellStyle name="20% - Accent3 4 2 3 6" xfId="507"/>
    <cellStyle name="20% - Accent3 4 2 3 7" xfId="12307"/>
    <cellStyle name="20% - Accent3 4 2 4" xfId="508"/>
    <cellStyle name="20% - Accent3 4 2 4 2" xfId="509"/>
    <cellStyle name="20% - Accent3 4 2 4 2 2" xfId="510"/>
    <cellStyle name="20% - Accent3 4 2 4 2 3" xfId="511"/>
    <cellStyle name="20% - Accent3 4 2 4 3" xfId="512"/>
    <cellStyle name="20% - Accent3 4 2 4 4" xfId="513"/>
    <cellStyle name="20% - Accent3 4 2 5" xfId="514"/>
    <cellStyle name="20% - Accent3 4 2 5 2" xfId="515"/>
    <cellStyle name="20% - Accent3 4 2 5 3" xfId="516"/>
    <cellStyle name="20% - Accent3 4 2 6" xfId="517"/>
    <cellStyle name="20% - Accent3 4 2 7" xfId="518"/>
    <cellStyle name="20% - Accent3 4 2 8" xfId="519"/>
    <cellStyle name="20% - Accent3 4 2 9" xfId="520"/>
    <cellStyle name="20% - Accent3 4 3" xfId="521"/>
    <cellStyle name="20% - Accent3 4 3 2" xfId="522"/>
    <cellStyle name="20% - Accent3 4 3 2 2" xfId="523"/>
    <cellStyle name="20% - Accent3 4 3 2 2 2" xfId="524"/>
    <cellStyle name="20% - Accent3 4 3 2 2 2 2" xfId="525"/>
    <cellStyle name="20% - Accent3 4 3 2 2 2 3" xfId="526"/>
    <cellStyle name="20% - Accent3 4 3 2 2 3" xfId="527"/>
    <cellStyle name="20% - Accent3 4 3 2 2 4" xfId="528"/>
    <cellStyle name="20% - Accent3 4 3 2 2 5" xfId="12309"/>
    <cellStyle name="20% - Accent3 4 3 2 3" xfId="529"/>
    <cellStyle name="20% - Accent3 4 3 2 3 2" xfId="530"/>
    <cellStyle name="20% - Accent3 4 3 2 3 3" xfId="531"/>
    <cellStyle name="20% - Accent3 4 3 2 4" xfId="532"/>
    <cellStyle name="20% - Accent3 4 3 2 5" xfId="533"/>
    <cellStyle name="20% - Accent3 4 3 2 6" xfId="534"/>
    <cellStyle name="20% - Accent3 4 3 2 7" xfId="12308"/>
    <cellStyle name="20% - Accent3 4 3 3" xfId="535"/>
    <cellStyle name="20% - Accent3 4 3 3 2" xfId="536"/>
    <cellStyle name="20% - Accent3 4 3 3 2 2" xfId="537"/>
    <cellStyle name="20% - Accent3 4 3 3 2 3" xfId="538"/>
    <cellStyle name="20% - Accent3 4 3 3 3" xfId="539"/>
    <cellStyle name="20% - Accent3 4 3 3 4" xfId="540"/>
    <cellStyle name="20% - Accent3 4 3 3 5" xfId="12310"/>
    <cellStyle name="20% - Accent3 4 3 4" xfId="541"/>
    <cellStyle name="20% - Accent3 4 3 4 2" xfId="542"/>
    <cellStyle name="20% - Accent3 4 3 4 3" xfId="543"/>
    <cellStyle name="20% - Accent3 4 3 5" xfId="544"/>
    <cellStyle name="20% - Accent3 4 3 6" xfId="545"/>
    <cellStyle name="20% - Accent3 4 3 7" xfId="546"/>
    <cellStyle name="20% - Accent3 4 3 8" xfId="547"/>
    <cellStyle name="20% - Accent3 4 3 9" xfId="9813"/>
    <cellStyle name="20% - Accent3 4 4" xfId="548"/>
    <cellStyle name="20% - Accent3 4 4 2" xfId="549"/>
    <cellStyle name="20% - Accent3 4 4 2 2" xfId="550"/>
    <cellStyle name="20% - Accent3 4 4 2 2 2" xfId="551"/>
    <cellStyle name="20% - Accent3 4 4 2 2 3" xfId="552"/>
    <cellStyle name="20% - Accent3 4 4 2 2 4" xfId="12313"/>
    <cellStyle name="20% - Accent3 4 4 2 3" xfId="553"/>
    <cellStyle name="20% - Accent3 4 4 2 4" xfId="554"/>
    <cellStyle name="20% - Accent3 4 4 2 5" xfId="12312"/>
    <cellStyle name="20% - Accent3 4 4 3" xfId="555"/>
    <cellStyle name="20% - Accent3 4 4 3 2" xfId="556"/>
    <cellStyle name="20% - Accent3 4 4 3 3" xfId="557"/>
    <cellStyle name="20% - Accent3 4 4 3 4" xfId="12314"/>
    <cellStyle name="20% - Accent3 4 4 4" xfId="558"/>
    <cellStyle name="20% - Accent3 4 4 5" xfId="559"/>
    <cellStyle name="20% - Accent3 4 4 6" xfId="560"/>
    <cellStyle name="20% - Accent3 4 4 7" xfId="12311"/>
    <cellStyle name="20% - Accent3 4 5" xfId="561"/>
    <cellStyle name="20% - Accent3 4 5 2" xfId="562"/>
    <cellStyle name="20% - Accent3 4 5 2 2" xfId="563"/>
    <cellStyle name="20% - Accent3 4 5 2 2 2" xfId="564"/>
    <cellStyle name="20% - Accent3 4 5 2 2 3" xfId="565"/>
    <cellStyle name="20% - Accent3 4 5 2 3" xfId="566"/>
    <cellStyle name="20% - Accent3 4 5 2 4" xfId="567"/>
    <cellStyle name="20% - Accent3 4 5 2 5" xfId="12316"/>
    <cellStyle name="20% - Accent3 4 5 3" xfId="568"/>
    <cellStyle name="20% - Accent3 4 5 3 2" xfId="569"/>
    <cellStyle name="20% - Accent3 4 5 3 3" xfId="570"/>
    <cellStyle name="20% - Accent3 4 5 4" xfId="571"/>
    <cellStyle name="20% - Accent3 4 5 5" xfId="572"/>
    <cellStyle name="20% - Accent3 4 5 6" xfId="12315"/>
    <cellStyle name="20% - Accent3 4 6" xfId="573"/>
    <cellStyle name="20% - Accent3 4 6 2" xfId="574"/>
    <cellStyle name="20% - Accent3 4 6 2 2" xfId="575"/>
    <cellStyle name="20% - Accent3 4 6 2 3" xfId="576"/>
    <cellStyle name="20% - Accent3 4 6 3" xfId="577"/>
    <cellStyle name="20% - Accent3 4 6 4" xfId="578"/>
    <cellStyle name="20% - Accent3 4 6 5" xfId="12317"/>
    <cellStyle name="20% - Accent3 4 7" xfId="579"/>
    <cellStyle name="20% - Accent3 4 7 2" xfId="580"/>
    <cellStyle name="20% - Accent3 4 7 2 2" xfId="581"/>
    <cellStyle name="20% - Accent3 4 7 2 3" xfId="582"/>
    <cellStyle name="20% - Accent3 4 7 3" xfId="583"/>
    <cellStyle name="20% - Accent3 4 7 4" xfId="584"/>
    <cellStyle name="20% - Accent3 4 8" xfId="585"/>
    <cellStyle name="20% - Accent3 4 8 2" xfId="586"/>
    <cellStyle name="20% - Accent3 4 8 3" xfId="587"/>
    <cellStyle name="20% - Accent3 4 9" xfId="588"/>
    <cellStyle name="20% - Accent3 40" xfId="12318"/>
    <cellStyle name="20% - Accent3 40 2" xfId="12319"/>
    <cellStyle name="20% - Accent3 40 2 2" xfId="12320"/>
    <cellStyle name="20% - Accent3 40 3" xfId="12321"/>
    <cellStyle name="20% - Accent3 41" xfId="12322"/>
    <cellStyle name="20% - Accent3 41 2" xfId="12323"/>
    <cellStyle name="20% - Accent3 41 2 2" xfId="12324"/>
    <cellStyle name="20% - Accent3 41 3" xfId="12325"/>
    <cellStyle name="20% - Accent3 42" xfId="12326"/>
    <cellStyle name="20% - Accent3 42 2" xfId="12327"/>
    <cellStyle name="20% - Accent3 42 2 2" xfId="12328"/>
    <cellStyle name="20% - Accent3 42 3" xfId="12329"/>
    <cellStyle name="20% - Accent3 43" xfId="12330"/>
    <cellStyle name="20% - Accent3 43 2" xfId="12331"/>
    <cellStyle name="20% - Accent3 43 2 2" xfId="12332"/>
    <cellStyle name="20% - Accent3 43 3" xfId="12333"/>
    <cellStyle name="20% - Accent3 44" xfId="12334"/>
    <cellStyle name="20% - Accent3 44 2" xfId="12335"/>
    <cellStyle name="20% - Accent3 44 2 2" xfId="12336"/>
    <cellStyle name="20% - Accent3 44 3" xfId="12337"/>
    <cellStyle name="20% - Accent3 45" xfId="12338"/>
    <cellStyle name="20% - Accent3 45 2" xfId="12339"/>
    <cellStyle name="20% - Accent3 45 2 2" xfId="12340"/>
    <cellStyle name="20% - Accent3 45 3" xfId="12341"/>
    <cellStyle name="20% - Accent3 46" xfId="12342"/>
    <cellStyle name="20% - Accent3 46 2" xfId="12343"/>
    <cellStyle name="20% - Accent3 46 2 2" xfId="12344"/>
    <cellStyle name="20% - Accent3 46 3" xfId="12345"/>
    <cellStyle name="20% - Accent3 47" xfId="12346"/>
    <cellStyle name="20% - Accent3 47 2" xfId="12347"/>
    <cellStyle name="20% - Accent3 47 2 2" xfId="12348"/>
    <cellStyle name="20% - Accent3 47 3" xfId="12349"/>
    <cellStyle name="20% - Accent3 48" xfId="12350"/>
    <cellStyle name="20% - Accent3 48 2" xfId="12351"/>
    <cellStyle name="20% - Accent3 48 2 2" xfId="12352"/>
    <cellStyle name="20% - Accent3 48 3" xfId="12353"/>
    <cellStyle name="20% - Accent3 49" xfId="12354"/>
    <cellStyle name="20% - Accent3 49 2" xfId="12355"/>
    <cellStyle name="20% - Accent3 49 2 2" xfId="12356"/>
    <cellStyle name="20% - Accent3 49 3" xfId="12357"/>
    <cellStyle name="20% - Accent3 5" xfId="589"/>
    <cellStyle name="20% - Accent3 5 2" xfId="9815"/>
    <cellStyle name="20% - Accent3 5 2 2" xfId="9816"/>
    <cellStyle name="20% - Accent3 5 2 2 2" xfId="12358"/>
    <cellStyle name="20% - Accent3 5 2 3" xfId="12359"/>
    <cellStyle name="20% - Accent3 5 3" xfId="9817"/>
    <cellStyle name="20% - Accent3 5 3 2" xfId="12360"/>
    <cellStyle name="20% - Accent3 5 3 2 2" xfId="12361"/>
    <cellStyle name="20% - Accent3 5 3 3" xfId="12362"/>
    <cellStyle name="20% - Accent3 5 4" xfId="9814"/>
    <cellStyle name="20% - Accent3 5 4 2" xfId="12363"/>
    <cellStyle name="20% - Accent3 5 4 2 2" xfId="12364"/>
    <cellStyle name="20% - Accent3 5 4 3" xfId="12365"/>
    <cellStyle name="20% - Accent3 5 5" xfId="12366"/>
    <cellStyle name="20% - Accent3 5 5 2" xfId="12367"/>
    <cellStyle name="20% - Accent3 5 6" xfId="12368"/>
    <cellStyle name="20% - Accent3 50" xfId="12369"/>
    <cellStyle name="20% - Accent3 50 2" xfId="12370"/>
    <cellStyle name="20% - Accent3 50 2 2" xfId="12371"/>
    <cellStyle name="20% - Accent3 50 3" xfId="12372"/>
    <cellStyle name="20% - Accent3 51" xfId="12373"/>
    <cellStyle name="20% - Accent3 51 2" xfId="12374"/>
    <cellStyle name="20% - Accent3 51 2 2" xfId="12375"/>
    <cellStyle name="20% - Accent3 51 3" xfId="12376"/>
    <cellStyle name="20% - Accent3 52" xfId="12377"/>
    <cellStyle name="20% - Accent3 52 2" xfId="12378"/>
    <cellStyle name="20% - Accent3 52 2 2" xfId="12379"/>
    <cellStyle name="20% - Accent3 52 3" xfId="12380"/>
    <cellStyle name="20% - Accent3 53" xfId="12381"/>
    <cellStyle name="20% - Accent3 53 2" xfId="12382"/>
    <cellStyle name="20% - Accent3 53 2 2" xfId="12383"/>
    <cellStyle name="20% - Accent3 53 3" xfId="12384"/>
    <cellStyle name="20% - Accent3 54" xfId="12385"/>
    <cellStyle name="20% - Accent3 54 2" xfId="12386"/>
    <cellStyle name="20% - Accent3 54 2 2" xfId="12387"/>
    <cellStyle name="20% - Accent3 54 3" xfId="12388"/>
    <cellStyle name="20% - Accent3 55" xfId="12389"/>
    <cellStyle name="20% - Accent3 55 2" xfId="12390"/>
    <cellStyle name="20% - Accent3 55 2 2" xfId="12391"/>
    <cellStyle name="20% - Accent3 55 3" xfId="12392"/>
    <cellStyle name="20% - Accent3 56" xfId="12393"/>
    <cellStyle name="20% - Accent3 56 2" xfId="12394"/>
    <cellStyle name="20% - Accent3 56 2 2" xfId="12395"/>
    <cellStyle name="20% - Accent3 56 3" xfId="12396"/>
    <cellStyle name="20% - Accent3 57" xfId="12397"/>
    <cellStyle name="20% - Accent3 57 2" xfId="12398"/>
    <cellStyle name="20% - Accent3 57 2 2" xfId="12399"/>
    <cellStyle name="20% - Accent3 57 3" xfId="12400"/>
    <cellStyle name="20% - Accent3 58" xfId="12401"/>
    <cellStyle name="20% - Accent3 58 2" xfId="12402"/>
    <cellStyle name="20% - Accent3 58 2 2" xfId="12403"/>
    <cellStyle name="20% - Accent3 58 3" xfId="12404"/>
    <cellStyle name="20% - Accent3 59" xfId="12405"/>
    <cellStyle name="20% - Accent3 59 2" xfId="12406"/>
    <cellStyle name="20% - Accent3 59 2 2" xfId="12407"/>
    <cellStyle name="20% - Accent3 59 3" xfId="12408"/>
    <cellStyle name="20% - Accent3 6" xfId="590"/>
    <cellStyle name="20% - Accent3 6 2" xfId="591"/>
    <cellStyle name="20% - Accent3 6 2 2" xfId="592"/>
    <cellStyle name="20% - Accent3 6 2 2 2" xfId="593"/>
    <cellStyle name="20% - Accent3 6 2 2 2 2" xfId="12409"/>
    <cellStyle name="20% - Accent3 6 2 2 3" xfId="594"/>
    <cellStyle name="20% - Accent3 6 2 2 4" xfId="9820"/>
    <cellStyle name="20% - Accent3 6 2 3" xfId="595"/>
    <cellStyle name="20% - Accent3 6 2 3 2" xfId="12410"/>
    <cellStyle name="20% - Accent3 6 2 4" xfId="596"/>
    <cellStyle name="20% - Accent3 6 2 5" xfId="9819"/>
    <cellStyle name="20% - Accent3 6 3" xfId="597"/>
    <cellStyle name="20% - Accent3 6 3 2" xfId="598"/>
    <cellStyle name="20% - Accent3 6 3 2 2" xfId="12412"/>
    <cellStyle name="20% - Accent3 6 3 2 3" xfId="12411"/>
    <cellStyle name="20% - Accent3 6 3 3" xfId="599"/>
    <cellStyle name="20% - Accent3 6 3 3 2" xfId="12413"/>
    <cellStyle name="20% - Accent3 6 3 4" xfId="9821"/>
    <cellStyle name="20% - Accent3 6 4" xfId="600"/>
    <cellStyle name="20% - Accent3 6 4 2" xfId="12415"/>
    <cellStyle name="20% - Accent3 6 4 2 2" xfId="12416"/>
    <cellStyle name="20% - Accent3 6 4 3" xfId="12417"/>
    <cellStyle name="20% - Accent3 6 4 4" xfId="12414"/>
    <cellStyle name="20% - Accent3 6 5" xfId="601"/>
    <cellStyle name="20% - Accent3 6 5 2" xfId="12419"/>
    <cellStyle name="20% - Accent3 6 5 3" xfId="12418"/>
    <cellStyle name="20% - Accent3 6 6" xfId="602"/>
    <cellStyle name="20% - Accent3 6 6 2" xfId="12420"/>
    <cellStyle name="20% - Accent3 6 7" xfId="9818"/>
    <cellStyle name="20% - Accent3 60" xfId="12421"/>
    <cellStyle name="20% - Accent3 60 2" xfId="12422"/>
    <cellStyle name="20% - Accent3 60 2 2" xfId="12423"/>
    <cellStyle name="20% - Accent3 60 3" xfId="12424"/>
    <cellStyle name="20% - Accent3 61" xfId="12425"/>
    <cellStyle name="20% - Accent3 61 2" xfId="12426"/>
    <cellStyle name="20% - Accent3 61 2 2" xfId="12427"/>
    <cellStyle name="20% - Accent3 61 3" xfId="12428"/>
    <cellStyle name="20% - Accent3 62" xfId="12429"/>
    <cellStyle name="20% - Accent3 62 2" xfId="12430"/>
    <cellStyle name="20% - Accent3 62 2 2" xfId="12431"/>
    <cellStyle name="20% - Accent3 62 3" xfId="12432"/>
    <cellStyle name="20% - Accent3 63" xfId="12433"/>
    <cellStyle name="20% - Accent3 63 2" xfId="12434"/>
    <cellStyle name="20% - Accent3 63 2 2" xfId="12435"/>
    <cellStyle name="20% - Accent3 63 3" xfId="12436"/>
    <cellStyle name="20% - Accent3 64" xfId="12437"/>
    <cellStyle name="20% - Accent3 64 2" xfId="12438"/>
    <cellStyle name="20% - Accent3 64 2 2" xfId="12439"/>
    <cellStyle name="20% - Accent3 64 3" xfId="12440"/>
    <cellStyle name="20% - Accent3 65" xfId="12441"/>
    <cellStyle name="20% - Accent3 65 2" xfId="12442"/>
    <cellStyle name="20% - Accent3 65 2 2" xfId="12443"/>
    <cellStyle name="20% - Accent3 65 3" xfId="12444"/>
    <cellStyle name="20% - Accent3 66" xfId="12445"/>
    <cellStyle name="20% - Accent3 66 2" xfId="12446"/>
    <cellStyle name="20% - Accent3 66 2 2" xfId="12447"/>
    <cellStyle name="20% - Accent3 66 3" xfId="12448"/>
    <cellStyle name="20% - Accent3 67" xfId="12449"/>
    <cellStyle name="20% - Accent3 67 2" xfId="12450"/>
    <cellStyle name="20% - Accent3 67 2 2" xfId="12451"/>
    <cellStyle name="20% - Accent3 67 3" xfId="12452"/>
    <cellStyle name="20% - Accent3 68" xfId="12453"/>
    <cellStyle name="20% - Accent3 68 2" xfId="12454"/>
    <cellStyle name="20% - Accent3 68 2 2" xfId="12455"/>
    <cellStyle name="20% - Accent3 68 3" xfId="12456"/>
    <cellStyle name="20% - Accent3 69" xfId="12457"/>
    <cellStyle name="20% - Accent3 69 2" xfId="12458"/>
    <cellStyle name="20% - Accent3 69 2 2" xfId="12459"/>
    <cellStyle name="20% - Accent3 69 3" xfId="12460"/>
    <cellStyle name="20% - Accent3 7" xfId="603"/>
    <cellStyle name="20% - Accent3 7 2" xfId="9823"/>
    <cellStyle name="20% - Accent3 7 2 2" xfId="12461"/>
    <cellStyle name="20% - Accent3 7 2 2 2" xfId="12462"/>
    <cellStyle name="20% - Accent3 7 2 3" xfId="12463"/>
    <cellStyle name="20% - Accent3 7 3" xfId="9822"/>
    <cellStyle name="20% - Accent3 7 3 2" xfId="12464"/>
    <cellStyle name="20% - Accent3 7 3 2 2" xfId="12465"/>
    <cellStyle name="20% - Accent3 7 3 3" xfId="12466"/>
    <cellStyle name="20% - Accent3 7 4" xfId="12467"/>
    <cellStyle name="20% - Accent3 7 4 2" xfId="12468"/>
    <cellStyle name="20% - Accent3 7 4 2 2" xfId="12469"/>
    <cellStyle name="20% - Accent3 7 4 3" xfId="12470"/>
    <cellStyle name="20% - Accent3 7 5" xfId="12471"/>
    <cellStyle name="20% - Accent3 7 5 2" xfId="12472"/>
    <cellStyle name="20% - Accent3 7 6" xfId="12473"/>
    <cellStyle name="20% - Accent3 70" xfId="12474"/>
    <cellStyle name="20% - Accent3 70 2" xfId="12475"/>
    <cellStyle name="20% - Accent3 70 2 2" xfId="12476"/>
    <cellStyle name="20% - Accent3 70 3" xfId="12477"/>
    <cellStyle name="20% - Accent3 71" xfId="12478"/>
    <cellStyle name="20% - Accent3 71 2" xfId="12479"/>
    <cellStyle name="20% - Accent3 71 2 2" xfId="12480"/>
    <cellStyle name="20% - Accent3 71 3" xfId="12481"/>
    <cellStyle name="20% - Accent3 72" xfId="12482"/>
    <cellStyle name="20% - Accent3 72 2" xfId="12483"/>
    <cellStyle name="20% - Accent3 72 2 2" xfId="12484"/>
    <cellStyle name="20% - Accent3 72 3" xfId="12485"/>
    <cellStyle name="20% - Accent3 73" xfId="12486"/>
    <cellStyle name="20% - Accent3 73 2" xfId="12487"/>
    <cellStyle name="20% - Accent3 73 2 2" xfId="12488"/>
    <cellStyle name="20% - Accent3 73 3" xfId="12489"/>
    <cellStyle name="20% - Accent3 74" xfId="12490"/>
    <cellStyle name="20% - Accent3 74 2" xfId="12491"/>
    <cellStyle name="20% - Accent3 74 2 2" xfId="12492"/>
    <cellStyle name="20% - Accent3 74 3" xfId="12493"/>
    <cellStyle name="20% - Accent3 75" xfId="12494"/>
    <cellStyle name="20% - Accent3 75 2" xfId="12495"/>
    <cellStyle name="20% - Accent3 75 2 2" xfId="12496"/>
    <cellStyle name="20% - Accent3 75 3" xfId="12497"/>
    <cellStyle name="20% - Accent3 76" xfId="12498"/>
    <cellStyle name="20% - Accent3 76 2" xfId="12499"/>
    <cellStyle name="20% - Accent3 76 2 2" xfId="12500"/>
    <cellStyle name="20% - Accent3 76 3" xfId="12501"/>
    <cellStyle name="20% - Accent3 77" xfId="12502"/>
    <cellStyle name="20% - Accent3 77 2" xfId="12503"/>
    <cellStyle name="20% - Accent3 77 2 2" xfId="12504"/>
    <cellStyle name="20% - Accent3 77 3" xfId="12505"/>
    <cellStyle name="20% - Accent3 78" xfId="12506"/>
    <cellStyle name="20% - Accent3 78 2" xfId="12507"/>
    <cellStyle name="20% - Accent3 78 2 2" xfId="12508"/>
    <cellStyle name="20% - Accent3 78 3" xfId="12509"/>
    <cellStyle name="20% - Accent3 79" xfId="12510"/>
    <cellStyle name="20% - Accent3 79 2" xfId="12511"/>
    <cellStyle name="20% - Accent3 8" xfId="604"/>
    <cellStyle name="20% - Accent3 8 2" xfId="605"/>
    <cellStyle name="20% - Accent3 8 2 2" xfId="12513"/>
    <cellStyle name="20% - Accent3 8 2 2 2" xfId="12514"/>
    <cellStyle name="20% - Accent3 8 2 3" xfId="12515"/>
    <cellStyle name="20% - Accent3 8 2 4" xfId="12512"/>
    <cellStyle name="20% - Accent3 8 3" xfId="606"/>
    <cellStyle name="20% - Accent3 8 3 2" xfId="12517"/>
    <cellStyle name="20% - Accent3 8 3 2 2" xfId="12518"/>
    <cellStyle name="20% - Accent3 8 3 3" xfId="12519"/>
    <cellStyle name="20% - Accent3 8 3 4" xfId="12516"/>
    <cellStyle name="20% - Accent3 8 4" xfId="9824"/>
    <cellStyle name="20% - Accent3 8 4 2" xfId="12520"/>
    <cellStyle name="20% - Accent3 8 4 2 2" xfId="12521"/>
    <cellStyle name="20% - Accent3 8 4 3" xfId="12522"/>
    <cellStyle name="20% - Accent3 8 5" xfId="12523"/>
    <cellStyle name="20% - Accent3 8 5 2" xfId="12524"/>
    <cellStyle name="20% - Accent3 8 6" xfId="12525"/>
    <cellStyle name="20% - Accent3 80" xfId="12526"/>
    <cellStyle name="20% - Accent3 80 2" xfId="12527"/>
    <cellStyle name="20% - Accent3 81" xfId="12528"/>
    <cellStyle name="20% - Accent3 81 2" xfId="12529"/>
    <cellStyle name="20% - Accent3 82" xfId="12530"/>
    <cellStyle name="20% - Accent3 82 2" xfId="12531"/>
    <cellStyle name="20% - Accent3 83" xfId="12532"/>
    <cellStyle name="20% - Accent3 83 2" xfId="12533"/>
    <cellStyle name="20% - Accent3 84" xfId="12534"/>
    <cellStyle name="20% - Accent3 84 2" xfId="12535"/>
    <cellStyle name="20% - Accent3 85" xfId="12536"/>
    <cellStyle name="20% - Accent3 85 2" xfId="12537"/>
    <cellStyle name="20% - Accent3 86" xfId="12538"/>
    <cellStyle name="20% - Accent3 86 2" xfId="12539"/>
    <cellStyle name="20% - Accent3 87" xfId="12540"/>
    <cellStyle name="20% - Accent3 87 2" xfId="12541"/>
    <cellStyle name="20% - Accent3 88" xfId="12542"/>
    <cellStyle name="20% - Accent3 88 2" xfId="12543"/>
    <cellStyle name="20% - Accent3 89" xfId="12544"/>
    <cellStyle name="20% - Accent3 89 2" xfId="12545"/>
    <cellStyle name="20% - Accent3 9" xfId="607"/>
    <cellStyle name="20% - Accent3 9 2" xfId="9825"/>
    <cellStyle name="20% - Accent3 9 2 2" xfId="12546"/>
    <cellStyle name="20% - Accent3 9 2 2 2" xfId="12547"/>
    <cellStyle name="20% - Accent3 9 2 3" xfId="12548"/>
    <cellStyle name="20% - Accent3 9 3" xfId="12549"/>
    <cellStyle name="20% - Accent3 9 3 2" xfId="12550"/>
    <cellStyle name="20% - Accent3 9 3 2 2" xfId="12551"/>
    <cellStyle name="20% - Accent3 9 3 3" xfId="12552"/>
    <cellStyle name="20% - Accent3 9 4" xfId="12553"/>
    <cellStyle name="20% - Accent3 9 4 2" xfId="12554"/>
    <cellStyle name="20% - Accent3 9 4 2 2" xfId="12555"/>
    <cellStyle name="20% - Accent3 9 4 3" xfId="12556"/>
    <cellStyle name="20% - Accent3 9 5" xfId="12557"/>
    <cellStyle name="20% - Accent3 9 5 2" xfId="12558"/>
    <cellStyle name="20% - Accent3 9 6" xfId="12559"/>
    <cellStyle name="20% - Accent3 90" xfId="12560"/>
    <cellStyle name="20% - Accent3 90 2" xfId="12561"/>
    <cellStyle name="20% - Accent3 91" xfId="12562"/>
    <cellStyle name="20% - Accent3 91 2" xfId="12563"/>
    <cellStyle name="20% - Accent3 92" xfId="12564"/>
    <cellStyle name="20% - Accent3 92 2" xfId="12565"/>
    <cellStyle name="20% - Accent3 93" xfId="12566"/>
    <cellStyle name="20% - Accent3 93 2" xfId="12567"/>
    <cellStyle name="20% - Accent3 94" xfId="12568"/>
    <cellStyle name="20% - Accent3 94 2" xfId="12569"/>
    <cellStyle name="20% - Accent3 95" xfId="12570"/>
    <cellStyle name="20% - Accent3 95 2" xfId="12571"/>
    <cellStyle name="20% - Accent3 96" xfId="12572"/>
    <cellStyle name="20% - Accent3 96 2" xfId="12573"/>
    <cellStyle name="20% - Accent3 97" xfId="12574"/>
    <cellStyle name="20% - Accent3 97 2" xfId="12575"/>
    <cellStyle name="20% - Accent3 98" xfId="12576"/>
    <cellStyle name="20% - Accent3 98 2" xfId="12577"/>
    <cellStyle name="20% - Accent3 99" xfId="12578"/>
    <cellStyle name="20% - Accent3 99 2" xfId="12579"/>
    <cellStyle name="20% - Accent4" xfId="9731" builtinId="42" customBuiltin="1"/>
    <cellStyle name="20% - Accent4 10" xfId="608"/>
    <cellStyle name="20% - Accent4 10 2" xfId="9826"/>
    <cellStyle name="20% - Accent4 10 2 2" xfId="12580"/>
    <cellStyle name="20% - Accent4 10 2 2 2" xfId="12581"/>
    <cellStyle name="20% - Accent4 10 2 3" xfId="12582"/>
    <cellStyle name="20% - Accent4 10 3" xfId="12583"/>
    <cellStyle name="20% - Accent4 10 3 2" xfId="12584"/>
    <cellStyle name="20% - Accent4 10 3 2 2" xfId="12585"/>
    <cellStyle name="20% - Accent4 10 3 3" xfId="12586"/>
    <cellStyle name="20% - Accent4 10 4" xfId="12587"/>
    <cellStyle name="20% - Accent4 10 4 2" xfId="12588"/>
    <cellStyle name="20% - Accent4 10 4 2 2" xfId="12589"/>
    <cellStyle name="20% - Accent4 10 4 3" xfId="12590"/>
    <cellStyle name="20% - Accent4 10 5" xfId="12591"/>
    <cellStyle name="20% - Accent4 10 5 2" xfId="12592"/>
    <cellStyle name="20% - Accent4 10 6" xfId="12593"/>
    <cellStyle name="20% - Accent4 100" xfId="12594"/>
    <cellStyle name="20% - Accent4 100 2" xfId="12595"/>
    <cellStyle name="20% - Accent4 101" xfId="12596"/>
    <cellStyle name="20% - Accent4 101 2" xfId="12597"/>
    <cellStyle name="20% - Accent4 102" xfId="12598"/>
    <cellStyle name="20% - Accent4 102 2" xfId="12599"/>
    <cellStyle name="20% - Accent4 103" xfId="12600"/>
    <cellStyle name="20% - Accent4 103 2" xfId="12601"/>
    <cellStyle name="20% - Accent4 104" xfId="12602"/>
    <cellStyle name="20% - Accent4 104 2" xfId="12603"/>
    <cellStyle name="20% - Accent4 105" xfId="12604"/>
    <cellStyle name="20% - Accent4 105 2" xfId="12605"/>
    <cellStyle name="20% - Accent4 106" xfId="12606"/>
    <cellStyle name="20% - Accent4 106 2" xfId="12607"/>
    <cellStyle name="20% - Accent4 107" xfId="12608"/>
    <cellStyle name="20% - Accent4 108" xfId="12609"/>
    <cellStyle name="20% - Accent4 109" xfId="12610"/>
    <cellStyle name="20% - Accent4 11" xfId="12611"/>
    <cellStyle name="20% - Accent4 11 2" xfId="12612"/>
    <cellStyle name="20% - Accent4 11 2 2" xfId="12613"/>
    <cellStyle name="20% - Accent4 11 2 2 2" xfId="12614"/>
    <cellStyle name="20% - Accent4 11 2 3" xfId="12615"/>
    <cellStyle name="20% - Accent4 11 3" xfId="12616"/>
    <cellStyle name="20% - Accent4 11 3 2" xfId="12617"/>
    <cellStyle name="20% - Accent4 11 3 2 2" xfId="12618"/>
    <cellStyle name="20% - Accent4 11 3 3" xfId="12619"/>
    <cellStyle name="20% - Accent4 11 4" xfId="12620"/>
    <cellStyle name="20% - Accent4 11 4 2" xfId="12621"/>
    <cellStyle name="20% - Accent4 11 4 2 2" xfId="12622"/>
    <cellStyle name="20% - Accent4 11 4 3" xfId="12623"/>
    <cellStyle name="20% - Accent4 11 5" xfId="12624"/>
    <cellStyle name="20% - Accent4 11 5 2" xfId="12625"/>
    <cellStyle name="20% - Accent4 11 6" xfId="12626"/>
    <cellStyle name="20% - Accent4 110" xfId="12627"/>
    <cellStyle name="20% - Accent4 111" xfId="12628"/>
    <cellStyle name="20% - Accent4 112" xfId="12629"/>
    <cellStyle name="20% - Accent4 113" xfId="12630"/>
    <cellStyle name="20% - Accent4 114" xfId="12631"/>
    <cellStyle name="20% - Accent4 115" xfId="12632"/>
    <cellStyle name="20% - Accent4 116" xfId="12633"/>
    <cellStyle name="20% - Accent4 117" xfId="12634"/>
    <cellStyle name="20% - Accent4 118" xfId="12635"/>
    <cellStyle name="20% - Accent4 119" xfId="12636"/>
    <cellStyle name="20% - Accent4 12" xfId="12637"/>
    <cellStyle name="20% - Accent4 12 2" xfId="12638"/>
    <cellStyle name="20% - Accent4 12 2 2" xfId="12639"/>
    <cellStyle name="20% - Accent4 12 2 2 2" xfId="12640"/>
    <cellStyle name="20% - Accent4 12 2 3" xfId="12641"/>
    <cellStyle name="20% - Accent4 12 3" xfId="12642"/>
    <cellStyle name="20% - Accent4 12 3 2" xfId="12643"/>
    <cellStyle name="20% - Accent4 12 3 2 2" xfId="12644"/>
    <cellStyle name="20% - Accent4 12 3 3" xfId="12645"/>
    <cellStyle name="20% - Accent4 12 4" xfId="12646"/>
    <cellStyle name="20% - Accent4 12 4 2" xfId="12647"/>
    <cellStyle name="20% - Accent4 12 4 2 2" xfId="12648"/>
    <cellStyle name="20% - Accent4 12 4 3" xfId="12649"/>
    <cellStyle name="20% - Accent4 12 5" xfId="12650"/>
    <cellStyle name="20% - Accent4 12 5 2" xfId="12651"/>
    <cellStyle name="20% - Accent4 12 6" xfId="12652"/>
    <cellStyle name="20% - Accent4 120" xfId="21686"/>
    <cellStyle name="20% - Accent4 13" xfId="12653"/>
    <cellStyle name="20% - Accent4 14" xfId="12654"/>
    <cellStyle name="20% - Accent4 14 2" xfId="12655"/>
    <cellStyle name="20% - Accent4 14 2 2" xfId="12656"/>
    <cellStyle name="20% - Accent4 14 2 2 2" xfId="12657"/>
    <cellStyle name="20% - Accent4 14 2 3" xfId="12658"/>
    <cellStyle name="20% - Accent4 14 3" xfId="12659"/>
    <cellStyle name="20% - Accent4 14 3 2" xfId="12660"/>
    <cellStyle name="20% - Accent4 14 3 2 2" xfId="12661"/>
    <cellStyle name="20% - Accent4 14 3 3" xfId="12662"/>
    <cellStyle name="20% - Accent4 14 4" xfId="12663"/>
    <cellStyle name="20% - Accent4 14 4 2" xfId="12664"/>
    <cellStyle name="20% - Accent4 14 4 2 2" xfId="12665"/>
    <cellStyle name="20% - Accent4 14 4 3" xfId="12666"/>
    <cellStyle name="20% - Accent4 14 5" xfId="12667"/>
    <cellStyle name="20% - Accent4 14 5 2" xfId="12668"/>
    <cellStyle name="20% - Accent4 14 6" xfId="12669"/>
    <cellStyle name="20% - Accent4 15" xfId="12670"/>
    <cellStyle name="20% - Accent4 15 2" xfId="12671"/>
    <cellStyle name="20% - Accent4 15 2 2" xfId="12672"/>
    <cellStyle name="20% - Accent4 15 2 2 2" xfId="12673"/>
    <cellStyle name="20% - Accent4 15 2 3" xfId="12674"/>
    <cellStyle name="20% - Accent4 15 3" xfId="12675"/>
    <cellStyle name="20% - Accent4 15 3 2" xfId="12676"/>
    <cellStyle name="20% - Accent4 15 3 2 2" xfId="12677"/>
    <cellStyle name="20% - Accent4 15 3 3" xfId="12678"/>
    <cellStyle name="20% - Accent4 15 4" xfId="12679"/>
    <cellStyle name="20% - Accent4 15 4 2" xfId="12680"/>
    <cellStyle name="20% - Accent4 15 4 2 2" xfId="12681"/>
    <cellStyle name="20% - Accent4 15 4 3" xfId="12682"/>
    <cellStyle name="20% - Accent4 15 5" xfId="12683"/>
    <cellStyle name="20% - Accent4 15 5 2" xfId="12684"/>
    <cellStyle name="20% - Accent4 15 6" xfId="12685"/>
    <cellStyle name="20% - Accent4 16" xfId="12686"/>
    <cellStyle name="20% - Accent4 16 2" xfId="12687"/>
    <cellStyle name="20% - Accent4 16 2 2" xfId="12688"/>
    <cellStyle name="20% - Accent4 16 2 2 2" xfId="12689"/>
    <cellStyle name="20% - Accent4 16 2 3" xfId="12690"/>
    <cellStyle name="20% - Accent4 16 3" xfId="12691"/>
    <cellStyle name="20% - Accent4 16 3 2" xfId="12692"/>
    <cellStyle name="20% - Accent4 16 3 2 2" xfId="12693"/>
    <cellStyle name="20% - Accent4 16 3 3" xfId="12694"/>
    <cellStyle name="20% - Accent4 16 4" xfId="12695"/>
    <cellStyle name="20% - Accent4 16 4 2" xfId="12696"/>
    <cellStyle name="20% - Accent4 16 4 2 2" xfId="12697"/>
    <cellStyle name="20% - Accent4 16 4 3" xfId="12698"/>
    <cellStyle name="20% - Accent4 16 5" xfId="12699"/>
    <cellStyle name="20% - Accent4 16 5 2" xfId="12700"/>
    <cellStyle name="20% - Accent4 16 6" xfId="12701"/>
    <cellStyle name="20% - Accent4 17" xfId="12702"/>
    <cellStyle name="20% - Accent4 17 2" xfId="12703"/>
    <cellStyle name="20% - Accent4 17 2 2" xfId="12704"/>
    <cellStyle name="20% - Accent4 17 2 2 2" xfId="12705"/>
    <cellStyle name="20% - Accent4 17 2 3" xfId="12706"/>
    <cellStyle name="20% - Accent4 17 3" xfId="12707"/>
    <cellStyle name="20% - Accent4 17 3 2" xfId="12708"/>
    <cellStyle name="20% - Accent4 17 3 2 2" xfId="12709"/>
    <cellStyle name="20% - Accent4 17 3 3" xfId="12710"/>
    <cellStyle name="20% - Accent4 17 4" xfId="12711"/>
    <cellStyle name="20% - Accent4 17 4 2" xfId="12712"/>
    <cellStyle name="20% - Accent4 17 4 2 2" xfId="12713"/>
    <cellStyle name="20% - Accent4 17 4 3" xfId="12714"/>
    <cellStyle name="20% - Accent4 17 5" xfId="12715"/>
    <cellStyle name="20% - Accent4 17 5 2" xfId="12716"/>
    <cellStyle name="20% - Accent4 17 6" xfId="12717"/>
    <cellStyle name="20% - Accent4 18" xfId="12718"/>
    <cellStyle name="20% - Accent4 18 2" xfId="12719"/>
    <cellStyle name="20% - Accent4 18 2 2" xfId="12720"/>
    <cellStyle name="20% - Accent4 18 2 2 2" xfId="12721"/>
    <cellStyle name="20% - Accent4 18 2 3" xfId="12722"/>
    <cellStyle name="20% - Accent4 18 3" xfId="12723"/>
    <cellStyle name="20% - Accent4 18 3 2" xfId="12724"/>
    <cellStyle name="20% - Accent4 18 3 2 2" xfId="12725"/>
    <cellStyle name="20% - Accent4 18 3 3" xfId="12726"/>
    <cellStyle name="20% - Accent4 18 4" xfId="12727"/>
    <cellStyle name="20% - Accent4 18 4 2" xfId="12728"/>
    <cellStyle name="20% - Accent4 18 4 2 2" xfId="12729"/>
    <cellStyle name="20% - Accent4 18 4 3" xfId="12730"/>
    <cellStyle name="20% - Accent4 18 5" xfId="12731"/>
    <cellStyle name="20% - Accent4 18 5 2" xfId="12732"/>
    <cellStyle name="20% - Accent4 18 6" xfId="12733"/>
    <cellStyle name="20% - Accent4 19" xfId="12734"/>
    <cellStyle name="20% - Accent4 19 2" xfId="12735"/>
    <cellStyle name="20% - Accent4 19 2 2" xfId="12736"/>
    <cellStyle name="20% - Accent4 19 2 2 2" xfId="12737"/>
    <cellStyle name="20% - Accent4 19 2 3" xfId="12738"/>
    <cellStyle name="20% - Accent4 19 3" xfId="12739"/>
    <cellStyle name="20% - Accent4 19 3 2" xfId="12740"/>
    <cellStyle name="20% - Accent4 19 3 2 2" xfId="12741"/>
    <cellStyle name="20% - Accent4 19 3 3" xfId="12742"/>
    <cellStyle name="20% - Accent4 19 4" xfId="12743"/>
    <cellStyle name="20% - Accent4 19 4 2" xfId="12744"/>
    <cellStyle name="20% - Accent4 19 4 2 2" xfId="12745"/>
    <cellStyle name="20% - Accent4 19 4 3" xfId="12746"/>
    <cellStyle name="20% - Accent4 19 5" xfId="12747"/>
    <cellStyle name="20% - Accent4 19 5 2" xfId="12748"/>
    <cellStyle name="20% - Accent4 19 6" xfId="12749"/>
    <cellStyle name="20% - Accent4 2" xfId="609"/>
    <cellStyle name="20% - Accent4 2 2" xfId="610"/>
    <cellStyle name="20% - Accent4 2 2 2" xfId="9829"/>
    <cellStyle name="20% - Accent4 2 2 2 2" xfId="20878"/>
    <cellStyle name="20% - Accent4 2 2 3" xfId="9828"/>
    <cellStyle name="20% - Accent4 2 2 4" xfId="12750"/>
    <cellStyle name="20% - Accent4 2 3" xfId="611"/>
    <cellStyle name="20% - Accent4 2 3 2" xfId="9830"/>
    <cellStyle name="20% - Accent4 2 3 3" xfId="12751"/>
    <cellStyle name="20% - Accent4 2 4" xfId="612"/>
    <cellStyle name="20% - Accent4 2 4 2" xfId="12752"/>
    <cellStyle name="20% - Accent4 2 5" xfId="613"/>
    <cellStyle name="20% - Accent4 2 5 2" xfId="614"/>
    <cellStyle name="20% - Accent4 2 5 2 2" xfId="615"/>
    <cellStyle name="20% - Accent4 2 5 2 3" xfId="616"/>
    <cellStyle name="20% - Accent4 2 6" xfId="617"/>
    <cellStyle name="20% - Accent4 2 7" xfId="9827"/>
    <cellStyle name="20% - Accent4 2 8" xfId="21711"/>
    <cellStyle name="20% - Accent4 20" xfId="12753"/>
    <cellStyle name="20% - Accent4 20 2" xfId="12754"/>
    <cellStyle name="20% - Accent4 20 2 2" xfId="12755"/>
    <cellStyle name="20% - Accent4 20 2 2 2" xfId="12756"/>
    <cellStyle name="20% - Accent4 20 2 3" xfId="12757"/>
    <cellStyle name="20% - Accent4 20 3" xfId="12758"/>
    <cellStyle name="20% - Accent4 20 3 2" xfId="12759"/>
    <cellStyle name="20% - Accent4 20 3 2 2" xfId="12760"/>
    <cellStyle name="20% - Accent4 20 3 3" xfId="12761"/>
    <cellStyle name="20% - Accent4 20 4" xfId="12762"/>
    <cellStyle name="20% - Accent4 20 4 2" xfId="12763"/>
    <cellStyle name="20% - Accent4 20 4 2 2" xfId="12764"/>
    <cellStyle name="20% - Accent4 20 4 3" xfId="12765"/>
    <cellStyle name="20% - Accent4 20 5" xfId="12766"/>
    <cellStyle name="20% - Accent4 20 5 2" xfId="12767"/>
    <cellStyle name="20% - Accent4 20 6" xfId="12768"/>
    <cellStyle name="20% - Accent4 21" xfId="12769"/>
    <cellStyle name="20% - Accent4 21 2" xfId="12770"/>
    <cellStyle name="20% - Accent4 21 2 2" xfId="12771"/>
    <cellStyle name="20% - Accent4 21 2 2 2" xfId="12772"/>
    <cellStyle name="20% - Accent4 21 2 3" xfId="12773"/>
    <cellStyle name="20% - Accent4 21 3" xfId="12774"/>
    <cellStyle name="20% - Accent4 21 3 2" xfId="12775"/>
    <cellStyle name="20% - Accent4 21 3 2 2" xfId="12776"/>
    <cellStyle name="20% - Accent4 21 3 3" xfId="12777"/>
    <cellStyle name="20% - Accent4 21 4" xfId="12778"/>
    <cellStyle name="20% - Accent4 21 4 2" xfId="12779"/>
    <cellStyle name="20% - Accent4 21 4 2 2" xfId="12780"/>
    <cellStyle name="20% - Accent4 21 4 3" xfId="12781"/>
    <cellStyle name="20% - Accent4 21 5" xfId="12782"/>
    <cellStyle name="20% - Accent4 21 5 2" xfId="12783"/>
    <cellStyle name="20% - Accent4 21 6" xfId="12784"/>
    <cellStyle name="20% - Accent4 22" xfId="12785"/>
    <cellStyle name="20% - Accent4 22 2" xfId="12786"/>
    <cellStyle name="20% - Accent4 22 2 2" xfId="12787"/>
    <cellStyle name="20% - Accent4 22 2 2 2" xfId="12788"/>
    <cellStyle name="20% - Accent4 22 2 3" xfId="12789"/>
    <cellStyle name="20% - Accent4 22 3" xfId="12790"/>
    <cellStyle name="20% - Accent4 22 3 2" xfId="12791"/>
    <cellStyle name="20% - Accent4 22 3 2 2" xfId="12792"/>
    <cellStyle name="20% - Accent4 22 3 3" xfId="12793"/>
    <cellStyle name="20% - Accent4 22 4" xfId="12794"/>
    <cellStyle name="20% - Accent4 22 4 2" xfId="12795"/>
    <cellStyle name="20% - Accent4 22 4 2 2" xfId="12796"/>
    <cellStyle name="20% - Accent4 22 4 3" xfId="12797"/>
    <cellStyle name="20% - Accent4 22 5" xfId="12798"/>
    <cellStyle name="20% - Accent4 22 5 2" xfId="12799"/>
    <cellStyle name="20% - Accent4 22 6" xfId="12800"/>
    <cellStyle name="20% - Accent4 23" xfId="12801"/>
    <cellStyle name="20% - Accent4 23 2" xfId="12802"/>
    <cellStyle name="20% - Accent4 23 2 2" xfId="12803"/>
    <cellStyle name="20% - Accent4 23 2 2 2" xfId="12804"/>
    <cellStyle name="20% - Accent4 23 2 3" xfId="12805"/>
    <cellStyle name="20% - Accent4 23 3" xfId="12806"/>
    <cellStyle name="20% - Accent4 23 3 2" xfId="12807"/>
    <cellStyle name="20% - Accent4 23 3 2 2" xfId="12808"/>
    <cellStyle name="20% - Accent4 23 3 3" xfId="12809"/>
    <cellStyle name="20% - Accent4 23 4" xfId="12810"/>
    <cellStyle name="20% - Accent4 23 4 2" xfId="12811"/>
    <cellStyle name="20% - Accent4 23 4 2 2" xfId="12812"/>
    <cellStyle name="20% - Accent4 23 4 3" xfId="12813"/>
    <cellStyle name="20% - Accent4 23 5" xfId="12814"/>
    <cellStyle name="20% - Accent4 23 5 2" xfId="12815"/>
    <cellStyle name="20% - Accent4 23 6" xfId="12816"/>
    <cellStyle name="20% - Accent4 24" xfId="12817"/>
    <cellStyle name="20% - Accent4 24 2" xfId="12818"/>
    <cellStyle name="20% - Accent4 24 2 2" xfId="12819"/>
    <cellStyle name="20% - Accent4 24 2 2 2" xfId="12820"/>
    <cellStyle name="20% - Accent4 24 2 3" xfId="12821"/>
    <cellStyle name="20% - Accent4 24 3" xfId="12822"/>
    <cellStyle name="20% - Accent4 24 3 2" xfId="12823"/>
    <cellStyle name="20% - Accent4 24 3 2 2" xfId="12824"/>
    <cellStyle name="20% - Accent4 24 3 3" xfId="12825"/>
    <cellStyle name="20% - Accent4 24 4" xfId="12826"/>
    <cellStyle name="20% - Accent4 24 4 2" xfId="12827"/>
    <cellStyle name="20% - Accent4 24 4 2 2" xfId="12828"/>
    <cellStyle name="20% - Accent4 24 4 3" xfId="12829"/>
    <cellStyle name="20% - Accent4 24 5" xfId="12830"/>
    <cellStyle name="20% - Accent4 24 5 2" xfId="12831"/>
    <cellStyle name="20% - Accent4 24 6" xfId="12832"/>
    <cellStyle name="20% - Accent4 25" xfId="12833"/>
    <cellStyle name="20% - Accent4 25 2" xfId="12834"/>
    <cellStyle name="20% - Accent4 25 2 2" xfId="12835"/>
    <cellStyle name="20% - Accent4 25 2 2 2" xfId="12836"/>
    <cellStyle name="20% - Accent4 25 2 3" xfId="12837"/>
    <cellStyle name="20% - Accent4 25 3" xfId="12838"/>
    <cellStyle name="20% - Accent4 25 3 2" xfId="12839"/>
    <cellStyle name="20% - Accent4 25 3 2 2" xfId="12840"/>
    <cellStyle name="20% - Accent4 25 3 3" xfId="12841"/>
    <cellStyle name="20% - Accent4 25 4" xfId="12842"/>
    <cellStyle name="20% - Accent4 25 4 2" xfId="12843"/>
    <cellStyle name="20% - Accent4 25 4 2 2" xfId="12844"/>
    <cellStyle name="20% - Accent4 25 4 3" xfId="12845"/>
    <cellStyle name="20% - Accent4 25 5" xfId="12846"/>
    <cellStyle name="20% - Accent4 25 5 2" xfId="12847"/>
    <cellStyle name="20% - Accent4 25 6" xfId="12848"/>
    <cellStyle name="20% - Accent4 26" xfId="12849"/>
    <cellStyle name="20% - Accent4 26 2" xfId="12850"/>
    <cellStyle name="20% - Accent4 26 2 2" xfId="12851"/>
    <cellStyle name="20% - Accent4 26 2 2 2" xfId="12852"/>
    <cellStyle name="20% - Accent4 26 2 3" xfId="12853"/>
    <cellStyle name="20% - Accent4 26 3" xfId="12854"/>
    <cellStyle name="20% - Accent4 26 3 2" xfId="12855"/>
    <cellStyle name="20% - Accent4 26 3 2 2" xfId="12856"/>
    <cellStyle name="20% - Accent4 26 3 3" xfId="12857"/>
    <cellStyle name="20% - Accent4 26 4" xfId="12858"/>
    <cellStyle name="20% - Accent4 26 4 2" xfId="12859"/>
    <cellStyle name="20% - Accent4 26 4 2 2" xfId="12860"/>
    <cellStyle name="20% - Accent4 26 4 3" xfId="12861"/>
    <cellStyle name="20% - Accent4 26 5" xfId="12862"/>
    <cellStyle name="20% - Accent4 26 5 2" xfId="12863"/>
    <cellStyle name="20% - Accent4 26 6" xfId="12864"/>
    <cellStyle name="20% - Accent4 27" xfId="12865"/>
    <cellStyle name="20% - Accent4 27 2" xfId="12866"/>
    <cellStyle name="20% - Accent4 27 2 2" xfId="12867"/>
    <cellStyle name="20% - Accent4 27 2 2 2" xfId="12868"/>
    <cellStyle name="20% - Accent4 27 2 3" xfId="12869"/>
    <cellStyle name="20% - Accent4 27 3" xfId="12870"/>
    <cellStyle name="20% - Accent4 27 3 2" xfId="12871"/>
    <cellStyle name="20% - Accent4 27 3 2 2" xfId="12872"/>
    <cellStyle name="20% - Accent4 27 3 3" xfId="12873"/>
    <cellStyle name="20% - Accent4 27 4" xfId="12874"/>
    <cellStyle name="20% - Accent4 27 4 2" xfId="12875"/>
    <cellStyle name="20% - Accent4 27 4 2 2" xfId="12876"/>
    <cellStyle name="20% - Accent4 27 4 3" xfId="12877"/>
    <cellStyle name="20% - Accent4 27 5" xfId="12878"/>
    <cellStyle name="20% - Accent4 27 5 2" xfId="12879"/>
    <cellStyle name="20% - Accent4 27 6" xfId="12880"/>
    <cellStyle name="20% - Accent4 28" xfId="12881"/>
    <cellStyle name="20% - Accent4 28 2" xfId="12882"/>
    <cellStyle name="20% - Accent4 28 2 2" xfId="12883"/>
    <cellStyle name="20% - Accent4 28 3" xfId="12884"/>
    <cellStyle name="20% - Accent4 29" xfId="12885"/>
    <cellStyle name="20% - Accent4 29 2" xfId="12886"/>
    <cellStyle name="20% - Accent4 29 2 2" xfId="12887"/>
    <cellStyle name="20% - Accent4 29 3" xfId="12888"/>
    <cellStyle name="20% - Accent4 3" xfId="618"/>
    <cellStyle name="20% - Accent4 3 2" xfId="9832"/>
    <cellStyle name="20% - Accent4 3 2 2" xfId="9833"/>
    <cellStyle name="20% - Accent4 3 2 2 2" xfId="12889"/>
    <cellStyle name="20% - Accent4 3 2 3" xfId="12890"/>
    <cellStyle name="20% - Accent4 3 3" xfId="9834"/>
    <cellStyle name="20% - Accent4 3 3 2" xfId="12891"/>
    <cellStyle name="20% - Accent4 3 3 2 2" xfId="12892"/>
    <cellStyle name="20% - Accent4 3 3 3" xfId="12893"/>
    <cellStyle name="20% - Accent4 3 4" xfId="9831"/>
    <cellStyle name="20% - Accent4 3 4 2" xfId="12894"/>
    <cellStyle name="20% - Accent4 3 4 2 2" xfId="12895"/>
    <cellStyle name="20% - Accent4 3 4 3" xfId="12896"/>
    <cellStyle name="20% - Accent4 3 5" xfId="12897"/>
    <cellStyle name="20% - Accent4 3 5 2" xfId="12898"/>
    <cellStyle name="20% - Accent4 3 6" xfId="12899"/>
    <cellStyle name="20% - Accent4 3 7" xfId="21728"/>
    <cellStyle name="20% - Accent4 30" xfId="12900"/>
    <cellStyle name="20% - Accent4 30 2" xfId="12901"/>
    <cellStyle name="20% - Accent4 30 2 2" xfId="12902"/>
    <cellStyle name="20% - Accent4 30 3" xfId="12903"/>
    <cellStyle name="20% - Accent4 31" xfId="12904"/>
    <cellStyle name="20% - Accent4 31 2" xfId="12905"/>
    <cellStyle name="20% - Accent4 31 2 2" xfId="12906"/>
    <cellStyle name="20% - Accent4 31 3" xfId="12907"/>
    <cellStyle name="20% - Accent4 32" xfId="12908"/>
    <cellStyle name="20% - Accent4 32 2" xfId="12909"/>
    <cellStyle name="20% - Accent4 32 2 2" xfId="12910"/>
    <cellStyle name="20% - Accent4 32 3" xfId="12911"/>
    <cellStyle name="20% - Accent4 33" xfId="12912"/>
    <cellStyle name="20% - Accent4 33 2" xfId="12913"/>
    <cellStyle name="20% - Accent4 33 2 2" xfId="12914"/>
    <cellStyle name="20% - Accent4 33 3" xfId="12915"/>
    <cellStyle name="20% - Accent4 34" xfId="12916"/>
    <cellStyle name="20% - Accent4 34 2" xfId="12917"/>
    <cellStyle name="20% - Accent4 34 2 2" xfId="12918"/>
    <cellStyle name="20% - Accent4 34 3" xfId="12919"/>
    <cellStyle name="20% - Accent4 35" xfId="12920"/>
    <cellStyle name="20% - Accent4 35 2" xfId="12921"/>
    <cellStyle name="20% - Accent4 35 2 2" xfId="12922"/>
    <cellStyle name="20% - Accent4 35 3" xfId="12923"/>
    <cellStyle name="20% - Accent4 36" xfId="12924"/>
    <cellStyle name="20% - Accent4 36 2" xfId="12925"/>
    <cellStyle name="20% - Accent4 36 2 2" xfId="12926"/>
    <cellStyle name="20% - Accent4 36 3" xfId="12927"/>
    <cellStyle name="20% - Accent4 37" xfId="12928"/>
    <cellStyle name="20% - Accent4 37 2" xfId="12929"/>
    <cellStyle name="20% - Accent4 37 2 2" xfId="12930"/>
    <cellStyle name="20% - Accent4 37 3" xfId="12931"/>
    <cellStyle name="20% - Accent4 38" xfId="12932"/>
    <cellStyle name="20% - Accent4 38 2" xfId="12933"/>
    <cellStyle name="20% - Accent4 38 2 2" xfId="12934"/>
    <cellStyle name="20% - Accent4 38 3" xfId="12935"/>
    <cellStyle name="20% - Accent4 39" xfId="12936"/>
    <cellStyle name="20% - Accent4 39 2" xfId="12937"/>
    <cellStyle name="20% - Accent4 39 2 2" xfId="12938"/>
    <cellStyle name="20% - Accent4 39 3" xfId="12939"/>
    <cellStyle name="20% - Accent4 4" xfId="619"/>
    <cellStyle name="20% - Accent4 4 10" xfId="620"/>
    <cellStyle name="20% - Accent4 4 11" xfId="621"/>
    <cellStyle name="20% - Accent4 4 12" xfId="622"/>
    <cellStyle name="20% - Accent4 4 13" xfId="9835"/>
    <cellStyle name="20% - Accent4 4 2" xfId="623"/>
    <cellStyle name="20% - Accent4 4 2 10" xfId="9836"/>
    <cellStyle name="20% - Accent4 4 2 2" xfId="624"/>
    <cellStyle name="20% - Accent4 4 2 2 2" xfId="625"/>
    <cellStyle name="20% - Accent4 4 2 2 2 2" xfId="626"/>
    <cellStyle name="20% - Accent4 4 2 2 2 2 2" xfId="627"/>
    <cellStyle name="20% - Accent4 4 2 2 2 2 2 2" xfId="628"/>
    <cellStyle name="20% - Accent4 4 2 2 2 2 2 3" xfId="629"/>
    <cellStyle name="20% - Accent4 4 2 2 2 2 3" xfId="630"/>
    <cellStyle name="20% - Accent4 4 2 2 2 2 4" xfId="631"/>
    <cellStyle name="20% - Accent4 4 2 2 2 3" xfId="632"/>
    <cellStyle name="20% - Accent4 4 2 2 2 3 2" xfId="633"/>
    <cellStyle name="20% - Accent4 4 2 2 2 3 3" xfId="634"/>
    <cellStyle name="20% - Accent4 4 2 2 2 4" xfId="635"/>
    <cellStyle name="20% - Accent4 4 2 2 2 5" xfId="636"/>
    <cellStyle name="20% - Accent4 4 2 2 2 6" xfId="637"/>
    <cellStyle name="20% - Accent4 4 2 2 2 7" xfId="12940"/>
    <cellStyle name="20% - Accent4 4 2 2 3" xfId="638"/>
    <cellStyle name="20% - Accent4 4 2 2 3 2" xfId="639"/>
    <cellStyle name="20% - Accent4 4 2 2 3 2 2" xfId="640"/>
    <cellStyle name="20% - Accent4 4 2 2 3 2 3" xfId="641"/>
    <cellStyle name="20% - Accent4 4 2 2 3 3" xfId="642"/>
    <cellStyle name="20% - Accent4 4 2 2 3 4" xfId="643"/>
    <cellStyle name="20% - Accent4 4 2 2 4" xfId="644"/>
    <cellStyle name="20% - Accent4 4 2 2 4 2" xfId="645"/>
    <cellStyle name="20% - Accent4 4 2 2 4 3" xfId="646"/>
    <cellStyle name="20% - Accent4 4 2 2 5" xfId="647"/>
    <cellStyle name="20% - Accent4 4 2 2 6" xfId="648"/>
    <cellStyle name="20% - Accent4 4 2 2 7" xfId="649"/>
    <cellStyle name="20% - Accent4 4 2 2 8" xfId="650"/>
    <cellStyle name="20% - Accent4 4 2 2 9" xfId="9837"/>
    <cellStyle name="20% - Accent4 4 2 3" xfId="651"/>
    <cellStyle name="20% - Accent4 4 2 3 2" xfId="652"/>
    <cellStyle name="20% - Accent4 4 2 3 2 2" xfId="653"/>
    <cellStyle name="20% - Accent4 4 2 3 2 2 2" xfId="654"/>
    <cellStyle name="20% - Accent4 4 2 3 2 2 3" xfId="655"/>
    <cellStyle name="20% - Accent4 4 2 3 2 3" xfId="656"/>
    <cellStyle name="20% - Accent4 4 2 3 2 4" xfId="657"/>
    <cellStyle name="20% - Accent4 4 2 3 3" xfId="658"/>
    <cellStyle name="20% - Accent4 4 2 3 3 2" xfId="659"/>
    <cellStyle name="20% - Accent4 4 2 3 3 3" xfId="660"/>
    <cellStyle name="20% - Accent4 4 2 3 4" xfId="661"/>
    <cellStyle name="20% - Accent4 4 2 3 5" xfId="662"/>
    <cellStyle name="20% - Accent4 4 2 3 6" xfId="663"/>
    <cellStyle name="20% - Accent4 4 2 3 7" xfId="12941"/>
    <cellStyle name="20% - Accent4 4 2 4" xfId="664"/>
    <cellStyle name="20% - Accent4 4 2 4 2" xfId="665"/>
    <cellStyle name="20% - Accent4 4 2 4 2 2" xfId="666"/>
    <cellStyle name="20% - Accent4 4 2 4 2 3" xfId="667"/>
    <cellStyle name="20% - Accent4 4 2 4 3" xfId="668"/>
    <cellStyle name="20% - Accent4 4 2 4 4" xfId="669"/>
    <cellStyle name="20% - Accent4 4 2 5" xfId="670"/>
    <cellStyle name="20% - Accent4 4 2 5 2" xfId="671"/>
    <cellStyle name="20% - Accent4 4 2 5 3" xfId="672"/>
    <cellStyle name="20% - Accent4 4 2 6" xfId="673"/>
    <cellStyle name="20% - Accent4 4 2 7" xfId="674"/>
    <cellStyle name="20% - Accent4 4 2 8" xfId="675"/>
    <cellStyle name="20% - Accent4 4 2 9" xfId="676"/>
    <cellStyle name="20% - Accent4 4 3" xfId="677"/>
    <cellStyle name="20% - Accent4 4 3 2" xfId="678"/>
    <cellStyle name="20% - Accent4 4 3 2 2" xfId="679"/>
    <cellStyle name="20% - Accent4 4 3 2 2 2" xfId="680"/>
    <cellStyle name="20% - Accent4 4 3 2 2 2 2" xfId="681"/>
    <cellStyle name="20% - Accent4 4 3 2 2 2 3" xfId="682"/>
    <cellStyle name="20% - Accent4 4 3 2 2 3" xfId="683"/>
    <cellStyle name="20% - Accent4 4 3 2 2 4" xfId="684"/>
    <cellStyle name="20% - Accent4 4 3 2 2 5" xfId="12943"/>
    <cellStyle name="20% - Accent4 4 3 2 3" xfId="685"/>
    <cellStyle name="20% - Accent4 4 3 2 3 2" xfId="686"/>
    <cellStyle name="20% - Accent4 4 3 2 3 3" xfId="687"/>
    <cellStyle name="20% - Accent4 4 3 2 4" xfId="688"/>
    <cellStyle name="20% - Accent4 4 3 2 5" xfId="689"/>
    <cellStyle name="20% - Accent4 4 3 2 6" xfId="690"/>
    <cellStyle name="20% - Accent4 4 3 2 7" xfId="12942"/>
    <cellStyle name="20% - Accent4 4 3 3" xfId="691"/>
    <cellStyle name="20% - Accent4 4 3 3 2" xfId="692"/>
    <cellStyle name="20% - Accent4 4 3 3 2 2" xfId="693"/>
    <cellStyle name="20% - Accent4 4 3 3 2 3" xfId="694"/>
    <cellStyle name="20% - Accent4 4 3 3 3" xfId="695"/>
    <cellStyle name="20% - Accent4 4 3 3 4" xfId="696"/>
    <cellStyle name="20% - Accent4 4 3 3 5" xfId="12944"/>
    <cellStyle name="20% - Accent4 4 3 4" xfId="697"/>
    <cellStyle name="20% - Accent4 4 3 4 2" xfId="698"/>
    <cellStyle name="20% - Accent4 4 3 4 3" xfId="699"/>
    <cellStyle name="20% - Accent4 4 3 5" xfId="700"/>
    <cellStyle name="20% - Accent4 4 3 6" xfId="701"/>
    <cellStyle name="20% - Accent4 4 3 7" xfId="702"/>
    <cellStyle name="20% - Accent4 4 3 8" xfId="703"/>
    <cellStyle name="20% - Accent4 4 3 9" xfId="9838"/>
    <cellStyle name="20% - Accent4 4 4" xfId="704"/>
    <cellStyle name="20% - Accent4 4 4 2" xfId="705"/>
    <cellStyle name="20% - Accent4 4 4 2 2" xfId="706"/>
    <cellStyle name="20% - Accent4 4 4 2 2 2" xfId="707"/>
    <cellStyle name="20% - Accent4 4 4 2 2 3" xfId="708"/>
    <cellStyle name="20% - Accent4 4 4 2 2 4" xfId="12947"/>
    <cellStyle name="20% - Accent4 4 4 2 3" xfId="709"/>
    <cellStyle name="20% - Accent4 4 4 2 4" xfId="710"/>
    <cellStyle name="20% - Accent4 4 4 2 5" xfId="12946"/>
    <cellStyle name="20% - Accent4 4 4 3" xfId="711"/>
    <cellStyle name="20% - Accent4 4 4 3 2" xfId="712"/>
    <cellStyle name="20% - Accent4 4 4 3 3" xfId="713"/>
    <cellStyle name="20% - Accent4 4 4 3 4" xfId="12948"/>
    <cellStyle name="20% - Accent4 4 4 4" xfId="714"/>
    <cellStyle name="20% - Accent4 4 4 5" xfId="715"/>
    <cellStyle name="20% - Accent4 4 4 6" xfId="716"/>
    <cellStyle name="20% - Accent4 4 4 7" xfId="12945"/>
    <cellStyle name="20% - Accent4 4 5" xfId="717"/>
    <cellStyle name="20% - Accent4 4 5 2" xfId="718"/>
    <cellStyle name="20% - Accent4 4 5 2 2" xfId="719"/>
    <cellStyle name="20% - Accent4 4 5 2 2 2" xfId="720"/>
    <cellStyle name="20% - Accent4 4 5 2 2 3" xfId="721"/>
    <cellStyle name="20% - Accent4 4 5 2 3" xfId="722"/>
    <cellStyle name="20% - Accent4 4 5 2 4" xfId="723"/>
    <cellStyle name="20% - Accent4 4 5 2 5" xfId="12950"/>
    <cellStyle name="20% - Accent4 4 5 3" xfId="724"/>
    <cellStyle name="20% - Accent4 4 5 3 2" xfId="725"/>
    <cellStyle name="20% - Accent4 4 5 3 3" xfId="726"/>
    <cellStyle name="20% - Accent4 4 5 4" xfId="727"/>
    <cellStyle name="20% - Accent4 4 5 5" xfId="728"/>
    <cellStyle name="20% - Accent4 4 5 6" xfId="12949"/>
    <cellStyle name="20% - Accent4 4 6" xfId="729"/>
    <cellStyle name="20% - Accent4 4 6 2" xfId="730"/>
    <cellStyle name="20% - Accent4 4 6 2 2" xfId="731"/>
    <cellStyle name="20% - Accent4 4 6 2 3" xfId="732"/>
    <cellStyle name="20% - Accent4 4 6 3" xfId="733"/>
    <cellStyle name="20% - Accent4 4 6 4" xfId="734"/>
    <cellStyle name="20% - Accent4 4 6 5" xfId="12951"/>
    <cellStyle name="20% - Accent4 4 7" xfId="735"/>
    <cellStyle name="20% - Accent4 4 7 2" xfId="736"/>
    <cellStyle name="20% - Accent4 4 7 2 2" xfId="737"/>
    <cellStyle name="20% - Accent4 4 7 2 3" xfId="738"/>
    <cellStyle name="20% - Accent4 4 7 3" xfId="739"/>
    <cellStyle name="20% - Accent4 4 7 4" xfId="740"/>
    <cellStyle name="20% - Accent4 4 8" xfId="741"/>
    <cellStyle name="20% - Accent4 4 8 2" xfId="742"/>
    <cellStyle name="20% - Accent4 4 8 3" xfId="743"/>
    <cellStyle name="20% - Accent4 4 9" xfId="744"/>
    <cellStyle name="20% - Accent4 40" xfId="12952"/>
    <cellStyle name="20% - Accent4 40 2" xfId="12953"/>
    <cellStyle name="20% - Accent4 40 2 2" xfId="12954"/>
    <cellStyle name="20% - Accent4 40 3" xfId="12955"/>
    <cellStyle name="20% - Accent4 41" xfId="12956"/>
    <cellStyle name="20% - Accent4 41 2" xfId="12957"/>
    <cellStyle name="20% - Accent4 41 2 2" xfId="12958"/>
    <cellStyle name="20% - Accent4 41 3" xfId="12959"/>
    <cellStyle name="20% - Accent4 42" xfId="12960"/>
    <cellStyle name="20% - Accent4 42 2" xfId="12961"/>
    <cellStyle name="20% - Accent4 42 2 2" xfId="12962"/>
    <cellStyle name="20% - Accent4 42 3" xfId="12963"/>
    <cellStyle name="20% - Accent4 43" xfId="12964"/>
    <cellStyle name="20% - Accent4 43 2" xfId="12965"/>
    <cellStyle name="20% - Accent4 43 2 2" xfId="12966"/>
    <cellStyle name="20% - Accent4 43 3" xfId="12967"/>
    <cellStyle name="20% - Accent4 44" xfId="12968"/>
    <cellStyle name="20% - Accent4 44 2" xfId="12969"/>
    <cellStyle name="20% - Accent4 44 2 2" xfId="12970"/>
    <cellStyle name="20% - Accent4 44 3" xfId="12971"/>
    <cellStyle name="20% - Accent4 45" xfId="12972"/>
    <cellStyle name="20% - Accent4 45 2" xfId="12973"/>
    <cellStyle name="20% - Accent4 45 2 2" xfId="12974"/>
    <cellStyle name="20% - Accent4 45 3" xfId="12975"/>
    <cellStyle name="20% - Accent4 46" xfId="12976"/>
    <cellStyle name="20% - Accent4 46 2" xfId="12977"/>
    <cellStyle name="20% - Accent4 46 2 2" xfId="12978"/>
    <cellStyle name="20% - Accent4 46 3" xfId="12979"/>
    <cellStyle name="20% - Accent4 47" xfId="12980"/>
    <cellStyle name="20% - Accent4 47 2" xfId="12981"/>
    <cellStyle name="20% - Accent4 47 2 2" xfId="12982"/>
    <cellStyle name="20% - Accent4 47 3" xfId="12983"/>
    <cellStyle name="20% - Accent4 48" xfId="12984"/>
    <cellStyle name="20% - Accent4 48 2" xfId="12985"/>
    <cellStyle name="20% - Accent4 48 2 2" xfId="12986"/>
    <cellStyle name="20% - Accent4 48 3" xfId="12987"/>
    <cellStyle name="20% - Accent4 49" xfId="12988"/>
    <cellStyle name="20% - Accent4 49 2" xfId="12989"/>
    <cellStyle name="20% - Accent4 49 2 2" xfId="12990"/>
    <cellStyle name="20% - Accent4 49 3" xfId="12991"/>
    <cellStyle name="20% - Accent4 5" xfId="745"/>
    <cellStyle name="20% - Accent4 5 2" xfId="9840"/>
    <cellStyle name="20% - Accent4 5 2 2" xfId="9841"/>
    <cellStyle name="20% - Accent4 5 2 2 2" xfId="12992"/>
    <cellStyle name="20% - Accent4 5 2 3" xfId="12993"/>
    <cellStyle name="20% - Accent4 5 3" xfId="9842"/>
    <cellStyle name="20% - Accent4 5 3 2" xfId="12994"/>
    <cellStyle name="20% - Accent4 5 3 2 2" xfId="12995"/>
    <cellStyle name="20% - Accent4 5 3 3" xfId="12996"/>
    <cellStyle name="20% - Accent4 5 4" xfId="9839"/>
    <cellStyle name="20% - Accent4 5 4 2" xfId="12997"/>
    <cellStyle name="20% - Accent4 5 4 2 2" xfId="12998"/>
    <cellStyle name="20% - Accent4 5 4 3" xfId="12999"/>
    <cellStyle name="20% - Accent4 5 5" xfId="13000"/>
    <cellStyle name="20% - Accent4 5 5 2" xfId="13001"/>
    <cellStyle name="20% - Accent4 5 6" xfId="13002"/>
    <cellStyle name="20% - Accent4 50" xfId="13003"/>
    <cellStyle name="20% - Accent4 50 2" xfId="13004"/>
    <cellStyle name="20% - Accent4 50 2 2" xfId="13005"/>
    <cellStyle name="20% - Accent4 50 3" xfId="13006"/>
    <cellStyle name="20% - Accent4 51" xfId="13007"/>
    <cellStyle name="20% - Accent4 51 2" xfId="13008"/>
    <cellStyle name="20% - Accent4 51 2 2" xfId="13009"/>
    <cellStyle name="20% - Accent4 51 3" xfId="13010"/>
    <cellStyle name="20% - Accent4 52" xfId="13011"/>
    <cellStyle name="20% - Accent4 52 2" xfId="13012"/>
    <cellStyle name="20% - Accent4 52 2 2" xfId="13013"/>
    <cellStyle name="20% - Accent4 52 3" xfId="13014"/>
    <cellStyle name="20% - Accent4 53" xfId="13015"/>
    <cellStyle name="20% - Accent4 53 2" xfId="13016"/>
    <cellStyle name="20% - Accent4 53 2 2" xfId="13017"/>
    <cellStyle name="20% - Accent4 53 3" xfId="13018"/>
    <cellStyle name="20% - Accent4 54" xfId="13019"/>
    <cellStyle name="20% - Accent4 54 2" xfId="13020"/>
    <cellStyle name="20% - Accent4 54 2 2" xfId="13021"/>
    <cellStyle name="20% - Accent4 54 3" xfId="13022"/>
    <cellStyle name="20% - Accent4 55" xfId="13023"/>
    <cellStyle name="20% - Accent4 55 2" xfId="13024"/>
    <cellStyle name="20% - Accent4 55 2 2" xfId="13025"/>
    <cellStyle name="20% - Accent4 55 3" xfId="13026"/>
    <cellStyle name="20% - Accent4 56" xfId="13027"/>
    <cellStyle name="20% - Accent4 56 2" xfId="13028"/>
    <cellStyle name="20% - Accent4 56 2 2" xfId="13029"/>
    <cellStyle name="20% - Accent4 56 3" xfId="13030"/>
    <cellStyle name="20% - Accent4 57" xfId="13031"/>
    <cellStyle name="20% - Accent4 57 2" xfId="13032"/>
    <cellStyle name="20% - Accent4 57 2 2" xfId="13033"/>
    <cellStyle name="20% - Accent4 57 3" xfId="13034"/>
    <cellStyle name="20% - Accent4 58" xfId="13035"/>
    <cellStyle name="20% - Accent4 58 2" xfId="13036"/>
    <cellStyle name="20% - Accent4 58 2 2" xfId="13037"/>
    <cellStyle name="20% - Accent4 58 3" xfId="13038"/>
    <cellStyle name="20% - Accent4 59" xfId="13039"/>
    <cellStyle name="20% - Accent4 59 2" xfId="13040"/>
    <cellStyle name="20% - Accent4 59 2 2" xfId="13041"/>
    <cellStyle name="20% - Accent4 59 3" xfId="13042"/>
    <cellStyle name="20% - Accent4 6" xfId="746"/>
    <cellStyle name="20% - Accent4 6 2" xfId="747"/>
    <cellStyle name="20% - Accent4 6 2 2" xfId="748"/>
    <cellStyle name="20% - Accent4 6 2 2 2" xfId="749"/>
    <cellStyle name="20% - Accent4 6 2 2 2 2" xfId="13043"/>
    <cellStyle name="20% - Accent4 6 2 2 3" xfId="750"/>
    <cellStyle name="20% - Accent4 6 2 2 4" xfId="9845"/>
    <cellStyle name="20% - Accent4 6 2 3" xfId="751"/>
    <cellStyle name="20% - Accent4 6 2 3 2" xfId="13044"/>
    <cellStyle name="20% - Accent4 6 2 4" xfId="752"/>
    <cellStyle name="20% - Accent4 6 2 5" xfId="9844"/>
    <cellStyle name="20% - Accent4 6 3" xfId="753"/>
    <cellStyle name="20% - Accent4 6 3 2" xfId="754"/>
    <cellStyle name="20% - Accent4 6 3 2 2" xfId="13046"/>
    <cellStyle name="20% - Accent4 6 3 2 3" xfId="13045"/>
    <cellStyle name="20% - Accent4 6 3 3" xfId="755"/>
    <cellStyle name="20% - Accent4 6 3 3 2" xfId="13047"/>
    <cellStyle name="20% - Accent4 6 3 4" xfId="9846"/>
    <cellStyle name="20% - Accent4 6 4" xfId="756"/>
    <cellStyle name="20% - Accent4 6 4 2" xfId="13049"/>
    <cellStyle name="20% - Accent4 6 4 2 2" xfId="13050"/>
    <cellStyle name="20% - Accent4 6 4 3" xfId="13051"/>
    <cellStyle name="20% - Accent4 6 4 4" xfId="13048"/>
    <cellStyle name="20% - Accent4 6 5" xfId="757"/>
    <cellStyle name="20% - Accent4 6 5 2" xfId="13053"/>
    <cellStyle name="20% - Accent4 6 5 3" xfId="13052"/>
    <cellStyle name="20% - Accent4 6 6" xfId="758"/>
    <cellStyle name="20% - Accent4 6 6 2" xfId="13054"/>
    <cellStyle name="20% - Accent4 6 7" xfId="9843"/>
    <cellStyle name="20% - Accent4 60" xfId="13055"/>
    <cellStyle name="20% - Accent4 60 2" xfId="13056"/>
    <cellStyle name="20% - Accent4 60 2 2" xfId="13057"/>
    <cellStyle name="20% - Accent4 60 3" xfId="13058"/>
    <cellStyle name="20% - Accent4 61" xfId="13059"/>
    <cellStyle name="20% - Accent4 61 2" xfId="13060"/>
    <cellStyle name="20% - Accent4 61 2 2" xfId="13061"/>
    <cellStyle name="20% - Accent4 61 3" xfId="13062"/>
    <cellStyle name="20% - Accent4 62" xfId="13063"/>
    <cellStyle name="20% - Accent4 62 2" xfId="13064"/>
    <cellStyle name="20% - Accent4 62 2 2" xfId="13065"/>
    <cellStyle name="20% - Accent4 62 3" xfId="13066"/>
    <cellStyle name="20% - Accent4 63" xfId="13067"/>
    <cellStyle name="20% - Accent4 63 2" xfId="13068"/>
    <cellStyle name="20% - Accent4 63 2 2" xfId="13069"/>
    <cellStyle name="20% - Accent4 63 3" xfId="13070"/>
    <cellStyle name="20% - Accent4 64" xfId="13071"/>
    <cellStyle name="20% - Accent4 64 2" xfId="13072"/>
    <cellStyle name="20% - Accent4 64 2 2" xfId="13073"/>
    <cellStyle name="20% - Accent4 64 3" xfId="13074"/>
    <cellStyle name="20% - Accent4 65" xfId="13075"/>
    <cellStyle name="20% - Accent4 65 2" xfId="13076"/>
    <cellStyle name="20% - Accent4 65 2 2" xfId="13077"/>
    <cellStyle name="20% - Accent4 65 3" xfId="13078"/>
    <cellStyle name="20% - Accent4 66" xfId="13079"/>
    <cellStyle name="20% - Accent4 66 2" xfId="13080"/>
    <cellStyle name="20% - Accent4 66 2 2" xfId="13081"/>
    <cellStyle name="20% - Accent4 66 3" xfId="13082"/>
    <cellStyle name="20% - Accent4 67" xfId="13083"/>
    <cellStyle name="20% - Accent4 67 2" xfId="13084"/>
    <cellStyle name="20% - Accent4 67 2 2" xfId="13085"/>
    <cellStyle name="20% - Accent4 67 3" xfId="13086"/>
    <cellStyle name="20% - Accent4 68" xfId="13087"/>
    <cellStyle name="20% - Accent4 68 2" xfId="13088"/>
    <cellStyle name="20% - Accent4 68 2 2" xfId="13089"/>
    <cellStyle name="20% - Accent4 68 3" xfId="13090"/>
    <cellStyle name="20% - Accent4 69" xfId="13091"/>
    <cellStyle name="20% - Accent4 69 2" xfId="13092"/>
    <cellStyle name="20% - Accent4 69 2 2" xfId="13093"/>
    <cellStyle name="20% - Accent4 69 3" xfId="13094"/>
    <cellStyle name="20% - Accent4 7" xfId="759"/>
    <cellStyle name="20% - Accent4 7 2" xfId="9848"/>
    <cellStyle name="20% - Accent4 7 2 2" xfId="13095"/>
    <cellStyle name="20% - Accent4 7 2 2 2" xfId="13096"/>
    <cellStyle name="20% - Accent4 7 2 3" xfId="13097"/>
    <cellStyle name="20% - Accent4 7 3" xfId="9847"/>
    <cellStyle name="20% - Accent4 7 3 2" xfId="13098"/>
    <cellStyle name="20% - Accent4 7 3 2 2" xfId="13099"/>
    <cellStyle name="20% - Accent4 7 3 3" xfId="13100"/>
    <cellStyle name="20% - Accent4 7 4" xfId="13101"/>
    <cellStyle name="20% - Accent4 7 4 2" xfId="13102"/>
    <cellStyle name="20% - Accent4 7 4 2 2" xfId="13103"/>
    <cellStyle name="20% - Accent4 7 4 3" xfId="13104"/>
    <cellStyle name="20% - Accent4 7 5" xfId="13105"/>
    <cellStyle name="20% - Accent4 7 5 2" xfId="13106"/>
    <cellStyle name="20% - Accent4 7 6" xfId="13107"/>
    <cellStyle name="20% - Accent4 70" xfId="13108"/>
    <cellStyle name="20% - Accent4 70 2" xfId="13109"/>
    <cellStyle name="20% - Accent4 70 2 2" xfId="13110"/>
    <cellStyle name="20% - Accent4 70 3" xfId="13111"/>
    <cellStyle name="20% - Accent4 71" xfId="13112"/>
    <cellStyle name="20% - Accent4 71 2" xfId="13113"/>
    <cellStyle name="20% - Accent4 71 2 2" xfId="13114"/>
    <cellStyle name="20% - Accent4 71 3" xfId="13115"/>
    <cellStyle name="20% - Accent4 72" xfId="13116"/>
    <cellStyle name="20% - Accent4 72 2" xfId="13117"/>
    <cellStyle name="20% - Accent4 72 2 2" xfId="13118"/>
    <cellStyle name="20% - Accent4 72 3" xfId="13119"/>
    <cellStyle name="20% - Accent4 73" xfId="13120"/>
    <cellStyle name="20% - Accent4 73 2" xfId="13121"/>
    <cellStyle name="20% - Accent4 73 2 2" xfId="13122"/>
    <cellStyle name="20% - Accent4 73 3" xfId="13123"/>
    <cellStyle name="20% - Accent4 74" xfId="13124"/>
    <cellStyle name="20% - Accent4 74 2" xfId="13125"/>
    <cellStyle name="20% - Accent4 74 2 2" xfId="13126"/>
    <cellStyle name="20% - Accent4 74 3" xfId="13127"/>
    <cellStyle name="20% - Accent4 75" xfId="13128"/>
    <cellStyle name="20% - Accent4 75 2" xfId="13129"/>
    <cellStyle name="20% - Accent4 75 2 2" xfId="13130"/>
    <cellStyle name="20% - Accent4 75 3" xfId="13131"/>
    <cellStyle name="20% - Accent4 76" xfId="13132"/>
    <cellStyle name="20% - Accent4 76 2" xfId="13133"/>
    <cellStyle name="20% - Accent4 76 2 2" xfId="13134"/>
    <cellStyle name="20% - Accent4 76 3" xfId="13135"/>
    <cellStyle name="20% - Accent4 77" xfId="13136"/>
    <cellStyle name="20% - Accent4 77 2" xfId="13137"/>
    <cellStyle name="20% - Accent4 77 2 2" xfId="13138"/>
    <cellStyle name="20% - Accent4 77 3" xfId="13139"/>
    <cellStyle name="20% - Accent4 78" xfId="13140"/>
    <cellStyle name="20% - Accent4 78 2" xfId="13141"/>
    <cellStyle name="20% - Accent4 78 2 2" xfId="13142"/>
    <cellStyle name="20% - Accent4 78 3" xfId="13143"/>
    <cellStyle name="20% - Accent4 79" xfId="13144"/>
    <cellStyle name="20% - Accent4 79 2" xfId="13145"/>
    <cellStyle name="20% - Accent4 8" xfId="760"/>
    <cellStyle name="20% - Accent4 8 2" xfId="761"/>
    <cellStyle name="20% - Accent4 8 2 2" xfId="13147"/>
    <cellStyle name="20% - Accent4 8 2 2 2" xfId="13148"/>
    <cellStyle name="20% - Accent4 8 2 3" xfId="13149"/>
    <cellStyle name="20% - Accent4 8 2 4" xfId="13146"/>
    <cellStyle name="20% - Accent4 8 3" xfId="762"/>
    <cellStyle name="20% - Accent4 8 3 2" xfId="13151"/>
    <cellStyle name="20% - Accent4 8 3 2 2" xfId="13152"/>
    <cellStyle name="20% - Accent4 8 3 3" xfId="13153"/>
    <cellStyle name="20% - Accent4 8 3 4" xfId="13150"/>
    <cellStyle name="20% - Accent4 8 4" xfId="9849"/>
    <cellStyle name="20% - Accent4 8 4 2" xfId="13154"/>
    <cellStyle name="20% - Accent4 8 4 2 2" xfId="13155"/>
    <cellStyle name="20% - Accent4 8 4 3" xfId="13156"/>
    <cellStyle name="20% - Accent4 8 5" xfId="13157"/>
    <cellStyle name="20% - Accent4 8 5 2" xfId="13158"/>
    <cellStyle name="20% - Accent4 8 6" xfId="13159"/>
    <cellStyle name="20% - Accent4 80" xfId="13160"/>
    <cellStyle name="20% - Accent4 80 2" xfId="13161"/>
    <cellStyle name="20% - Accent4 81" xfId="13162"/>
    <cellStyle name="20% - Accent4 81 2" xfId="13163"/>
    <cellStyle name="20% - Accent4 82" xfId="13164"/>
    <cellStyle name="20% - Accent4 82 2" xfId="13165"/>
    <cellStyle name="20% - Accent4 83" xfId="13166"/>
    <cellStyle name="20% - Accent4 83 2" xfId="13167"/>
    <cellStyle name="20% - Accent4 84" xfId="13168"/>
    <cellStyle name="20% - Accent4 84 2" xfId="13169"/>
    <cellStyle name="20% - Accent4 85" xfId="13170"/>
    <cellStyle name="20% - Accent4 85 2" xfId="13171"/>
    <cellStyle name="20% - Accent4 86" xfId="13172"/>
    <cellStyle name="20% - Accent4 86 2" xfId="13173"/>
    <cellStyle name="20% - Accent4 87" xfId="13174"/>
    <cellStyle name="20% - Accent4 87 2" xfId="13175"/>
    <cellStyle name="20% - Accent4 88" xfId="13176"/>
    <cellStyle name="20% - Accent4 88 2" xfId="13177"/>
    <cellStyle name="20% - Accent4 89" xfId="13178"/>
    <cellStyle name="20% - Accent4 89 2" xfId="13179"/>
    <cellStyle name="20% - Accent4 9" xfId="763"/>
    <cellStyle name="20% - Accent4 9 2" xfId="9850"/>
    <cellStyle name="20% - Accent4 9 2 2" xfId="13180"/>
    <cellStyle name="20% - Accent4 9 2 2 2" xfId="13181"/>
    <cellStyle name="20% - Accent4 9 2 3" xfId="13182"/>
    <cellStyle name="20% - Accent4 9 3" xfId="13183"/>
    <cellStyle name="20% - Accent4 9 3 2" xfId="13184"/>
    <cellStyle name="20% - Accent4 9 3 2 2" xfId="13185"/>
    <cellStyle name="20% - Accent4 9 3 3" xfId="13186"/>
    <cellStyle name="20% - Accent4 9 4" xfId="13187"/>
    <cellStyle name="20% - Accent4 9 4 2" xfId="13188"/>
    <cellStyle name="20% - Accent4 9 4 2 2" xfId="13189"/>
    <cellStyle name="20% - Accent4 9 4 3" xfId="13190"/>
    <cellStyle name="20% - Accent4 9 5" xfId="13191"/>
    <cellStyle name="20% - Accent4 9 5 2" xfId="13192"/>
    <cellStyle name="20% - Accent4 9 6" xfId="13193"/>
    <cellStyle name="20% - Accent4 90" xfId="13194"/>
    <cellStyle name="20% - Accent4 90 2" xfId="13195"/>
    <cellStyle name="20% - Accent4 91" xfId="13196"/>
    <cellStyle name="20% - Accent4 91 2" xfId="13197"/>
    <cellStyle name="20% - Accent4 92" xfId="13198"/>
    <cellStyle name="20% - Accent4 92 2" xfId="13199"/>
    <cellStyle name="20% - Accent4 93" xfId="13200"/>
    <cellStyle name="20% - Accent4 93 2" xfId="13201"/>
    <cellStyle name="20% - Accent4 94" xfId="13202"/>
    <cellStyle name="20% - Accent4 94 2" xfId="13203"/>
    <cellStyle name="20% - Accent4 95" xfId="13204"/>
    <cellStyle name="20% - Accent4 95 2" xfId="13205"/>
    <cellStyle name="20% - Accent4 96" xfId="13206"/>
    <cellStyle name="20% - Accent4 96 2" xfId="13207"/>
    <cellStyle name="20% - Accent4 97" xfId="13208"/>
    <cellStyle name="20% - Accent4 97 2" xfId="13209"/>
    <cellStyle name="20% - Accent4 98" xfId="13210"/>
    <cellStyle name="20% - Accent4 98 2" xfId="13211"/>
    <cellStyle name="20% - Accent4 99" xfId="13212"/>
    <cellStyle name="20% - Accent4 99 2" xfId="13213"/>
    <cellStyle name="20% - Accent5" xfId="9735" builtinId="46" customBuiltin="1"/>
    <cellStyle name="20% - Accent5 10" xfId="764"/>
    <cellStyle name="20% - Accent5 10 2" xfId="9851"/>
    <cellStyle name="20% - Accent5 10 2 2" xfId="13214"/>
    <cellStyle name="20% - Accent5 10 2 2 2" xfId="13215"/>
    <cellStyle name="20% - Accent5 10 2 3" xfId="13216"/>
    <cellStyle name="20% - Accent5 10 3" xfId="13217"/>
    <cellStyle name="20% - Accent5 10 3 2" xfId="13218"/>
    <cellStyle name="20% - Accent5 10 3 2 2" xfId="13219"/>
    <cellStyle name="20% - Accent5 10 3 3" xfId="13220"/>
    <cellStyle name="20% - Accent5 10 4" xfId="13221"/>
    <cellStyle name="20% - Accent5 10 4 2" xfId="13222"/>
    <cellStyle name="20% - Accent5 10 4 2 2" xfId="13223"/>
    <cellStyle name="20% - Accent5 10 4 3" xfId="13224"/>
    <cellStyle name="20% - Accent5 10 5" xfId="13225"/>
    <cellStyle name="20% - Accent5 10 5 2" xfId="13226"/>
    <cellStyle name="20% - Accent5 10 6" xfId="13227"/>
    <cellStyle name="20% - Accent5 100" xfId="13228"/>
    <cellStyle name="20% - Accent5 100 2" xfId="13229"/>
    <cellStyle name="20% - Accent5 101" xfId="13230"/>
    <cellStyle name="20% - Accent5 101 2" xfId="13231"/>
    <cellStyle name="20% - Accent5 102" xfId="13232"/>
    <cellStyle name="20% - Accent5 102 2" xfId="13233"/>
    <cellStyle name="20% - Accent5 103" xfId="13234"/>
    <cellStyle name="20% - Accent5 103 2" xfId="13235"/>
    <cellStyle name="20% - Accent5 104" xfId="13236"/>
    <cellStyle name="20% - Accent5 104 2" xfId="13237"/>
    <cellStyle name="20% - Accent5 105" xfId="13238"/>
    <cellStyle name="20% - Accent5 105 2" xfId="13239"/>
    <cellStyle name="20% - Accent5 106" xfId="13240"/>
    <cellStyle name="20% - Accent5 106 2" xfId="13241"/>
    <cellStyle name="20% - Accent5 107" xfId="13242"/>
    <cellStyle name="20% - Accent5 108" xfId="13243"/>
    <cellStyle name="20% - Accent5 109" xfId="13244"/>
    <cellStyle name="20% - Accent5 11" xfId="13245"/>
    <cellStyle name="20% - Accent5 11 2" xfId="13246"/>
    <cellStyle name="20% - Accent5 11 2 2" xfId="13247"/>
    <cellStyle name="20% - Accent5 11 2 2 2" xfId="13248"/>
    <cellStyle name="20% - Accent5 11 2 3" xfId="13249"/>
    <cellStyle name="20% - Accent5 11 3" xfId="13250"/>
    <cellStyle name="20% - Accent5 11 3 2" xfId="13251"/>
    <cellStyle name="20% - Accent5 11 3 2 2" xfId="13252"/>
    <cellStyle name="20% - Accent5 11 3 3" xfId="13253"/>
    <cellStyle name="20% - Accent5 11 4" xfId="13254"/>
    <cellStyle name="20% - Accent5 11 4 2" xfId="13255"/>
    <cellStyle name="20% - Accent5 11 4 2 2" xfId="13256"/>
    <cellStyle name="20% - Accent5 11 4 3" xfId="13257"/>
    <cellStyle name="20% - Accent5 11 5" xfId="13258"/>
    <cellStyle name="20% - Accent5 11 5 2" xfId="13259"/>
    <cellStyle name="20% - Accent5 11 6" xfId="13260"/>
    <cellStyle name="20% - Accent5 110" xfId="13261"/>
    <cellStyle name="20% - Accent5 111" xfId="13262"/>
    <cellStyle name="20% - Accent5 112" xfId="13263"/>
    <cellStyle name="20% - Accent5 113" xfId="13264"/>
    <cellStyle name="20% - Accent5 114" xfId="13265"/>
    <cellStyle name="20% - Accent5 115" xfId="13266"/>
    <cellStyle name="20% - Accent5 116" xfId="13267"/>
    <cellStyle name="20% - Accent5 117" xfId="13268"/>
    <cellStyle name="20% - Accent5 118" xfId="13269"/>
    <cellStyle name="20% - Accent5 119" xfId="13270"/>
    <cellStyle name="20% - Accent5 12" xfId="13271"/>
    <cellStyle name="20% - Accent5 12 2" xfId="13272"/>
    <cellStyle name="20% - Accent5 12 2 2" xfId="13273"/>
    <cellStyle name="20% - Accent5 12 2 2 2" xfId="13274"/>
    <cellStyle name="20% - Accent5 12 2 3" xfId="13275"/>
    <cellStyle name="20% - Accent5 12 3" xfId="13276"/>
    <cellStyle name="20% - Accent5 12 3 2" xfId="13277"/>
    <cellStyle name="20% - Accent5 12 3 2 2" xfId="13278"/>
    <cellStyle name="20% - Accent5 12 3 3" xfId="13279"/>
    <cellStyle name="20% - Accent5 12 4" xfId="13280"/>
    <cellStyle name="20% - Accent5 12 4 2" xfId="13281"/>
    <cellStyle name="20% - Accent5 12 4 2 2" xfId="13282"/>
    <cellStyle name="20% - Accent5 12 4 3" xfId="13283"/>
    <cellStyle name="20% - Accent5 12 5" xfId="13284"/>
    <cellStyle name="20% - Accent5 12 5 2" xfId="13285"/>
    <cellStyle name="20% - Accent5 12 6" xfId="13286"/>
    <cellStyle name="20% - Accent5 120" xfId="21688"/>
    <cellStyle name="20% - Accent5 13" xfId="13287"/>
    <cellStyle name="20% - Accent5 14" xfId="13288"/>
    <cellStyle name="20% - Accent5 14 2" xfId="13289"/>
    <cellStyle name="20% - Accent5 14 2 2" xfId="13290"/>
    <cellStyle name="20% - Accent5 14 2 2 2" xfId="13291"/>
    <cellStyle name="20% - Accent5 14 2 3" xfId="13292"/>
    <cellStyle name="20% - Accent5 14 3" xfId="13293"/>
    <cellStyle name="20% - Accent5 14 3 2" xfId="13294"/>
    <cellStyle name="20% - Accent5 14 3 2 2" xfId="13295"/>
    <cellStyle name="20% - Accent5 14 3 3" xfId="13296"/>
    <cellStyle name="20% - Accent5 14 4" xfId="13297"/>
    <cellStyle name="20% - Accent5 14 4 2" xfId="13298"/>
    <cellStyle name="20% - Accent5 14 4 2 2" xfId="13299"/>
    <cellStyle name="20% - Accent5 14 4 3" xfId="13300"/>
    <cellStyle name="20% - Accent5 14 5" xfId="13301"/>
    <cellStyle name="20% - Accent5 14 5 2" xfId="13302"/>
    <cellStyle name="20% - Accent5 14 6" xfId="13303"/>
    <cellStyle name="20% - Accent5 15" xfId="13304"/>
    <cellStyle name="20% - Accent5 15 2" xfId="13305"/>
    <cellStyle name="20% - Accent5 15 2 2" xfId="13306"/>
    <cellStyle name="20% - Accent5 15 2 2 2" xfId="13307"/>
    <cellStyle name="20% - Accent5 15 2 3" xfId="13308"/>
    <cellStyle name="20% - Accent5 15 3" xfId="13309"/>
    <cellStyle name="20% - Accent5 15 3 2" xfId="13310"/>
    <cellStyle name="20% - Accent5 15 3 2 2" xfId="13311"/>
    <cellStyle name="20% - Accent5 15 3 3" xfId="13312"/>
    <cellStyle name="20% - Accent5 15 4" xfId="13313"/>
    <cellStyle name="20% - Accent5 15 4 2" xfId="13314"/>
    <cellStyle name="20% - Accent5 15 4 2 2" xfId="13315"/>
    <cellStyle name="20% - Accent5 15 4 3" xfId="13316"/>
    <cellStyle name="20% - Accent5 15 5" xfId="13317"/>
    <cellStyle name="20% - Accent5 15 5 2" xfId="13318"/>
    <cellStyle name="20% - Accent5 15 6" xfId="13319"/>
    <cellStyle name="20% - Accent5 16" xfId="13320"/>
    <cellStyle name="20% - Accent5 16 2" xfId="13321"/>
    <cellStyle name="20% - Accent5 16 2 2" xfId="13322"/>
    <cellStyle name="20% - Accent5 16 2 2 2" xfId="13323"/>
    <cellStyle name="20% - Accent5 16 2 3" xfId="13324"/>
    <cellStyle name="20% - Accent5 16 3" xfId="13325"/>
    <cellStyle name="20% - Accent5 16 3 2" xfId="13326"/>
    <cellStyle name="20% - Accent5 16 3 2 2" xfId="13327"/>
    <cellStyle name="20% - Accent5 16 3 3" xfId="13328"/>
    <cellStyle name="20% - Accent5 16 4" xfId="13329"/>
    <cellStyle name="20% - Accent5 16 4 2" xfId="13330"/>
    <cellStyle name="20% - Accent5 16 4 2 2" xfId="13331"/>
    <cellStyle name="20% - Accent5 16 4 3" xfId="13332"/>
    <cellStyle name="20% - Accent5 16 5" xfId="13333"/>
    <cellStyle name="20% - Accent5 16 5 2" xfId="13334"/>
    <cellStyle name="20% - Accent5 16 6" xfId="13335"/>
    <cellStyle name="20% - Accent5 17" xfId="13336"/>
    <cellStyle name="20% - Accent5 17 2" xfId="13337"/>
    <cellStyle name="20% - Accent5 17 2 2" xfId="13338"/>
    <cellStyle name="20% - Accent5 17 2 2 2" xfId="13339"/>
    <cellStyle name="20% - Accent5 17 2 3" xfId="13340"/>
    <cellStyle name="20% - Accent5 17 3" xfId="13341"/>
    <cellStyle name="20% - Accent5 17 3 2" xfId="13342"/>
    <cellStyle name="20% - Accent5 17 3 2 2" xfId="13343"/>
    <cellStyle name="20% - Accent5 17 3 3" xfId="13344"/>
    <cellStyle name="20% - Accent5 17 4" xfId="13345"/>
    <cellStyle name="20% - Accent5 17 4 2" xfId="13346"/>
    <cellStyle name="20% - Accent5 17 4 2 2" xfId="13347"/>
    <cellStyle name="20% - Accent5 17 4 3" xfId="13348"/>
    <cellStyle name="20% - Accent5 17 5" xfId="13349"/>
    <cellStyle name="20% - Accent5 17 5 2" xfId="13350"/>
    <cellStyle name="20% - Accent5 17 6" xfId="13351"/>
    <cellStyle name="20% - Accent5 18" xfId="13352"/>
    <cellStyle name="20% - Accent5 18 2" xfId="13353"/>
    <cellStyle name="20% - Accent5 18 2 2" xfId="13354"/>
    <cellStyle name="20% - Accent5 18 2 2 2" xfId="13355"/>
    <cellStyle name="20% - Accent5 18 2 3" xfId="13356"/>
    <cellStyle name="20% - Accent5 18 3" xfId="13357"/>
    <cellStyle name="20% - Accent5 18 3 2" xfId="13358"/>
    <cellStyle name="20% - Accent5 18 3 2 2" xfId="13359"/>
    <cellStyle name="20% - Accent5 18 3 3" xfId="13360"/>
    <cellStyle name="20% - Accent5 18 4" xfId="13361"/>
    <cellStyle name="20% - Accent5 18 4 2" xfId="13362"/>
    <cellStyle name="20% - Accent5 18 4 2 2" xfId="13363"/>
    <cellStyle name="20% - Accent5 18 4 3" xfId="13364"/>
    <cellStyle name="20% - Accent5 18 5" xfId="13365"/>
    <cellStyle name="20% - Accent5 18 5 2" xfId="13366"/>
    <cellStyle name="20% - Accent5 18 6" xfId="13367"/>
    <cellStyle name="20% - Accent5 19" xfId="13368"/>
    <cellStyle name="20% - Accent5 19 2" xfId="13369"/>
    <cellStyle name="20% - Accent5 19 2 2" xfId="13370"/>
    <cellStyle name="20% - Accent5 19 2 2 2" xfId="13371"/>
    <cellStyle name="20% - Accent5 19 2 3" xfId="13372"/>
    <cellStyle name="20% - Accent5 19 3" xfId="13373"/>
    <cellStyle name="20% - Accent5 19 3 2" xfId="13374"/>
    <cellStyle name="20% - Accent5 19 3 2 2" xfId="13375"/>
    <cellStyle name="20% - Accent5 19 3 3" xfId="13376"/>
    <cellStyle name="20% - Accent5 19 4" xfId="13377"/>
    <cellStyle name="20% - Accent5 19 4 2" xfId="13378"/>
    <cellStyle name="20% - Accent5 19 4 2 2" xfId="13379"/>
    <cellStyle name="20% - Accent5 19 4 3" xfId="13380"/>
    <cellStyle name="20% - Accent5 19 5" xfId="13381"/>
    <cellStyle name="20% - Accent5 19 5 2" xfId="13382"/>
    <cellStyle name="20% - Accent5 19 6" xfId="13383"/>
    <cellStyle name="20% - Accent5 2" xfId="765"/>
    <cellStyle name="20% - Accent5 2 2" xfId="766"/>
    <cellStyle name="20% - Accent5 2 2 2" xfId="9854"/>
    <cellStyle name="20% - Accent5 2 2 2 2" xfId="20881"/>
    <cellStyle name="20% - Accent5 2 2 3" xfId="9853"/>
    <cellStyle name="20% - Accent5 2 2 4" xfId="13384"/>
    <cellStyle name="20% - Accent5 2 3" xfId="767"/>
    <cellStyle name="20% - Accent5 2 3 2" xfId="9855"/>
    <cellStyle name="20% - Accent5 2 3 3" xfId="13385"/>
    <cellStyle name="20% - Accent5 2 4" xfId="768"/>
    <cellStyle name="20% - Accent5 2 4 2" xfId="13386"/>
    <cellStyle name="20% - Accent5 2 5" xfId="769"/>
    <cellStyle name="20% - Accent5 2 5 2" xfId="770"/>
    <cellStyle name="20% - Accent5 2 5 2 2" xfId="771"/>
    <cellStyle name="20% - Accent5 2 5 2 3" xfId="772"/>
    <cellStyle name="20% - Accent5 2 6" xfId="773"/>
    <cellStyle name="20% - Accent5 2 7" xfId="9852"/>
    <cellStyle name="20% - Accent5 2 8" xfId="21713"/>
    <cellStyle name="20% - Accent5 20" xfId="13387"/>
    <cellStyle name="20% - Accent5 20 2" xfId="13388"/>
    <cellStyle name="20% - Accent5 20 2 2" xfId="13389"/>
    <cellStyle name="20% - Accent5 20 2 2 2" xfId="13390"/>
    <cellStyle name="20% - Accent5 20 2 3" xfId="13391"/>
    <cellStyle name="20% - Accent5 20 3" xfId="13392"/>
    <cellStyle name="20% - Accent5 20 3 2" xfId="13393"/>
    <cellStyle name="20% - Accent5 20 3 2 2" xfId="13394"/>
    <cellStyle name="20% - Accent5 20 3 3" xfId="13395"/>
    <cellStyle name="20% - Accent5 20 4" xfId="13396"/>
    <cellStyle name="20% - Accent5 20 4 2" xfId="13397"/>
    <cellStyle name="20% - Accent5 20 4 2 2" xfId="13398"/>
    <cellStyle name="20% - Accent5 20 4 3" xfId="13399"/>
    <cellStyle name="20% - Accent5 20 5" xfId="13400"/>
    <cellStyle name="20% - Accent5 20 5 2" xfId="13401"/>
    <cellStyle name="20% - Accent5 20 6" xfId="13402"/>
    <cellStyle name="20% - Accent5 21" xfId="13403"/>
    <cellStyle name="20% - Accent5 21 2" xfId="13404"/>
    <cellStyle name="20% - Accent5 21 2 2" xfId="13405"/>
    <cellStyle name="20% - Accent5 21 2 2 2" xfId="13406"/>
    <cellStyle name="20% - Accent5 21 2 3" xfId="13407"/>
    <cellStyle name="20% - Accent5 21 3" xfId="13408"/>
    <cellStyle name="20% - Accent5 21 3 2" xfId="13409"/>
    <cellStyle name="20% - Accent5 21 3 2 2" xfId="13410"/>
    <cellStyle name="20% - Accent5 21 3 3" xfId="13411"/>
    <cellStyle name="20% - Accent5 21 4" xfId="13412"/>
    <cellStyle name="20% - Accent5 21 4 2" xfId="13413"/>
    <cellStyle name="20% - Accent5 21 4 2 2" xfId="13414"/>
    <cellStyle name="20% - Accent5 21 4 3" xfId="13415"/>
    <cellStyle name="20% - Accent5 21 5" xfId="13416"/>
    <cellStyle name="20% - Accent5 21 5 2" xfId="13417"/>
    <cellStyle name="20% - Accent5 21 6" xfId="13418"/>
    <cellStyle name="20% - Accent5 22" xfId="13419"/>
    <cellStyle name="20% - Accent5 22 2" xfId="13420"/>
    <cellStyle name="20% - Accent5 22 2 2" xfId="13421"/>
    <cellStyle name="20% - Accent5 22 2 2 2" xfId="13422"/>
    <cellStyle name="20% - Accent5 22 2 3" xfId="13423"/>
    <cellStyle name="20% - Accent5 22 3" xfId="13424"/>
    <cellStyle name="20% - Accent5 22 3 2" xfId="13425"/>
    <cellStyle name="20% - Accent5 22 3 2 2" xfId="13426"/>
    <cellStyle name="20% - Accent5 22 3 3" xfId="13427"/>
    <cellStyle name="20% - Accent5 22 4" xfId="13428"/>
    <cellStyle name="20% - Accent5 22 4 2" xfId="13429"/>
    <cellStyle name="20% - Accent5 22 4 2 2" xfId="13430"/>
    <cellStyle name="20% - Accent5 22 4 3" xfId="13431"/>
    <cellStyle name="20% - Accent5 22 5" xfId="13432"/>
    <cellStyle name="20% - Accent5 22 5 2" xfId="13433"/>
    <cellStyle name="20% - Accent5 22 6" xfId="13434"/>
    <cellStyle name="20% - Accent5 23" xfId="13435"/>
    <cellStyle name="20% - Accent5 23 2" xfId="13436"/>
    <cellStyle name="20% - Accent5 23 2 2" xfId="13437"/>
    <cellStyle name="20% - Accent5 23 2 2 2" xfId="13438"/>
    <cellStyle name="20% - Accent5 23 2 3" xfId="13439"/>
    <cellStyle name="20% - Accent5 23 3" xfId="13440"/>
    <cellStyle name="20% - Accent5 23 3 2" xfId="13441"/>
    <cellStyle name="20% - Accent5 23 3 2 2" xfId="13442"/>
    <cellStyle name="20% - Accent5 23 3 3" xfId="13443"/>
    <cellStyle name="20% - Accent5 23 4" xfId="13444"/>
    <cellStyle name="20% - Accent5 23 4 2" xfId="13445"/>
    <cellStyle name="20% - Accent5 23 4 2 2" xfId="13446"/>
    <cellStyle name="20% - Accent5 23 4 3" xfId="13447"/>
    <cellStyle name="20% - Accent5 23 5" xfId="13448"/>
    <cellStyle name="20% - Accent5 23 5 2" xfId="13449"/>
    <cellStyle name="20% - Accent5 23 6" xfId="13450"/>
    <cellStyle name="20% - Accent5 24" xfId="13451"/>
    <cellStyle name="20% - Accent5 24 2" xfId="13452"/>
    <cellStyle name="20% - Accent5 24 2 2" xfId="13453"/>
    <cellStyle name="20% - Accent5 24 2 2 2" xfId="13454"/>
    <cellStyle name="20% - Accent5 24 2 3" xfId="13455"/>
    <cellStyle name="20% - Accent5 24 3" xfId="13456"/>
    <cellStyle name="20% - Accent5 24 3 2" xfId="13457"/>
    <cellStyle name="20% - Accent5 24 3 2 2" xfId="13458"/>
    <cellStyle name="20% - Accent5 24 3 3" xfId="13459"/>
    <cellStyle name="20% - Accent5 24 4" xfId="13460"/>
    <cellStyle name="20% - Accent5 24 4 2" xfId="13461"/>
    <cellStyle name="20% - Accent5 24 4 2 2" xfId="13462"/>
    <cellStyle name="20% - Accent5 24 4 3" xfId="13463"/>
    <cellStyle name="20% - Accent5 24 5" xfId="13464"/>
    <cellStyle name="20% - Accent5 24 5 2" xfId="13465"/>
    <cellStyle name="20% - Accent5 24 6" xfId="13466"/>
    <cellStyle name="20% - Accent5 25" xfId="13467"/>
    <cellStyle name="20% - Accent5 25 2" xfId="13468"/>
    <cellStyle name="20% - Accent5 25 2 2" xfId="13469"/>
    <cellStyle name="20% - Accent5 25 2 2 2" xfId="13470"/>
    <cellStyle name="20% - Accent5 25 2 3" xfId="13471"/>
    <cellStyle name="20% - Accent5 25 3" xfId="13472"/>
    <cellStyle name="20% - Accent5 25 3 2" xfId="13473"/>
    <cellStyle name="20% - Accent5 25 3 2 2" xfId="13474"/>
    <cellStyle name="20% - Accent5 25 3 3" xfId="13475"/>
    <cellStyle name="20% - Accent5 25 4" xfId="13476"/>
    <cellStyle name="20% - Accent5 25 4 2" xfId="13477"/>
    <cellStyle name="20% - Accent5 25 4 2 2" xfId="13478"/>
    <cellStyle name="20% - Accent5 25 4 3" xfId="13479"/>
    <cellStyle name="20% - Accent5 25 5" xfId="13480"/>
    <cellStyle name="20% - Accent5 25 5 2" xfId="13481"/>
    <cellStyle name="20% - Accent5 25 6" xfId="13482"/>
    <cellStyle name="20% - Accent5 26" xfId="13483"/>
    <cellStyle name="20% - Accent5 26 2" xfId="13484"/>
    <cellStyle name="20% - Accent5 26 2 2" xfId="13485"/>
    <cellStyle name="20% - Accent5 26 2 2 2" xfId="13486"/>
    <cellStyle name="20% - Accent5 26 2 3" xfId="13487"/>
    <cellStyle name="20% - Accent5 26 3" xfId="13488"/>
    <cellStyle name="20% - Accent5 26 3 2" xfId="13489"/>
    <cellStyle name="20% - Accent5 26 3 2 2" xfId="13490"/>
    <cellStyle name="20% - Accent5 26 3 3" xfId="13491"/>
    <cellStyle name="20% - Accent5 26 4" xfId="13492"/>
    <cellStyle name="20% - Accent5 26 4 2" xfId="13493"/>
    <cellStyle name="20% - Accent5 26 4 2 2" xfId="13494"/>
    <cellStyle name="20% - Accent5 26 4 3" xfId="13495"/>
    <cellStyle name="20% - Accent5 26 5" xfId="13496"/>
    <cellStyle name="20% - Accent5 26 5 2" xfId="13497"/>
    <cellStyle name="20% - Accent5 26 6" xfId="13498"/>
    <cellStyle name="20% - Accent5 27" xfId="13499"/>
    <cellStyle name="20% - Accent5 27 2" xfId="13500"/>
    <cellStyle name="20% - Accent5 27 2 2" xfId="13501"/>
    <cellStyle name="20% - Accent5 27 2 2 2" xfId="13502"/>
    <cellStyle name="20% - Accent5 27 2 3" xfId="13503"/>
    <cellStyle name="20% - Accent5 27 3" xfId="13504"/>
    <cellStyle name="20% - Accent5 27 3 2" xfId="13505"/>
    <cellStyle name="20% - Accent5 27 3 2 2" xfId="13506"/>
    <cellStyle name="20% - Accent5 27 3 3" xfId="13507"/>
    <cellStyle name="20% - Accent5 27 4" xfId="13508"/>
    <cellStyle name="20% - Accent5 27 4 2" xfId="13509"/>
    <cellStyle name="20% - Accent5 27 4 2 2" xfId="13510"/>
    <cellStyle name="20% - Accent5 27 4 3" xfId="13511"/>
    <cellStyle name="20% - Accent5 27 5" xfId="13512"/>
    <cellStyle name="20% - Accent5 27 5 2" xfId="13513"/>
    <cellStyle name="20% - Accent5 27 6" xfId="13514"/>
    <cellStyle name="20% - Accent5 28" xfId="13515"/>
    <cellStyle name="20% - Accent5 28 2" xfId="13516"/>
    <cellStyle name="20% - Accent5 28 2 2" xfId="13517"/>
    <cellStyle name="20% - Accent5 28 3" xfId="13518"/>
    <cellStyle name="20% - Accent5 29" xfId="13519"/>
    <cellStyle name="20% - Accent5 29 2" xfId="13520"/>
    <cellStyle name="20% - Accent5 29 2 2" xfId="13521"/>
    <cellStyle name="20% - Accent5 29 3" xfId="13522"/>
    <cellStyle name="20% - Accent5 3" xfId="774"/>
    <cellStyle name="20% - Accent5 3 2" xfId="9857"/>
    <cellStyle name="20% - Accent5 3 2 2" xfId="9858"/>
    <cellStyle name="20% - Accent5 3 2 2 2" xfId="13523"/>
    <cellStyle name="20% - Accent5 3 2 3" xfId="13524"/>
    <cellStyle name="20% - Accent5 3 3" xfId="9859"/>
    <cellStyle name="20% - Accent5 3 3 2" xfId="13525"/>
    <cellStyle name="20% - Accent5 3 3 2 2" xfId="13526"/>
    <cellStyle name="20% - Accent5 3 3 3" xfId="13527"/>
    <cellStyle name="20% - Accent5 3 4" xfId="9856"/>
    <cellStyle name="20% - Accent5 3 4 2" xfId="13528"/>
    <cellStyle name="20% - Accent5 3 4 2 2" xfId="13529"/>
    <cellStyle name="20% - Accent5 3 4 3" xfId="13530"/>
    <cellStyle name="20% - Accent5 3 5" xfId="13531"/>
    <cellStyle name="20% - Accent5 3 5 2" xfId="13532"/>
    <cellStyle name="20% - Accent5 3 6" xfId="13533"/>
    <cellStyle name="20% - Accent5 3 7" xfId="21730"/>
    <cellStyle name="20% - Accent5 30" xfId="13534"/>
    <cellStyle name="20% - Accent5 30 2" xfId="13535"/>
    <cellStyle name="20% - Accent5 30 2 2" xfId="13536"/>
    <cellStyle name="20% - Accent5 30 3" xfId="13537"/>
    <cellStyle name="20% - Accent5 31" xfId="13538"/>
    <cellStyle name="20% - Accent5 31 2" xfId="13539"/>
    <cellStyle name="20% - Accent5 31 2 2" xfId="13540"/>
    <cellStyle name="20% - Accent5 31 3" xfId="13541"/>
    <cellStyle name="20% - Accent5 32" xfId="13542"/>
    <cellStyle name="20% - Accent5 32 2" xfId="13543"/>
    <cellStyle name="20% - Accent5 32 2 2" xfId="13544"/>
    <cellStyle name="20% - Accent5 32 3" xfId="13545"/>
    <cellStyle name="20% - Accent5 33" xfId="13546"/>
    <cellStyle name="20% - Accent5 33 2" xfId="13547"/>
    <cellStyle name="20% - Accent5 33 2 2" xfId="13548"/>
    <cellStyle name="20% - Accent5 33 3" xfId="13549"/>
    <cellStyle name="20% - Accent5 34" xfId="13550"/>
    <cellStyle name="20% - Accent5 34 2" xfId="13551"/>
    <cellStyle name="20% - Accent5 34 2 2" xfId="13552"/>
    <cellStyle name="20% - Accent5 34 3" xfId="13553"/>
    <cellStyle name="20% - Accent5 35" xfId="13554"/>
    <cellStyle name="20% - Accent5 35 2" xfId="13555"/>
    <cellStyle name="20% - Accent5 35 2 2" xfId="13556"/>
    <cellStyle name="20% - Accent5 35 3" xfId="13557"/>
    <cellStyle name="20% - Accent5 36" xfId="13558"/>
    <cellStyle name="20% - Accent5 36 2" xfId="13559"/>
    <cellStyle name="20% - Accent5 36 2 2" xfId="13560"/>
    <cellStyle name="20% - Accent5 36 3" xfId="13561"/>
    <cellStyle name="20% - Accent5 37" xfId="13562"/>
    <cellStyle name="20% - Accent5 37 2" xfId="13563"/>
    <cellStyle name="20% - Accent5 37 2 2" xfId="13564"/>
    <cellStyle name="20% - Accent5 37 3" xfId="13565"/>
    <cellStyle name="20% - Accent5 38" xfId="13566"/>
    <cellStyle name="20% - Accent5 38 2" xfId="13567"/>
    <cellStyle name="20% - Accent5 38 2 2" xfId="13568"/>
    <cellStyle name="20% - Accent5 38 3" xfId="13569"/>
    <cellStyle name="20% - Accent5 39" xfId="13570"/>
    <cellStyle name="20% - Accent5 39 2" xfId="13571"/>
    <cellStyle name="20% - Accent5 39 2 2" xfId="13572"/>
    <cellStyle name="20% - Accent5 39 3" xfId="13573"/>
    <cellStyle name="20% - Accent5 4" xfId="775"/>
    <cellStyle name="20% - Accent5 4 10" xfId="776"/>
    <cellStyle name="20% - Accent5 4 11" xfId="777"/>
    <cellStyle name="20% - Accent5 4 12" xfId="778"/>
    <cellStyle name="20% - Accent5 4 13" xfId="9860"/>
    <cellStyle name="20% - Accent5 4 2" xfId="779"/>
    <cellStyle name="20% - Accent5 4 2 10" xfId="9861"/>
    <cellStyle name="20% - Accent5 4 2 2" xfId="780"/>
    <cellStyle name="20% - Accent5 4 2 2 2" xfId="781"/>
    <cellStyle name="20% - Accent5 4 2 2 2 2" xfId="782"/>
    <cellStyle name="20% - Accent5 4 2 2 2 2 2" xfId="783"/>
    <cellStyle name="20% - Accent5 4 2 2 2 2 2 2" xfId="784"/>
    <cellStyle name="20% - Accent5 4 2 2 2 2 2 3" xfId="785"/>
    <cellStyle name="20% - Accent5 4 2 2 2 2 3" xfId="786"/>
    <cellStyle name="20% - Accent5 4 2 2 2 2 4" xfId="787"/>
    <cellStyle name="20% - Accent5 4 2 2 2 3" xfId="788"/>
    <cellStyle name="20% - Accent5 4 2 2 2 3 2" xfId="789"/>
    <cellStyle name="20% - Accent5 4 2 2 2 3 3" xfId="790"/>
    <cellStyle name="20% - Accent5 4 2 2 2 4" xfId="791"/>
    <cellStyle name="20% - Accent5 4 2 2 2 5" xfId="792"/>
    <cellStyle name="20% - Accent5 4 2 2 2 6" xfId="793"/>
    <cellStyle name="20% - Accent5 4 2 2 2 7" xfId="13574"/>
    <cellStyle name="20% - Accent5 4 2 2 3" xfId="794"/>
    <cellStyle name="20% - Accent5 4 2 2 3 2" xfId="795"/>
    <cellStyle name="20% - Accent5 4 2 2 3 2 2" xfId="796"/>
    <cellStyle name="20% - Accent5 4 2 2 3 2 3" xfId="797"/>
    <cellStyle name="20% - Accent5 4 2 2 3 3" xfId="798"/>
    <cellStyle name="20% - Accent5 4 2 2 3 4" xfId="799"/>
    <cellStyle name="20% - Accent5 4 2 2 4" xfId="800"/>
    <cellStyle name="20% - Accent5 4 2 2 4 2" xfId="801"/>
    <cellStyle name="20% - Accent5 4 2 2 4 3" xfId="802"/>
    <cellStyle name="20% - Accent5 4 2 2 5" xfId="803"/>
    <cellStyle name="20% - Accent5 4 2 2 6" xfId="804"/>
    <cellStyle name="20% - Accent5 4 2 2 7" xfId="805"/>
    <cellStyle name="20% - Accent5 4 2 2 8" xfId="806"/>
    <cellStyle name="20% - Accent5 4 2 2 9" xfId="9862"/>
    <cellStyle name="20% - Accent5 4 2 3" xfId="807"/>
    <cellStyle name="20% - Accent5 4 2 3 2" xfId="808"/>
    <cellStyle name="20% - Accent5 4 2 3 2 2" xfId="809"/>
    <cellStyle name="20% - Accent5 4 2 3 2 2 2" xfId="810"/>
    <cellStyle name="20% - Accent5 4 2 3 2 2 3" xfId="811"/>
    <cellStyle name="20% - Accent5 4 2 3 2 3" xfId="812"/>
    <cellStyle name="20% - Accent5 4 2 3 2 4" xfId="813"/>
    <cellStyle name="20% - Accent5 4 2 3 3" xfId="814"/>
    <cellStyle name="20% - Accent5 4 2 3 3 2" xfId="815"/>
    <cellStyle name="20% - Accent5 4 2 3 3 3" xfId="816"/>
    <cellStyle name="20% - Accent5 4 2 3 4" xfId="817"/>
    <cellStyle name="20% - Accent5 4 2 3 5" xfId="818"/>
    <cellStyle name="20% - Accent5 4 2 3 6" xfId="819"/>
    <cellStyle name="20% - Accent5 4 2 3 7" xfId="13575"/>
    <cellStyle name="20% - Accent5 4 2 4" xfId="820"/>
    <cellStyle name="20% - Accent5 4 2 4 2" xfId="821"/>
    <cellStyle name="20% - Accent5 4 2 4 2 2" xfId="822"/>
    <cellStyle name="20% - Accent5 4 2 4 2 3" xfId="823"/>
    <cellStyle name="20% - Accent5 4 2 4 3" xfId="824"/>
    <cellStyle name="20% - Accent5 4 2 4 4" xfId="825"/>
    <cellStyle name="20% - Accent5 4 2 5" xfId="826"/>
    <cellStyle name="20% - Accent5 4 2 5 2" xfId="827"/>
    <cellStyle name="20% - Accent5 4 2 5 3" xfId="828"/>
    <cellStyle name="20% - Accent5 4 2 6" xfId="829"/>
    <cellStyle name="20% - Accent5 4 2 7" xfId="830"/>
    <cellStyle name="20% - Accent5 4 2 8" xfId="831"/>
    <cellStyle name="20% - Accent5 4 2 9" xfId="832"/>
    <cellStyle name="20% - Accent5 4 3" xfId="833"/>
    <cellStyle name="20% - Accent5 4 3 2" xfId="834"/>
    <cellStyle name="20% - Accent5 4 3 2 2" xfId="835"/>
    <cellStyle name="20% - Accent5 4 3 2 2 2" xfId="836"/>
    <cellStyle name="20% - Accent5 4 3 2 2 2 2" xfId="837"/>
    <cellStyle name="20% - Accent5 4 3 2 2 2 3" xfId="838"/>
    <cellStyle name="20% - Accent5 4 3 2 2 3" xfId="839"/>
    <cellStyle name="20% - Accent5 4 3 2 2 4" xfId="840"/>
    <cellStyle name="20% - Accent5 4 3 2 2 5" xfId="13577"/>
    <cellStyle name="20% - Accent5 4 3 2 3" xfId="841"/>
    <cellStyle name="20% - Accent5 4 3 2 3 2" xfId="842"/>
    <cellStyle name="20% - Accent5 4 3 2 3 3" xfId="843"/>
    <cellStyle name="20% - Accent5 4 3 2 4" xfId="844"/>
    <cellStyle name="20% - Accent5 4 3 2 5" xfId="845"/>
    <cellStyle name="20% - Accent5 4 3 2 6" xfId="846"/>
    <cellStyle name="20% - Accent5 4 3 2 7" xfId="13576"/>
    <cellStyle name="20% - Accent5 4 3 3" xfId="847"/>
    <cellStyle name="20% - Accent5 4 3 3 2" xfId="848"/>
    <cellStyle name="20% - Accent5 4 3 3 2 2" xfId="849"/>
    <cellStyle name="20% - Accent5 4 3 3 2 3" xfId="850"/>
    <cellStyle name="20% - Accent5 4 3 3 3" xfId="851"/>
    <cellStyle name="20% - Accent5 4 3 3 4" xfId="852"/>
    <cellStyle name="20% - Accent5 4 3 3 5" xfId="13578"/>
    <cellStyle name="20% - Accent5 4 3 4" xfId="853"/>
    <cellStyle name="20% - Accent5 4 3 4 2" xfId="854"/>
    <cellStyle name="20% - Accent5 4 3 4 3" xfId="855"/>
    <cellStyle name="20% - Accent5 4 3 5" xfId="856"/>
    <cellStyle name="20% - Accent5 4 3 6" xfId="857"/>
    <cellStyle name="20% - Accent5 4 3 7" xfId="858"/>
    <cellStyle name="20% - Accent5 4 3 8" xfId="859"/>
    <cellStyle name="20% - Accent5 4 3 9" xfId="9863"/>
    <cellStyle name="20% - Accent5 4 4" xfId="860"/>
    <cellStyle name="20% - Accent5 4 4 2" xfId="861"/>
    <cellStyle name="20% - Accent5 4 4 2 2" xfId="862"/>
    <cellStyle name="20% - Accent5 4 4 2 2 2" xfId="863"/>
    <cellStyle name="20% - Accent5 4 4 2 2 3" xfId="864"/>
    <cellStyle name="20% - Accent5 4 4 2 2 4" xfId="13581"/>
    <cellStyle name="20% - Accent5 4 4 2 3" xfId="865"/>
    <cellStyle name="20% - Accent5 4 4 2 4" xfId="866"/>
    <cellStyle name="20% - Accent5 4 4 2 5" xfId="13580"/>
    <cellStyle name="20% - Accent5 4 4 3" xfId="867"/>
    <cellStyle name="20% - Accent5 4 4 3 2" xfId="868"/>
    <cellStyle name="20% - Accent5 4 4 3 3" xfId="869"/>
    <cellStyle name="20% - Accent5 4 4 3 4" xfId="13582"/>
    <cellStyle name="20% - Accent5 4 4 4" xfId="870"/>
    <cellStyle name="20% - Accent5 4 4 5" xfId="871"/>
    <cellStyle name="20% - Accent5 4 4 6" xfId="872"/>
    <cellStyle name="20% - Accent5 4 4 7" xfId="13579"/>
    <cellStyle name="20% - Accent5 4 5" xfId="873"/>
    <cellStyle name="20% - Accent5 4 5 2" xfId="874"/>
    <cellStyle name="20% - Accent5 4 5 2 2" xfId="875"/>
    <cellStyle name="20% - Accent5 4 5 2 2 2" xfId="876"/>
    <cellStyle name="20% - Accent5 4 5 2 2 3" xfId="877"/>
    <cellStyle name="20% - Accent5 4 5 2 3" xfId="878"/>
    <cellStyle name="20% - Accent5 4 5 2 4" xfId="879"/>
    <cellStyle name="20% - Accent5 4 5 2 5" xfId="13584"/>
    <cellStyle name="20% - Accent5 4 5 3" xfId="880"/>
    <cellStyle name="20% - Accent5 4 5 3 2" xfId="881"/>
    <cellStyle name="20% - Accent5 4 5 3 3" xfId="882"/>
    <cellStyle name="20% - Accent5 4 5 4" xfId="883"/>
    <cellStyle name="20% - Accent5 4 5 5" xfId="884"/>
    <cellStyle name="20% - Accent5 4 5 6" xfId="13583"/>
    <cellStyle name="20% - Accent5 4 6" xfId="885"/>
    <cellStyle name="20% - Accent5 4 6 2" xfId="886"/>
    <cellStyle name="20% - Accent5 4 6 2 2" xfId="887"/>
    <cellStyle name="20% - Accent5 4 6 2 3" xfId="888"/>
    <cellStyle name="20% - Accent5 4 6 3" xfId="889"/>
    <cellStyle name="20% - Accent5 4 6 4" xfId="890"/>
    <cellStyle name="20% - Accent5 4 6 5" xfId="13585"/>
    <cellStyle name="20% - Accent5 4 7" xfId="891"/>
    <cellStyle name="20% - Accent5 4 7 2" xfId="892"/>
    <cellStyle name="20% - Accent5 4 7 2 2" xfId="893"/>
    <cellStyle name="20% - Accent5 4 7 2 3" xfId="894"/>
    <cellStyle name="20% - Accent5 4 7 3" xfId="895"/>
    <cellStyle name="20% - Accent5 4 7 4" xfId="896"/>
    <cellStyle name="20% - Accent5 4 8" xfId="897"/>
    <cellStyle name="20% - Accent5 4 8 2" xfId="898"/>
    <cellStyle name="20% - Accent5 4 8 3" xfId="899"/>
    <cellStyle name="20% - Accent5 4 9" xfId="900"/>
    <cellStyle name="20% - Accent5 40" xfId="13586"/>
    <cellStyle name="20% - Accent5 40 2" xfId="13587"/>
    <cellStyle name="20% - Accent5 40 2 2" xfId="13588"/>
    <cellStyle name="20% - Accent5 40 3" xfId="13589"/>
    <cellStyle name="20% - Accent5 41" xfId="13590"/>
    <cellStyle name="20% - Accent5 41 2" xfId="13591"/>
    <cellStyle name="20% - Accent5 41 2 2" xfId="13592"/>
    <cellStyle name="20% - Accent5 41 3" xfId="13593"/>
    <cellStyle name="20% - Accent5 42" xfId="13594"/>
    <cellStyle name="20% - Accent5 42 2" xfId="13595"/>
    <cellStyle name="20% - Accent5 42 2 2" xfId="13596"/>
    <cellStyle name="20% - Accent5 42 3" xfId="13597"/>
    <cellStyle name="20% - Accent5 43" xfId="13598"/>
    <cellStyle name="20% - Accent5 43 2" xfId="13599"/>
    <cellStyle name="20% - Accent5 43 2 2" xfId="13600"/>
    <cellStyle name="20% - Accent5 43 3" xfId="13601"/>
    <cellStyle name="20% - Accent5 44" xfId="13602"/>
    <cellStyle name="20% - Accent5 44 2" xfId="13603"/>
    <cellStyle name="20% - Accent5 44 2 2" xfId="13604"/>
    <cellStyle name="20% - Accent5 44 3" xfId="13605"/>
    <cellStyle name="20% - Accent5 45" xfId="13606"/>
    <cellStyle name="20% - Accent5 45 2" xfId="13607"/>
    <cellStyle name="20% - Accent5 45 2 2" xfId="13608"/>
    <cellStyle name="20% - Accent5 45 3" xfId="13609"/>
    <cellStyle name="20% - Accent5 46" xfId="13610"/>
    <cellStyle name="20% - Accent5 46 2" xfId="13611"/>
    <cellStyle name="20% - Accent5 46 2 2" xfId="13612"/>
    <cellStyle name="20% - Accent5 46 3" xfId="13613"/>
    <cellStyle name="20% - Accent5 47" xfId="13614"/>
    <cellStyle name="20% - Accent5 47 2" xfId="13615"/>
    <cellStyle name="20% - Accent5 47 2 2" xfId="13616"/>
    <cellStyle name="20% - Accent5 47 3" xfId="13617"/>
    <cellStyle name="20% - Accent5 48" xfId="13618"/>
    <cellStyle name="20% - Accent5 48 2" xfId="13619"/>
    <cellStyle name="20% - Accent5 48 2 2" xfId="13620"/>
    <cellStyle name="20% - Accent5 48 3" xfId="13621"/>
    <cellStyle name="20% - Accent5 49" xfId="13622"/>
    <cellStyle name="20% - Accent5 49 2" xfId="13623"/>
    <cellStyle name="20% - Accent5 49 2 2" xfId="13624"/>
    <cellStyle name="20% - Accent5 49 3" xfId="13625"/>
    <cellStyle name="20% - Accent5 5" xfId="901"/>
    <cellStyle name="20% - Accent5 5 2" xfId="9865"/>
    <cellStyle name="20% - Accent5 5 2 2" xfId="9866"/>
    <cellStyle name="20% - Accent5 5 2 2 2" xfId="13626"/>
    <cellStyle name="20% - Accent5 5 2 3" xfId="13627"/>
    <cellStyle name="20% - Accent5 5 3" xfId="9867"/>
    <cellStyle name="20% - Accent5 5 3 2" xfId="13628"/>
    <cellStyle name="20% - Accent5 5 3 2 2" xfId="13629"/>
    <cellStyle name="20% - Accent5 5 3 3" xfId="13630"/>
    <cellStyle name="20% - Accent5 5 4" xfId="9864"/>
    <cellStyle name="20% - Accent5 5 4 2" xfId="13631"/>
    <cellStyle name="20% - Accent5 5 4 2 2" xfId="13632"/>
    <cellStyle name="20% - Accent5 5 4 3" xfId="13633"/>
    <cellStyle name="20% - Accent5 5 5" xfId="13634"/>
    <cellStyle name="20% - Accent5 5 5 2" xfId="13635"/>
    <cellStyle name="20% - Accent5 5 6" xfId="13636"/>
    <cellStyle name="20% - Accent5 50" xfId="13637"/>
    <cellStyle name="20% - Accent5 50 2" xfId="13638"/>
    <cellStyle name="20% - Accent5 50 2 2" xfId="13639"/>
    <cellStyle name="20% - Accent5 50 3" xfId="13640"/>
    <cellStyle name="20% - Accent5 51" xfId="13641"/>
    <cellStyle name="20% - Accent5 51 2" xfId="13642"/>
    <cellStyle name="20% - Accent5 51 2 2" xfId="13643"/>
    <cellStyle name="20% - Accent5 51 3" xfId="13644"/>
    <cellStyle name="20% - Accent5 52" xfId="13645"/>
    <cellStyle name="20% - Accent5 52 2" xfId="13646"/>
    <cellStyle name="20% - Accent5 52 2 2" xfId="13647"/>
    <cellStyle name="20% - Accent5 52 3" xfId="13648"/>
    <cellStyle name="20% - Accent5 53" xfId="13649"/>
    <cellStyle name="20% - Accent5 53 2" xfId="13650"/>
    <cellStyle name="20% - Accent5 53 2 2" xfId="13651"/>
    <cellStyle name="20% - Accent5 53 3" xfId="13652"/>
    <cellStyle name="20% - Accent5 54" xfId="13653"/>
    <cellStyle name="20% - Accent5 54 2" xfId="13654"/>
    <cellStyle name="20% - Accent5 54 2 2" xfId="13655"/>
    <cellStyle name="20% - Accent5 54 3" xfId="13656"/>
    <cellStyle name="20% - Accent5 55" xfId="13657"/>
    <cellStyle name="20% - Accent5 55 2" xfId="13658"/>
    <cellStyle name="20% - Accent5 55 2 2" xfId="13659"/>
    <cellStyle name="20% - Accent5 55 3" xfId="13660"/>
    <cellStyle name="20% - Accent5 56" xfId="13661"/>
    <cellStyle name="20% - Accent5 56 2" xfId="13662"/>
    <cellStyle name="20% - Accent5 56 2 2" xfId="13663"/>
    <cellStyle name="20% - Accent5 56 3" xfId="13664"/>
    <cellStyle name="20% - Accent5 57" xfId="13665"/>
    <cellStyle name="20% - Accent5 57 2" xfId="13666"/>
    <cellStyle name="20% - Accent5 57 2 2" xfId="13667"/>
    <cellStyle name="20% - Accent5 57 3" xfId="13668"/>
    <cellStyle name="20% - Accent5 58" xfId="13669"/>
    <cellStyle name="20% - Accent5 58 2" xfId="13670"/>
    <cellStyle name="20% - Accent5 58 2 2" xfId="13671"/>
    <cellStyle name="20% - Accent5 58 3" xfId="13672"/>
    <cellStyle name="20% - Accent5 59" xfId="13673"/>
    <cellStyle name="20% - Accent5 59 2" xfId="13674"/>
    <cellStyle name="20% - Accent5 59 2 2" xfId="13675"/>
    <cellStyle name="20% - Accent5 59 3" xfId="13676"/>
    <cellStyle name="20% - Accent5 6" xfId="902"/>
    <cellStyle name="20% - Accent5 6 2" xfId="903"/>
    <cellStyle name="20% - Accent5 6 2 2" xfId="904"/>
    <cellStyle name="20% - Accent5 6 2 2 2" xfId="905"/>
    <cellStyle name="20% - Accent5 6 2 2 2 2" xfId="13677"/>
    <cellStyle name="20% - Accent5 6 2 2 3" xfId="906"/>
    <cellStyle name="20% - Accent5 6 2 2 4" xfId="9870"/>
    <cellStyle name="20% - Accent5 6 2 3" xfId="907"/>
    <cellStyle name="20% - Accent5 6 2 3 2" xfId="13678"/>
    <cellStyle name="20% - Accent5 6 2 4" xfId="908"/>
    <cellStyle name="20% - Accent5 6 2 5" xfId="9869"/>
    <cellStyle name="20% - Accent5 6 3" xfId="909"/>
    <cellStyle name="20% - Accent5 6 3 2" xfId="910"/>
    <cellStyle name="20% - Accent5 6 3 2 2" xfId="13680"/>
    <cellStyle name="20% - Accent5 6 3 2 3" xfId="13679"/>
    <cellStyle name="20% - Accent5 6 3 3" xfId="911"/>
    <cellStyle name="20% - Accent5 6 3 3 2" xfId="13681"/>
    <cellStyle name="20% - Accent5 6 3 4" xfId="9871"/>
    <cellStyle name="20% - Accent5 6 4" xfId="912"/>
    <cellStyle name="20% - Accent5 6 4 2" xfId="13683"/>
    <cellStyle name="20% - Accent5 6 4 2 2" xfId="13684"/>
    <cellStyle name="20% - Accent5 6 4 3" xfId="13685"/>
    <cellStyle name="20% - Accent5 6 4 4" xfId="13682"/>
    <cellStyle name="20% - Accent5 6 5" xfId="913"/>
    <cellStyle name="20% - Accent5 6 5 2" xfId="13687"/>
    <cellStyle name="20% - Accent5 6 5 3" xfId="13686"/>
    <cellStyle name="20% - Accent5 6 6" xfId="914"/>
    <cellStyle name="20% - Accent5 6 6 2" xfId="13688"/>
    <cellStyle name="20% - Accent5 6 7" xfId="9868"/>
    <cellStyle name="20% - Accent5 60" xfId="13689"/>
    <cellStyle name="20% - Accent5 60 2" xfId="13690"/>
    <cellStyle name="20% - Accent5 60 2 2" xfId="13691"/>
    <cellStyle name="20% - Accent5 60 3" xfId="13692"/>
    <cellStyle name="20% - Accent5 61" xfId="13693"/>
    <cellStyle name="20% - Accent5 61 2" xfId="13694"/>
    <cellStyle name="20% - Accent5 61 2 2" xfId="13695"/>
    <cellStyle name="20% - Accent5 61 3" xfId="13696"/>
    <cellStyle name="20% - Accent5 62" xfId="13697"/>
    <cellStyle name="20% - Accent5 62 2" xfId="13698"/>
    <cellStyle name="20% - Accent5 62 2 2" xfId="13699"/>
    <cellStyle name="20% - Accent5 62 3" xfId="13700"/>
    <cellStyle name="20% - Accent5 63" xfId="13701"/>
    <cellStyle name="20% - Accent5 63 2" xfId="13702"/>
    <cellStyle name="20% - Accent5 63 2 2" xfId="13703"/>
    <cellStyle name="20% - Accent5 63 3" xfId="13704"/>
    <cellStyle name="20% - Accent5 64" xfId="13705"/>
    <cellStyle name="20% - Accent5 64 2" xfId="13706"/>
    <cellStyle name="20% - Accent5 64 2 2" xfId="13707"/>
    <cellStyle name="20% - Accent5 64 3" xfId="13708"/>
    <cellStyle name="20% - Accent5 65" xfId="13709"/>
    <cellStyle name="20% - Accent5 65 2" xfId="13710"/>
    <cellStyle name="20% - Accent5 65 2 2" xfId="13711"/>
    <cellStyle name="20% - Accent5 65 3" xfId="13712"/>
    <cellStyle name="20% - Accent5 66" xfId="13713"/>
    <cellStyle name="20% - Accent5 66 2" xfId="13714"/>
    <cellStyle name="20% - Accent5 66 2 2" xfId="13715"/>
    <cellStyle name="20% - Accent5 66 3" xfId="13716"/>
    <cellStyle name="20% - Accent5 67" xfId="13717"/>
    <cellStyle name="20% - Accent5 67 2" xfId="13718"/>
    <cellStyle name="20% - Accent5 67 2 2" xfId="13719"/>
    <cellStyle name="20% - Accent5 67 3" xfId="13720"/>
    <cellStyle name="20% - Accent5 68" xfId="13721"/>
    <cellStyle name="20% - Accent5 68 2" xfId="13722"/>
    <cellStyle name="20% - Accent5 68 2 2" xfId="13723"/>
    <cellStyle name="20% - Accent5 68 3" xfId="13724"/>
    <cellStyle name="20% - Accent5 69" xfId="13725"/>
    <cellStyle name="20% - Accent5 69 2" xfId="13726"/>
    <cellStyle name="20% - Accent5 69 2 2" xfId="13727"/>
    <cellStyle name="20% - Accent5 69 3" xfId="13728"/>
    <cellStyle name="20% - Accent5 7" xfId="915"/>
    <cellStyle name="20% - Accent5 7 2" xfId="9873"/>
    <cellStyle name="20% - Accent5 7 2 2" xfId="13729"/>
    <cellStyle name="20% - Accent5 7 2 2 2" xfId="13730"/>
    <cellStyle name="20% - Accent5 7 2 3" xfId="13731"/>
    <cellStyle name="20% - Accent5 7 3" xfId="9872"/>
    <cellStyle name="20% - Accent5 7 3 2" xfId="13732"/>
    <cellStyle name="20% - Accent5 7 3 2 2" xfId="13733"/>
    <cellStyle name="20% - Accent5 7 3 3" xfId="13734"/>
    <cellStyle name="20% - Accent5 7 4" xfId="13735"/>
    <cellStyle name="20% - Accent5 7 4 2" xfId="13736"/>
    <cellStyle name="20% - Accent5 7 4 2 2" xfId="13737"/>
    <cellStyle name="20% - Accent5 7 4 3" xfId="13738"/>
    <cellStyle name="20% - Accent5 7 5" xfId="13739"/>
    <cellStyle name="20% - Accent5 7 5 2" xfId="13740"/>
    <cellStyle name="20% - Accent5 7 6" xfId="13741"/>
    <cellStyle name="20% - Accent5 70" xfId="13742"/>
    <cellStyle name="20% - Accent5 70 2" xfId="13743"/>
    <cellStyle name="20% - Accent5 70 2 2" xfId="13744"/>
    <cellStyle name="20% - Accent5 70 3" xfId="13745"/>
    <cellStyle name="20% - Accent5 71" xfId="13746"/>
    <cellStyle name="20% - Accent5 71 2" xfId="13747"/>
    <cellStyle name="20% - Accent5 71 2 2" xfId="13748"/>
    <cellStyle name="20% - Accent5 71 3" xfId="13749"/>
    <cellStyle name="20% - Accent5 72" xfId="13750"/>
    <cellStyle name="20% - Accent5 72 2" xfId="13751"/>
    <cellStyle name="20% - Accent5 72 2 2" xfId="13752"/>
    <cellStyle name="20% - Accent5 72 3" xfId="13753"/>
    <cellStyle name="20% - Accent5 73" xfId="13754"/>
    <cellStyle name="20% - Accent5 73 2" xfId="13755"/>
    <cellStyle name="20% - Accent5 73 2 2" xfId="13756"/>
    <cellStyle name="20% - Accent5 73 3" xfId="13757"/>
    <cellStyle name="20% - Accent5 74" xfId="13758"/>
    <cellStyle name="20% - Accent5 74 2" xfId="13759"/>
    <cellStyle name="20% - Accent5 74 2 2" xfId="13760"/>
    <cellStyle name="20% - Accent5 74 3" xfId="13761"/>
    <cellStyle name="20% - Accent5 75" xfId="13762"/>
    <cellStyle name="20% - Accent5 75 2" xfId="13763"/>
    <cellStyle name="20% - Accent5 75 2 2" xfId="13764"/>
    <cellStyle name="20% - Accent5 75 3" xfId="13765"/>
    <cellStyle name="20% - Accent5 76" xfId="13766"/>
    <cellStyle name="20% - Accent5 76 2" xfId="13767"/>
    <cellStyle name="20% - Accent5 76 2 2" xfId="13768"/>
    <cellStyle name="20% - Accent5 76 3" xfId="13769"/>
    <cellStyle name="20% - Accent5 77" xfId="13770"/>
    <cellStyle name="20% - Accent5 77 2" xfId="13771"/>
    <cellStyle name="20% - Accent5 77 2 2" xfId="13772"/>
    <cellStyle name="20% - Accent5 77 3" xfId="13773"/>
    <cellStyle name="20% - Accent5 78" xfId="13774"/>
    <cellStyle name="20% - Accent5 78 2" xfId="13775"/>
    <cellStyle name="20% - Accent5 78 2 2" xfId="13776"/>
    <cellStyle name="20% - Accent5 78 3" xfId="13777"/>
    <cellStyle name="20% - Accent5 79" xfId="13778"/>
    <cellStyle name="20% - Accent5 79 2" xfId="13779"/>
    <cellStyle name="20% - Accent5 8" xfId="916"/>
    <cellStyle name="20% - Accent5 8 2" xfId="917"/>
    <cellStyle name="20% - Accent5 8 2 2" xfId="13781"/>
    <cellStyle name="20% - Accent5 8 2 2 2" xfId="13782"/>
    <cellStyle name="20% - Accent5 8 2 3" xfId="13783"/>
    <cellStyle name="20% - Accent5 8 2 4" xfId="13780"/>
    <cellStyle name="20% - Accent5 8 3" xfId="918"/>
    <cellStyle name="20% - Accent5 8 3 2" xfId="13785"/>
    <cellStyle name="20% - Accent5 8 3 2 2" xfId="13786"/>
    <cellStyle name="20% - Accent5 8 3 3" xfId="13787"/>
    <cellStyle name="20% - Accent5 8 3 4" xfId="13784"/>
    <cellStyle name="20% - Accent5 8 4" xfId="9874"/>
    <cellStyle name="20% - Accent5 8 4 2" xfId="13788"/>
    <cellStyle name="20% - Accent5 8 4 2 2" xfId="13789"/>
    <cellStyle name="20% - Accent5 8 4 3" xfId="13790"/>
    <cellStyle name="20% - Accent5 8 5" xfId="13791"/>
    <cellStyle name="20% - Accent5 8 5 2" xfId="13792"/>
    <cellStyle name="20% - Accent5 8 6" xfId="13793"/>
    <cellStyle name="20% - Accent5 80" xfId="13794"/>
    <cellStyle name="20% - Accent5 80 2" xfId="13795"/>
    <cellStyle name="20% - Accent5 81" xfId="13796"/>
    <cellStyle name="20% - Accent5 81 2" xfId="13797"/>
    <cellStyle name="20% - Accent5 82" xfId="13798"/>
    <cellStyle name="20% - Accent5 82 2" xfId="13799"/>
    <cellStyle name="20% - Accent5 83" xfId="13800"/>
    <cellStyle name="20% - Accent5 83 2" xfId="13801"/>
    <cellStyle name="20% - Accent5 84" xfId="13802"/>
    <cellStyle name="20% - Accent5 84 2" xfId="13803"/>
    <cellStyle name="20% - Accent5 85" xfId="13804"/>
    <cellStyle name="20% - Accent5 85 2" xfId="13805"/>
    <cellStyle name="20% - Accent5 86" xfId="13806"/>
    <cellStyle name="20% - Accent5 86 2" xfId="13807"/>
    <cellStyle name="20% - Accent5 87" xfId="13808"/>
    <cellStyle name="20% - Accent5 87 2" xfId="13809"/>
    <cellStyle name="20% - Accent5 88" xfId="13810"/>
    <cellStyle name="20% - Accent5 88 2" xfId="13811"/>
    <cellStyle name="20% - Accent5 89" xfId="13812"/>
    <cellStyle name="20% - Accent5 89 2" xfId="13813"/>
    <cellStyle name="20% - Accent5 9" xfId="919"/>
    <cellStyle name="20% - Accent5 9 2" xfId="9875"/>
    <cellStyle name="20% - Accent5 9 2 2" xfId="13814"/>
    <cellStyle name="20% - Accent5 9 2 2 2" xfId="13815"/>
    <cellStyle name="20% - Accent5 9 2 3" xfId="13816"/>
    <cellStyle name="20% - Accent5 9 3" xfId="13817"/>
    <cellStyle name="20% - Accent5 9 3 2" xfId="13818"/>
    <cellStyle name="20% - Accent5 9 3 2 2" xfId="13819"/>
    <cellStyle name="20% - Accent5 9 3 3" xfId="13820"/>
    <cellStyle name="20% - Accent5 9 4" xfId="13821"/>
    <cellStyle name="20% - Accent5 9 4 2" xfId="13822"/>
    <cellStyle name="20% - Accent5 9 4 2 2" xfId="13823"/>
    <cellStyle name="20% - Accent5 9 4 3" xfId="13824"/>
    <cellStyle name="20% - Accent5 9 5" xfId="13825"/>
    <cellStyle name="20% - Accent5 9 5 2" xfId="13826"/>
    <cellStyle name="20% - Accent5 9 6" xfId="13827"/>
    <cellStyle name="20% - Accent5 90" xfId="13828"/>
    <cellStyle name="20% - Accent5 90 2" xfId="13829"/>
    <cellStyle name="20% - Accent5 91" xfId="13830"/>
    <cellStyle name="20% - Accent5 91 2" xfId="13831"/>
    <cellStyle name="20% - Accent5 92" xfId="13832"/>
    <cellStyle name="20% - Accent5 92 2" xfId="13833"/>
    <cellStyle name="20% - Accent5 93" xfId="13834"/>
    <cellStyle name="20% - Accent5 93 2" xfId="13835"/>
    <cellStyle name="20% - Accent5 94" xfId="13836"/>
    <cellStyle name="20% - Accent5 94 2" xfId="13837"/>
    <cellStyle name="20% - Accent5 95" xfId="13838"/>
    <cellStyle name="20% - Accent5 95 2" xfId="13839"/>
    <cellStyle name="20% - Accent5 96" xfId="13840"/>
    <cellStyle name="20% - Accent5 96 2" xfId="13841"/>
    <cellStyle name="20% - Accent5 97" xfId="13842"/>
    <cellStyle name="20% - Accent5 97 2" xfId="13843"/>
    <cellStyle name="20% - Accent5 98" xfId="13844"/>
    <cellStyle name="20% - Accent5 98 2" xfId="13845"/>
    <cellStyle name="20% - Accent5 99" xfId="13846"/>
    <cellStyle name="20% - Accent5 99 2" xfId="13847"/>
    <cellStyle name="20% - Accent6" xfId="9739" builtinId="50" customBuiltin="1"/>
    <cellStyle name="20% - Accent6 10" xfId="920"/>
    <cellStyle name="20% - Accent6 10 2" xfId="9876"/>
    <cellStyle name="20% - Accent6 10 2 2" xfId="13848"/>
    <cellStyle name="20% - Accent6 10 2 2 2" xfId="13849"/>
    <cellStyle name="20% - Accent6 10 2 3" xfId="13850"/>
    <cellStyle name="20% - Accent6 10 3" xfId="13851"/>
    <cellStyle name="20% - Accent6 10 3 2" xfId="13852"/>
    <cellStyle name="20% - Accent6 10 3 2 2" xfId="13853"/>
    <cellStyle name="20% - Accent6 10 3 3" xfId="13854"/>
    <cellStyle name="20% - Accent6 10 4" xfId="13855"/>
    <cellStyle name="20% - Accent6 10 4 2" xfId="13856"/>
    <cellStyle name="20% - Accent6 10 4 2 2" xfId="13857"/>
    <cellStyle name="20% - Accent6 10 4 3" xfId="13858"/>
    <cellStyle name="20% - Accent6 10 5" xfId="13859"/>
    <cellStyle name="20% - Accent6 10 5 2" xfId="13860"/>
    <cellStyle name="20% - Accent6 10 6" xfId="13861"/>
    <cellStyle name="20% - Accent6 100" xfId="13862"/>
    <cellStyle name="20% - Accent6 100 2" xfId="13863"/>
    <cellStyle name="20% - Accent6 101" xfId="13864"/>
    <cellStyle name="20% - Accent6 101 2" xfId="13865"/>
    <cellStyle name="20% - Accent6 102" xfId="13866"/>
    <cellStyle name="20% - Accent6 102 2" xfId="13867"/>
    <cellStyle name="20% - Accent6 103" xfId="13868"/>
    <cellStyle name="20% - Accent6 103 2" xfId="13869"/>
    <cellStyle name="20% - Accent6 104" xfId="13870"/>
    <cellStyle name="20% - Accent6 104 2" xfId="13871"/>
    <cellStyle name="20% - Accent6 105" xfId="13872"/>
    <cellStyle name="20% - Accent6 105 2" xfId="13873"/>
    <cellStyle name="20% - Accent6 106" xfId="13874"/>
    <cellStyle name="20% - Accent6 106 2" xfId="13875"/>
    <cellStyle name="20% - Accent6 107" xfId="13876"/>
    <cellStyle name="20% - Accent6 108" xfId="13877"/>
    <cellStyle name="20% - Accent6 109" xfId="13878"/>
    <cellStyle name="20% - Accent6 11" xfId="13879"/>
    <cellStyle name="20% - Accent6 11 2" xfId="13880"/>
    <cellStyle name="20% - Accent6 11 2 2" xfId="13881"/>
    <cellStyle name="20% - Accent6 11 2 2 2" xfId="13882"/>
    <cellStyle name="20% - Accent6 11 2 3" xfId="13883"/>
    <cellStyle name="20% - Accent6 11 3" xfId="13884"/>
    <cellStyle name="20% - Accent6 11 3 2" xfId="13885"/>
    <cellStyle name="20% - Accent6 11 3 2 2" xfId="13886"/>
    <cellStyle name="20% - Accent6 11 3 3" xfId="13887"/>
    <cellStyle name="20% - Accent6 11 4" xfId="13888"/>
    <cellStyle name="20% - Accent6 11 4 2" xfId="13889"/>
    <cellStyle name="20% - Accent6 11 4 2 2" xfId="13890"/>
    <cellStyle name="20% - Accent6 11 4 3" xfId="13891"/>
    <cellStyle name="20% - Accent6 11 5" xfId="13892"/>
    <cellStyle name="20% - Accent6 11 5 2" xfId="13893"/>
    <cellStyle name="20% - Accent6 11 6" xfId="13894"/>
    <cellStyle name="20% - Accent6 110" xfId="13895"/>
    <cellStyle name="20% - Accent6 111" xfId="13896"/>
    <cellStyle name="20% - Accent6 112" xfId="13897"/>
    <cellStyle name="20% - Accent6 113" xfId="13898"/>
    <cellStyle name="20% - Accent6 114" xfId="13899"/>
    <cellStyle name="20% - Accent6 115" xfId="13900"/>
    <cellStyle name="20% - Accent6 116" xfId="13901"/>
    <cellStyle name="20% - Accent6 117" xfId="13902"/>
    <cellStyle name="20% - Accent6 118" xfId="13903"/>
    <cellStyle name="20% - Accent6 119" xfId="13904"/>
    <cellStyle name="20% - Accent6 12" xfId="13905"/>
    <cellStyle name="20% - Accent6 12 2" xfId="13906"/>
    <cellStyle name="20% - Accent6 12 2 2" xfId="13907"/>
    <cellStyle name="20% - Accent6 12 2 2 2" xfId="13908"/>
    <cellStyle name="20% - Accent6 12 2 3" xfId="13909"/>
    <cellStyle name="20% - Accent6 12 3" xfId="13910"/>
    <cellStyle name="20% - Accent6 12 3 2" xfId="13911"/>
    <cellStyle name="20% - Accent6 12 3 2 2" xfId="13912"/>
    <cellStyle name="20% - Accent6 12 3 3" xfId="13913"/>
    <cellStyle name="20% - Accent6 12 4" xfId="13914"/>
    <cellStyle name="20% - Accent6 12 4 2" xfId="13915"/>
    <cellStyle name="20% - Accent6 12 4 2 2" xfId="13916"/>
    <cellStyle name="20% - Accent6 12 4 3" xfId="13917"/>
    <cellStyle name="20% - Accent6 12 5" xfId="13918"/>
    <cellStyle name="20% - Accent6 12 5 2" xfId="13919"/>
    <cellStyle name="20% - Accent6 12 6" xfId="13920"/>
    <cellStyle name="20% - Accent6 120" xfId="21690"/>
    <cellStyle name="20% - Accent6 13" xfId="13921"/>
    <cellStyle name="20% - Accent6 14" xfId="13922"/>
    <cellStyle name="20% - Accent6 14 2" xfId="13923"/>
    <cellStyle name="20% - Accent6 14 2 2" xfId="13924"/>
    <cellStyle name="20% - Accent6 14 2 2 2" xfId="13925"/>
    <cellStyle name="20% - Accent6 14 2 3" xfId="13926"/>
    <cellStyle name="20% - Accent6 14 3" xfId="13927"/>
    <cellStyle name="20% - Accent6 14 3 2" xfId="13928"/>
    <cellStyle name="20% - Accent6 14 3 2 2" xfId="13929"/>
    <cellStyle name="20% - Accent6 14 3 3" xfId="13930"/>
    <cellStyle name="20% - Accent6 14 4" xfId="13931"/>
    <cellStyle name="20% - Accent6 14 4 2" xfId="13932"/>
    <cellStyle name="20% - Accent6 14 4 2 2" xfId="13933"/>
    <cellStyle name="20% - Accent6 14 4 3" xfId="13934"/>
    <cellStyle name="20% - Accent6 14 5" xfId="13935"/>
    <cellStyle name="20% - Accent6 14 5 2" xfId="13936"/>
    <cellStyle name="20% - Accent6 14 6" xfId="13937"/>
    <cellStyle name="20% - Accent6 15" xfId="13938"/>
    <cellStyle name="20% - Accent6 15 2" xfId="13939"/>
    <cellStyle name="20% - Accent6 15 2 2" xfId="13940"/>
    <cellStyle name="20% - Accent6 15 2 2 2" xfId="13941"/>
    <cellStyle name="20% - Accent6 15 2 3" xfId="13942"/>
    <cellStyle name="20% - Accent6 15 3" xfId="13943"/>
    <cellStyle name="20% - Accent6 15 3 2" xfId="13944"/>
    <cellStyle name="20% - Accent6 15 3 2 2" xfId="13945"/>
    <cellStyle name="20% - Accent6 15 3 3" xfId="13946"/>
    <cellStyle name="20% - Accent6 15 4" xfId="13947"/>
    <cellStyle name="20% - Accent6 15 4 2" xfId="13948"/>
    <cellStyle name="20% - Accent6 15 4 2 2" xfId="13949"/>
    <cellStyle name="20% - Accent6 15 4 3" xfId="13950"/>
    <cellStyle name="20% - Accent6 15 5" xfId="13951"/>
    <cellStyle name="20% - Accent6 15 5 2" xfId="13952"/>
    <cellStyle name="20% - Accent6 15 6" xfId="13953"/>
    <cellStyle name="20% - Accent6 16" xfId="13954"/>
    <cellStyle name="20% - Accent6 16 2" xfId="13955"/>
    <cellStyle name="20% - Accent6 16 2 2" xfId="13956"/>
    <cellStyle name="20% - Accent6 16 2 2 2" xfId="13957"/>
    <cellStyle name="20% - Accent6 16 2 3" xfId="13958"/>
    <cellStyle name="20% - Accent6 16 3" xfId="13959"/>
    <cellStyle name="20% - Accent6 16 3 2" xfId="13960"/>
    <cellStyle name="20% - Accent6 16 3 2 2" xfId="13961"/>
    <cellStyle name="20% - Accent6 16 3 3" xfId="13962"/>
    <cellStyle name="20% - Accent6 16 4" xfId="13963"/>
    <cellStyle name="20% - Accent6 16 4 2" xfId="13964"/>
    <cellStyle name="20% - Accent6 16 4 2 2" xfId="13965"/>
    <cellStyle name="20% - Accent6 16 4 3" xfId="13966"/>
    <cellStyle name="20% - Accent6 16 5" xfId="13967"/>
    <cellStyle name="20% - Accent6 16 5 2" xfId="13968"/>
    <cellStyle name="20% - Accent6 16 6" xfId="13969"/>
    <cellStyle name="20% - Accent6 17" xfId="13970"/>
    <cellStyle name="20% - Accent6 17 2" xfId="13971"/>
    <cellStyle name="20% - Accent6 17 2 2" xfId="13972"/>
    <cellStyle name="20% - Accent6 17 2 2 2" xfId="13973"/>
    <cellStyle name="20% - Accent6 17 2 3" xfId="13974"/>
    <cellStyle name="20% - Accent6 17 3" xfId="13975"/>
    <cellStyle name="20% - Accent6 17 3 2" xfId="13976"/>
    <cellStyle name="20% - Accent6 17 3 2 2" xfId="13977"/>
    <cellStyle name="20% - Accent6 17 3 3" xfId="13978"/>
    <cellStyle name="20% - Accent6 17 4" xfId="13979"/>
    <cellStyle name="20% - Accent6 17 4 2" xfId="13980"/>
    <cellStyle name="20% - Accent6 17 4 2 2" xfId="13981"/>
    <cellStyle name="20% - Accent6 17 4 3" xfId="13982"/>
    <cellStyle name="20% - Accent6 17 5" xfId="13983"/>
    <cellStyle name="20% - Accent6 17 5 2" xfId="13984"/>
    <cellStyle name="20% - Accent6 17 6" xfId="13985"/>
    <cellStyle name="20% - Accent6 18" xfId="13986"/>
    <cellStyle name="20% - Accent6 18 2" xfId="13987"/>
    <cellStyle name="20% - Accent6 18 2 2" xfId="13988"/>
    <cellStyle name="20% - Accent6 18 2 2 2" xfId="13989"/>
    <cellStyle name="20% - Accent6 18 2 3" xfId="13990"/>
    <cellStyle name="20% - Accent6 18 3" xfId="13991"/>
    <cellStyle name="20% - Accent6 18 3 2" xfId="13992"/>
    <cellStyle name="20% - Accent6 18 3 2 2" xfId="13993"/>
    <cellStyle name="20% - Accent6 18 3 3" xfId="13994"/>
    <cellStyle name="20% - Accent6 18 4" xfId="13995"/>
    <cellStyle name="20% - Accent6 18 4 2" xfId="13996"/>
    <cellStyle name="20% - Accent6 18 4 2 2" xfId="13997"/>
    <cellStyle name="20% - Accent6 18 4 3" xfId="13998"/>
    <cellStyle name="20% - Accent6 18 5" xfId="13999"/>
    <cellStyle name="20% - Accent6 18 5 2" xfId="14000"/>
    <cellStyle name="20% - Accent6 18 6" xfId="14001"/>
    <cellStyle name="20% - Accent6 19" xfId="14002"/>
    <cellStyle name="20% - Accent6 19 2" xfId="14003"/>
    <cellStyle name="20% - Accent6 19 2 2" xfId="14004"/>
    <cellStyle name="20% - Accent6 19 2 2 2" xfId="14005"/>
    <cellStyle name="20% - Accent6 19 2 3" xfId="14006"/>
    <cellStyle name="20% - Accent6 19 3" xfId="14007"/>
    <cellStyle name="20% - Accent6 19 3 2" xfId="14008"/>
    <cellStyle name="20% - Accent6 19 3 2 2" xfId="14009"/>
    <cellStyle name="20% - Accent6 19 3 3" xfId="14010"/>
    <cellStyle name="20% - Accent6 19 4" xfId="14011"/>
    <cellStyle name="20% - Accent6 19 4 2" xfId="14012"/>
    <cellStyle name="20% - Accent6 19 4 2 2" xfId="14013"/>
    <cellStyle name="20% - Accent6 19 4 3" xfId="14014"/>
    <cellStyle name="20% - Accent6 19 5" xfId="14015"/>
    <cellStyle name="20% - Accent6 19 5 2" xfId="14016"/>
    <cellStyle name="20% - Accent6 19 6" xfId="14017"/>
    <cellStyle name="20% - Accent6 2" xfId="921"/>
    <cellStyle name="20% - Accent6 2 2" xfId="922"/>
    <cellStyle name="20% - Accent6 2 2 2" xfId="9879"/>
    <cellStyle name="20% - Accent6 2 2 2 2" xfId="20883"/>
    <cellStyle name="20% - Accent6 2 2 3" xfId="9878"/>
    <cellStyle name="20% - Accent6 2 2 4" xfId="14018"/>
    <cellStyle name="20% - Accent6 2 3" xfId="923"/>
    <cellStyle name="20% - Accent6 2 3 2" xfId="9880"/>
    <cellStyle name="20% - Accent6 2 3 3" xfId="14019"/>
    <cellStyle name="20% - Accent6 2 4" xfId="924"/>
    <cellStyle name="20% - Accent6 2 4 2" xfId="14020"/>
    <cellStyle name="20% - Accent6 2 5" xfId="925"/>
    <cellStyle name="20% - Accent6 2 5 2" xfId="926"/>
    <cellStyle name="20% - Accent6 2 5 2 2" xfId="927"/>
    <cellStyle name="20% - Accent6 2 5 2 3" xfId="928"/>
    <cellStyle name="20% - Accent6 2 6" xfId="929"/>
    <cellStyle name="20% - Accent6 2 7" xfId="9877"/>
    <cellStyle name="20% - Accent6 2 8" xfId="21715"/>
    <cellStyle name="20% - Accent6 20" xfId="14021"/>
    <cellStyle name="20% - Accent6 20 2" xfId="14022"/>
    <cellStyle name="20% - Accent6 20 2 2" xfId="14023"/>
    <cellStyle name="20% - Accent6 20 2 2 2" xfId="14024"/>
    <cellStyle name="20% - Accent6 20 2 3" xfId="14025"/>
    <cellStyle name="20% - Accent6 20 3" xfId="14026"/>
    <cellStyle name="20% - Accent6 20 3 2" xfId="14027"/>
    <cellStyle name="20% - Accent6 20 3 2 2" xfId="14028"/>
    <cellStyle name="20% - Accent6 20 3 3" xfId="14029"/>
    <cellStyle name="20% - Accent6 20 4" xfId="14030"/>
    <cellStyle name="20% - Accent6 20 4 2" xfId="14031"/>
    <cellStyle name="20% - Accent6 20 4 2 2" xfId="14032"/>
    <cellStyle name="20% - Accent6 20 4 3" xfId="14033"/>
    <cellStyle name="20% - Accent6 20 5" xfId="14034"/>
    <cellStyle name="20% - Accent6 20 5 2" xfId="14035"/>
    <cellStyle name="20% - Accent6 20 6" xfId="14036"/>
    <cellStyle name="20% - Accent6 21" xfId="14037"/>
    <cellStyle name="20% - Accent6 21 2" xfId="14038"/>
    <cellStyle name="20% - Accent6 21 2 2" xfId="14039"/>
    <cellStyle name="20% - Accent6 21 2 2 2" xfId="14040"/>
    <cellStyle name="20% - Accent6 21 2 3" xfId="14041"/>
    <cellStyle name="20% - Accent6 21 3" xfId="14042"/>
    <cellStyle name="20% - Accent6 21 3 2" xfId="14043"/>
    <cellStyle name="20% - Accent6 21 3 2 2" xfId="14044"/>
    <cellStyle name="20% - Accent6 21 3 3" xfId="14045"/>
    <cellStyle name="20% - Accent6 21 4" xfId="14046"/>
    <cellStyle name="20% - Accent6 21 4 2" xfId="14047"/>
    <cellStyle name="20% - Accent6 21 4 2 2" xfId="14048"/>
    <cellStyle name="20% - Accent6 21 4 3" xfId="14049"/>
    <cellStyle name="20% - Accent6 21 5" xfId="14050"/>
    <cellStyle name="20% - Accent6 21 5 2" xfId="14051"/>
    <cellStyle name="20% - Accent6 21 6" xfId="14052"/>
    <cellStyle name="20% - Accent6 22" xfId="14053"/>
    <cellStyle name="20% - Accent6 22 2" xfId="14054"/>
    <cellStyle name="20% - Accent6 22 2 2" xfId="14055"/>
    <cellStyle name="20% - Accent6 22 2 2 2" xfId="14056"/>
    <cellStyle name="20% - Accent6 22 2 3" xfId="14057"/>
    <cellStyle name="20% - Accent6 22 3" xfId="14058"/>
    <cellStyle name="20% - Accent6 22 3 2" xfId="14059"/>
    <cellStyle name="20% - Accent6 22 3 2 2" xfId="14060"/>
    <cellStyle name="20% - Accent6 22 3 3" xfId="14061"/>
    <cellStyle name="20% - Accent6 22 4" xfId="14062"/>
    <cellStyle name="20% - Accent6 22 4 2" xfId="14063"/>
    <cellStyle name="20% - Accent6 22 4 2 2" xfId="14064"/>
    <cellStyle name="20% - Accent6 22 4 3" xfId="14065"/>
    <cellStyle name="20% - Accent6 22 5" xfId="14066"/>
    <cellStyle name="20% - Accent6 22 5 2" xfId="14067"/>
    <cellStyle name="20% - Accent6 22 6" xfId="14068"/>
    <cellStyle name="20% - Accent6 23" xfId="14069"/>
    <cellStyle name="20% - Accent6 23 2" xfId="14070"/>
    <cellStyle name="20% - Accent6 23 2 2" xfId="14071"/>
    <cellStyle name="20% - Accent6 23 2 2 2" xfId="14072"/>
    <cellStyle name="20% - Accent6 23 2 3" xfId="14073"/>
    <cellStyle name="20% - Accent6 23 3" xfId="14074"/>
    <cellStyle name="20% - Accent6 23 3 2" xfId="14075"/>
    <cellStyle name="20% - Accent6 23 3 2 2" xfId="14076"/>
    <cellStyle name="20% - Accent6 23 3 3" xfId="14077"/>
    <cellStyle name="20% - Accent6 23 4" xfId="14078"/>
    <cellStyle name="20% - Accent6 23 4 2" xfId="14079"/>
    <cellStyle name="20% - Accent6 23 4 2 2" xfId="14080"/>
    <cellStyle name="20% - Accent6 23 4 3" xfId="14081"/>
    <cellStyle name="20% - Accent6 23 5" xfId="14082"/>
    <cellStyle name="20% - Accent6 23 5 2" xfId="14083"/>
    <cellStyle name="20% - Accent6 23 6" xfId="14084"/>
    <cellStyle name="20% - Accent6 24" xfId="14085"/>
    <cellStyle name="20% - Accent6 24 2" xfId="14086"/>
    <cellStyle name="20% - Accent6 24 2 2" xfId="14087"/>
    <cellStyle name="20% - Accent6 24 2 2 2" xfId="14088"/>
    <cellStyle name="20% - Accent6 24 2 3" xfId="14089"/>
    <cellStyle name="20% - Accent6 24 3" xfId="14090"/>
    <cellStyle name="20% - Accent6 24 3 2" xfId="14091"/>
    <cellStyle name="20% - Accent6 24 3 2 2" xfId="14092"/>
    <cellStyle name="20% - Accent6 24 3 3" xfId="14093"/>
    <cellStyle name="20% - Accent6 24 4" xfId="14094"/>
    <cellStyle name="20% - Accent6 24 4 2" xfId="14095"/>
    <cellStyle name="20% - Accent6 24 4 2 2" xfId="14096"/>
    <cellStyle name="20% - Accent6 24 4 3" xfId="14097"/>
    <cellStyle name="20% - Accent6 24 5" xfId="14098"/>
    <cellStyle name="20% - Accent6 24 5 2" xfId="14099"/>
    <cellStyle name="20% - Accent6 24 6" xfId="14100"/>
    <cellStyle name="20% - Accent6 25" xfId="14101"/>
    <cellStyle name="20% - Accent6 25 2" xfId="14102"/>
    <cellStyle name="20% - Accent6 25 2 2" xfId="14103"/>
    <cellStyle name="20% - Accent6 25 2 2 2" xfId="14104"/>
    <cellStyle name="20% - Accent6 25 2 3" xfId="14105"/>
    <cellStyle name="20% - Accent6 25 3" xfId="14106"/>
    <cellStyle name="20% - Accent6 25 3 2" xfId="14107"/>
    <cellStyle name="20% - Accent6 25 3 2 2" xfId="14108"/>
    <cellStyle name="20% - Accent6 25 3 3" xfId="14109"/>
    <cellStyle name="20% - Accent6 25 4" xfId="14110"/>
    <cellStyle name="20% - Accent6 25 4 2" xfId="14111"/>
    <cellStyle name="20% - Accent6 25 4 2 2" xfId="14112"/>
    <cellStyle name="20% - Accent6 25 4 3" xfId="14113"/>
    <cellStyle name="20% - Accent6 25 5" xfId="14114"/>
    <cellStyle name="20% - Accent6 25 5 2" xfId="14115"/>
    <cellStyle name="20% - Accent6 25 6" xfId="14116"/>
    <cellStyle name="20% - Accent6 26" xfId="14117"/>
    <cellStyle name="20% - Accent6 26 2" xfId="14118"/>
    <cellStyle name="20% - Accent6 26 2 2" xfId="14119"/>
    <cellStyle name="20% - Accent6 26 2 2 2" xfId="14120"/>
    <cellStyle name="20% - Accent6 26 2 3" xfId="14121"/>
    <cellStyle name="20% - Accent6 26 3" xfId="14122"/>
    <cellStyle name="20% - Accent6 26 3 2" xfId="14123"/>
    <cellStyle name="20% - Accent6 26 3 2 2" xfId="14124"/>
    <cellStyle name="20% - Accent6 26 3 3" xfId="14125"/>
    <cellStyle name="20% - Accent6 26 4" xfId="14126"/>
    <cellStyle name="20% - Accent6 26 4 2" xfId="14127"/>
    <cellStyle name="20% - Accent6 26 4 2 2" xfId="14128"/>
    <cellStyle name="20% - Accent6 26 4 3" xfId="14129"/>
    <cellStyle name="20% - Accent6 26 5" xfId="14130"/>
    <cellStyle name="20% - Accent6 26 5 2" xfId="14131"/>
    <cellStyle name="20% - Accent6 26 6" xfId="14132"/>
    <cellStyle name="20% - Accent6 27" xfId="14133"/>
    <cellStyle name="20% - Accent6 27 2" xfId="14134"/>
    <cellStyle name="20% - Accent6 27 2 2" xfId="14135"/>
    <cellStyle name="20% - Accent6 27 2 2 2" xfId="14136"/>
    <cellStyle name="20% - Accent6 27 2 3" xfId="14137"/>
    <cellStyle name="20% - Accent6 27 3" xfId="14138"/>
    <cellStyle name="20% - Accent6 27 3 2" xfId="14139"/>
    <cellStyle name="20% - Accent6 27 3 2 2" xfId="14140"/>
    <cellStyle name="20% - Accent6 27 3 3" xfId="14141"/>
    <cellStyle name="20% - Accent6 27 4" xfId="14142"/>
    <cellStyle name="20% - Accent6 27 4 2" xfId="14143"/>
    <cellStyle name="20% - Accent6 27 4 2 2" xfId="14144"/>
    <cellStyle name="20% - Accent6 27 4 3" xfId="14145"/>
    <cellStyle name="20% - Accent6 27 5" xfId="14146"/>
    <cellStyle name="20% - Accent6 27 5 2" xfId="14147"/>
    <cellStyle name="20% - Accent6 27 6" xfId="14148"/>
    <cellStyle name="20% - Accent6 28" xfId="14149"/>
    <cellStyle name="20% - Accent6 28 2" xfId="14150"/>
    <cellStyle name="20% - Accent6 28 2 2" xfId="14151"/>
    <cellStyle name="20% - Accent6 28 3" xfId="14152"/>
    <cellStyle name="20% - Accent6 29" xfId="14153"/>
    <cellStyle name="20% - Accent6 29 2" xfId="14154"/>
    <cellStyle name="20% - Accent6 29 2 2" xfId="14155"/>
    <cellStyle name="20% - Accent6 29 3" xfId="14156"/>
    <cellStyle name="20% - Accent6 3" xfId="930"/>
    <cellStyle name="20% - Accent6 3 2" xfId="9882"/>
    <cellStyle name="20% - Accent6 3 2 2" xfId="9883"/>
    <cellStyle name="20% - Accent6 3 2 2 2" xfId="14157"/>
    <cellStyle name="20% - Accent6 3 2 3" xfId="14158"/>
    <cellStyle name="20% - Accent6 3 3" xfId="9884"/>
    <cellStyle name="20% - Accent6 3 3 2" xfId="14159"/>
    <cellStyle name="20% - Accent6 3 3 2 2" xfId="14160"/>
    <cellStyle name="20% - Accent6 3 3 3" xfId="14161"/>
    <cellStyle name="20% - Accent6 3 4" xfId="9881"/>
    <cellStyle name="20% - Accent6 3 4 2" xfId="14162"/>
    <cellStyle name="20% - Accent6 3 4 2 2" xfId="14163"/>
    <cellStyle name="20% - Accent6 3 4 3" xfId="14164"/>
    <cellStyle name="20% - Accent6 3 5" xfId="14165"/>
    <cellStyle name="20% - Accent6 3 5 2" xfId="14166"/>
    <cellStyle name="20% - Accent6 3 6" xfId="14167"/>
    <cellStyle name="20% - Accent6 3 7" xfId="21732"/>
    <cellStyle name="20% - Accent6 30" xfId="14168"/>
    <cellStyle name="20% - Accent6 30 2" xfId="14169"/>
    <cellStyle name="20% - Accent6 30 2 2" xfId="14170"/>
    <cellStyle name="20% - Accent6 30 3" xfId="14171"/>
    <cellStyle name="20% - Accent6 31" xfId="14172"/>
    <cellStyle name="20% - Accent6 31 2" xfId="14173"/>
    <cellStyle name="20% - Accent6 31 2 2" xfId="14174"/>
    <cellStyle name="20% - Accent6 31 3" xfId="14175"/>
    <cellStyle name="20% - Accent6 32" xfId="14176"/>
    <cellStyle name="20% - Accent6 32 2" xfId="14177"/>
    <cellStyle name="20% - Accent6 32 2 2" xfId="14178"/>
    <cellStyle name="20% - Accent6 32 3" xfId="14179"/>
    <cellStyle name="20% - Accent6 33" xfId="14180"/>
    <cellStyle name="20% - Accent6 33 2" xfId="14181"/>
    <cellStyle name="20% - Accent6 33 2 2" xfId="14182"/>
    <cellStyle name="20% - Accent6 33 3" xfId="14183"/>
    <cellStyle name="20% - Accent6 34" xfId="14184"/>
    <cellStyle name="20% - Accent6 34 2" xfId="14185"/>
    <cellStyle name="20% - Accent6 34 2 2" xfId="14186"/>
    <cellStyle name="20% - Accent6 34 3" xfId="14187"/>
    <cellStyle name="20% - Accent6 35" xfId="14188"/>
    <cellStyle name="20% - Accent6 35 2" xfId="14189"/>
    <cellStyle name="20% - Accent6 35 2 2" xfId="14190"/>
    <cellStyle name="20% - Accent6 35 3" xfId="14191"/>
    <cellStyle name="20% - Accent6 36" xfId="14192"/>
    <cellStyle name="20% - Accent6 36 2" xfId="14193"/>
    <cellStyle name="20% - Accent6 36 2 2" xfId="14194"/>
    <cellStyle name="20% - Accent6 36 3" xfId="14195"/>
    <cellStyle name="20% - Accent6 37" xfId="14196"/>
    <cellStyle name="20% - Accent6 37 2" xfId="14197"/>
    <cellStyle name="20% - Accent6 37 2 2" xfId="14198"/>
    <cellStyle name="20% - Accent6 37 3" xfId="14199"/>
    <cellStyle name="20% - Accent6 38" xfId="14200"/>
    <cellStyle name="20% - Accent6 38 2" xfId="14201"/>
    <cellStyle name="20% - Accent6 38 2 2" xfId="14202"/>
    <cellStyle name="20% - Accent6 38 3" xfId="14203"/>
    <cellStyle name="20% - Accent6 39" xfId="14204"/>
    <cellStyle name="20% - Accent6 39 2" xfId="14205"/>
    <cellStyle name="20% - Accent6 39 2 2" xfId="14206"/>
    <cellStyle name="20% - Accent6 39 3" xfId="14207"/>
    <cellStyle name="20% - Accent6 4" xfId="931"/>
    <cellStyle name="20% - Accent6 4 10" xfId="932"/>
    <cellStyle name="20% - Accent6 4 11" xfId="933"/>
    <cellStyle name="20% - Accent6 4 12" xfId="934"/>
    <cellStyle name="20% - Accent6 4 13" xfId="9885"/>
    <cellStyle name="20% - Accent6 4 2" xfId="935"/>
    <cellStyle name="20% - Accent6 4 2 10" xfId="9886"/>
    <cellStyle name="20% - Accent6 4 2 2" xfId="936"/>
    <cellStyle name="20% - Accent6 4 2 2 2" xfId="937"/>
    <cellStyle name="20% - Accent6 4 2 2 2 2" xfId="938"/>
    <cellStyle name="20% - Accent6 4 2 2 2 2 2" xfId="939"/>
    <cellStyle name="20% - Accent6 4 2 2 2 2 2 2" xfId="940"/>
    <cellStyle name="20% - Accent6 4 2 2 2 2 2 3" xfId="941"/>
    <cellStyle name="20% - Accent6 4 2 2 2 2 3" xfId="942"/>
    <cellStyle name="20% - Accent6 4 2 2 2 2 4" xfId="943"/>
    <cellStyle name="20% - Accent6 4 2 2 2 3" xfId="944"/>
    <cellStyle name="20% - Accent6 4 2 2 2 3 2" xfId="945"/>
    <cellStyle name="20% - Accent6 4 2 2 2 3 3" xfId="946"/>
    <cellStyle name="20% - Accent6 4 2 2 2 4" xfId="947"/>
    <cellStyle name="20% - Accent6 4 2 2 2 5" xfId="948"/>
    <cellStyle name="20% - Accent6 4 2 2 2 6" xfId="949"/>
    <cellStyle name="20% - Accent6 4 2 2 2 7" xfId="14208"/>
    <cellStyle name="20% - Accent6 4 2 2 3" xfId="950"/>
    <cellStyle name="20% - Accent6 4 2 2 3 2" xfId="951"/>
    <cellStyle name="20% - Accent6 4 2 2 3 2 2" xfId="952"/>
    <cellStyle name="20% - Accent6 4 2 2 3 2 3" xfId="953"/>
    <cellStyle name="20% - Accent6 4 2 2 3 3" xfId="954"/>
    <cellStyle name="20% - Accent6 4 2 2 3 4" xfId="955"/>
    <cellStyle name="20% - Accent6 4 2 2 4" xfId="956"/>
    <cellStyle name="20% - Accent6 4 2 2 4 2" xfId="957"/>
    <cellStyle name="20% - Accent6 4 2 2 4 3" xfId="958"/>
    <cellStyle name="20% - Accent6 4 2 2 5" xfId="959"/>
    <cellStyle name="20% - Accent6 4 2 2 6" xfId="960"/>
    <cellStyle name="20% - Accent6 4 2 2 7" xfId="961"/>
    <cellStyle name="20% - Accent6 4 2 2 8" xfId="962"/>
    <cellStyle name="20% - Accent6 4 2 2 9" xfId="9887"/>
    <cellStyle name="20% - Accent6 4 2 3" xfId="963"/>
    <cellStyle name="20% - Accent6 4 2 3 2" xfId="964"/>
    <cellStyle name="20% - Accent6 4 2 3 2 2" xfId="965"/>
    <cellStyle name="20% - Accent6 4 2 3 2 2 2" xfId="966"/>
    <cellStyle name="20% - Accent6 4 2 3 2 2 3" xfId="967"/>
    <cellStyle name="20% - Accent6 4 2 3 2 3" xfId="968"/>
    <cellStyle name="20% - Accent6 4 2 3 2 4" xfId="969"/>
    <cellStyle name="20% - Accent6 4 2 3 3" xfId="970"/>
    <cellStyle name="20% - Accent6 4 2 3 3 2" xfId="971"/>
    <cellStyle name="20% - Accent6 4 2 3 3 3" xfId="972"/>
    <cellStyle name="20% - Accent6 4 2 3 4" xfId="973"/>
    <cellStyle name="20% - Accent6 4 2 3 5" xfId="974"/>
    <cellStyle name="20% - Accent6 4 2 3 6" xfId="975"/>
    <cellStyle name="20% - Accent6 4 2 3 7" xfId="14209"/>
    <cellStyle name="20% - Accent6 4 2 4" xfId="976"/>
    <cellStyle name="20% - Accent6 4 2 4 2" xfId="977"/>
    <cellStyle name="20% - Accent6 4 2 4 2 2" xfId="978"/>
    <cellStyle name="20% - Accent6 4 2 4 2 3" xfId="979"/>
    <cellStyle name="20% - Accent6 4 2 4 3" xfId="980"/>
    <cellStyle name="20% - Accent6 4 2 4 4" xfId="981"/>
    <cellStyle name="20% - Accent6 4 2 5" xfId="982"/>
    <cellStyle name="20% - Accent6 4 2 5 2" xfId="983"/>
    <cellStyle name="20% - Accent6 4 2 5 3" xfId="984"/>
    <cellStyle name="20% - Accent6 4 2 6" xfId="985"/>
    <cellStyle name="20% - Accent6 4 2 7" xfId="986"/>
    <cellStyle name="20% - Accent6 4 2 8" xfId="987"/>
    <cellStyle name="20% - Accent6 4 2 9" xfId="988"/>
    <cellStyle name="20% - Accent6 4 3" xfId="989"/>
    <cellStyle name="20% - Accent6 4 3 2" xfId="990"/>
    <cellStyle name="20% - Accent6 4 3 2 2" xfId="991"/>
    <cellStyle name="20% - Accent6 4 3 2 2 2" xfId="992"/>
    <cellStyle name="20% - Accent6 4 3 2 2 2 2" xfId="993"/>
    <cellStyle name="20% - Accent6 4 3 2 2 2 3" xfId="994"/>
    <cellStyle name="20% - Accent6 4 3 2 2 3" xfId="995"/>
    <cellStyle name="20% - Accent6 4 3 2 2 4" xfId="996"/>
    <cellStyle name="20% - Accent6 4 3 2 2 5" xfId="14211"/>
    <cellStyle name="20% - Accent6 4 3 2 3" xfId="997"/>
    <cellStyle name="20% - Accent6 4 3 2 3 2" xfId="998"/>
    <cellStyle name="20% - Accent6 4 3 2 3 3" xfId="999"/>
    <cellStyle name="20% - Accent6 4 3 2 4" xfId="1000"/>
    <cellStyle name="20% - Accent6 4 3 2 5" xfId="1001"/>
    <cellStyle name="20% - Accent6 4 3 2 6" xfId="1002"/>
    <cellStyle name="20% - Accent6 4 3 2 7" xfId="14210"/>
    <cellStyle name="20% - Accent6 4 3 3" xfId="1003"/>
    <cellStyle name="20% - Accent6 4 3 3 2" xfId="1004"/>
    <cellStyle name="20% - Accent6 4 3 3 2 2" xfId="1005"/>
    <cellStyle name="20% - Accent6 4 3 3 2 3" xfId="1006"/>
    <cellStyle name="20% - Accent6 4 3 3 3" xfId="1007"/>
    <cellStyle name="20% - Accent6 4 3 3 4" xfId="1008"/>
    <cellStyle name="20% - Accent6 4 3 3 5" xfId="14212"/>
    <cellStyle name="20% - Accent6 4 3 4" xfId="1009"/>
    <cellStyle name="20% - Accent6 4 3 4 2" xfId="1010"/>
    <cellStyle name="20% - Accent6 4 3 4 3" xfId="1011"/>
    <cellStyle name="20% - Accent6 4 3 5" xfId="1012"/>
    <cellStyle name="20% - Accent6 4 3 6" xfId="1013"/>
    <cellStyle name="20% - Accent6 4 3 7" xfId="1014"/>
    <cellStyle name="20% - Accent6 4 3 8" xfId="1015"/>
    <cellStyle name="20% - Accent6 4 3 9" xfId="9888"/>
    <cellStyle name="20% - Accent6 4 4" xfId="1016"/>
    <cellStyle name="20% - Accent6 4 4 2" xfId="1017"/>
    <cellStyle name="20% - Accent6 4 4 2 2" xfId="1018"/>
    <cellStyle name="20% - Accent6 4 4 2 2 2" xfId="1019"/>
    <cellStyle name="20% - Accent6 4 4 2 2 3" xfId="1020"/>
    <cellStyle name="20% - Accent6 4 4 2 2 4" xfId="14215"/>
    <cellStyle name="20% - Accent6 4 4 2 3" xfId="1021"/>
    <cellStyle name="20% - Accent6 4 4 2 4" xfId="1022"/>
    <cellStyle name="20% - Accent6 4 4 2 5" xfId="14214"/>
    <cellStyle name="20% - Accent6 4 4 3" xfId="1023"/>
    <cellStyle name="20% - Accent6 4 4 3 2" xfId="1024"/>
    <cellStyle name="20% - Accent6 4 4 3 3" xfId="1025"/>
    <cellStyle name="20% - Accent6 4 4 3 4" xfId="14216"/>
    <cellStyle name="20% - Accent6 4 4 4" xfId="1026"/>
    <cellStyle name="20% - Accent6 4 4 5" xfId="1027"/>
    <cellStyle name="20% - Accent6 4 4 6" xfId="1028"/>
    <cellStyle name="20% - Accent6 4 4 7" xfId="14213"/>
    <cellStyle name="20% - Accent6 4 5" xfId="1029"/>
    <cellStyle name="20% - Accent6 4 5 2" xfId="1030"/>
    <cellStyle name="20% - Accent6 4 5 2 2" xfId="1031"/>
    <cellStyle name="20% - Accent6 4 5 2 2 2" xfId="1032"/>
    <cellStyle name="20% - Accent6 4 5 2 2 3" xfId="1033"/>
    <cellStyle name="20% - Accent6 4 5 2 3" xfId="1034"/>
    <cellStyle name="20% - Accent6 4 5 2 4" xfId="1035"/>
    <cellStyle name="20% - Accent6 4 5 2 5" xfId="14218"/>
    <cellStyle name="20% - Accent6 4 5 3" xfId="1036"/>
    <cellStyle name="20% - Accent6 4 5 3 2" xfId="1037"/>
    <cellStyle name="20% - Accent6 4 5 3 3" xfId="1038"/>
    <cellStyle name="20% - Accent6 4 5 4" xfId="1039"/>
    <cellStyle name="20% - Accent6 4 5 5" xfId="1040"/>
    <cellStyle name="20% - Accent6 4 5 6" xfId="14217"/>
    <cellStyle name="20% - Accent6 4 6" xfId="1041"/>
    <cellStyle name="20% - Accent6 4 6 2" xfId="1042"/>
    <cellStyle name="20% - Accent6 4 6 2 2" xfId="1043"/>
    <cellStyle name="20% - Accent6 4 6 2 3" xfId="1044"/>
    <cellStyle name="20% - Accent6 4 6 3" xfId="1045"/>
    <cellStyle name="20% - Accent6 4 6 4" xfId="1046"/>
    <cellStyle name="20% - Accent6 4 6 5" xfId="14219"/>
    <cellStyle name="20% - Accent6 4 7" xfId="1047"/>
    <cellStyle name="20% - Accent6 4 7 2" xfId="1048"/>
    <cellStyle name="20% - Accent6 4 7 2 2" xfId="1049"/>
    <cellStyle name="20% - Accent6 4 7 2 3" xfId="1050"/>
    <cellStyle name="20% - Accent6 4 7 3" xfId="1051"/>
    <cellStyle name="20% - Accent6 4 7 4" xfId="1052"/>
    <cellStyle name="20% - Accent6 4 8" xfId="1053"/>
    <cellStyle name="20% - Accent6 4 8 2" xfId="1054"/>
    <cellStyle name="20% - Accent6 4 8 3" xfId="1055"/>
    <cellStyle name="20% - Accent6 4 9" xfId="1056"/>
    <cellStyle name="20% - Accent6 40" xfId="14220"/>
    <cellStyle name="20% - Accent6 40 2" xfId="14221"/>
    <cellStyle name="20% - Accent6 40 2 2" xfId="14222"/>
    <cellStyle name="20% - Accent6 40 3" xfId="14223"/>
    <cellStyle name="20% - Accent6 41" xfId="14224"/>
    <cellStyle name="20% - Accent6 41 2" xfId="14225"/>
    <cellStyle name="20% - Accent6 41 2 2" xfId="14226"/>
    <cellStyle name="20% - Accent6 41 3" xfId="14227"/>
    <cellStyle name="20% - Accent6 42" xfId="14228"/>
    <cellStyle name="20% - Accent6 42 2" xfId="14229"/>
    <cellStyle name="20% - Accent6 42 2 2" xfId="14230"/>
    <cellStyle name="20% - Accent6 42 3" xfId="14231"/>
    <cellStyle name="20% - Accent6 43" xfId="14232"/>
    <cellStyle name="20% - Accent6 43 2" xfId="14233"/>
    <cellStyle name="20% - Accent6 43 2 2" xfId="14234"/>
    <cellStyle name="20% - Accent6 43 3" xfId="14235"/>
    <cellStyle name="20% - Accent6 44" xfId="14236"/>
    <cellStyle name="20% - Accent6 44 2" xfId="14237"/>
    <cellStyle name="20% - Accent6 44 2 2" xfId="14238"/>
    <cellStyle name="20% - Accent6 44 3" xfId="14239"/>
    <cellStyle name="20% - Accent6 45" xfId="14240"/>
    <cellStyle name="20% - Accent6 45 2" xfId="14241"/>
    <cellStyle name="20% - Accent6 45 2 2" xfId="14242"/>
    <cellStyle name="20% - Accent6 45 3" xfId="14243"/>
    <cellStyle name="20% - Accent6 46" xfId="14244"/>
    <cellStyle name="20% - Accent6 46 2" xfId="14245"/>
    <cellStyle name="20% - Accent6 46 2 2" xfId="14246"/>
    <cellStyle name="20% - Accent6 46 3" xfId="14247"/>
    <cellStyle name="20% - Accent6 47" xfId="14248"/>
    <cellStyle name="20% - Accent6 47 2" xfId="14249"/>
    <cellStyle name="20% - Accent6 47 2 2" xfId="14250"/>
    <cellStyle name="20% - Accent6 47 3" xfId="14251"/>
    <cellStyle name="20% - Accent6 48" xfId="14252"/>
    <cellStyle name="20% - Accent6 48 2" xfId="14253"/>
    <cellStyle name="20% - Accent6 48 2 2" xfId="14254"/>
    <cellStyle name="20% - Accent6 48 3" xfId="14255"/>
    <cellStyle name="20% - Accent6 49" xfId="14256"/>
    <cellStyle name="20% - Accent6 49 2" xfId="14257"/>
    <cellStyle name="20% - Accent6 49 2 2" xfId="14258"/>
    <cellStyle name="20% - Accent6 49 3" xfId="14259"/>
    <cellStyle name="20% - Accent6 5" xfId="1057"/>
    <cellStyle name="20% - Accent6 5 2" xfId="9890"/>
    <cellStyle name="20% - Accent6 5 2 2" xfId="9891"/>
    <cellStyle name="20% - Accent6 5 2 2 2" xfId="14260"/>
    <cellStyle name="20% - Accent6 5 2 3" xfId="14261"/>
    <cellStyle name="20% - Accent6 5 3" xfId="9892"/>
    <cellStyle name="20% - Accent6 5 3 2" xfId="14262"/>
    <cellStyle name="20% - Accent6 5 3 2 2" xfId="14263"/>
    <cellStyle name="20% - Accent6 5 3 3" xfId="14264"/>
    <cellStyle name="20% - Accent6 5 4" xfId="9889"/>
    <cellStyle name="20% - Accent6 5 4 2" xfId="14265"/>
    <cellStyle name="20% - Accent6 5 4 2 2" xfId="14266"/>
    <cellStyle name="20% - Accent6 5 4 3" xfId="14267"/>
    <cellStyle name="20% - Accent6 5 5" xfId="14268"/>
    <cellStyle name="20% - Accent6 5 5 2" xfId="14269"/>
    <cellStyle name="20% - Accent6 5 6" xfId="14270"/>
    <cellStyle name="20% - Accent6 50" xfId="14271"/>
    <cellStyle name="20% - Accent6 50 2" xfId="14272"/>
    <cellStyle name="20% - Accent6 50 2 2" xfId="14273"/>
    <cellStyle name="20% - Accent6 50 3" xfId="14274"/>
    <cellStyle name="20% - Accent6 51" xfId="14275"/>
    <cellStyle name="20% - Accent6 51 2" xfId="14276"/>
    <cellStyle name="20% - Accent6 51 2 2" xfId="14277"/>
    <cellStyle name="20% - Accent6 51 3" xfId="14278"/>
    <cellStyle name="20% - Accent6 52" xfId="14279"/>
    <cellStyle name="20% - Accent6 52 2" xfId="14280"/>
    <cellStyle name="20% - Accent6 52 2 2" xfId="14281"/>
    <cellStyle name="20% - Accent6 52 3" xfId="14282"/>
    <cellStyle name="20% - Accent6 53" xfId="14283"/>
    <cellStyle name="20% - Accent6 53 2" xfId="14284"/>
    <cellStyle name="20% - Accent6 53 2 2" xfId="14285"/>
    <cellStyle name="20% - Accent6 53 3" xfId="14286"/>
    <cellStyle name="20% - Accent6 54" xfId="14287"/>
    <cellStyle name="20% - Accent6 54 2" xfId="14288"/>
    <cellStyle name="20% - Accent6 54 2 2" xfId="14289"/>
    <cellStyle name="20% - Accent6 54 3" xfId="14290"/>
    <cellStyle name="20% - Accent6 55" xfId="14291"/>
    <cellStyle name="20% - Accent6 55 2" xfId="14292"/>
    <cellStyle name="20% - Accent6 55 2 2" xfId="14293"/>
    <cellStyle name="20% - Accent6 55 3" xfId="14294"/>
    <cellStyle name="20% - Accent6 56" xfId="14295"/>
    <cellStyle name="20% - Accent6 56 2" xfId="14296"/>
    <cellStyle name="20% - Accent6 56 2 2" xfId="14297"/>
    <cellStyle name="20% - Accent6 56 3" xfId="14298"/>
    <cellStyle name="20% - Accent6 57" xfId="14299"/>
    <cellStyle name="20% - Accent6 57 2" xfId="14300"/>
    <cellStyle name="20% - Accent6 57 2 2" xfId="14301"/>
    <cellStyle name="20% - Accent6 57 3" xfId="14302"/>
    <cellStyle name="20% - Accent6 58" xfId="14303"/>
    <cellStyle name="20% - Accent6 58 2" xfId="14304"/>
    <cellStyle name="20% - Accent6 58 2 2" xfId="14305"/>
    <cellStyle name="20% - Accent6 58 3" xfId="14306"/>
    <cellStyle name="20% - Accent6 59" xfId="14307"/>
    <cellStyle name="20% - Accent6 59 2" xfId="14308"/>
    <cellStyle name="20% - Accent6 59 2 2" xfId="14309"/>
    <cellStyle name="20% - Accent6 59 3" xfId="14310"/>
    <cellStyle name="20% - Accent6 6" xfId="1058"/>
    <cellStyle name="20% - Accent6 6 2" xfId="1059"/>
    <cellStyle name="20% - Accent6 6 2 2" xfId="1060"/>
    <cellStyle name="20% - Accent6 6 2 2 2" xfId="1061"/>
    <cellStyle name="20% - Accent6 6 2 2 2 2" xfId="14311"/>
    <cellStyle name="20% - Accent6 6 2 2 3" xfId="1062"/>
    <cellStyle name="20% - Accent6 6 2 2 4" xfId="9895"/>
    <cellStyle name="20% - Accent6 6 2 3" xfId="1063"/>
    <cellStyle name="20% - Accent6 6 2 3 2" xfId="14312"/>
    <cellStyle name="20% - Accent6 6 2 4" xfId="1064"/>
    <cellStyle name="20% - Accent6 6 2 5" xfId="9894"/>
    <cellStyle name="20% - Accent6 6 3" xfId="1065"/>
    <cellStyle name="20% - Accent6 6 3 2" xfId="1066"/>
    <cellStyle name="20% - Accent6 6 3 2 2" xfId="14314"/>
    <cellStyle name="20% - Accent6 6 3 2 3" xfId="14313"/>
    <cellStyle name="20% - Accent6 6 3 3" xfId="1067"/>
    <cellStyle name="20% - Accent6 6 3 3 2" xfId="14315"/>
    <cellStyle name="20% - Accent6 6 3 4" xfId="9896"/>
    <cellStyle name="20% - Accent6 6 4" xfId="1068"/>
    <cellStyle name="20% - Accent6 6 4 2" xfId="14317"/>
    <cellStyle name="20% - Accent6 6 4 2 2" xfId="14318"/>
    <cellStyle name="20% - Accent6 6 4 3" xfId="14319"/>
    <cellStyle name="20% - Accent6 6 4 4" xfId="14316"/>
    <cellStyle name="20% - Accent6 6 5" xfId="1069"/>
    <cellStyle name="20% - Accent6 6 5 2" xfId="14321"/>
    <cellStyle name="20% - Accent6 6 5 3" xfId="14320"/>
    <cellStyle name="20% - Accent6 6 6" xfId="1070"/>
    <cellStyle name="20% - Accent6 6 6 2" xfId="14322"/>
    <cellStyle name="20% - Accent6 6 7" xfId="9893"/>
    <cellStyle name="20% - Accent6 60" xfId="14323"/>
    <cellStyle name="20% - Accent6 60 2" xfId="14324"/>
    <cellStyle name="20% - Accent6 60 2 2" xfId="14325"/>
    <cellStyle name="20% - Accent6 60 3" xfId="14326"/>
    <cellStyle name="20% - Accent6 61" xfId="14327"/>
    <cellStyle name="20% - Accent6 61 2" xfId="14328"/>
    <cellStyle name="20% - Accent6 61 2 2" xfId="14329"/>
    <cellStyle name="20% - Accent6 61 3" xfId="14330"/>
    <cellStyle name="20% - Accent6 62" xfId="14331"/>
    <cellStyle name="20% - Accent6 62 2" xfId="14332"/>
    <cellStyle name="20% - Accent6 62 2 2" xfId="14333"/>
    <cellStyle name="20% - Accent6 62 3" xfId="14334"/>
    <cellStyle name="20% - Accent6 63" xfId="14335"/>
    <cellStyle name="20% - Accent6 63 2" xfId="14336"/>
    <cellStyle name="20% - Accent6 63 2 2" xfId="14337"/>
    <cellStyle name="20% - Accent6 63 3" xfId="14338"/>
    <cellStyle name="20% - Accent6 64" xfId="14339"/>
    <cellStyle name="20% - Accent6 64 2" xfId="14340"/>
    <cellStyle name="20% - Accent6 64 2 2" xfId="14341"/>
    <cellStyle name="20% - Accent6 64 3" xfId="14342"/>
    <cellStyle name="20% - Accent6 65" xfId="14343"/>
    <cellStyle name="20% - Accent6 65 2" xfId="14344"/>
    <cellStyle name="20% - Accent6 65 2 2" xfId="14345"/>
    <cellStyle name="20% - Accent6 65 3" xfId="14346"/>
    <cellStyle name="20% - Accent6 66" xfId="14347"/>
    <cellStyle name="20% - Accent6 66 2" xfId="14348"/>
    <cellStyle name="20% - Accent6 66 2 2" xfId="14349"/>
    <cellStyle name="20% - Accent6 66 3" xfId="14350"/>
    <cellStyle name="20% - Accent6 67" xfId="14351"/>
    <cellStyle name="20% - Accent6 67 2" xfId="14352"/>
    <cellStyle name="20% - Accent6 67 2 2" xfId="14353"/>
    <cellStyle name="20% - Accent6 67 3" xfId="14354"/>
    <cellStyle name="20% - Accent6 68" xfId="14355"/>
    <cellStyle name="20% - Accent6 68 2" xfId="14356"/>
    <cellStyle name="20% - Accent6 68 2 2" xfId="14357"/>
    <cellStyle name="20% - Accent6 68 3" xfId="14358"/>
    <cellStyle name="20% - Accent6 69" xfId="14359"/>
    <cellStyle name="20% - Accent6 69 2" xfId="14360"/>
    <cellStyle name="20% - Accent6 69 2 2" xfId="14361"/>
    <cellStyle name="20% - Accent6 69 3" xfId="14362"/>
    <cellStyle name="20% - Accent6 7" xfId="1071"/>
    <cellStyle name="20% - Accent6 7 2" xfId="9898"/>
    <cellStyle name="20% - Accent6 7 2 2" xfId="14363"/>
    <cellStyle name="20% - Accent6 7 2 2 2" xfId="14364"/>
    <cellStyle name="20% - Accent6 7 2 3" xfId="14365"/>
    <cellStyle name="20% - Accent6 7 3" xfId="9897"/>
    <cellStyle name="20% - Accent6 7 3 2" xfId="14366"/>
    <cellStyle name="20% - Accent6 7 3 2 2" xfId="14367"/>
    <cellStyle name="20% - Accent6 7 3 3" xfId="14368"/>
    <cellStyle name="20% - Accent6 7 4" xfId="14369"/>
    <cellStyle name="20% - Accent6 7 4 2" xfId="14370"/>
    <cellStyle name="20% - Accent6 7 4 2 2" xfId="14371"/>
    <cellStyle name="20% - Accent6 7 4 3" xfId="14372"/>
    <cellStyle name="20% - Accent6 7 5" xfId="14373"/>
    <cellStyle name="20% - Accent6 7 5 2" xfId="14374"/>
    <cellStyle name="20% - Accent6 7 6" xfId="14375"/>
    <cellStyle name="20% - Accent6 70" xfId="14376"/>
    <cellStyle name="20% - Accent6 70 2" xfId="14377"/>
    <cellStyle name="20% - Accent6 70 2 2" xfId="14378"/>
    <cellStyle name="20% - Accent6 70 3" xfId="14379"/>
    <cellStyle name="20% - Accent6 71" xfId="14380"/>
    <cellStyle name="20% - Accent6 71 2" xfId="14381"/>
    <cellStyle name="20% - Accent6 71 2 2" xfId="14382"/>
    <cellStyle name="20% - Accent6 71 3" xfId="14383"/>
    <cellStyle name="20% - Accent6 72" xfId="14384"/>
    <cellStyle name="20% - Accent6 72 2" xfId="14385"/>
    <cellStyle name="20% - Accent6 72 2 2" xfId="14386"/>
    <cellStyle name="20% - Accent6 72 3" xfId="14387"/>
    <cellStyle name="20% - Accent6 73" xfId="14388"/>
    <cellStyle name="20% - Accent6 73 2" xfId="14389"/>
    <cellStyle name="20% - Accent6 73 2 2" xfId="14390"/>
    <cellStyle name="20% - Accent6 73 3" xfId="14391"/>
    <cellStyle name="20% - Accent6 74" xfId="14392"/>
    <cellStyle name="20% - Accent6 74 2" xfId="14393"/>
    <cellStyle name="20% - Accent6 74 2 2" xfId="14394"/>
    <cellStyle name="20% - Accent6 74 3" xfId="14395"/>
    <cellStyle name="20% - Accent6 75" xfId="14396"/>
    <cellStyle name="20% - Accent6 75 2" xfId="14397"/>
    <cellStyle name="20% - Accent6 75 2 2" xfId="14398"/>
    <cellStyle name="20% - Accent6 75 3" xfId="14399"/>
    <cellStyle name="20% - Accent6 76" xfId="14400"/>
    <cellStyle name="20% - Accent6 76 2" xfId="14401"/>
    <cellStyle name="20% - Accent6 76 2 2" xfId="14402"/>
    <cellStyle name="20% - Accent6 76 3" xfId="14403"/>
    <cellStyle name="20% - Accent6 77" xfId="14404"/>
    <cellStyle name="20% - Accent6 77 2" xfId="14405"/>
    <cellStyle name="20% - Accent6 77 2 2" xfId="14406"/>
    <cellStyle name="20% - Accent6 77 3" xfId="14407"/>
    <cellStyle name="20% - Accent6 78" xfId="14408"/>
    <cellStyle name="20% - Accent6 78 2" xfId="14409"/>
    <cellStyle name="20% - Accent6 78 2 2" xfId="14410"/>
    <cellStyle name="20% - Accent6 78 3" xfId="14411"/>
    <cellStyle name="20% - Accent6 79" xfId="14412"/>
    <cellStyle name="20% - Accent6 79 2" xfId="14413"/>
    <cellStyle name="20% - Accent6 8" xfId="1072"/>
    <cellStyle name="20% - Accent6 8 2" xfId="1073"/>
    <cellStyle name="20% - Accent6 8 2 2" xfId="14415"/>
    <cellStyle name="20% - Accent6 8 2 2 2" xfId="14416"/>
    <cellStyle name="20% - Accent6 8 2 3" xfId="14417"/>
    <cellStyle name="20% - Accent6 8 2 4" xfId="14414"/>
    <cellStyle name="20% - Accent6 8 3" xfId="1074"/>
    <cellStyle name="20% - Accent6 8 3 2" xfId="14419"/>
    <cellStyle name="20% - Accent6 8 3 2 2" xfId="14420"/>
    <cellStyle name="20% - Accent6 8 3 3" xfId="14421"/>
    <cellStyle name="20% - Accent6 8 3 4" xfId="14418"/>
    <cellStyle name="20% - Accent6 8 4" xfId="9899"/>
    <cellStyle name="20% - Accent6 8 4 2" xfId="14422"/>
    <cellStyle name="20% - Accent6 8 4 2 2" xfId="14423"/>
    <cellStyle name="20% - Accent6 8 4 3" xfId="14424"/>
    <cellStyle name="20% - Accent6 8 5" xfId="14425"/>
    <cellStyle name="20% - Accent6 8 5 2" xfId="14426"/>
    <cellStyle name="20% - Accent6 8 6" xfId="14427"/>
    <cellStyle name="20% - Accent6 80" xfId="14428"/>
    <cellStyle name="20% - Accent6 80 2" xfId="14429"/>
    <cellStyle name="20% - Accent6 81" xfId="14430"/>
    <cellStyle name="20% - Accent6 81 2" xfId="14431"/>
    <cellStyle name="20% - Accent6 82" xfId="14432"/>
    <cellStyle name="20% - Accent6 82 2" xfId="14433"/>
    <cellStyle name="20% - Accent6 83" xfId="14434"/>
    <cellStyle name="20% - Accent6 83 2" xfId="14435"/>
    <cellStyle name="20% - Accent6 84" xfId="14436"/>
    <cellStyle name="20% - Accent6 84 2" xfId="14437"/>
    <cellStyle name="20% - Accent6 85" xfId="14438"/>
    <cellStyle name="20% - Accent6 85 2" xfId="14439"/>
    <cellStyle name="20% - Accent6 86" xfId="14440"/>
    <cellStyle name="20% - Accent6 86 2" xfId="14441"/>
    <cellStyle name="20% - Accent6 87" xfId="14442"/>
    <cellStyle name="20% - Accent6 87 2" xfId="14443"/>
    <cellStyle name="20% - Accent6 88" xfId="14444"/>
    <cellStyle name="20% - Accent6 88 2" xfId="14445"/>
    <cellStyle name="20% - Accent6 89" xfId="14446"/>
    <cellStyle name="20% - Accent6 89 2" xfId="14447"/>
    <cellStyle name="20% - Accent6 9" xfId="1075"/>
    <cellStyle name="20% - Accent6 9 2" xfId="9900"/>
    <cellStyle name="20% - Accent6 9 2 2" xfId="14448"/>
    <cellStyle name="20% - Accent6 9 2 2 2" xfId="14449"/>
    <cellStyle name="20% - Accent6 9 2 3" xfId="14450"/>
    <cellStyle name="20% - Accent6 9 3" xfId="14451"/>
    <cellStyle name="20% - Accent6 9 3 2" xfId="14452"/>
    <cellStyle name="20% - Accent6 9 3 2 2" xfId="14453"/>
    <cellStyle name="20% - Accent6 9 3 3" xfId="14454"/>
    <cellStyle name="20% - Accent6 9 4" xfId="14455"/>
    <cellStyle name="20% - Accent6 9 4 2" xfId="14456"/>
    <cellStyle name="20% - Accent6 9 4 2 2" xfId="14457"/>
    <cellStyle name="20% - Accent6 9 4 3" xfId="14458"/>
    <cellStyle name="20% - Accent6 9 5" xfId="14459"/>
    <cellStyle name="20% - Accent6 9 5 2" xfId="14460"/>
    <cellStyle name="20% - Accent6 9 6" xfId="14461"/>
    <cellStyle name="20% - Accent6 90" xfId="14462"/>
    <cellStyle name="20% - Accent6 90 2" xfId="14463"/>
    <cellStyle name="20% - Accent6 91" xfId="14464"/>
    <cellStyle name="20% - Accent6 91 2" xfId="14465"/>
    <cellStyle name="20% - Accent6 92" xfId="14466"/>
    <cellStyle name="20% - Accent6 92 2" xfId="14467"/>
    <cellStyle name="20% - Accent6 93" xfId="14468"/>
    <cellStyle name="20% - Accent6 93 2" xfId="14469"/>
    <cellStyle name="20% - Accent6 94" xfId="14470"/>
    <cellStyle name="20% - Accent6 94 2" xfId="14471"/>
    <cellStyle name="20% - Accent6 95" xfId="14472"/>
    <cellStyle name="20% - Accent6 95 2" xfId="14473"/>
    <cellStyle name="20% - Accent6 96" xfId="14474"/>
    <cellStyle name="20% - Accent6 96 2" xfId="14475"/>
    <cellStyle name="20% - Accent6 97" xfId="14476"/>
    <cellStyle name="20% - Accent6 97 2" xfId="14477"/>
    <cellStyle name="20% - Accent6 98" xfId="14478"/>
    <cellStyle name="20% - Accent6 98 2" xfId="14479"/>
    <cellStyle name="20% - Accent6 99" xfId="14480"/>
    <cellStyle name="20% - Accent6 99 2" xfId="14481"/>
    <cellStyle name="40% - Accent1" xfId="9720" builtinId="31" customBuiltin="1"/>
    <cellStyle name="40% - Accent1 10" xfId="1076"/>
    <cellStyle name="40% - Accent1 10 2" xfId="9901"/>
    <cellStyle name="40% - Accent1 10 2 2" xfId="14482"/>
    <cellStyle name="40% - Accent1 10 2 2 2" xfId="14483"/>
    <cellStyle name="40% - Accent1 10 2 3" xfId="14484"/>
    <cellStyle name="40% - Accent1 10 3" xfId="14485"/>
    <cellStyle name="40% - Accent1 10 3 2" xfId="14486"/>
    <cellStyle name="40% - Accent1 10 3 2 2" xfId="14487"/>
    <cellStyle name="40% - Accent1 10 3 3" xfId="14488"/>
    <cellStyle name="40% - Accent1 10 4" xfId="14489"/>
    <cellStyle name="40% - Accent1 10 4 2" xfId="14490"/>
    <cellStyle name="40% - Accent1 10 4 2 2" xfId="14491"/>
    <cellStyle name="40% - Accent1 10 4 3" xfId="14492"/>
    <cellStyle name="40% - Accent1 10 5" xfId="14493"/>
    <cellStyle name="40% - Accent1 10 5 2" xfId="14494"/>
    <cellStyle name="40% - Accent1 10 6" xfId="14495"/>
    <cellStyle name="40% - Accent1 100" xfId="14496"/>
    <cellStyle name="40% - Accent1 100 2" xfId="14497"/>
    <cellStyle name="40% - Accent1 101" xfId="14498"/>
    <cellStyle name="40% - Accent1 101 2" xfId="14499"/>
    <cellStyle name="40% - Accent1 102" xfId="14500"/>
    <cellStyle name="40% - Accent1 102 2" xfId="14501"/>
    <cellStyle name="40% - Accent1 103" xfId="14502"/>
    <cellStyle name="40% - Accent1 103 2" xfId="14503"/>
    <cellStyle name="40% - Accent1 104" xfId="14504"/>
    <cellStyle name="40% - Accent1 104 2" xfId="14505"/>
    <cellStyle name="40% - Accent1 105" xfId="14506"/>
    <cellStyle name="40% - Accent1 105 2" xfId="14507"/>
    <cellStyle name="40% - Accent1 106" xfId="14508"/>
    <cellStyle name="40% - Accent1 106 2" xfId="14509"/>
    <cellStyle name="40% - Accent1 107" xfId="14510"/>
    <cellStyle name="40% - Accent1 108" xfId="14511"/>
    <cellStyle name="40% - Accent1 109" xfId="14512"/>
    <cellStyle name="40% - Accent1 11" xfId="14513"/>
    <cellStyle name="40% - Accent1 11 2" xfId="14514"/>
    <cellStyle name="40% - Accent1 11 2 2" xfId="14515"/>
    <cellStyle name="40% - Accent1 11 2 2 2" xfId="14516"/>
    <cellStyle name="40% - Accent1 11 2 3" xfId="14517"/>
    <cellStyle name="40% - Accent1 11 3" xfId="14518"/>
    <cellStyle name="40% - Accent1 11 3 2" xfId="14519"/>
    <cellStyle name="40% - Accent1 11 3 2 2" xfId="14520"/>
    <cellStyle name="40% - Accent1 11 3 3" xfId="14521"/>
    <cellStyle name="40% - Accent1 11 4" xfId="14522"/>
    <cellStyle name="40% - Accent1 11 4 2" xfId="14523"/>
    <cellStyle name="40% - Accent1 11 4 2 2" xfId="14524"/>
    <cellStyle name="40% - Accent1 11 4 3" xfId="14525"/>
    <cellStyle name="40% - Accent1 11 5" xfId="14526"/>
    <cellStyle name="40% - Accent1 11 5 2" xfId="14527"/>
    <cellStyle name="40% - Accent1 11 6" xfId="14528"/>
    <cellStyle name="40% - Accent1 110" xfId="14529"/>
    <cellStyle name="40% - Accent1 111" xfId="14530"/>
    <cellStyle name="40% - Accent1 112" xfId="14531"/>
    <cellStyle name="40% - Accent1 113" xfId="14532"/>
    <cellStyle name="40% - Accent1 114" xfId="14533"/>
    <cellStyle name="40% - Accent1 115" xfId="14534"/>
    <cellStyle name="40% - Accent1 116" xfId="14535"/>
    <cellStyle name="40% - Accent1 117" xfId="14536"/>
    <cellStyle name="40% - Accent1 118" xfId="14537"/>
    <cellStyle name="40% - Accent1 119" xfId="14538"/>
    <cellStyle name="40% - Accent1 12" xfId="14539"/>
    <cellStyle name="40% - Accent1 12 2" xfId="14540"/>
    <cellStyle name="40% - Accent1 12 2 2" xfId="14541"/>
    <cellStyle name="40% - Accent1 12 2 2 2" xfId="14542"/>
    <cellStyle name="40% - Accent1 12 2 3" xfId="14543"/>
    <cellStyle name="40% - Accent1 12 3" xfId="14544"/>
    <cellStyle name="40% - Accent1 12 3 2" xfId="14545"/>
    <cellStyle name="40% - Accent1 12 3 2 2" xfId="14546"/>
    <cellStyle name="40% - Accent1 12 3 3" xfId="14547"/>
    <cellStyle name="40% - Accent1 12 4" xfId="14548"/>
    <cellStyle name="40% - Accent1 12 4 2" xfId="14549"/>
    <cellStyle name="40% - Accent1 12 4 2 2" xfId="14550"/>
    <cellStyle name="40% - Accent1 12 4 3" xfId="14551"/>
    <cellStyle name="40% - Accent1 12 5" xfId="14552"/>
    <cellStyle name="40% - Accent1 12 5 2" xfId="14553"/>
    <cellStyle name="40% - Accent1 12 6" xfId="14554"/>
    <cellStyle name="40% - Accent1 120" xfId="21681"/>
    <cellStyle name="40% - Accent1 13" xfId="14555"/>
    <cellStyle name="40% - Accent1 14" xfId="14556"/>
    <cellStyle name="40% - Accent1 14 2" xfId="14557"/>
    <cellStyle name="40% - Accent1 14 2 2" xfId="14558"/>
    <cellStyle name="40% - Accent1 14 2 2 2" xfId="14559"/>
    <cellStyle name="40% - Accent1 14 2 3" xfId="14560"/>
    <cellStyle name="40% - Accent1 14 3" xfId="14561"/>
    <cellStyle name="40% - Accent1 14 3 2" xfId="14562"/>
    <cellStyle name="40% - Accent1 14 3 2 2" xfId="14563"/>
    <cellStyle name="40% - Accent1 14 3 3" xfId="14564"/>
    <cellStyle name="40% - Accent1 14 4" xfId="14565"/>
    <cellStyle name="40% - Accent1 14 4 2" xfId="14566"/>
    <cellStyle name="40% - Accent1 14 4 2 2" xfId="14567"/>
    <cellStyle name="40% - Accent1 14 4 3" xfId="14568"/>
    <cellStyle name="40% - Accent1 14 5" xfId="14569"/>
    <cellStyle name="40% - Accent1 14 5 2" xfId="14570"/>
    <cellStyle name="40% - Accent1 14 6" xfId="14571"/>
    <cellStyle name="40% - Accent1 15" xfId="14572"/>
    <cellStyle name="40% - Accent1 15 2" xfId="14573"/>
    <cellStyle name="40% - Accent1 15 2 2" xfId="14574"/>
    <cellStyle name="40% - Accent1 15 2 2 2" xfId="14575"/>
    <cellStyle name="40% - Accent1 15 2 3" xfId="14576"/>
    <cellStyle name="40% - Accent1 15 3" xfId="14577"/>
    <cellStyle name="40% - Accent1 15 3 2" xfId="14578"/>
    <cellStyle name="40% - Accent1 15 3 2 2" xfId="14579"/>
    <cellStyle name="40% - Accent1 15 3 3" xfId="14580"/>
    <cellStyle name="40% - Accent1 15 4" xfId="14581"/>
    <cellStyle name="40% - Accent1 15 4 2" xfId="14582"/>
    <cellStyle name="40% - Accent1 15 4 2 2" xfId="14583"/>
    <cellStyle name="40% - Accent1 15 4 3" xfId="14584"/>
    <cellStyle name="40% - Accent1 15 5" xfId="14585"/>
    <cellStyle name="40% - Accent1 15 5 2" xfId="14586"/>
    <cellStyle name="40% - Accent1 15 6" xfId="14587"/>
    <cellStyle name="40% - Accent1 16" xfId="14588"/>
    <cellStyle name="40% - Accent1 16 2" xfId="14589"/>
    <cellStyle name="40% - Accent1 16 2 2" xfId="14590"/>
    <cellStyle name="40% - Accent1 16 2 2 2" xfId="14591"/>
    <cellStyle name="40% - Accent1 16 2 3" xfId="14592"/>
    <cellStyle name="40% - Accent1 16 3" xfId="14593"/>
    <cellStyle name="40% - Accent1 16 3 2" xfId="14594"/>
    <cellStyle name="40% - Accent1 16 3 2 2" xfId="14595"/>
    <cellStyle name="40% - Accent1 16 3 3" xfId="14596"/>
    <cellStyle name="40% - Accent1 16 4" xfId="14597"/>
    <cellStyle name="40% - Accent1 16 4 2" xfId="14598"/>
    <cellStyle name="40% - Accent1 16 4 2 2" xfId="14599"/>
    <cellStyle name="40% - Accent1 16 4 3" xfId="14600"/>
    <cellStyle name="40% - Accent1 16 5" xfId="14601"/>
    <cellStyle name="40% - Accent1 16 5 2" xfId="14602"/>
    <cellStyle name="40% - Accent1 16 6" xfId="14603"/>
    <cellStyle name="40% - Accent1 17" xfId="14604"/>
    <cellStyle name="40% - Accent1 17 2" xfId="14605"/>
    <cellStyle name="40% - Accent1 17 2 2" xfId="14606"/>
    <cellStyle name="40% - Accent1 17 2 2 2" xfId="14607"/>
    <cellStyle name="40% - Accent1 17 2 3" xfId="14608"/>
    <cellStyle name="40% - Accent1 17 3" xfId="14609"/>
    <cellStyle name="40% - Accent1 17 3 2" xfId="14610"/>
    <cellStyle name="40% - Accent1 17 3 2 2" xfId="14611"/>
    <cellStyle name="40% - Accent1 17 3 3" xfId="14612"/>
    <cellStyle name="40% - Accent1 17 4" xfId="14613"/>
    <cellStyle name="40% - Accent1 17 4 2" xfId="14614"/>
    <cellStyle name="40% - Accent1 17 4 2 2" xfId="14615"/>
    <cellStyle name="40% - Accent1 17 4 3" xfId="14616"/>
    <cellStyle name="40% - Accent1 17 5" xfId="14617"/>
    <cellStyle name="40% - Accent1 17 5 2" xfId="14618"/>
    <cellStyle name="40% - Accent1 17 6" xfId="14619"/>
    <cellStyle name="40% - Accent1 18" xfId="14620"/>
    <cellStyle name="40% - Accent1 18 2" xfId="14621"/>
    <cellStyle name="40% - Accent1 18 2 2" xfId="14622"/>
    <cellStyle name="40% - Accent1 18 2 2 2" xfId="14623"/>
    <cellStyle name="40% - Accent1 18 2 3" xfId="14624"/>
    <cellStyle name="40% - Accent1 18 3" xfId="14625"/>
    <cellStyle name="40% - Accent1 18 3 2" xfId="14626"/>
    <cellStyle name="40% - Accent1 18 3 2 2" xfId="14627"/>
    <cellStyle name="40% - Accent1 18 3 3" xfId="14628"/>
    <cellStyle name="40% - Accent1 18 4" xfId="14629"/>
    <cellStyle name="40% - Accent1 18 4 2" xfId="14630"/>
    <cellStyle name="40% - Accent1 18 4 2 2" xfId="14631"/>
    <cellStyle name="40% - Accent1 18 4 3" xfId="14632"/>
    <cellStyle name="40% - Accent1 18 5" xfId="14633"/>
    <cellStyle name="40% - Accent1 18 5 2" xfId="14634"/>
    <cellStyle name="40% - Accent1 18 6" xfId="14635"/>
    <cellStyle name="40% - Accent1 19" xfId="14636"/>
    <cellStyle name="40% - Accent1 19 2" xfId="14637"/>
    <cellStyle name="40% - Accent1 19 2 2" xfId="14638"/>
    <cellStyle name="40% - Accent1 19 2 2 2" xfId="14639"/>
    <cellStyle name="40% - Accent1 19 2 3" xfId="14640"/>
    <cellStyle name="40% - Accent1 19 3" xfId="14641"/>
    <cellStyle name="40% - Accent1 19 3 2" xfId="14642"/>
    <cellStyle name="40% - Accent1 19 3 2 2" xfId="14643"/>
    <cellStyle name="40% - Accent1 19 3 3" xfId="14644"/>
    <cellStyle name="40% - Accent1 19 4" xfId="14645"/>
    <cellStyle name="40% - Accent1 19 4 2" xfId="14646"/>
    <cellStyle name="40% - Accent1 19 4 2 2" xfId="14647"/>
    <cellStyle name="40% - Accent1 19 4 3" xfId="14648"/>
    <cellStyle name="40% - Accent1 19 5" xfId="14649"/>
    <cellStyle name="40% - Accent1 19 5 2" xfId="14650"/>
    <cellStyle name="40% - Accent1 19 6" xfId="14651"/>
    <cellStyle name="40% - Accent1 2" xfId="1077"/>
    <cellStyle name="40% - Accent1 2 2" xfId="1078"/>
    <cellStyle name="40% - Accent1 2 2 2" xfId="9904"/>
    <cellStyle name="40% - Accent1 2 2 2 2" xfId="20884"/>
    <cellStyle name="40% - Accent1 2 2 3" xfId="9903"/>
    <cellStyle name="40% - Accent1 2 2 4" xfId="14652"/>
    <cellStyle name="40% - Accent1 2 3" xfId="1079"/>
    <cellStyle name="40% - Accent1 2 3 2" xfId="9905"/>
    <cellStyle name="40% - Accent1 2 3 3" xfId="14653"/>
    <cellStyle name="40% - Accent1 2 4" xfId="1080"/>
    <cellStyle name="40% - Accent1 2 4 2" xfId="14654"/>
    <cellStyle name="40% - Accent1 2 5" xfId="1081"/>
    <cellStyle name="40% - Accent1 2 5 2" xfId="1082"/>
    <cellStyle name="40% - Accent1 2 5 2 2" xfId="1083"/>
    <cellStyle name="40% - Accent1 2 5 2 3" xfId="1084"/>
    <cellStyle name="40% - Accent1 2 6" xfId="1085"/>
    <cellStyle name="40% - Accent1 2 7" xfId="9902"/>
    <cellStyle name="40% - Accent1 2 8" xfId="21706"/>
    <cellStyle name="40% - Accent1 20" xfId="14655"/>
    <cellStyle name="40% - Accent1 20 2" xfId="14656"/>
    <cellStyle name="40% - Accent1 20 2 2" xfId="14657"/>
    <cellStyle name="40% - Accent1 20 2 2 2" xfId="14658"/>
    <cellStyle name="40% - Accent1 20 2 3" xfId="14659"/>
    <cellStyle name="40% - Accent1 20 3" xfId="14660"/>
    <cellStyle name="40% - Accent1 20 3 2" xfId="14661"/>
    <cellStyle name="40% - Accent1 20 3 2 2" xfId="14662"/>
    <cellStyle name="40% - Accent1 20 3 3" xfId="14663"/>
    <cellStyle name="40% - Accent1 20 4" xfId="14664"/>
    <cellStyle name="40% - Accent1 20 4 2" xfId="14665"/>
    <cellStyle name="40% - Accent1 20 4 2 2" xfId="14666"/>
    <cellStyle name="40% - Accent1 20 4 3" xfId="14667"/>
    <cellStyle name="40% - Accent1 20 5" xfId="14668"/>
    <cellStyle name="40% - Accent1 20 5 2" xfId="14669"/>
    <cellStyle name="40% - Accent1 20 6" xfId="14670"/>
    <cellStyle name="40% - Accent1 21" xfId="14671"/>
    <cellStyle name="40% - Accent1 21 2" xfId="14672"/>
    <cellStyle name="40% - Accent1 21 2 2" xfId="14673"/>
    <cellStyle name="40% - Accent1 21 2 2 2" xfId="14674"/>
    <cellStyle name="40% - Accent1 21 2 3" xfId="14675"/>
    <cellStyle name="40% - Accent1 21 3" xfId="14676"/>
    <cellStyle name="40% - Accent1 21 3 2" xfId="14677"/>
    <cellStyle name="40% - Accent1 21 3 2 2" xfId="14678"/>
    <cellStyle name="40% - Accent1 21 3 3" xfId="14679"/>
    <cellStyle name="40% - Accent1 21 4" xfId="14680"/>
    <cellStyle name="40% - Accent1 21 4 2" xfId="14681"/>
    <cellStyle name="40% - Accent1 21 4 2 2" xfId="14682"/>
    <cellStyle name="40% - Accent1 21 4 3" xfId="14683"/>
    <cellStyle name="40% - Accent1 21 5" xfId="14684"/>
    <cellStyle name="40% - Accent1 21 5 2" xfId="14685"/>
    <cellStyle name="40% - Accent1 21 6" xfId="14686"/>
    <cellStyle name="40% - Accent1 22" xfId="14687"/>
    <cellStyle name="40% - Accent1 22 2" xfId="14688"/>
    <cellStyle name="40% - Accent1 22 2 2" xfId="14689"/>
    <cellStyle name="40% - Accent1 22 2 2 2" xfId="14690"/>
    <cellStyle name="40% - Accent1 22 2 3" xfId="14691"/>
    <cellStyle name="40% - Accent1 22 3" xfId="14692"/>
    <cellStyle name="40% - Accent1 22 3 2" xfId="14693"/>
    <cellStyle name="40% - Accent1 22 3 2 2" xfId="14694"/>
    <cellStyle name="40% - Accent1 22 3 3" xfId="14695"/>
    <cellStyle name="40% - Accent1 22 4" xfId="14696"/>
    <cellStyle name="40% - Accent1 22 4 2" xfId="14697"/>
    <cellStyle name="40% - Accent1 22 4 2 2" xfId="14698"/>
    <cellStyle name="40% - Accent1 22 4 3" xfId="14699"/>
    <cellStyle name="40% - Accent1 22 5" xfId="14700"/>
    <cellStyle name="40% - Accent1 22 5 2" xfId="14701"/>
    <cellStyle name="40% - Accent1 22 6" xfId="14702"/>
    <cellStyle name="40% - Accent1 23" xfId="14703"/>
    <cellStyle name="40% - Accent1 23 2" xfId="14704"/>
    <cellStyle name="40% - Accent1 23 2 2" xfId="14705"/>
    <cellStyle name="40% - Accent1 23 2 2 2" xfId="14706"/>
    <cellStyle name="40% - Accent1 23 2 3" xfId="14707"/>
    <cellStyle name="40% - Accent1 23 3" xfId="14708"/>
    <cellStyle name="40% - Accent1 23 3 2" xfId="14709"/>
    <cellStyle name="40% - Accent1 23 3 2 2" xfId="14710"/>
    <cellStyle name="40% - Accent1 23 3 3" xfId="14711"/>
    <cellStyle name="40% - Accent1 23 4" xfId="14712"/>
    <cellStyle name="40% - Accent1 23 4 2" xfId="14713"/>
    <cellStyle name="40% - Accent1 23 4 2 2" xfId="14714"/>
    <cellStyle name="40% - Accent1 23 4 3" xfId="14715"/>
    <cellStyle name="40% - Accent1 23 5" xfId="14716"/>
    <cellStyle name="40% - Accent1 23 5 2" xfId="14717"/>
    <cellStyle name="40% - Accent1 23 6" xfId="14718"/>
    <cellStyle name="40% - Accent1 24" xfId="14719"/>
    <cellStyle name="40% - Accent1 24 2" xfId="14720"/>
    <cellStyle name="40% - Accent1 24 2 2" xfId="14721"/>
    <cellStyle name="40% - Accent1 24 2 2 2" xfId="14722"/>
    <cellStyle name="40% - Accent1 24 2 3" xfId="14723"/>
    <cellStyle name="40% - Accent1 24 3" xfId="14724"/>
    <cellStyle name="40% - Accent1 24 3 2" xfId="14725"/>
    <cellStyle name="40% - Accent1 24 3 2 2" xfId="14726"/>
    <cellStyle name="40% - Accent1 24 3 3" xfId="14727"/>
    <cellStyle name="40% - Accent1 24 4" xfId="14728"/>
    <cellStyle name="40% - Accent1 24 4 2" xfId="14729"/>
    <cellStyle name="40% - Accent1 24 4 2 2" xfId="14730"/>
    <cellStyle name="40% - Accent1 24 4 3" xfId="14731"/>
    <cellStyle name="40% - Accent1 24 5" xfId="14732"/>
    <cellStyle name="40% - Accent1 24 5 2" xfId="14733"/>
    <cellStyle name="40% - Accent1 24 6" xfId="14734"/>
    <cellStyle name="40% - Accent1 25" xfId="14735"/>
    <cellStyle name="40% - Accent1 25 2" xfId="14736"/>
    <cellStyle name="40% - Accent1 25 2 2" xfId="14737"/>
    <cellStyle name="40% - Accent1 25 2 2 2" xfId="14738"/>
    <cellStyle name="40% - Accent1 25 2 3" xfId="14739"/>
    <cellStyle name="40% - Accent1 25 3" xfId="14740"/>
    <cellStyle name="40% - Accent1 25 3 2" xfId="14741"/>
    <cellStyle name="40% - Accent1 25 3 2 2" xfId="14742"/>
    <cellStyle name="40% - Accent1 25 3 3" xfId="14743"/>
    <cellStyle name="40% - Accent1 25 4" xfId="14744"/>
    <cellStyle name="40% - Accent1 25 4 2" xfId="14745"/>
    <cellStyle name="40% - Accent1 25 4 2 2" xfId="14746"/>
    <cellStyle name="40% - Accent1 25 4 3" xfId="14747"/>
    <cellStyle name="40% - Accent1 25 5" xfId="14748"/>
    <cellStyle name="40% - Accent1 25 5 2" xfId="14749"/>
    <cellStyle name="40% - Accent1 25 6" xfId="14750"/>
    <cellStyle name="40% - Accent1 26" xfId="14751"/>
    <cellStyle name="40% - Accent1 26 2" xfId="14752"/>
    <cellStyle name="40% - Accent1 26 2 2" xfId="14753"/>
    <cellStyle name="40% - Accent1 26 2 2 2" xfId="14754"/>
    <cellStyle name="40% - Accent1 26 2 3" xfId="14755"/>
    <cellStyle name="40% - Accent1 26 3" xfId="14756"/>
    <cellStyle name="40% - Accent1 26 3 2" xfId="14757"/>
    <cellStyle name="40% - Accent1 26 3 2 2" xfId="14758"/>
    <cellStyle name="40% - Accent1 26 3 3" xfId="14759"/>
    <cellStyle name="40% - Accent1 26 4" xfId="14760"/>
    <cellStyle name="40% - Accent1 26 4 2" xfId="14761"/>
    <cellStyle name="40% - Accent1 26 4 2 2" xfId="14762"/>
    <cellStyle name="40% - Accent1 26 4 3" xfId="14763"/>
    <cellStyle name="40% - Accent1 26 5" xfId="14764"/>
    <cellStyle name="40% - Accent1 26 5 2" xfId="14765"/>
    <cellStyle name="40% - Accent1 26 6" xfId="14766"/>
    <cellStyle name="40% - Accent1 27" xfId="14767"/>
    <cellStyle name="40% - Accent1 27 2" xfId="14768"/>
    <cellStyle name="40% - Accent1 27 2 2" xfId="14769"/>
    <cellStyle name="40% - Accent1 27 2 2 2" xfId="14770"/>
    <cellStyle name="40% - Accent1 27 2 3" xfId="14771"/>
    <cellStyle name="40% - Accent1 27 3" xfId="14772"/>
    <cellStyle name="40% - Accent1 27 3 2" xfId="14773"/>
    <cellStyle name="40% - Accent1 27 3 2 2" xfId="14774"/>
    <cellStyle name="40% - Accent1 27 3 3" xfId="14775"/>
    <cellStyle name="40% - Accent1 27 4" xfId="14776"/>
    <cellStyle name="40% - Accent1 27 4 2" xfId="14777"/>
    <cellStyle name="40% - Accent1 27 4 2 2" xfId="14778"/>
    <cellStyle name="40% - Accent1 27 4 3" xfId="14779"/>
    <cellStyle name="40% - Accent1 27 5" xfId="14780"/>
    <cellStyle name="40% - Accent1 27 5 2" xfId="14781"/>
    <cellStyle name="40% - Accent1 27 6" xfId="14782"/>
    <cellStyle name="40% - Accent1 28" xfId="14783"/>
    <cellStyle name="40% - Accent1 28 2" xfId="14784"/>
    <cellStyle name="40% - Accent1 28 2 2" xfId="14785"/>
    <cellStyle name="40% - Accent1 28 3" xfId="14786"/>
    <cellStyle name="40% - Accent1 29" xfId="14787"/>
    <cellStyle name="40% - Accent1 29 2" xfId="14788"/>
    <cellStyle name="40% - Accent1 29 2 2" xfId="14789"/>
    <cellStyle name="40% - Accent1 29 3" xfId="14790"/>
    <cellStyle name="40% - Accent1 3" xfId="1086"/>
    <cellStyle name="40% - Accent1 3 2" xfId="9907"/>
    <cellStyle name="40% - Accent1 3 2 2" xfId="9908"/>
    <cellStyle name="40% - Accent1 3 2 2 2" xfId="14791"/>
    <cellStyle name="40% - Accent1 3 2 3" xfId="14792"/>
    <cellStyle name="40% - Accent1 3 3" xfId="9909"/>
    <cellStyle name="40% - Accent1 3 3 2" xfId="14793"/>
    <cellStyle name="40% - Accent1 3 3 2 2" xfId="14794"/>
    <cellStyle name="40% - Accent1 3 3 3" xfId="14795"/>
    <cellStyle name="40% - Accent1 3 4" xfId="9906"/>
    <cellStyle name="40% - Accent1 3 4 2" xfId="14796"/>
    <cellStyle name="40% - Accent1 3 4 2 2" xfId="14797"/>
    <cellStyle name="40% - Accent1 3 4 3" xfId="14798"/>
    <cellStyle name="40% - Accent1 3 5" xfId="14799"/>
    <cellStyle name="40% - Accent1 3 5 2" xfId="14800"/>
    <cellStyle name="40% - Accent1 3 6" xfId="14801"/>
    <cellStyle name="40% - Accent1 3 7" xfId="21723"/>
    <cellStyle name="40% - Accent1 30" xfId="14802"/>
    <cellStyle name="40% - Accent1 30 2" xfId="14803"/>
    <cellStyle name="40% - Accent1 30 2 2" xfId="14804"/>
    <cellStyle name="40% - Accent1 30 3" xfId="14805"/>
    <cellStyle name="40% - Accent1 31" xfId="14806"/>
    <cellStyle name="40% - Accent1 31 2" xfId="14807"/>
    <cellStyle name="40% - Accent1 31 2 2" xfId="14808"/>
    <cellStyle name="40% - Accent1 31 3" xfId="14809"/>
    <cellStyle name="40% - Accent1 32" xfId="14810"/>
    <cellStyle name="40% - Accent1 32 2" xfId="14811"/>
    <cellStyle name="40% - Accent1 32 2 2" xfId="14812"/>
    <cellStyle name="40% - Accent1 32 3" xfId="14813"/>
    <cellStyle name="40% - Accent1 33" xfId="14814"/>
    <cellStyle name="40% - Accent1 33 2" xfId="14815"/>
    <cellStyle name="40% - Accent1 33 2 2" xfId="14816"/>
    <cellStyle name="40% - Accent1 33 3" xfId="14817"/>
    <cellStyle name="40% - Accent1 34" xfId="14818"/>
    <cellStyle name="40% - Accent1 34 2" xfId="14819"/>
    <cellStyle name="40% - Accent1 34 2 2" xfId="14820"/>
    <cellStyle name="40% - Accent1 34 3" xfId="14821"/>
    <cellStyle name="40% - Accent1 35" xfId="14822"/>
    <cellStyle name="40% - Accent1 35 2" xfId="14823"/>
    <cellStyle name="40% - Accent1 35 2 2" xfId="14824"/>
    <cellStyle name="40% - Accent1 35 3" xfId="14825"/>
    <cellStyle name="40% - Accent1 36" xfId="14826"/>
    <cellStyle name="40% - Accent1 36 2" xfId="14827"/>
    <cellStyle name="40% - Accent1 36 2 2" xfId="14828"/>
    <cellStyle name="40% - Accent1 36 3" xfId="14829"/>
    <cellStyle name="40% - Accent1 37" xfId="14830"/>
    <cellStyle name="40% - Accent1 37 2" xfId="14831"/>
    <cellStyle name="40% - Accent1 37 2 2" xfId="14832"/>
    <cellStyle name="40% - Accent1 37 3" xfId="14833"/>
    <cellStyle name="40% - Accent1 38" xfId="14834"/>
    <cellStyle name="40% - Accent1 38 2" xfId="14835"/>
    <cellStyle name="40% - Accent1 38 2 2" xfId="14836"/>
    <cellStyle name="40% - Accent1 38 3" xfId="14837"/>
    <cellStyle name="40% - Accent1 39" xfId="14838"/>
    <cellStyle name="40% - Accent1 39 2" xfId="14839"/>
    <cellStyle name="40% - Accent1 39 2 2" xfId="14840"/>
    <cellStyle name="40% - Accent1 39 3" xfId="14841"/>
    <cellStyle name="40% - Accent1 4" xfId="1087"/>
    <cellStyle name="40% - Accent1 4 10" xfId="1088"/>
    <cellStyle name="40% - Accent1 4 11" xfId="1089"/>
    <cellStyle name="40% - Accent1 4 12" xfId="1090"/>
    <cellStyle name="40% - Accent1 4 13" xfId="9910"/>
    <cellStyle name="40% - Accent1 4 2" xfId="1091"/>
    <cellStyle name="40% - Accent1 4 2 10" xfId="9911"/>
    <cellStyle name="40% - Accent1 4 2 2" xfId="1092"/>
    <cellStyle name="40% - Accent1 4 2 2 2" xfId="1093"/>
    <cellStyle name="40% - Accent1 4 2 2 2 2" xfId="1094"/>
    <cellStyle name="40% - Accent1 4 2 2 2 2 2" xfId="1095"/>
    <cellStyle name="40% - Accent1 4 2 2 2 2 2 2" xfId="1096"/>
    <cellStyle name="40% - Accent1 4 2 2 2 2 2 3" xfId="1097"/>
    <cellStyle name="40% - Accent1 4 2 2 2 2 3" xfId="1098"/>
    <cellStyle name="40% - Accent1 4 2 2 2 2 4" xfId="1099"/>
    <cellStyle name="40% - Accent1 4 2 2 2 3" xfId="1100"/>
    <cellStyle name="40% - Accent1 4 2 2 2 3 2" xfId="1101"/>
    <cellStyle name="40% - Accent1 4 2 2 2 3 3" xfId="1102"/>
    <cellStyle name="40% - Accent1 4 2 2 2 4" xfId="1103"/>
    <cellStyle name="40% - Accent1 4 2 2 2 5" xfId="1104"/>
    <cellStyle name="40% - Accent1 4 2 2 2 6" xfId="1105"/>
    <cellStyle name="40% - Accent1 4 2 2 2 7" xfId="14842"/>
    <cellStyle name="40% - Accent1 4 2 2 3" xfId="1106"/>
    <cellStyle name="40% - Accent1 4 2 2 3 2" xfId="1107"/>
    <cellStyle name="40% - Accent1 4 2 2 3 2 2" xfId="1108"/>
    <cellStyle name="40% - Accent1 4 2 2 3 2 3" xfId="1109"/>
    <cellStyle name="40% - Accent1 4 2 2 3 3" xfId="1110"/>
    <cellStyle name="40% - Accent1 4 2 2 3 4" xfId="1111"/>
    <cellStyle name="40% - Accent1 4 2 2 4" xfId="1112"/>
    <cellStyle name="40% - Accent1 4 2 2 4 2" xfId="1113"/>
    <cellStyle name="40% - Accent1 4 2 2 4 3" xfId="1114"/>
    <cellStyle name="40% - Accent1 4 2 2 5" xfId="1115"/>
    <cellStyle name="40% - Accent1 4 2 2 6" xfId="1116"/>
    <cellStyle name="40% - Accent1 4 2 2 7" xfId="1117"/>
    <cellStyle name="40% - Accent1 4 2 2 8" xfId="1118"/>
    <cellStyle name="40% - Accent1 4 2 2 9" xfId="9912"/>
    <cellStyle name="40% - Accent1 4 2 3" xfId="1119"/>
    <cellStyle name="40% - Accent1 4 2 3 2" xfId="1120"/>
    <cellStyle name="40% - Accent1 4 2 3 2 2" xfId="1121"/>
    <cellStyle name="40% - Accent1 4 2 3 2 2 2" xfId="1122"/>
    <cellStyle name="40% - Accent1 4 2 3 2 2 3" xfId="1123"/>
    <cellStyle name="40% - Accent1 4 2 3 2 3" xfId="1124"/>
    <cellStyle name="40% - Accent1 4 2 3 2 4" xfId="1125"/>
    <cellStyle name="40% - Accent1 4 2 3 3" xfId="1126"/>
    <cellStyle name="40% - Accent1 4 2 3 3 2" xfId="1127"/>
    <cellStyle name="40% - Accent1 4 2 3 3 3" xfId="1128"/>
    <cellStyle name="40% - Accent1 4 2 3 4" xfId="1129"/>
    <cellStyle name="40% - Accent1 4 2 3 5" xfId="1130"/>
    <cellStyle name="40% - Accent1 4 2 3 6" xfId="1131"/>
    <cellStyle name="40% - Accent1 4 2 3 7" xfId="14843"/>
    <cellStyle name="40% - Accent1 4 2 4" xfId="1132"/>
    <cellStyle name="40% - Accent1 4 2 4 2" xfId="1133"/>
    <cellStyle name="40% - Accent1 4 2 4 2 2" xfId="1134"/>
    <cellStyle name="40% - Accent1 4 2 4 2 3" xfId="1135"/>
    <cellStyle name="40% - Accent1 4 2 4 3" xfId="1136"/>
    <cellStyle name="40% - Accent1 4 2 4 4" xfId="1137"/>
    <cellStyle name="40% - Accent1 4 2 5" xfId="1138"/>
    <cellStyle name="40% - Accent1 4 2 5 2" xfId="1139"/>
    <cellStyle name="40% - Accent1 4 2 5 3" xfId="1140"/>
    <cellStyle name="40% - Accent1 4 2 6" xfId="1141"/>
    <cellStyle name="40% - Accent1 4 2 7" xfId="1142"/>
    <cellStyle name="40% - Accent1 4 2 8" xfId="1143"/>
    <cellStyle name="40% - Accent1 4 2 9" xfId="1144"/>
    <cellStyle name="40% - Accent1 4 3" xfId="1145"/>
    <cellStyle name="40% - Accent1 4 3 2" xfId="1146"/>
    <cellStyle name="40% - Accent1 4 3 2 2" xfId="1147"/>
    <cellStyle name="40% - Accent1 4 3 2 2 2" xfId="1148"/>
    <cellStyle name="40% - Accent1 4 3 2 2 2 2" xfId="1149"/>
    <cellStyle name="40% - Accent1 4 3 2 2 2 3" xfId="1150"/>
    <cellStyle name="40% - Accent1 4 3 2 2 3" xfId="1151"/>
    <cellStyle name="40% - Accent1 4 3 2 2 4" xfId="1152"/>
    <cellStyle name="40% - Accent1 4 3 2 2 5" xfId="14845"/>
    <cellStyle name="40% - Accent1 4 3 2 3" xfId="1153"/>
    <cellStyle name="40% - Accent1 4 3 2 3 2" xfId="1154"/>
    <cellStyle name="40% - Accent1 4 3 2 3 3" xfId="1155"/>
    <cellStyle name="40% - Accent1 4 3 2 4" xfId="1156"/>
    <cellStyle name="40% - Accent1 4 3 2 5" xfId="1157"/>
    <cellStyle name="40% - Accent1 4 3 2 6" xfId="1158"/>
    <cellStyle name="40% - Accent1 4 3 2 7" xfId="14844"/>
    <cellStyle name="40% - Accent1 4 3 3" xfId="1159"/>
    <cellStyle name="40% - Accent1 4 3 3 2" xfId="1160"/>
    <cellStyle name="40% - Accent1 4 3 3 2 2" xfId="1161"/>
    <cellStyle name="40% - Accent1 4 3 3 2 3" xfId="1162"/>
    <cellStyle name="40% - Accent1 4 3 3 3" xfId="1163"/>
    <cellStyle name="40% - Accent1 4 3 3 4" xfId="1164"/>
    <cellStyle name="40% - Accent1 4 3 3 5" xfId="14846"/>
    <cellStyle name="40% - Accent1 4 3 4" xfId="1165"/>
    <cellStyle name="40% - Accent1 4 3 4 2" xfId="1166"/>
    <cellStyle name="40% - Accent1 4 3 4 3" xfId="1167"/>
    <cellStyle name="40% - Accent1 4 3 5" xfId="1168"/>
    <cellStyle name="40% - Accent1 4 3 6" xfId="1169"/>
    <cellStyle name="40% - Accent1 4 3 7" xfId="1170"/>
    <cellStyle name="40% - Accent1 4 3 8" xfId="1171"/>
    <cellStyle name="40% - Accent1 4 3 9" xfId="9913"/>
    <cellStyle name="40% - Accent1 4 4" xfId="1172"/>
    <cellStyle name="40% - Accent1 4 4 2" xfId="1173"/>
    <cellStyle name="40% - Accent1 4 4 2 2" xfId="1174"/>
    <cellStyle name="40% - Accent1 4 4 2 2 2" xfId="1175"/>
    <cellStyle name="40% - Accent1 4 4 2 2 3" xfId="1176"/>
    <cellStyle name="40% - Accent1 4 4 2 2 4" xfId="14849"/>
    <cellStyle name="40% - Accent1 4 4 2 3" xfId="1177"/>
    <cellStyle name="40% - Accent1 4 4 2 4" xfId="1178"/>
    <cellStyle name="40% - Accent1 4 4 2 5" xfId="14848"/>
    <cellStyle name="40% - Accent1 4 4 3" xfId="1179"/>
    <cellStyle name="40% - Accent1 4 4 3 2" xfId="1180"/>
    <cellStyle name="40% - Accent1 4 4 3 3" xfId="1181"/>
    <cellStyle name="40% - Accent1 4 4 3 4" xfId="14850"/>
    <cellStyle name="40% - Accent1 4 4 4" xfId="1182"/>
    <cellStyle name="40% - Accent1 4 4 5" xfId="1183"/>
    <cellStyle name="40% - Accent1 4 4 6" xfId="1184"/>
    <cellStyle name="40% - Accent1 4 4 7" xfId="14847"/>
    <cellStyle name="40% - Accent1 4 5" xfId="1185"/>
    <cellStyle name="40% - Accent1 4 5 2" xfId="1186"/>
    <cellStyle name="40% - Accent1 4 5 2 2" xfId="1187"/>
    <cellStyle name="40% - Accent1 4 5 2 2 2" xfId="1188"/>
    <cellStyle name="40% - Accent1 4 5 2 2 3" xfId="1189"/>
    <cellStyle name="40% - Accent1 4 5 2 3" xfId="1190"/>
    <cellStyle name="40% - Accent1 4 5 2 4" xfId="1191"/>
    <cellStyle name="40% - Accent1 4 5 2 5" xfId="14852"/>
    <cellStyle name="40% - Accent1 4 5 3" xfId="1192"/>
    <cellStyle name="40% - Accent1 4 5 3 2" xfId="1193"/>
    <cellStyle name="40% - Accent1 4 5 3 3" xfId="1194"/>
    <cellStyle name="40% - Accent1 4 5 4" xfId="1195"/>
    <cellStyle name="40% - Accent1 4 5 5" xfId="1196"/>
    <cellStyle name="40% - Accent1 4 5 6" xfId="14851"/>
    <cellStyle name="40% - Accent1 4 6" xfId="1197"/>
    <cellStyle name="40% - Accent1 4 6 2" xfId="1198"/>
    <cellStyle name="40% - Accent1 4 6 2 2" xfId="1199"/>
    <cellStyle name="40% - Accent1 4 6 2 3" xfId="1200"/>
    <cellStyle name="40% - Accent1 4 6 3" xfId="1201"/>
    <cellStyle name="40% - Accent1 4 6 4" xfId="1202"/>
    <cellStyle name="40% - Accent1 4 6 5" xfId="14853"/>
    <cellStyle name="40% - Accent1 4 7" xfId="1203"/>
    <cellStyle name="40% - Accent1 4 7 2" xfId="1204"/>
    <cellStyle name="40% - Accent1 4 7 2 2" xfId="1205"/>
    <cellStyle name="40% - Accent1 4 7 2 3" xfId="1206"/>
    <cellStyle name="40% - Accent1 4 7 3" xfId="1207"/>
    <cellStyle name="40% - Accent1 4 7 4" xfId="1208"/>
    <cellStyle name="40% - Accent1 4 8" xfId="1209"/>
    <cellStyle name="40% - Accent1 4 8 2" xfId="1210"/>
    <cellStyle name="40% - Accent1 4 8 3" xfId="1211"/>
    <cellStyle name="40% - Accent1 4 9" xfId="1212"/>
    <cellStyle name="40% - Accent1 40" xfId="14854"/>
    <cellStyle name="40% - Accent1 40 2" xfId="14855"/>
    <cellStyle name="40% - Accent1 40 2 2" xfId="14856"/>
    <cellStyle name="40% - Accent1 40 3" xfId="14857"/>
    <cellStyle name="40% - Accent1 41" xfId="14858"/>
    <cellStyle name="40% - Accent1 41 2" xfId="14859"/>
    <cellStyle name="40% - Accent1 41 2 2" xfId="14860"/>
    <cellStyle name="40% - Accent1 41 3" xfId="14861"/>
    <cellStyle name="40% - Accent1 42" xfId="14862"/>
    <cellStyle name="40% - Accent1 42 2" xfId="14863"/>
    <cellStyle name="40% - Accent1 42 2 2" xfId="14864"/>
    <cellStyle name="40% - Accent1 42 3" xfId="14865"/>
    <cellStyle name="40% - Accent1 43" xfId="14866"/>
    <cellStyle name="40% - Accent1 43 2" xfId="14867"/>
    <cellStyle name="40% - Accent1 43 2 2" xfId="14868"/>
    <cellStyle name="40% - Accent1 43 3" xfId="14869"/>
    <cellStyle name="40% - Accent1 44" xfId="14870"/>
    <cellStyle name="40% - Accent1 44 2" xfId="14871"/>
    <cellStyle name="40% - Accent1 44 2 2" xfId="14872"/>
    <cellStyle name="40% - Accent1 44 3" xfId="14873"/>
    <cellStyle name="40% - Accent1 45" xfId="14874"/>
    <cellStyle name="40% - Accent1 45 2" xfId="14875"/>
    <cellStyle name="40% - Accent1 45 2 2" xfId="14876"/>
    <cellStyle name="40% - Accent1 45 3" xfId="14877"/>
    <cellStyle name="40% - Accent1 46" xfId="14878"/>
    <cellStyle name="40% - Accent1 46 2" xfId="14879"/>
    <cellStyle name="40% - Accent1 46 2 2" xfId="14880"/>
    <cellStyle name="40% - Accent1 46 3" xfId="14881"/>
    <cellStyle name="40% - Accent1 47" xfId="14882"/>
    <cellStyle name="40% - Accent1 47 2" xfId="14883"/>
    <cellStyle name="40% - Accent1 47 2 2" xfId="14884"/>
    <cellStyle name="40% - Accent1 47 3" xfId="14885"/>
    <cellStyle name="40% - Accent1 48" xfId="14886"/>
    <cellStyle name="40% - Accent1 48 2" xfId="14887"/>
    <cellStyle name="40% - Accent1 48 2 2" xfId="14888"/>
    <cellStyle name="40% - Accent1 48 3" xfId="14889"/>
    <cellStyle name="40% - Accent1 49" xfId="14890"/>
    <cellStyle name="40% - Accent1 49 2" xfId="14891"/>
    <cellStyle name="40% - Accent1 49 2 2" xfId="14892"/>
    <cellStyle name="40% - Accent1 49 3" xfId="14893"/>
    <cellStyle name="40% - Accent1 5" xfId="1213"/>
    <cellStyle name="40% - Accent1 5 2" xfId="9915"/>
    <cellStyle name="40% - Accent1 5 2 2" xfId="9916"/>
    <cellStyle name="40% - Accent1 5 2 2 2" xfId="14894"/>
    <cellStyle name="40% - Accent1 5 2 3" xfId="14895"/>
    <cellStyle name="40% - Accent1 5 3" xfId="9917"/>
    <cellStyle name="40% - Accent1 5 3 2" xfId="14896"/>
    <cellStyle name="40% - Accent1 5 3 2 2" xfId="14897"/>
    <cellStyle name="40% - Accent1 5 3 3" xfId="14898"/>
    <cellStyle name="40% - Accent1 5 4" xfId="9914"/>
    <cellStyle name="40% - Accent1 5 4 2" xfId="14899"/>
    <cellStyle name="40% - Accent1 5 4 2 2" xfId="14900"/>
    <cellStyle name="40% - Accent1 5 4 3" xfId="14901"/>
    <cellStyle name="40% - Accent1 5 5" xfId="14902"/>
    <cellStyle name="40% - Accent1 5 5 2" xfId="14903"/>
    <cellStyle name="40% - Accent1 5 6" xfId="14904"/>
    <cellStyle name="40% - Accent1 50" xfId="14905"/>
    <cellStyle name="40% - Accent1 50 2" xfId="14906"/>
    <cellStyle name="40% - Accent1 50 2 2" xfId="14907"/>
    <cellStyle name="40% - Accent1 50 3" xfId="14908"/>
    <cellStyle name="40% - Accent1 51" xfId="14909"/>
    <cellStyle name="40% - Accent1 51 2" xfId="14910"/>
    <cellStyle name="40% - Accent1 51 2 2" xfId="14911"/>
    <cellStyle name="40% - Accent1 51 3" xfId="14912"/>
    <cellStyle name="40% - Accent1 52" xfId="14913"/>
    <cellStyle name="40% - Accent1 52 2" xfId="14914"/>
    <cellStyle name="40% - Accent1 52 2 2" xfId="14915"/>
    <cellStyle name="40% - Accent1 52 3" xfId="14916"/>
    <cellStyle name="40% - Accent1 53" xfId="14917"/>
    <cellStyle name="40% - Accent1 53 2" xfId="14918"/>
    <cellStyle name="40% - Accent1 53 2 2" xfId="14919"/>
    <cellStyle name="40% - Accent1 53 3" xfId="14920"/>
    <cellStyle name="40% - Accent1 54" xfId="14921"/>
    <cellStyle name="40% - Accent1 54 2" xfId="14922"/>
    <cellStyle name="40% - Accent1 54 2 2" xfId="14923"/>
    <cellStyle name="40% - Accent1 54 3" xfId="14924"/>
    <cellStyle name="40% - Accent1 55" xfId="14925"/>
    <cellStyle name="40% - Accent1 55 2" xfId="14926"/>
    <cellStyle name="40% - Accent1 55 2 2" xfId="14927"/>
    <cellStyle name="40% - Accent1 55 3" xfId="14928"/>
    <cellStyle name="40% - Accent1 56" xfId="14929"/>
    <cellStyle name="40% - Accent1 56 2" xfId="14930"/>
    <cellStyle name="40% - Accent1 56 2 2" xfId="14931"/>
    <cellStyle name="40% - Accent1 56 3" xfId="14932"/>
    <cellStyle name="40% - Accent1 57" xfId="14933"/>
    <cellStyle name="40% - Accent1 57 2" xfId="14934"/>
    <cellStyle name="40% - Accent1 57 2 2" xfId="14935"/>
    <cellStyle name="40% - Accent1 57 3" xfId="14936"/>
    <cellStyle name="40% - Accent1 58" xfId="14937"/>
    <cellStyle name="40% - Accent1 58 2" xfId="14938"/>
    <cellStyle name="40% - Accent1 58 2 2" xfId="14939"/>
    <cellStyle name="40% - Accent1 58 3" xfId="14940"/>
    <cellStyle name="40% - Accent1 59" xfId="14941"/>
    <cellStyle name="40% - Accent1 59 2" xfId="14942"/>
    <cellStyle name="40% - Accent1 59 2 2" xfId="14943"/>
    <cellStyle name="40% - Accent1 59 3" xfId="14944"/>
    <cellStyle name="40% - Accent1 6" xfId="1214"/>
    <cellStyle name="40% - Accent1 6 2" xfId="1215"/>
    <cellStyle name="40% - Accent1 6 2 2" xfId="1216"/>
    <cellStyle name="40% - Accent1 6 2 2 2" xfId="1217"/>
    <cellStyle name="40% - Accent1 6 2 2 2 2" xfId="14945"/>
    <cellStyle name="40% - Accent1 6 2 2 3" xfId="1218"/>
    <cellStyle name="40% - Accent1 6 2 2 4" xfId="9920"/>
    <cellStyle name="40% - Accent1 6 2 3" xfId="1219"/>
    <cellStyle name="40% - Accent1 6 2 3 2" xfId="14946"/>
    <cellStyle name="40% - Accent1 6 2 4" xfId="1220"/>
    <cellStyle name="40% - Accent1 6 2 5" xfId="9919"/>
    <cellStyle name="40% - Accent1 6 3" xfId="1221"/>
    <cellStyle name="40% - Accent1 6 3 2" xfId="1222"/>
    <cellStyle name="40% - Accent1 6 3 2 2" xfId="14948"/>
    <cellStyle name="40% - Accent1 6 3 2 3" xfId="14947"/>
    <cellStyle name="40% - Accent1 6 3 3" xfId="1223"/>
    <cellStyle name="40% - Accent1 6 3 3 2" xfId="14949"/>
    <cellStyle name="40% - Accent1 6 3 4" xfId="9921"/>
    <cellStyle name="40% - Accent1 6 4" xfId="1224"/>
    <cellStyle name="40% - Accent1 6 4 2" xfId="14951"/>
    <cellStyle name="40% - Accent1 6 4 2 2" xfId="14952"/>
    <cellStyle name="40% - Accent1 6 4 3" xfId="14953"/>
    <cellStyle name="40% - Accent1 6 4 4" xfId="14950"/>
    <cellStyle name="40% - Accent1 6 5" xfId="1225"/>
    <cellStyle name="40% - Accent1 6 5 2" xfId="14955"/>
    <cellStyle name="40% - Accent1 6 5 3" xfId="14954"/>
    <cellStyle name="40% - Accent1 6 6" xfId="1226"/>
    <cellStyle name="40% - Accent1 6 6 2" xfId="14956"/>
    <cellStyle name="40% - Accent1 6 7" xfId="9918"/>
    <cellStyle name="40% - Accent1 60" xfId="14957"/>
    <cellStyle name="40% - Accent1 60 2" xfId="14958"/>
    <cellStyle name="40% - Accent1 60 2 2" xfId="14959"/>
    <cellStyle name="40% - Accent1 60 3" xfId="14960"/>
    <cellStyle name="40% - Accent1 61" xfId="14961"/>
    <cellStyle name="40% - Accent1 61 2" xfId="14962"/>
    <cellStyle name="40% - Accent1 61 2 2" xfId="14963"/>
    <cellStyle name="40% - Accent1 61 3" xfId="14964"/>
    <cellStyle name="40% - Accent1 62" xfId="14965"/>
    <cellStyle name="40% - Accent1 62 2" xfId="14966"/>
    <cellStyle name="40% - Accent1 62 2 2" xfId="14967"/>
    <cellStyle name="40% - Accent1 62 3" xfId="14968"/>
    <cellStyle name="40% - Accent1 63" xfId="14969"/>
    <cellStyle name="40% - Accent1 63 2" xfId="14970"/>
    <cellStyle name="40% - Accent1 63 2 2" xfId="14971"/>
    <cellStyle name="40% - Accent1 63 3" xfId="14972"/>
    <cellStyle name="40% - Accent1 64" xfId="14973"/>
    <cellStyle name="40% - Accent1 64 2" xfId="14974"/>
    <cellStyle name="40% - Accent1 64 2 2" xfId="14975"/>
    <cellStyle name="40% - Accent1 64 3" xfId="14976"/>
    <cellStyle name="40% - Accent1 65" xfId="14977"/>
    <cellStyle name="40% - Accent1 65 2" xfId="14978"/>
    <cellStyle name="40% - Accent1 65 2 2" xfId="14979"/>
    <cellStyle name="40% - Accent1 65 3" xfId="14980"/>
    <cellStyle name="40% - Accent1 66" xfId="14981"/>
    <cellStyle name="40% - Accent1 66 2" xfId="14982"/>
    <cellStyle name="40% - Accent1 66 2 2" xfId="14983"/>
    <cellStyle name="40% - Accent1 66 3" xfId="14984"/>
    <cellStyle name="40% - Accent1 67" xfId="14985"/>
    <cellStyle name="40% - Accent1 67 2" xfId="14986"/>
    <cellStyle name="40% - Accent1 67 2 2" xfId="14987"/>
    <cellStyle name="40% - Accent1 67 3" xfId="14988"/>
    <cellStyle name="40% - Accent1 68" xfId="14989"/>
    <cellStyle name="40% - Accent1 68 2" xfId="14990"/>
    <cellStyle name="40% - Accent1 68 2 2" xfId="14991"/>
    <cellStyle name="40% - Accent1 68 3" xfId="14992"/>
    <cellStyle name="40% - Accent1 69" xfId="14993"/>
    <cellStyle name="40% - Accent1 69 2" xfId="14994"/>
    <cellStyle name="40% - Accent1 69 2 2" xfId="14995"/>
    <cellStyle name="40% - Accent1 69 3" xfId="14996"/>
    <cellStyle name="40% - Accent1 7" xfId="1227"/>
    <cellStyle name="40% - Accent1 7 2" xfId="9923"/>
    <cellStyle name="40% - Accent1 7 2 2" xfId="14997"/>
    <cellStyle name="40% - Accent1 7 2 2 2" xfId="14998"/>
    <cellStyle name="40% - Accent1 7 2 3" xfId="14999"/>
    <cellStyle name="40% - Accent1 7 3" xfId="9922"/>
    <cellStyle name="40% - Accent1 7 3 2" xfId="15000"/>
    <cellStyle name="40% - Accent1 7 3 2 2" xfId="15001"/>
    <cellStyle name="40% - Accent1 7 3 3" xfId="15002"/>
    <cellStyle name="40% - Accent1 7 4" xfId="15003"/>
    <cellStyle name="40% - Accent1 7 4 2" xfId="15004"/>
    <cellStyle name="40% - Accent1 7 4 2 2" xfId="15005"/>
    <cellStyle name="40% - Accent1 7 4 3" xfId="15006"/>
    <cellStyle name="40% - Accent1 7 5" xfId="15007"/>
    <cellStyle name="40% - Accent1 7 5 2" xfId="15008"/>
    <cellStyle name="40% - Accent1 7 6" xfId="15009"/>
    <cellStyle name="40% - Accent1 70" xfId="15010"/>
    <cellStyle name="40% - Accent1 70 2" xfId="15011"/>
    <cellStyle name="40% - Accent1 70 2 2" xfId="15012"/>
    <cellStyle name="40% - Accent1 70 3" xfId="15013"/>
    <cellStyle name="40% - Accent1 71" xfId="15014"/>
    <cellStyle name="40% - Accent1 71 2" xfId="15015"/>
    <cellStyle name="40% - Accent1 71 2 2" xfId="15016"/>
    <cellStyle name="40% - Accent1 71 3" xfId="15017"/>
    <cellStyle name="40% - Accent1 72" xfId="15018"/>
    <cellStyle name="40% - Accent1 72 2" xfId="15019"/>
    <cellStyle name="40% - Accent1 72 2 2" xfId="15020"/>
    <cellStyle name="40% - Accent1 72 3" xfId="15021"/>
    <cellStyle name="40% - Accent1 73" xfId="15022"/>
    <cellStyle name="40% - Accent1 73 2" xfId="15023"/>
    <cellStyle name="40% - Accent1 73 2 2" xfId="15024"/>
    <cellStyle name="40% - Accent1 73 3" xfId="15025"/>
    <cellStyle name="40% - Accent1 74" xfId="15026"/>
    <cellStyle name="40% - Accent1 74 2" xfId="15027"/>
    <cellStyle name="40% - Accent1 74 2 2" xfId="15028"/>
    <cellStyle name="40% - Accent1 74 3" xfId="15029"/>
    <cellStyle name="40% - Accent1 75" xfId="15030"/>
    <cellStyle name="40% - Accent1 75 2" xfId="15031"/>
    <cellStyle name="40% - Accent1 75 2 2" xfId="15032"/>
    <cellStyle name="40% - Accent1 75 3" xfId="15033"/>
    <cellStyle name="40% - Accent1 76" xfId="15034"/>
    <cellStyle name="40% - Accent1 76 2" xfId="15035"/>
    <cellStyle name="40% - Accent1 76 2 2" xfId="15036"/>
    <cellStyle name="40% - Accent1 76 3" xfId="15037"/>
    <cellStyle name="40% - Accent1 77" xfId="15038"/>
    <cellStyle name="40% - Accent1 77 2" xfId="15039"/>
    <cellStyle name="40% - Accent1 77 2 2" xfId="15040"/>
    <cellStyle name="40% - Accent1 77 3" xfId="15041"/>
    <cellStyle name="40% - Accent1 78" xfId="15042"/>
    <cellStyle name="40% - Accent1 78 2" xfId="15043"/>
    <cellStyle name="40% - Accent1 78 2 2" xfId="15044"/>
    <cellStyle name="40% - Accent1 78 3" xfId="15045"/>
    <cellStyle name="40% - Accent1 79" xfId="15046"/>
    <cellStyle name="40% - Accent1 79 2" xfId="15047"/>
    <cellStyle name="40% - Accent1 8" xfId="1228"/>
    <cellStyle name="40% - Accent1 8 2" xfId="1229"/>
    <cellStyle name="40% - Accent1 8 2 2" xfId="15049"/>
    <cellStyle name="40% - Accent1 8 2 2 2" xfId="15050"/>
    <cellStyle name="40% - Accent1 8 2 3" xfId="15051"/>
    <cellStyle name="40% - Accent1 8 2 4" xfId="15048"/>
    <cellStyle name="40% - Accent1 8 3" xfId="1230"/>
    <cellStyle name="40% - Accent1 8 3 2" xfId="15053"/>
    <cellStyle name="40% - Accent1 8 3 2 2" xfId="15054"/>
    <cellStyle name="40% - Accent1 8 3 3" xfId="15055"/>
    <cellStyle name="40% - Accent1 8 3 4" xfId="15052"/>
    <cellStyle name="40% - Accent1 8 4" xfId="9924"/>
    <cellStyle name="40% - Accent1 8 4 2" xfId="15056"/>
    <cellStyle name="40% - Accent1 8 4 2 2" xfId="15057"/>
    <cellStyle name="40% - Accent1 8 4 3" xfId="15058"/>
    <cellStyle name="40% - Accent1 8 5" xfId="15059"/>
    <cellStyle name="40% - Accent1 8 5 2" xfId="15060"/>
    <cellStyle name="40% - Accent1 8 6" xfId="15061"/>
    <cellStyle name="40% - Accent1 80" xfId="15062"/>
    <cellStyle name="40% - Accent1 80 2" xfId="15063"/>
    <cellStyle name="40% - Accent1 81" xfId="15064"/>
    <cellStyle name="40% - Accent1 81 2" xfId="15065"/>
    <cellStyle name="40% - Accent1 82" xfId="15066"/>
    <cellStyle name="40% - Accent1 82 2" xfId="15067"/>
    <cellStyle name="40% - Accent1 83" xfId="15068"/>
    <cellStyle name="40% - Accent1 83 2" xfId="15069"/>
    <cellStyle name="40% - Accent1 84" xfId="15070"/>
    <cellStyle name="40% - Accent1 84 2" xfId="15071"/>
    <cellStyle name="40% - Accent1 85" xfId="15072"/>
    <cellStyle name="40% - Accent1 85 2" xfId="15073"/>
    <cellStyle name="40% - Accent1 86" xfId="15074"/>
    <cellStyle name="40% - Accent1 86 2" xfId="15075"/>
    <cellStyle name="40% - Accent1 87" xfId="15076"/>
    <cellStyle name="40% - Accent1 87 2" xfId="15077"/>
    <cellStyle name="40% - Accent1 88" xfId="15078"/>
    <cellStyle name="40% - Accent1 88 2" xfId="15079"/>
    <cellStyle name="40% - Accent1 89" xfId="15080"/>
    <cellStyle name="40% - Accent1 89 2" xfId="15081"/>
    <cellStyle name="40% - Accent1 9" xfId="1231"/>
    <cellStyle name="40% - Accent1 9 2" xfId="9925"/>
    <cellStyle name="40% - Accent1 9 2 2" xfId="15084"/>
    <cellStyle name="40% - Accent1 9 2 2 2" xfId="15085"/>
    <cellStyle name="40% - Accent1 9 2 3" xfId="15086"/>
    <cellStyle name="40% - Accent1 9 3" xfId="15087"/>
    <cellStyle name="40% - Accent1 9 3 2" xfId="15088"/>
    <cellStyle name="40% - Accent1 9 3 2 2" xfId="15089"/>
    <cellStyle name="40% - Accent1 9 3 3" xfId="15090"/>
    <cellStyle name="40% - Accent1 9 4" xfId="15091"/>
    <cellStyle name="40% - Accent1 9 4 2" xfId="15092"/>
    <cellStyle name="40% - Accent1 9 4 2 2" xfId="15093"/>
    <cellStyle name="40% - Accent1 9 4 3" xfId="15094"/>
    <cellStyle name="40% - Accent1 9 5" xfId="15095"/>
    <cellStyle name="40% - Accent1 9 5 2" xfId="15096"/>
    <cellStyle name="40% - Accent1 9 6" xfId="15097"/>
    <cellStyle name="40% - Accent1 90" xfId="15098"/>
    <cellStyle name="40% - Accent1 90 2" xfId="15099"/>
    <cellStyle name="40% - Accent1 91" xfId="15100"/>
    <cellStyle name="40% - Accent1 91 2" xfId="15101"/>
    <cellStyle name="40% - Accent1 92" xfId="15102"/>
    <cellStyle name="40% - Accent1 92 2" xfId="15103"/>
    <cellStyle name="40% - Accent1 93" xfId="15104"/>
    <cellStyle name="40% - Accent1 93 2" xfId="15105"/>
    <cellStyle name="40% - Accent1 94" xfId="15106"/>
    <cellStyle name="40% - Accent1 94 2" xfId="15107"/>
    <cellStyle name="40% - Accent1 95" xfId="15108"/>
    <cellStyle name="40% - Accent1 95 2" xfId="15109"/>
    <cellStyle name="40% - Accent1 96" xfId="15110"/>
    <cellStyle name="40% - Accent1 96 2" xfId="15111"/>
    <cellStyle name="40% - Accent1 97" xfId="15112"/>
    <cellStyle name="40% - Accent1 97 2" xfId="15113"/>
    <cellStyle name="40% - Accent1 98" xfId="15114"/>
    <cellStyle name="40% - Accent1 98 2" xfId="15115"/>
    <cellStyle name="40% - Accent1 99" xfId="15116"/>
    <cellStyle name="40% - Accent1 99 2" xfId="15117"/>
    <cellStyle name="40% - Accent2" xfId="9724" builtinId="35" customBuiltin="1"/>
    <cellStyle name="40% - Accent2 10" xfId="1232"/>
    <cellStyle name="40% - Accent2 10 2" xfId="9926"/>
    <cellStyle name="40% - Accent2 10 2 2" xfId="15118"/>
    <cellStyle name="40% - Accent2 10 2 2 2" xfId="15119"/>
    <cellStyle name="40% - Accent2 10 2 3" xfId="15120"/>
    <cellStyle name="40% - Accent2 10 3" xfId="15121"/>
    <cellStyle name="40% - Accent2 10 3 2" xfId="15122"/>
    <cellStyle name="40% - Accent2 10 3 2 2" xfId="15123"/>
    <cellStyle name="40% - Accent2 10 3 3" xfId="15124"/>
    <cellStyle name="40% - Accent2 10 4" xfId="15125"/>
    <cellStyle name="40% - Accent2 10 4 2" xfId="15126"/>
    <cellStyle name="40% - Accent2 10 4 2 2" xfId="15127"/>
    <cellStyle name="40% - Accent2 10 4 3" xfId="15128"/>
    <cellStyle name="40% - Accent2 10 5" xfId="15129"/>
    <cellStyle name="40% - Accent2 10 5 2" xfId="15130"/>
    <cellStyle name="40% - Accent2 10 6" xfId="15131"/>
    <cellStyle name="40% - Accent2 100" xfId="15132"/>
    <cellStyle name="40% - Accent2 100 2" xfId="15133"/>
    <cellStyle name="40% - Accent2 101" xfId="15134"/>
    <cellStyle name="40% - Accent2 101 2" xfId="15135"/>
    <cellStyle name="40% - Accent2 102" xfId="15136"/>
    <cellStyle name="40% - Accent2 102 2" xfId="15137"/>
    <cellStyle name="40% - Accent2 103" xfId="15138"/>
    <cellStyle name="40% - Accent2 103 2" xfId="15139"/>
    <cellStyle name="40% - Accent2 104" xfId="15140"/>
    <cellStyle name="40% - Accent2 104 2" xfId="15141"/>
    <cellStyle name="40% - Accent2 105" xfId="15142"/>
    <cellStyle name="40% - Accent2 105 2" xfId="15143"/>
    <cellStyle name="40% - Accent2 106" xfId="15144"/>
    <cellStyle name="40% - Accent2 106 2" xfId="15145"/>
    <cellStyle name="40% - Accent2 107" xfId="15146"/>
    <cellStyle name="40% - Accent2 108" xfId="15147"/>
    <cellStyle name="40% - Accent2 109" xfId="15148"/>
    <cellStyle name="40% - Accent2 11" xfId="15149"/>
    <cellStyle name="40% - Accent2 11 2" xfId="15150"/>
    <cellStyle name="40% - Accent2 11 2 2" xfId="15151"/>
    <cellStyle name="40% - Accent2 11 2 2 2" xfId="15152"/>
    <cellStyle name="40% - Accent2 11 2 3" xfId="15153"/>
    <cellStyle name="40% - Accent2 11 3" xfId="15154"/>
    <cellStyle name="40% - Accent2 11 3 2" xfId="15155"/>
    <cellStyle name="40% - Accent2 11 3 2 2" xfId="15156"/>
    <cellStyle name="40% - Accent2 11 3 3" xfId="15157"/>
    <cellStyle name="40% - Accent2 11 4" xfId="15158"/>
    <cellStyle name="40% - Accent2 11 4 2" xfId="15159"/>
    <cellStyle name="40% - Accent2 11 4 2 2" xfId="15160"/>
    <cellStyle name="40% - Accent2 11 4 3" xfId="15161"/>
    <cellStyle name="40% - Accent2 11 5" xfId="15162"/>
    <cellStyle name="40% - Accent2 11 5 2" xfId="15163"/>
    <cellStyle name="40% - Accent2 11 6" xfId="15164"/>
    <cellStyle name="40% - Accent2 110" xfId="15165"/>
    <cellStyle name="40% - Accent2 111" xfId="15166"/>
    <cellStyle name="40% - Accent2 112" xfId="15167"/>
    <cellStyle name="40% - Accent2 113" xfId="15168"/>
    <cellStyle name="40% - Accent2 114" xfId="15169"/>
    <cellStyle name="40% - Accent2 115" xfId="15170"/>
    <cellStyle name="40% - Accent2 116" xfId="15171"/>
    <cellStyle name="40% - Accent2 117" xfId="15172"/>
    <cellStyle name="40% - Accent2 118" xfId="15173"/>
    <cellStyle name="40% - Accent2 119" xfId="15174"/>
    <cellStyle name="40% - Accent2 12" xfId="15175"/>
    <cellStyle name="40% - Accent2 12 2" xfId="15176"/>
    <cellStyle name="40% - Accent2 12 2 2" xfId="15177"/>
    <cellStyle name="40% - Accent2 12 2 2 2" xfId="15178"/>
    <cellStyle name="40% - Accent2 12 2 3" xfId="15179"/>
    <cellStyle name="40% - Accent2 12 3" xfId="15180"/>
    <cellStyle name="40% - Accent2 12 3 2" xfId="15181"/>
    <cellStyle name="40% - Accent2 12 3 2 2" xfId="15182"/>
    <cellStyle name="40% - Accent2 12 3 3" xfId="15183"/>
    <cellStyle name="40% - Accent2 12 4" xfId="15184"/>
    <cellStyle name="40% - Accent2 12 4 2" xfId="15185"/>
    <cellStyle name="40% - Accent2 12 4 2 2" xfId="15186"/>
    <cellStyle name="40% - Accent2 12 4 3" xfId="15187"/>
    <cellStyle name="40% - Accent2 12 5" xfId="15188"/>
    <cellStyle name="40% - Accent2 12 5 2" xfId="15189"/>
    <cellStyle name="40% - Accent2 12 6" xfId="15190"/>
    <cellStyle name="40% - Accent2 120" xfId="21683"/>
    <cellStyle name="40% - Accent2 13" xfId="15191"/>
    <cellStyle name="40% - Accent2 14" xfId="15192"/>
    <cellStyle name="40% - Accent2 14 2" xfId="15193"/>
    <cellStyle name="40% - Accent2 14 2 2" xfId="15194"/>
    <cellStyle name="40% - Accent2 14 2 2 2" xfId="15195"/>
    <cellStyle name="40% - Accent2 14 2 3" xfId="15196"/>
    <cellStyle name="40% - Accent2 14 3" xfId="15197"/>
    <cellStyle name="40% - Accent2 14 3 2" xfId="15198"/>
    <cellStyle name="40% - Accent2 14 3 2 2" xfId="15199"/>
    <cellStyle name="40% - Accent2 14 3 3" xfId="15200"/>
    <cellStyle name="40% - Accent2 14 4" xfId="15201"/>
    <cellStyle name="40% - Accent2 14 4 2" xfId="15202"/>
    <cellStyle name="40% - Accent2 14 4 2 2" xfId="15203"/>
    <cellStyle name="40% - Accent2 14 4 3" xfId="15204"/>
    <cellStyle name="40% - Accent2 14 5" xfId="15205"/>
    <cellStyle name="40% - Accent2 14 5 2" xfId="15206"/>
    <cellStyle name="40% - Accent2 14 6" xfId="15207"/>
    <cellStyle name="40% - Accent2 15" xfId="15208"/>
    <cellStyle name="40% - Accent2 15 2" xfId="15209"/>
    <cellStyle name="40% - Accent2 15 2 2" xfId="15210"/>
    <cellStyle name="40% - Accent2 15 2 2 2" xfId="15211"/>
    <cellStyle name="40% - Accent2 15 2 3" xfId="15212"/>
    <cellStyle name="40% - Accent2 15 3" xfId="15213"/>
    <cellStyle name="40% - Accent2 15 3 2" xfId="15214"/>
    <cellStyle name="40% - Accent2 15 3 2 2" xfId="15215"/>
    <cellStyle name="40% - Accent2 15 3 3" xfId="15216"/>
    <cellStyle name="40% - Accent2 15 4" xfId="15217"/>
    <cellStyle name="40% - Accent2 15 4 2" xfId="15218"/>
    <cellStyle name="40% - Accent2 15 4 2 2" xfId="15219"/>
    <cellStyle name="40% - Accent2 15 4 3" xfId="15220"/>
    <cellStyle name="40% - Accent2 15 5" xfId="15221"/>
    <cellStyle name="40% - Accent2 15 5 2" xfId="15222"/>
    <cellStyle name="40% - Accent2 15 6" xfId="15223"/>
    <cellStyle name="40% - Accent2 16" xfId="15224"/>
    <cellStyle name="40% - Accent2 16 2" xfId="15225"/>
    <cellStyle name="40% - Accent2 16 2 2" xfId="15226"/>
    <cellStyle name="40% - Accent2 16 2 2 2" xfId="15227"/>
    <cellStyle name="40% - Accent2 16 2 3" xfId="15228"/>
    <cellStyle name="40% - Accent2 16 3" xfId="15229"/>
    <cellStyle name="40% - Accent2 16 3 2" xfId="15230"/>
    <cellStyle name="40% - Accent2 16 3 2 2" xfId="15231"/>
    <cellStyle name="40% - Accent2 16 3 3" xfId="15232"/>
    <cellStyle name="40% - Accent2 16 4" xfId="15233"/>
    <cellStyle name="40% - Accent2 16 4 2" xfId="15234"/>
    <cellStyle name="40% - Accent2 16 4 2 2" xfId="15235"/>
    <cellStyle name="40% - Accent2 16 4 3" xfId="15236"/>
    <cellStyle name="40% - Accent2 16 5" xfId="15237"/>
    <cellStyle name="40% - Accent2 16 5 2" xfId="15238"/>
    <cellStyle name="40% - Accent2 16 6" xfId="15239"/>
    <cellStyle name="40% - Accent2 17" xfId="15240"/>
    <cellStyle name="40% - Accent2 17 2" xfId="15241"/>
    <cellStyle name="40% - Accent2 17 2 2" xfId="15242"/>
    <cellStyle name="40% - Accent2 17 2 2 2" xfId="15243"/>
    <cellStyle name="40% - Accent2 17 2 3" xfId="15244"/>
    <cellStyle name="40% - Accent2 17 3" xfId="15245"/>
    <cellStyle name="40% - Accent2 17 3 2" xfId="15246"/>
    <cellStyle name="40% - Accent2 17 3 2 2" xfId="15247"/>
    <cellStyle name="40% - Accent2 17 3 3" xfId="15248"/>
    <cellStyle name="40% - Accent2 17 4" xfId="15249"/>
    <cellStyle name="40% - Accent2 17 4 2" xfId="15250"/>
    <cellStyle name="40% - Accent2 17 4 2 2" xfId="15251"/>
    <cellStyle name="40% - Accent2 17 4 3" xfId="15252"/>
    <cellStyle name="40% - Accent2 17 5" xfId="15253"/>
    <cellStyle name="40% - Accent2 17 5 2" xfId="15254"/>
    <cellStyle name="40% - Accent2 17 6" xfId="15255"/>
    <cellStyle name="40% - Accent2 18" xfId="15256"/>
    <cellStyle name="40% - Accent2 18 2" xfId="15257"/>
    <cellStyle name="40% - Accent2 18 2 2" xfId="15258"/>
    <cellStyle name="40% - Accent2 18 2 2 2" xfId="15259"/>
    <cellStyle name="40% - Accent2 18 2 3" xfId="15260"/>
    <cellStyle name="40% - Accent2 18 3" xfId="15261"/>
    <cellStyle name="40% - Accent2 18 3 2" xfId="15262"/>
    <cellStyle name="40% - Accent2 18 3 2 2" xfId="15263"/>
    <cellStyle name="40% - Accent2 18 3 3" xfId="15264"/>
    <cellStyle name="40% - Accent2 18 4" xfId="15265"/>
    <cellStyle name="40% - Accent2 18 4 2" xfId="15266"/>
    <cellStyle name="40% - Accent2 18 4 2 2" xfId="15267"/>
    <cellStyle name="40% - Accent2 18 4 3" xfId="15268"/>
    <cellStyle name="40% - Accent2 18 5" xfId="15269"/>
    <cellStyle name="40% - Accent2 18 5 2" xfId="15270"/>
    <cellStyle name="40% - Accent2 18 6" xfId="15271"/>
    <cellStyle name="40% - Accent2 19" xfId="15272"/>
    <cellStyle name="40% - Accent2 19 2" xfId="15273"/>
    <cellStyle name="40% - Accent2 19 2 2" xfId="15274"/>
    <cellStyle name="40% - Accent2 19 2 2 2" xfId="15275"/>
    <cellStyle name="40% - Accent2 19 2 3" xfId="15276"/>
    <cellStyle name="40% - Accent2 19 3" xfId="15277"/>
    <cellStyle name="40% - Accent2 19 3 2" xfId="15278"/>
    <cellStyle name="40% - Accent2 19 3 2 2" xfId="15279"/>
    <cellStyle name="40% - Accent2 19 3 3" xfId="15280"/>
    <cellStyle name="40% - Accent2 19 4" xfId="15281"/>
    <cellStyle name="40% - Accent2 19 4 2" xfId="15282"/>
    <cellStyle name="40% - Accent2 19 4 2 2" xfId="15283"/>
    <cellStyle name="40% - Accent2 19 4 3" xfId="15284"/>
    <cellStyle name="40% - Accent2 19 5" xfId="15285"/>
    <cellStyle name="40% - Accent2 19 5 2" xfId="15286"/>
    <cellStyle name="40% - Accent2 19 6" xfId="15287"/>
    <cellStyle name="40% - Accent2 2" xfId="1233"/>
    <cellStyle name="40% - Accent2 2 2" xfId="1234"/>
    <cellStyle name="40% - Accent2 2 2 2" xfId="9929"/>
    <cellStyle name="40% - Accent2 2 2 2 2" xfId="20887"/>
    <cellStyle name="40% - Accent2 2 2 3" xfId="9928"/>
    <cellStyle name="40% - Accent2 2 2 4" xfId="15288"/>
    <cellStyle name="40% - Accent2 2 3" xfId="1235"/>
    <cellStyle name="40% - Accent2 2 3 2" xfId="9930"/>
    <cellStyle name="40% - Accent2 2 3 3" xfId="15289"/>
    <cellStyle name="40% - Accent2 2 4" xfId="1236"/>
    <cellStyle name="40% - Accent2 2 4 2" xfId="15290"/>
    <cellStyle name="40% - Accent2 2 5" xfId="1237"/>
    <cellStyle name="40% - Accent2 2 5 2" xfId="1238"/>
    <cellStyle name="40% - Accent2 2 5 2 2" xfId="1239"/>
    <cellStyle name="40% - Accent2 2 5 2 3" xfId="1240"/>
    <cellStyle name="40% - Accent2 2 6" xfId="1241"/>
    <cellStyle name="40% - Accent2 2 7" xfId="9927"/>
    <cellStyle name="40% - Accent2 2 8" xfId="21708"/>
    <cellStyle name="40% - Accent2 20" xfId="15291"/>
    <cellStyle name="40% - Accent2 20 2" xfId="15292"/>
    <cellStyle name="40% - Accent2 20 2 2" xfId="15293"/>
    <cellStyle name="40% - Accent2 20 2 2 2" xfId="15294"/>
    <cellStyle name="40% - Accent2 20 2 3" xfId="15295"/>
    <cellStyle name="40% - Accent2 20 3" xfId="15296"/>
    <cellStyle name="40% - Accent2 20 3 2" xfId="15297"/>
    <cellStyle name="40% - Accent2 20 3 2 2" xfId="15298"/>
    <cellStyle name="40% - Accent2 20 3 3" xfId="15299"/>
    <cellStyle name="40% - Accent2 20 4" xfId="15300"/>
    <cellStyle name="40% - Accent2 20 4 2" xfId="15301"/>
    <cellStyle name="40% - Accent2 20 4 2 2" xfId="15302"/>
    <cellStyle name="40% - Accent2 20 4 3" xfId="15303"/>
    <cellStyle name="40% - Accent2 20 5" xfId="15304"/>
    <cellStyle name="40% - Accent2 20 5 2" xfId="15305"/>
    <cellStyle name="40% - Accent2 20 6" xfId="15306"/>
    <cellStyle name="40% - Accent2 21" xfId="15307"/>
    <cellStyle name="40% - Accent2 21 2" xfId="15308"/>
    <cellStyle name="40% - Accent2 21 2 2" xfId="15309"/>
    <cellStyle name="40% - Accent2 21 2 2 2" xfId="15310"/>
    <cellStyle name="40% - Accent2 21 2 3" xfId="15311"/>
    <cellStyle name="40% - Accent2 21 3" xfId="15312"/>
    <cellStyle name="40% - Accent2 21 3 2" xfId="15313"/>
    <cellStyle name="40% - Accent2 21 3 2 2" xfId="15314"/>
    <cellStyle name="40% - Accent2 21 3 3" xfId="15315"/>
    <cellStyle name="40% - Accent2 21 4" xfId="15316"/>
    <cellStyle name="40% - Accent2 21 4 2" xfId="15317"/>
    <cellStyle name="40% - Accent2 21 4 2 2" xfId="15318"/>
    <cellStyle name="40% - Accent2 21 4 3" xfId="15319"/>
    <cellStyle name="40% - Accent2 21 5" xfId="15320"/>
    <cellStyle name="40% - Accent2 21 5 2" xfId="15321"/>
    <cellStyle name="40% - Accent2 21 6" xfId="15322"/>
    <cellStyle name="40% - Accent2 22" xfId="15323"/>
    <cellStyle name="40% - Accent2 22 2" xfId="15324"/>
    <cellStyle name="40% - Accent2 22 2 2" xfId="15325"/>
    <cellStyle name="40% - Accent2 22 2 2 2" xfId="15326"/>
    <cellStyle name="40% - Accent2 22 2 3" xfId="15327"/>
    <cellStyle name="40% - Accent2 22 3" xfId="15328"/>
    <cellStyle name="40% - Accent2 22 3 2" xfId="15329"/>
    <cellStyle name="40% - Accent2 22 3 2 2" xfId="15330"/>
    <cellStyle name="40% - Accent2 22 3 3" xfId="15331"/>
    <cellStyle name="40% - Accent2 22 4" xfId="15332"/>
    <cellStyle name="40% - Accent2 22 4 2" xfId="15333"/>
    <cellStyle name="40% - Accent2 22 4 2 2" xfId="15334"/>
    <cellStyle name="40% - Accent2 22 4 3" xfId="15335"/>
    <cellStyle name="40% - Accent2 22 5" xfId="15336"/>
    <cellStyle name="40% - Accent2 22 5 2" xfId="15337"/>
    <cellStyle name="40% - Accent2 22 6" xfId="15338"/>
    <cellStyle name="40% - Accent2 23" xfId="15339"/>
    <cellStyle name="40% - Accent2 23 2" xfId="15340"/>
    <cellStyle name="40% - Accent2 23 2 2" xfId="15341"/>
    <cellStyle name="40% - Accent2 23 2 2 2" xfId="15342"/>
    <cellStyle name="40% - Accent2 23 2 3" xfId="15343"/>
    <cellStyle name="40% - Accent2 23 3" xfId="15344"/>
    <cellStyle name="40% - Accent2 23 3 2" xfId="15345"/>
    <cellStyle name="40% - Accent2 23 3 2 2" xfId="15346"/>
    <cellStyle name="40% - Accent2 23 3 3" xfId="15347"/>
    <cellStyle name="40% - Accent2 23 4" xfId="15348"/>
    <cellStyle name="40% - Accent2 23 4 2" xfId="15349"/>
    <cellStyle name="40% - Accent2 23 4 2 2" xfId="15350"/>
    <cellStyle name="40% - Accent2 23 4 3" xfId="15351"/>
    <cellStyle name="40% - Accent2 23 5" xfId="15352"/>
    <cellStyle name="40% - Accent2 23 5 2" xfId="15353"/>
    <cellStyle name="40% - Accent2 23 6" xfId="15354"/>
    <cellStyle name="40% - Accent2 24" xfId="15355"/>
    <cellStyle name="40% - Accent2 24 2" xfId="15356"/>
    <cellStyle name="40% - Accent2 24 2 2" xfId="15357"/>
    <cellStyle name="40% - Accent2 24 2 2 2" xfId="15358"/>
    <cellStyle name="40% - Accent2 24 2 3" xfId="15359"/>
    <cellStyle name="40% - Accent2 24 3" xfId="15360"/>
    <cellStyle name="40% - Accent2 24 3 2" xfId="15361"/>
    <cellStyle name="40% - Accent2 24 3 2 2" xfId="15362"/>
    <cellStyle name="40% - Accent2 24 3 3" xfId="15363"/>
    <cellStyle name="40% - Accent2 24 4" xfId="15364"/>
    <cellStyle name="40% - Accent2 24 4 2" xfId="15365"/>
    <cellStyle name="40% - Accent2 24 4 2 2" xfId="15366"/>
    <cellStyle name="40% - Accent2 24 4 3" xfId="15367"/>
    <cellStyle name="40% - Accent2 24 5" xfId="15368"/>
    <cellStyle name="40% - Accent2 24 5 2" xfId="15369"/>
    <cellStyle name="40% - Accent2 24 6" xfId="15370"/>
    <cellStyle name="40% - Accent2 25" xfId="15371"/>
    <cellStyle name="40% - Accent2 25 2" xfId="15372"/>
    <cellStyle name="40% - Accent2 25 2 2" xfId="15373"/>
    <cellStyle name="40% - Accent2 25 2 2 2" xfId="15374"/>
    <cellStyle name="40% - Accent2 25 2 3" xfId="15375"/>
    <cellStyle name="40% - Accent2 25 3" xfId="15376"/>
    <cellStyle name="40% - Accent2 25 3 2" xfId="15377"/>
    <cellStyle name="40% - Accent2 25 3 2 2" xfId="15378"/>
    <cellStyle name="40% - Accent2 25 3 3" xfId="15379"/>
    <cellStyle name="40% - Accent2 25 4" xfId="15380"/>
    <cellStyle name="40% - Accent2 25 4 2" xfId="15381"/>
    <cellStyle name="40% - Accent2 25 4 2 2" xfId="15382"/>
    <cellStyle name="40% - Accent2 25 4 3" xfId="15383"/>
    <cellStyle name="40% - Accent2 25 5" xfId="15384"/>
    <cellStyle name="40% - Accent2 25 5 2" xfId="15385"/>
    <cellStyle name="40% - Accent2 25 6" xfId="15386"/>
    <cellStyle name="40% - Accent2 26" xfId="15387"/>
    <cellStyle name="40% - Accent2 26 2" xfId="15388"/>
    <cellStyle name="40% - Accent2 26 2 2" xfId="15389"/>
    <cellStyle name="40% - Accent2 26 2 2 2" xfId="15390"/>
    <cellStyle name="40% - Accent2 26 2 3" xfId="15391"/>
    <cellStyle name="40% - Accent2 26 3" xfId="15392"/>
    <cellStyle name="40% - Accent2 26 3 2" xfId="15393"/>
    <cellStyle name="40% - Accent2 26 3 2 2" xfId="15394"/>
    <cellStyle name="40% - Accent2 26 3 3" xfId="15395"/>
    <cellStyle name="40% - Accent2 26 4" xfId="15396"/>
    <cellStyle name="40% - Accent2 26 4 2" xfId="15397"/>
    <cellStyle name="40% - Accent2 26 4 2 2" xfId="15398"/>
    <cellStyle name="40% - Accent2 26 4 3" xfId="15399"/>
    <cellStyle name="40% - Accent2 26 5" xfId="15400"/>
    <cellStyle name="40% - Accent2 26 5 2" xfId="15401"/>
    <cellStyle name="40% - Accent2 26 6" xfId="15402"/>
    <cellStyle name="40% - Accent2 27" xfId="15403"/>
    <cellStyle name="40% - Accent2 27 2" xfId="15404"/>
    <cellStyle name="40% - Accent2 27 2 2" xfId="15405"/>
    <cellStyle name="40% - Accent2 27 2 2 2" xfId="15406"/>
    <cellStyle name="40% - Accent2 27 2 3" xfId="15407"/>
    <cellStyle name="40% - Accent2 27 3" xfId="15408"/>
    <cellStyle name="40% - Accent2 27 3 2" xfId="15409"/>
    <cellStyle name="40% - Accent2 27 3 2 2" xfId="15410"/>
    <cellStyle name="40% - Accent2 27 3 3" xfId="15411"/>
    <cellStyle name="40% - Accent2 27 4" xfId="15412"/>
    <cellStyle name="40% - Accent2 27 4 2" xfId="15413"/>
    <cellStyle name="40% - Accent2 27 4 2 2" xfId="15414"/>
    <cellStyle name="40% - Accent2 27 4 3" xfId="15415"/>
    <cellStyle name="40% - Accent2 27 5" xfId="15416"/>
    <cellStyle name="40% - Accent2 27 5 2" xfId="15417"/>
    <cellStyle name="40% - Accent2 27 6" xfId="15418"/>
    <cellStyle name="40% - Accent2 28" xfId="15419"/>
    <cellStyle name="40% - Accent2 28 2" xfId="15420"/>
    <cellStyle name="40% - Accent2 28 2 2" xfId="15421"/>
    <cellStyle name="40% - Accent2 28 3" xfId="15422"/>
    <cellStyle name="40% - Accent2 29" xfId="15423"/>
    <cellStyle name="40% - Accent2 29 2" xfId="15424"/>
    <cellStyle name="40% - Accent2 29 2 2" xfId="15425"/>
    <cellStyle name="40% - Accent2 29 3" xfId="15426"/>
    <cellStyle name="40% - Accent2 3" xfId="1242"/>
    <cellStyle name="40% - Accent2 3 2" xfId="9932"/>
    <cellStyle name="40% - Accent2 3 2 2" xfId="9933"/>
    <cellStyle name="40% - Accent2 3 2 2 2" xfId="15427"/>
    <cellStyle name="40% - Accent2 3 2 3" xfId="15428"/>
    <cellStyle name="40% - Accent2 3 3" xfId="9934"/>
    <cellStyle name="40% - Accent2 3 3 2" xfId="15429"/>
    <cellStyle name="40% - Accent2 3 3 2 2" xfId="15430"/>
    <cellStyle name="40% - Accent2 3 3 3" xfId="15431"/>
    <cellStyle name="40% - Accent2 3 4" xfId="9931"/>
    <cellStyle name="40% - Accent2 3 4 2" xfId="15432"/>
    <cellStyle name="40% - Accent2 3 4 2 2" xfId="15433"/>
    <cellStyle name="40% - Accent2 3 4 3" xfId="15434"/>
    <cellStyle name="40% - Accent2 3 5" xfId="15435"/>
    <cellStyle name="40% - Accent2 3 5 2" xfId="15436"/>
    <cellStyle name="40% - Accent2 3 6" xfId="15437"/>
    <cellStyle name="40% - Accent2 3 7" xfId="21725"/>
    <cellStyle name="40% - Accent2 30" xfId="15438"/>
    <cellStyle name="40% - Accent2 30 2" xfId="15439"/>
    <cellStyle name="40% - Accent2 30 2 2" xfId="15440"/>
    <cellStyle name="40% - Accent2 30 3" xfId="15441"/>
    <cellStyle name="40% - Accent2 31" xfId="15442"/>
    <cellStyle name="40% - Accent2 31 2" xfId="15443"/>
    <cellStyle name="40% - Accent2 31 2 2" xfId="15444"/>
    <cellStyle name="40% - Accent2 31 3" xfId="15445"/>
    <cellStyle name="40% - Accent2 32" xfId="15446"/>
    <cellStyle name="40% - Accent2 32 2" xfId="15447"/>
    <cellStyle name="40% - Accent2 32 2 2" xfId="15448"/>
    <cellStyle name="40% - Accent2 32 3" xfId="15449"/>
    <cellStyle name="40% - Accent2 33" xfId="15450"/>
    <cellStyle name="40% - Accent2 33 2" xfId="15451"/>
    <cellStyle name="40% - Accent2 33 2 2" xfId="15452"/>
    <cellStyle name="40% - Accent2 33 3" xfId="15453"/>
    <cellStyle name="40% - Accent2 34" xfId="15454"/>
    <cellStyle name="40% - Accent2 34 2" xfId="15455"/>
    <cellStyle name="40% - Accent2 34 2 2" xfId="15456"/>
    <cellStyle name="40% - Accent2 34 3" xfId="15457"/>
    <cellStyle name="40% - Accent2 35" xfId="15458"/>
    <cellStyle name="40% - Accent2 35 2" xfId="15459"/>
    <cellStyle name="40% - Accent2 35 2 2" xfId="15460"/>
    <cellStyle name="40% - Accent2 35 3" xfId="15461"/>
    <cellStyle name="40% - Accent2 36" xfId="15462"/>
    <cellStyle name="40% - Accent2 36 2" xfId="15463"/>
    <cellStyle name="40% - Accent2 36 2 2" xfId="15464"/>
    <cellStyle name="40% - Accent2 36 3" xfId="15465"/>
    <cellStyle name="40% - Accent2 37" xfId="15466"/>
    <cellStyle name="40% - Accent2 37 2" xfId="15467"/>
    <cellStyle name="40% - Accent2 37 2 2" xfId="15468"/>
    <cellStyle name="40% - Accent2 37 3" xfId="15469"/>
    <cellStyle name="40% - Accent2 38" xfId="15470"/>
    <cellStyle name="40% - Accent2 38 2" xfId="15471"/>
    <cellStyle name="40% - Accent2 38 2 2" xfId="15472"/>
    <cellStyle name="40% - Accent2 38 3" xfId="15473"/>
    <cellStyle name="40% - Accent2 39" xfId="15474"/>
    <cellStyle name="40% - Accent2 39 2" xfId="15475"/>
    <cellStyle name="40% - Accent2 39 2 2" xfId="15476"/>
    <cellStyle name="40% - Accent2 39 3" xfId="15477"/>
    <cellStyle name="40% - Accent2 4" xfId="1243"/>
    <cellStyle name="40% - Accent2 4 10" xfId="1244"/>
    <cellStyle name="40% - Accent2 4 11" xfId="1245"/>
    <cellStyle name="40% - Accent2 4 12" xfId="1246"/>
    <cellStyle name="40% - Accent2 4 13" xfId="9935"/>
    <cellStyle name="40% - Accent2 4 2" xfId="1247"/>
    <cellStyle name="40% - Accent2 4 2 10" xfId="9936"/>
    <cellStyle name="40% - Accent2 4 2 2" xfId="1248"/>
    <cellStyle name="40% - Accent2 4 2 2 2" xfId="1249"/>
    <cellStyle name="40% - Accent2 4 2 2 2 2" xfId="1250"/>
    <cellStyle name="40% - Accent2 4 2 2 2 2 2" xfId="1251"/>
    <cellStyle name="40% - Accent2 4 2 2 2 2 2 2" xfId="1252"/>
    <cellStyle name="40% - Accent2 4 2 2 2 2 2 3" xfId="1253"/>
    <cellStyle name="40% - Accent2 4 2 2 2 2 3" xfId="1254"/>
    <cellStyle name="40% - Accent2 4 2 2 2 2 4" xfId="1255"/>
    <cellStyle name="40% - Accent2 4 2 2 2 3" xfId="1256"/>
    <cellStyle name="40% - Accent2 4 2 2 2 3 2" xfId="1257"/>
    <cellStyle name="40% - Accent2 4 2 2 2 3 3" xfId="1258"/>
    <cellStyle name="40% - Accent2 4 2 2 2 4" xfId="1259"/>
    <cellStyle name="40% - Accent2 4 2 2 2 5" xfId="1260"/>
    <cellStyle name="40% - Accent2 4 2 2 2 6" xfId="1261"/>
    <cellStyle name="40% - Accent2 4 2 2 2 7" xfId="15478"/>
    <cellStyle name="40% - Accent2 4 2 2 3" xfId="1262"/>
    <cellStyle name="40% - Accent2 4 2 2 3 2" xfId="1263"/>
    <cellStyle name="40% - Accent2 4 2 2 3 2 2" xfId="1264"/>
    <cellStyle name="40% - Accent2 4 2 2 3 2 3" xfId="1265"/>
    <cellStyle name="40% - Accent2 4 2 2 3 3" xfId="1266"/>
    <cellStyle name="40% - Accent2 4 2 2 3 4" xfId="1267"/>
    <cellStyle name="40% - Accent2 4 2 2 4" xfId="1268"/>
    <cellStyle name="40% - Accent2 4 2 2 4 2" xfId="1269"/>
    <cellStyle name="40% - Accent2 4 2 2 4 3" xfId="1270"/>
    <cellStyle name="40% - Accent2 4 2 2 5" xfId="1271"/>
    <cellStyle name="40% - Accent2 4 2 2 6" xfId="1272"/>
    <cellStyle name="40% - Accent2 4 2 2 7" xfId="1273"/>
    <cellStyle name="40% - Accent2 4 2 2 8" xfId="1274"/>
    <cellStyle name="40% - Accent2 4 2 2 9" xfId="9937"/>
    <cellStyle name="40% - Accent2 4 2 3" xfId="1275"/>
    <cellStyle name="40% - Accent2 4 2 3 2" xfId="1276"/>
    <cellStyle name="40% - Accent2 4 2 3 2 2" xfId="1277"/>
    <cellStyle name="40% - Accent2 4 2 3 2 2 2" xfId="1278"/>
    <cellStyle name="40% - Accent2 4 2 3 2 2 3" xfId="1279"/>
    <cellStyle name="40% - Accent2 4 2 3 2 3" xfId="1280"/>
    <cellStyle name="40% - Accent2 4 2 3 2 4" xfId="1281"/>
    <cellStyle name="40% - Accent2 4 2 3 3" xfId="1282"/>
    <cellStyle name="40% - Accent2 4 2 3 3 2" xfId="1283"/>
    <cellStyle name="40% - Accent2 4 2 3 3 3" xfId="1284"/>
    <cellStyle name="40% - Accent2 4 2 3 4" xfId="1285"/>
    <cellStyle name="40% - Accent2 4 2 3 5" xfId="1286"/>
    <cellStyle name="40% - Accent2 4 2 3 6" xfId="1287"/>
    <cellStyle name="40% - Accent2 4 2 3 7" xfId="15479"/>
    <cellStyle name="40% - Accent2 4 2 4" xfId="1288"/>
    <cellStyle name="40% - Accent2 4 2 4 2" xfId="1289"/>
    <cellStyle name="40% - Accent2 4 2 4 2 2" xfId="1290"/>
    <cellStyle name="40% - Accent2 4 2 4 2 3" xfId="1291"/>
    <cellStyle name="40% - Accent2 4 2 4 3" xfId="1292"/>
    <cellStyle name="40% - Accent2 4 2 4 4" xfId="1293"/>
    <cellStyle name="40% - Accent2 4 2 5" xfId="1294"/>
    <cellStyle name="40% - Accent2 4 2 5 2" xfId="1295"/>
    <cellStyle name="40% - Accent2 4 2 5 3" xfId="1296"/>
    <cellStyle name="40% - Accent2 4 2 6" xfId="1297"/>
    <cellStyle name="40% - Accent2 4 2 7" xfId="1298"/>
    <cellStyle name="40% - Accent2 4 2 8" xfId="1299"/>
    <cellStyle name="40% - Accent2 4 2 9" xfId="1300"/>
    <cellStyle name="40% - Accent2 4 3" xfId="1301"/>
    <cellStyle name="40% - Accent2 4 3 2" xfId="1302"/>
    <cellStyle name="40% - Accent2 4 3 2 2" xfId="1303"/>
    <cellStyle name="40% - Accent2 4 3 2 2 2" xfId="1304"/>
    <cellStyle name="40% - Accent2 4 3 2 2 2 2" xfId="1305"/>
    <cellStyle name="40% - Accent2 4 3 2 2 2 3" xfId="1306"/>
    <cellStyle name="40% - Accent2 4 3 2 2 3" xfId="1307"/>
    <cellStyle name="40% - Accent2 4 3 2 2 4" xfId="1308"/>
    <cellStyle name="40% - Accent2 4 3 2 2 5" xfId="15481"/>
    <cellStyle name="40% - Accent2 4 3 2 3" xfId="1309"/>
    <cellStyle name="40% - Accent2 4 3 2 3 2" xfId="1310"/>
    <cellStyle name="40% - Accent2 4 3 2 3 3" xfId="1311"/>
    <cellStyle name="40% - Accent2 4 3 2 4" xfId="1312"/>
    <cellStyle name="40% - Accent2 4 3 2 5" xfId="1313"/>
    <cellStyle name="40% - Accent2 4 3 2 6" xfId="1314"/>
    <cellStyle name="40% - Accent2 4 3 2 7" xfId="15480"/>
    <cellStyle name="40% - Accent2 4 3 3" xfId="1315"/>
    <cellStyle name="40% - Accent2 4 3 3 2" xfId="1316"/>
    <cellStyle name="40% - Accent2 4 3 3 2 2" xfId="1317"/>
    <cellStyle name="40% - Accent2 4 3 3 2 3" xfId="1318"/>
    <cellStyle name="40% - Accent2 4 3 3 3" xfId="1319"/>
    <cellStyle name="40% - Accent2 4 3 3 4" xfId="1320"/>
    <cellStyle name="40% - Accent2 4 3 3 5" xfId="15482"/>
    <cellStyle name="40% - Accent2 4 3 4" xfId="1321"/>
    <cellStyle name="40% - Accent2 4 3 4 2" xfId="1322"/>
    <cellStyle name="40% - Accent2 4 3 4 3" xfId="1323"/>
    <cellStyle name="40% - Accent2 4 3 5" xfId="1324"/>
    <cellStyle name="40% - Accent2 4 3 6" xfId="1325"/>
    <cellStyle name="40% - Accent2 4 3 7" xfId="1326"/>
    <cellStyle name="40% - Accent2 4 3 8" xfId="1327"/>
    <cellStyle name="40% - Accent2 4 3 9" xfId="9938"/>
    <cellStyle name="40% - Accent2 4 4" xfId="1328"/>
    <cellStyle name="40% - Accent2 4 4 2" xfId="1329"/>
    <cellStyle name="40% - Accent2 4 4 2 2" xfId="1330"/>
    <cellStyle name="40% - Accent2 4 4 2 2 2" xfId="1331"/>
    <cellStyle name="40% - Accent2 4 4 2 2 3" xfId="1332"/>
    <cellStyle name="40% - Accent2 4 4 2 2 4" xfId="15485"/>
    <cellStyle name="40% - Accent2 4 4 2 3" xfId="1333"/>
    <cellStyle name="40% - Accent2 4 4 2 4" xfId="1334"/>
    <cellStyle name="40% - Accent2 4 4 2 5" xfId="15484"/>
    <cellStyle name="40% - Accent2 4 4 3" xfId="1335"/>
    <cellStyle name="40% - Accent2 4 4 3 2" xfId="1336"/>
    <cellStyle name="40% - Accent2 4 4 3 3" xfId="1337"/>
    <cellStyle name="40% - Accent2 4 4 3 4" xfId="15486"/>
    <cellStyle name="40% - Accent2 4 4 4" xfId="1338"/>
    <cellStyle name="40% - Accent2 4 4 5" xfId="1339"/>
    <cellStyle name="40% - Accent2 4 4 6" xfId="1340"/>
    <cellStyle name="40% - Accent2 4 4 7" xfId="15483"/>
    <cellStyle name="40% - Accent2 4 5" xfId="1341"/>
    <cellStyle name="40% - Accent2 4 5 2" xfId="1342"/>
    <cellStyle name="40% - Accent2 4 5 2 2" xfId="1343"/>
    <cellStyle name="40% - Accent2 4 5 2 2 2" xfId="1344"/>
    <cellStyle name="40% - Accent2 4 5 2 2 3" xfId="1345"/>
    <cellStyle name="40% - Accent2 4 5 2 3" xfId="1346"/>
    <cellStyle name="40% - Accent2 4 5 2 4" xfId="1347"/>
    <cellStyle name="40% - Accent2 4 5 2 5" xfId="15488"/>
    <cellStyle name="40% - Accent2 4 5 3" xfId="1348"/>
    <cellStyle name="40% - Accent2 4 5 3 2" xfId="1349"/>
    <cellStyle name="40% - Accent2 4 5 3 3" xfId="1350"/>
    <cellStyle name="40% - Accent2 4 5 4" xfId="1351"/>
    <cellStyle name="40% - Accent2 4 5 5" xfId="1352"/>
    <cellStyle name="40% - Accent2 4 5 6" xfId="15487"/>
    <cellStyle name="40% - Accent2 4 6" xfId="1353"/>
    <cellStyle name="40% - Accent2 4 6 2" xfId="1354"/>
    <cellStyle name="40% - Accent2 4 6 2 2" xfId="1355"/>
    <cellStyle name="40% - Accent2 4 6 2 3" xfId="1356"/>
    <cellStyle name="40% - Accent2 4 6 3" xfId="1357"/>
    <cellStyle name="40% - Accent2 4 6 4" xfId="1358"/>
    <cellStyle name="40% - Accent2 4 6 5" xfId="15489"/>
    <cellStyle name="40% - Accent2 4 7" xfId="1359"/>
    <cellStyle name="40% - Accent2 4 7 2" xfId="1360"/>
    <cellStyle name="40% - Accent2 4 7 2 2" xfId="1361"/>
    <cellStyle name="40% - Accent2 4 7 2 3" xfId="1362"/>
    <cellStyle name="40% - Accent2 4 7 3" xfId="1363"/>
    <cellStyle name="40% - Accent2 4 7 4" xfId="1364"/>
    <cellStyle name="40% - Accent2 4 8" xfId="1365"/>
    <cellStyle name="40% - Accent2 4 8 2" xfId="1366"/>
    <cellStyle name="40% - Accent2 4 8 3" xfId="1367"/>
    <cellStyle name="40% - Accent2 4 9" xfId="1368"/>
    <cellStyle name="40% - Accent2 40" xfId="15490"/>
    <cellStyle name="40% - Accent2 40 2" xfId="15491"/>
    <cellStyle name="40% - Accent2 40 2 2" xfId="15492"/>
    <cellStyle name="40% - Accent2 40 3" xfId="15493"/>
    <cellStyle name="40% - Accent2 41" xfId="15494"/>
    <cellStyle name="40% - Accent2 41 2" xfId="15495"/>
    <cellStyle name="40% - Accent2 41 2 2" xfId="15496"/>
    <cellStyle name="40% - Accent2 41 3" xfId="15497"/>
    <cellStyle name="40% - Accent2 42" xfId="15498"/>
    <cellStyle name="40% - Accent2 42 2" xfId="15499"/>
    <cellStyle name="40% - Accent2 42 2 2" xfId="15500"/>
    <cellStyle name="40% - Accent2 42 3" xfId="15501"/>
    <cellStyle name="40% - Accent2 43" xfId="15502"/>
    <cellStyle name="40% - Accent2 43 2" xfId="15503"/>
    <cellStyle name="40% - Accent2 43 2 2" xfId="15504"/>
    <cellStyle name="40% - Accent2 43 3" xfId="15505"/>
    <cellStyle name="40% - Accent2 44" xfId="15506"/>
    <cellStyle name="40% - Accent2 44 2" xfId="15507"/>
    <cellStyle name="40% - Accent2 44 2 2" xfId="15508"/>
    <cellStyle name="40% - Accent2 44 3" xfId="15509"/>
    <cellStyle name="40% - Accent2 45" xfId="15510"/>
    <cellStyle name="40% - Accent2 45 2" xfId="15511"/>
    <cellStyle name="40% - Accent2 45 2 2" xfId="15512"/>
    <cellStyle name="40% - Accent2 45 3" xfId="15513"/>
    <cellStyle name="40% - Accent2 46" xfId="15514"/>
    <cellStyle name="40% - Accent2 46 2" xfId="15515"/>
    <cellStyle name="40% - Accent2 46 2 2" xfId="15516"/>
    <cellStyle name="40% - Accent2 46 3" xfId="15517"/>
    <cellStyle name="40% - Accent2 47" xfId="15518"/>
    <cellStyle name="40% - Accent2 47 2" xfId="15519"/>
    <cellStyle name="40% - Accent2 47 2 2" xfId="15520"/>
    <cellStyle name="40% - Accent2 47 3" xfId="15521"/>
    <cellStyle name="40% - Accent2 48" xfId="15522"/>
    <cellStyle name="40% - Accent2 48 2" xfId="15523"/>
    <cellStyle name="40% - Accent2 48 2 2" xfId="15524"/>
    <cellStyle name="40% - Accent2 48 3" xfId="15525"/>
    <cellStyle name="40% - Accent2 49" xfId="15526"/>
    <cellStyle name="40% - Accent2 49 2" xfId="15527"/>
    <cellStyle name="40% - Accent2 49 2 2" xfId="15528"/>
    <cellStyle name="40% - Accent2 49 3" xfId="15529"/>
    <cellStyle name="40% - Accent2 5" xfId="1369"/>
    <cellStyle name="40% - Accent2 5 2" xfId="9940"/>
    <cellStyle name="40% - Accent2 5 2 2" xfId="9941"/>
    <cellStyle name="40% - Accent2 5 2 2 2" xfId="15530"/>
    <cellStyle name="40% - Accent2 5 2 3" xfId="15531"/>
    <cellStyle name="40% - Accent2 5 3" xfId="9942"/>
    <cellStyle name="40% - Accent2 5 3 2" xfId="15532"/>
    <cellStyle name="40% - Accent2 5 3 2 2" xfId="15533"/>
    <cellStyle name="40% - Accent2 5 3 3" xfId="15534"/>
    <cellStyle name="40% - Accent2 5 4" xfId="9939"/>
    <cellStyle name="40% - Accent2 5 4 2" xfId="15535"/>
    <cellStyle name="40% - Accent2 5 4 2 2" xfId="15536"/>
    <cellStyle name="40% - Accent2 5 4 3" xfId="15537"/>
    <cellStyle name="40% - Accent2 5 5" xfId="15538"/>
    <cellStyle name="40% - Accent2 5 5 2" xfId="15539"/>
    <cellStyle name="40% - Accent2 5 6" xfId="15540"/>
    <cellStyle name="40% - Accent2 50" xfId="15541"/>
    <cellStyle name="40% - Accent2 50 2" xfId="15542"/>
    <cellStyle name="40% - Accent2 50 2 2" xfId="15543"/>
    <cellStyle name="40% - Accent2 50 3" xfId="15544"/>
    <cellStyle name="40% - Accent2 51" xfId="15545"/>
    <cellStyle name="40% - Accent2 51 2" xfId="15546"/>
    <cellStyle name="40% - Accent2 51 2 2" xfId="15547"/>
    <cellStyle name="40% - Accent2 51 3" xfId="15548"/>
    <cellStyle name="40% - Accent2 52" xfId="15549"/>
    <cellStyle name="40% - Accent2 52 2" xfId="15550"/>
    <cellStyle name="40% - Accent2 52 2 2" xfId="15551"/>
    <cellStyle name="40% - Accent2 52 3" xfId="15552"/>
    <cellStyle name="40% - Accent2 53" xfId="15553"/>
    <cellStyle name="40% - Accent2 53 2" xfId="15554"/>
    <cellStyle name="40% - Accent2 53 2 2" xfId="15555"/>
    <cellStyle name="40% - Accent2 53 3" xfId="15556"/>
    <cellStyle name="40% - Accent2 54" xfId="15557"/>
    <cellStyle name="40% - Accent2 54 2" xfId="15558"/>
    <cellStyle name="40% - Accent2 54 2 2" xfId="15559"/>
    <cellStyle name="40% - Accent2 54 3" xfId="15560"/>
    <cellStyle name="40% - Accent2 55" xfId="15561"/>
    <cellStyle name="40% - Accent2 55 2" xfId="15562"/>
    <cellStyle name="40% - Accent2 55 2 2" xfId="15563"/>
    <cellStyle name="40% - Accent2 55 3" xfId="15564"/>
    <cellStyle name="40% - Accent2 56" xfId="15565"/>
    <cellStyle name="40% - Accent2 56 2" xfId="15566"/>
    <cellStyle name="40% - Accent2 56 2 2" xfId="15567"/>
    <cellStyle name="40% - Accent2 56 3" xfId="15568"/>
    <cellStyle name="40% - Accent2 57" xfId="15569"/>
    <cellStyle name="40% - Accent2 57 2" xfId="15570"/>
    <cellStyle name="40% - Accent2 57 2 2" xfId="15571"/>
    <cellStyle name="40% - Accent2 57 3" xfId="15572"/>
    <cellStyle name="40% - Accent2 58" xfId="15573"/>
    <cellStyle name="40% - Accent2 58 2" xfId="15574"/>
    <cellStyle name="40% - Accent2 58 2 2" xfId="15575"/>
    <cellStyle name="40% - Accent2 58 3" xfId="15576"/>
    <cellStyle name="40% - Accent2 59" xfId="15577"/>
    <cellStyle name="40% - Accent2 59 2" xfId="15578"/>
    <cellStyle name="40% - Accent2 59 2 2" xfId="15579"/>
    <cellStyle name="40% - Accent2 59 3" xfId="15580"/>
    <cellStyle name="40% - Accent2 6" xfId="1370"/>
    <cellStyle name="40% - Accent2 6 2" xfId="1371"/>
    <cellStyle name="40% - Accent2 6 2 2" xfId="1372"/>
    <cellStyle name="40% - Accent2 6 2 2 2" xfId="1373"/>
    <cellStyle name="40% - Accent2 6 2 2 2 2" xfId="15581"/>
    <cellStyle name="40% - Accent2 6 2 2 3" xfId="1374"/>
    <cellStyle name="40% - Accent2 6 2 2 4" xfId="9945"/>
    <cellStyle name="40% - Accent2 6 2 3" xfId="1375"/>
    <cellStyle name="40% - Accent2 6 2 3 2" xfId="15582"/>
    <cellStyle name="40% - Accent2 6 2 4" xfId="1376"/>
    <cellStyle name="40% - Accent2 6 2 5" xfId="9944"/>
    <cellStyle name="40% - Accent2 6 3" xfId="1377"/>
    <cellStyle name="40% - Accent2 6 3 2" xfId="1378"/>
    <cellStyle name="40% - Accent2 6 3 2 2" xfId="15584"/>
    <cellStyle name="40% - Accent2 6 3 2 3" xfId="15583"/>
    <cellStyle name="40% - Accent2 6 3 3" xfId="1379"/>
    <cellStyle name="40% - Accent2 6 3 3 2" xfId="15585"/>
    <cellStyle name="40% - Accent2 6 3 4" xfId="9946"/>
    <cellStyle name="40% - Accent2 6 4" xfId="1380"/>
    <cellStyle name="40% - Accent2 6 4 2" xfId="15587"/>
    <cellStyle name="40% - Accent2 6 4 2 2" xfId="15588"/>
    <cellStyle name="40% - Accent2 6 4 3" xfId="15589"/>
    <cellStyle name="40% - Accent2 6 4 4" xfId="15586"/>
    <cellStyle name="40% - Accent2 6 5" xfId="1381"/>
    <cellStyle name="40% - Accent2 6 5 2" xfId="15591"/>
    <cellStyle name="40% - Accent2 6 5 3" xfId="15590"/>
    <cellStyle name="40% - Accent2 6 6" xfId="1382"/>
    <cellStyle name="40% - Accent2 6 6 2" xfId="15592"/>
    <cellStyle name="40% - Accent2 6 7" xfId="9943"/>
    <cellStyle name="40% - Accent2 60" xfId="15593"/>
    <cellStyle name="40% - Accent2 60 2" xfId="15594"/>
    <cellStyle name="40% - Accent2 60 2 2" xfId="15595"/>
    <cellStyle name="40% - Accent2 60 3" xfId="15596"/>
    <cellStyle name="40% - Accent2 61" xfId="15597"/>
    <cellStyle name="40% - Accent2 61 2" xfId="15598"/>
    <cellStyle name="40% - Accent2 61 2 2" xfId="15599"/>
    <cellStyle name="40% - Accent2 61 3" xfId="15600"/>
    <cellStyle name="40% - Accent2 62" xfId="15601"/>
    <cellStyle name="40% - Accent2 62 2" xfId="15602"/>
    <cellStyle name="40% - Accent2 62 2 2" xfId="15603"/>
    <cellStyle name="40% - Accent2 62 3" xfId="15604"/>
    <cellStyle name="40% - Accent2 63" xfId="15605"/>
    <cellStyle name="40% - Accent2 63 2" xfId="15606"/>
    <cellStyle name="40% - Accent2 63 2 2" xfId="15607"/>
    <cellStyle name="40% - Accent2 63 3" xfId="15608"/>
    <cellStyle name="40% - Accent2 64" xfId="15609"/>
    <cellStyle name="40% - Accent2 64 2" xfId="15610"/>
    <cellStyle name="40% - Accent2 64 2 2" xfId="15611"/>
    <cellStyle name="40% - Accent2 64 3" xfId="15612"/>
    <cellStyle name="40% - Accent2 65" xfId="15613"/>
    <cellStyle name="40% - Accent2 65 2" xfId="15614"/>
    <cellStyle name="40% - Accent2 65 2 2" xfId="15615"/>
    <cellStyle name="40% - Accent2 65 3" xfId="15616"/>
    <cellStyle name="40% - Accent2 66" xfId="15617"/>
    <cellStyle name="40% - Accent2 66 2" xfId="15618"/>
    <cellStyle name="40% - Accent2 66 2 2" xfId="15619"/>
    <cellStyle name="40% - Accent2 66 3" xfId="15620"/>
    <cellStyle name="40% - Accent2 67" xfId="15621"/>
    <cellStyle name="40% - Accent2 67 2" xfId="15622"/>
    <cellStyle name="40% - Accent2 67 2 2" xfId="15623"/>
    <cellStyle name="40% - Accent2 67 3" xfId="15624"/>
    <cellStyle name="40% - Accent2 68" xfId="15625"/>
    <cellStyle name="40% - Accent2 68 2" xfId="15626"/>
    <cellStyle name="40% - Accent2 68 2 2" xfId="15627"/>
    <cellStyle name="40% - Accent2 68 3" xfId="15628"/>
    <cellStyle name="40% - Accent2 69" xfId="15629"/>
    <cellStyle name="40% - Accent2 69 2" xfId="15630"/>
    <cellStyle name="40% - Accent2 69 2 2" xfId="15631"/>
    <cellStyle name="40% - Accent2 69 3" xfId="15632"/>
    <cellStyle name="40% - Accent2 7" xfId="1383"/>
    <cellStyle name="40% - Accent2 7 2" xfId="9948"/>
    <cellStyle name="40% - Accent2 7 2 2" xfId="15633"/>
    <cellStyle name="40% - Accent2 7 2 2 2" xfId="15634"/>
    <cellStyle name="40% - Accent2 7 2 3" xfId="15635"/>
    <cellStyle name="40% - Accent2 7 3" xfId="9947"/>
    <cellStyle name="40% - Accent2 7 3 2" xfId="15636"/>
    <cellStyle name="40% - Accent2 7 3 2 2" xfId="15637"/>
    <cellStyle name="40% - Accent2 7 3 3" xfId="15638"/>
    <cellStyle name="40% - Accent2 7 4" xfId="15639"/>
    <cellStyle name="40% - Accent2 7 4 2" xfId="15640"/>
    <cellStyle name="40% - Accent2 7 4 2 2" xfId="15641"/>
    <cellStyle name="40% - Accent2 7 4 3" xfId="15642"/>
    <cellStyle name="40% - Accent2 7 5" xfId="15643"/>
    <cellStyle name="40% - Accent2 7 5 2" xfId="15644"/>
    <cellStyle name="40% - Accent2 7 6" xfId="15645"/>
    <cellStyle name="40% - Accent2 70" xfId="15646"/>
    <cellStyle name="40% - Accent2 70 2" xfId="15647"/>
    <cellStyle name="40% - Accent2 70 2 2" xfId="15648"/>
    <cellStyle name="40% - Accent2 70 3" xfId="15649"/>
    <cellStyle name="40% - Accent2 71" xfId="15650"/>
    <cellStyle name="40% - Accent2 71 2" xfId="15651"/>
    <cellStyle name="40% - Accent2 71 2 2" xfId="15652"/>
    <cellStyle name="40% - Accent2 71 3" xfId="15653"/>
    <cellStyle name="40% - Accent2 72" xfId="15654"/>
    <cellStyle name="40% - Accent2 72 2" xfId="15655"/>
    <cellStyle name="40% - Accent2 72 2 2" xfId="15656"/>
    <cellStyle name="40% - Accent2 72 3" xfId="15657"/>
    <cellStyle name="40% - Accent2 73" xfId="15658"/>
    <cellStyle name="40% - Accent2 73 2" xfId="15659"/>
    <cellStyle name="40% - Accent2 73 2 2" xfId="15660"/>
    <cellStyle name="40% - Accent2 73 3" xfId="15661"/>
    <cellStyle name="40% - Accent2 74" xfId="15662"/>
    <cellStyle name="40% - Accent2 74 2" xfId="15663"/>
    <cellStyle name="40% - Accent2 74 2 2" xfId="15664"/>
    <cellStyle name="40% - Accent2 74 3" xfId="15665"/>
    <cellStyle name="40% - Accent2 75" xfId="15666"/>
    <cellStyle name="40% - Accent2 75 2" xfId="15667"/>
    <cellStyle name="40% - Accent2 75 2 2" xfId="15668"/>
    <cellStyle name="40% - Accent2 75 3" xfId="15669"/>
    <cellStyle name="40% - Accent2 76" xfId="15670"/>
    <cellStyle name="40% - Accent2 76 2" xfId="15671"/>
    <cellStyle name="40% - Accent2 76 2 2" xfId="15672"/>
    <cellStyle name="40% - Accent2 76 3" xfId="15673"/>
    <cellStyle name="40% - Accent2 77" xfId="15674"/>
    <cellStyle name="40% - Accent2 77 2" xfId="15675"/>
    <cellStyle name="40% - Accent2 77 2 2" xfId="15676"/>
    <cellStyle name="40% - Accent2 77 3" xfId="15677"/>
    <cellStyle name="40% - Accent2 78" xfId="15678"/>
    <cellStyle name="40% - Accent2 78 2" xfId="15679"/>
    <cellStyle name="40% - Accent2 78 2 2" xfId="15680"/>
    <cellStyle name="40% - Accent2 78 3" xfId="15681"/>
    <cellStyle name="40% - Accent2 79" xfId="15682"/>
    <cellStyle name="40% - Accent2 79 2" xfId="15683"/>
    <cellStyle name="40% - Accent2 8" xfId="1384"/>
    <cellStyle name="40% - Accent2 8 2" xfId="1385"/>
    <cellStyle name="40% - Accent2 8 2 2" xfId="15685"/>
    <cellStyle name="40% - Accent2 8 2 2 2" xfId="15686"/>
    <cellStyle name="40% - Accent2 8 2 3" xfId="15687"/>
    <cellStyle name="40% - Accent2 8 2 4" xfId="15684"/>
    <cellStyle name="40% - Accent2 8 3" xfId="1386"/>
    <cellStyle name="40% - Accent2 8 3 2" xfId="15689"/>
    <cellStyle name="40% - Accent2 8 3 2 2" xfId="15690"/>
    <cellStyle name="40% - Accent2 8 3 3" xfId="15691"/>
    <cellStyle name="40% - Accent2 8 3 4" xfId="15688"/>
    <cellStyle name="40% - Accent2 8 4" xfId="9949"/>
    <cellStyle name="40% - Accent2 8 4 2" xfId="15692"/>
    <cellStyle name="40% - Accent2 8 4 2 2" xfId="15693"/>
    <cellStyle name="40% - Accent2 8 4 3" xfId="15694"/>
    <cellStyle name="40% - Accent2 8 5" xfId="15695"/>
    <cellStyle name="40% - Accent2 8 5 2" xfId="15696"/>
    <cellStyle name="40% - Accent2 8 6" xfId="15697"/>
    <cellStyle name="40% - Accent2 80" xfId="15698"/>
    <cellStyle name="40% - Accent2 80 2" xfId="15699"/>
    <cellStyle name="40% - Accent2 81" xfId="15700"/>
    <cellStyle name="40% - Accent2 81 2" xfId="15701"/>
    <cellStyle name="40% - Accent2 82" xfId="15702"/>
    <cellStyle name="40% - Accent2 82 2" xfId="15703"/>
    <cellStyle name="40% - Accent2 83" xfId="15704"/>
    <cellStyle name="40% - Accent2 83 2" xfId="15705"/>
    <cellStyle name="40% - Accent2 84" xfId="15706"/>
    <cellStyle name="40% - Accent2 84 2" xfId="15707"/>
    <cellStyle name="40% - Accent2 85" xfId="15708"/>
    <cellStyle name="40% - Accent2 85 2" xfId="15709"/>
    <cellStyle name="40% - Accent2 86" xfId="15710"/>
    <cellStyle name="40% - Accent2 86 2" xfId="15711"/>
    <cellStyle name="40% - Accent2 87" xfId="15712"/>
    <cellStyle name="40% - Accent2 87 2" xfId="15713"/>
    <cellStyle name="40% - Accent2 88" xfId="15714"/>
    <cellStyle name="40% - Accent2 88 2" xfId="15715"/>
    <cellStyle name="40% - Accent2 89" xfId="15716"/>
    <cellStyle name="40% - Accent2 89 2" xfId="15717"/>
    <cellStyle name="40% - Accent2 9" xfId="1387"/>
    <cellStyle name="40% - Accent2 9 2" xfId="9950"/>
    <cellStyle name="40% - Accent2 9 2 2" xfId="15718"/>
    <cellStyle name="40% - Accent2 9 2 2 2" xfId="15719"/>
    <cellStyle name="40% - Accent2 9 2 3" xfId="15720"/>
    <cellStyle name="40% - Accent2 9 3" xfId="15721"/>
    <cellStyle name="40% - Accent2 9 3 2" xfId="15722"/>
    <cellStyle name="40% - Accent2 9 3 2 2" xfId="15723"/>
    <cellStyle name="40% - Accent2 9 3 3" xfId="15724"/>
    <cellStyle name="40% - Accent2 9 4" xfId="15725"/>
    <cellStyle name="40% - Accent2 9 4 2" xfId="15726"/>
    <cellStyle name="40% - Accent2 9 4 2 2" xfId="15727"/>
    <cellStyle name="40% - Accent2 9 4 3" xfId="15728"/>
    <cellStyle name="40% - Accent2 9 5" xfId="15729"/>
    <cellStyle name="40% - Accent2 9 5 2" xfId="15730"/>
    <cellStyle name="40% - Accent2 9 6" xfId="15731"/>
    <cellStyle name="40% - Accent2 90" xfId="15732"/>
    <cellStyle name="40% - Accent2 90 2" xfId="15733"/>
    <cellStyle name="40% - Accent2 91" xfId="15734"/>
    <cellStyle name="40% - Accent2 91 2" xfId="15735"/>
    <cellStyle name="40% - Accent2 92" xfId="15736"/>
    <cellStyle name="40% - Accent2 92 2" xfId="15737"/>
    <cellStyle name="40% - Accent2 93" xfId="15738"/>
    <cellStyle name="40% - Accent2 93 2" xfId="15739"/>
    <cellStyle name="40% - Accent2 94" xfId="15740"/>
    <cellStyle name="40% - Accent2 94 2" xfId="15741"/>
    <cellStyle name="40% - Accent2 95" xfId="15742"/>
    <cellStyle name="40% - Accent2 95 2" xfId="15743"/>
    <cellStyle name="40% - Accent2 96" xfId="15744"/>
    <cellStyle name="40% - Accent2 96 2" xfId="15745"/>
    <cellStyle name="40% - Accent2 97" xfId="15746"/>
    <cellStyle name="40% - Accent2 97 2" xfId="15747"/>
    <cellStyle name="40% - Accent2 98" xfId="15748"/>
    <cellStyle name="40% - Accent2 98 2" xfId="15749"/>
    <cellStyle name="40% - Accent2 99" xfId="15750"/>
    <cellStyle name="40% - Accent2 99 2" xfId="15751"/>
    <cellStyle name="40% - Accent3" xfId="9728" builtinId="39" customBuiltin="1"/>
    <cellStyle name="40% - Accent3 10" xfId="1388"/>
    <cellStyle name="40% - Accent3 10 2" xfId="9951"/>
    <cellStyle name="40% - Accent3 10 2 2" xfId="15752"/>
    <cellStyle name="40% - Accent3 10 2 2 2" xfId="15753"/>
    <cellStyle name="40% - Accent3 10 2 3" xfId="15754"/>
    <cellStyle name="40% - Accent3 10 3" xfId="15755"/>
    <cellStyle name="40% - Accent3 10 3 2" xfId="15756"/>
    <cellStyle name="40% - Accent3 10 3 2 2" xfId="15757"/>
    <cellStyle name="40% - Accent3 10 3 3" xfId="15758"/>
    <cellStyle name="40% - Accent3 10 4" xfId="15759"/>
    <cellStyle name="40% - Accent3 10 4 2" xfId="15760"/>
    <cellStyle name="40% - Accent3 10 4 2 2" xfId="15761"/>
    <cellStyle name="40% - Accent3 10 4 3" xfId="15762"/>
    <cellStyle name="40% - Accent3 10 5" xfId="15763"/>
    <cellStyle name="40% - Accent3 10 5 2" xfId="15764"/>
    <cellStyle name="40% - Accent3 10 6" xfId="15765"/>
    <cellStyle name="40% - Accent3 100" xfId="15766"/>
    <cellStyle name="40% - Accent3 100 2" xfId="15767"/>
    <cellStyle name="40% - Accent3 101" xfId="15768"/>
    <cellStyle name="40% - Accent3 101 2" xfId="15769"/>
    <cellStyle name="40% - Accent3 102" xfId="15770"/>
    <cellStyle name="40% - Accent3 102 2" xfId="15771"/>
    <cellStyle name="40% - Accent3 103" xfId="15772"/>
    <cellStyle name="40% - Accent3 103 2" xfId="15773"/>
    <cellStyle name="40% - Accent3 104" xfId="15774"/>
    <cellStyle name="40% - Accent3 104 2" xfId="15775"/>
    <cellStyle name="40% - Accent3 105" xfId="15776"/>
    <cellStyle name="40% - Accent3 105 2" xfId="15777"/>
    <cellStyle name="40% - Accent3 106" xfId="15778"/>
    <cellStyle name="40% - Accent3 106 2" xfId="15779"/>
    <cellStyle name="40% - Accent3 107" xfId="15780"/>
    <cellStyle name="40% - Accent3 108" xfId="15781"/>
    <cellStyle name="40% - Accent3 109" xfId="15782"/>
    <cellStyle name="40% - Accent3 11" xfId="15783"/>
    <cellStyle name="40% - Accent3 11 2" xfId="15784"/>
    <cellStyle name="40% - Accent3 11 2 2" xfId="15785"/>
    <cellStyle name="40% - Accent3 11 2 2 2" xfId="15786"/>
    <cellStyle name="40% - Accent3 11 2 3" xfId="15787"/>
    <cellStyle name="40% - Accent3 11 3" xfId="15788"/>
    <cellStyle name="40% - Accent3 11 3 2" xfId="15789"/>
    <cellStyle name="40% - Accent3 11 3 2 2" xfId="15790"/>
    <cellStyle name="40% - Accent3 11 3 3" xfId="15791"/>
    <cellStyle name="40% - Accent3 11 4" xfId="15792"/>
    <cellStyle name="40% - Accent3 11 4 2" xfId="15793"/>
    <cellStyle name="40% - Accent3 11 4 2 2" xfId="15794"/>
    <cellStyle name="40% - Accent3 11 4 3" xfId="15795"/>
    <cellStyle name="40% - Accent3 11 5" xfId="15796"/>
    <cellStyle name="40% - Accent3 11 5 2" xfId="15797"/>
    <cellStyle name="40% - Accent3 11 6" xfId="15798"/>
    <cellStyle name="40% - Accent3 110" xfId="15799"/>
    <cellStyle name="40% - Accent3 111" xfId="15800"/>
    <cellStyle name="40% - Accent3 112" xfId="15801"/>
    <cellStyle name="40% - Accent3 113" xfId="15802"/>
    <cellStyle name="40% - Accent3 114" xfId="15803"/>
    <cellStyle name="40% - Accent3 115" xfId="15804"/>
    <cellStyle name="40% - Accent3 116" xfId="15805"/>
    <cellStyle name="40% - Accent3 117" xfId="15806"/>
    <cellStyle name="40% - Accent3 118" xfId="15807"/>
    <cellStyle name="40% - Accent3 119" xfId="15808"/>
    <cellStyle name="40% - Accent3 12" xfId="15809"/>
    <cellStyle name="40% - Accent3 12 2" xfId="15810"/>
    <cellStyle name="40% - Accent3 12 2 2" xfId="15811"/>
    <cellStyle name="40% - Accent3 12 2 2 2" xfId="15812"/>
    <cellStyle name="40% - Accent3 12 2 3" xfId="15813"/>
    <cellStyle name="40% - Accent3 12 3" xfId="15814"/>
    <cellStyle name="40% - Accent3 12 3 2" xfId="15815"/>
    <cellStyle name="40% - Accent3 12 3 2 2" xfId="15816"/>
    <cellStyle name="40% - Accent3 12 3 3" xfId="15817"/>
    <cellStyle name="40% - Accent3 12 4" xfId="15818"/>
    <cellStyle name="40% - Accent3 12 4 2" xfId="15819"/>
    <cellStyle name="40% - Accent3 12 4 2 2" xfId="15820"/>
    <cellStyle name="40% - Accent3 12 4 3" xfId="15821"/>
    <cellStyle name="40% - Accent3 12 5" xfId="15822"/>
    <cellStyle name="40% - Accent3 12 5 2" xfId="15823"/>
    <cellStyle name="40% - Accent3 12 6" xfId="15824"/>
    <cellStyle name="40% - Accent3 120" xfId="21685"/>
    <cellStyle name="40% - Accent3 13" xfId="15825"/>
    <cellStyle name="40% - Accent3 14" xfId="15826"/>
    <cellStyle name="40% - Accent3 14 2" xfId="15827"/>
    <cellStyle name="40% - Accent3 14 2 2" xfId="15828"/>
    <cellStyle name="40% - Accent3 14 2 2 2" xfId="15829"/>
    <cellStyle name="40% - Accent3 14 2 3" xfId="15830"/>
    <cellStyle name="40% - Accent3 14 3" xfId="15831"/>
    <cellStyle name="40% - Accent3 14 3 2" xfId="15832"/>
    <cellStyle name="40% - Accent3 14 3 2 2" xfId="15833"/>
    <cellStyle name="40% - Accent3 14 3 3" xfId="15834"/>
    <cellStyle name="40% - Accent3 14 4" xfId="15835"/>
    <cellStyle name="40% - Accent3 14 4 2" xfId="15836"/>
    <cellStyle name="40% - Accent3 14 4 2 2" xfId="15837"/>
    <cellStyle name="40% - Accent3 14 4 3" xfId="15838"/>
    <cellStyle name="40% - Accent3 14 5" xfId="15839"/>
    <cellStyle name="40% - Accent3 14 5 2" xfId="15840"/>
    <cellStyle name="40% - Accent3 14 6" xfId="15841"/>
    <cellStyle name="40% - Accent3 15" xfId="15842"/>
    <cellStyle name="40% - Accent3 15 2" xfId="15843"/>
    <cellStyle name="40% - Accent3 15 2 2" xfId="15844"/>
    <cellStyle name="40% - Accent3 15 2 2 2" xfId="15845"/>
    <cellStyle name="40% - Accent3 15 2 3" xfId="15846"/>
    <cellStyle name="40% - Accent3 15 3" xfId="15847"/>
    <cellStyle name="40% - Accent3 15 3 2" xfId="15848"/>
    <cellStyle name="40% - Accent3 15 3 2 2" xfId="15849"/>
    <cellStyle name="40% - Accent3 15 3 3" xfId="15850"/>
    <cellStyle name="40% - Accent3 15 4" xfId="15851"/>
    <cellStyle name="40% - Accent3 15 4 2" xfId="15852"/>
    <cellStyle name="40% - Accent3 15 4 2 2" xfId="15853"/>
    <cellStyle name="40% - Accent3 15 4 3" xfId="15854"/>
    <cellStyle name="40% - Accent3 15 5" xfId="15855"/>
    <cellStyle name="40% - Accent3 15 5 2" xfId="15856"/>
    <cellStyle name="40% - Accent3 15 6" xfId="15857"/>
    <cellStyle name="40% - Accent3 16" xfId="15858"/>
    <cellStyle name="40% - Accent3 16 2" xfId="15859"/>
    <cellStyle name="40% - Accent3 16 2 2" xfId="15860"/>
    <cellStyle name="40% - Accent3 16 2 2 2" xfId="15861"/>
    <cellStyle name="40% - Accent3 16 2 3" xfId="15862"/>
    <cellStyle name="40% - Accent3 16 3" xfId="15863"/>
    <cellStyle name="40% - Accent3 16 3 2" xfId="15864"/>
    <cellStyle name="40% - Accent3 16 3 2 2" xfId="15865"/>
    <cellStyle name="40% - Accent3 16 3 3" xfId="15866"/>
    <cellStyle name="40% - Accent3 16 4" xfId="15867"/>
    <cellStyle name="40% - Accent3 16 4 2" xfId="15868"/>
    <cellStyle name="40% - Accent3 16 4 2 2" xfId="15869"/>
    <cellStyle name="40% - Accent3 16 4 3" xfId="15870"/>
    <cellStyle name="40% - Accent3 16 5" xfId="15871"/>
    <cellStyle name="40% - Accent3 16 5 2" xfId="15872"/>
    <cellStyle name="40% - Accent3 16 6" xfId="15873"/>
    <cellStyle name="40% - Accent3 17" xfId="15874"/>
    <cellStyle name="40% - Accent3 17 2" xfId="15875"/>
    <cellStyle name="40% - Accent3 17 2 2" xfId="15876"/>
    <cellStyle name="40% - Accent3 17 2 2 2" xfId="15877"/>
    <cellStyle name="40% - Accent3 17 2 3" xfId="15878"/>
    <cellStyle name="40% - Accent3 17 3" xfId="15879"/>
    <cellStyle name="40% - Accent3 17 3 2" xfId="15880"/>
    <cellStyle name="40% - Accent3 17 3 2 2" xfId="15881"/>
    <cellStyle name="40% - Accent3 17 3 3" xfId="15882"/>
    <cellStyle name="40% - Accent3 17 4" xfId="15883"/>
    <cellStyle name="40% - Accent3 17 4 2" xfId="15884"/>
    <cellStyle name="40% - Accent3 17 4 2 2" xfId="15885"/>
    <cellStyle name="40% - Accent3 17 4 3" xfId="15886"/>
    <cellStyle name="40% - Accent3 17 5" xfId="15887"/>
    <cellStyle name="40% - Accent3 17 5 2" xfId="15888"/>
    <cellStyle name="40% - Accent3 17 6" xfId="15889"/>
    <cellStyle name="40% - Accent3 18" xfId="15890"/>
    <cellStyle name="40% - Accent3 18 2" xfId="15891"/>
    <cellStyle name="40% - Accent3 18 2 2" xfId="15892"/>
    <cellStyle name="40% - Accent3 18 2 2 2" xfId="15893"/>
    <cellStyle name="40% - Accent3 18 2 3" xfId="15894"/>
    <cellStyle name="40% - Accent3 18 3" xfId="15895"/>
    <cellStyle name="40% - Accent3 18 3 2" xfId="15896"/>
    <cellStyle name="40% - Accent3 18 3 2 2" xfId="15897"/>
    <cellStyle name="40% - Accent3 18 3 3" xfId="15898"/>
    <cellStyle name="40% - Accent3 18 4" xfId="15899"/>
    <cellStyle name="40% - Accent3 18 4 2" xfId="15900"/>
    <cellStyle name="40% - Accent3 18 4 2 2" xfId="15901"/>
    <cellStyle name="40% - Accent3 18 4 3" xfId="15902"/>
    <cellStyle name="40% - Accent3 18 5" xfId="15903"/>
    <cellStyle name="40% - Accent3 18 5 2" xfId="15904"/>
    <cellStyle name="40% - Accent3 18 6" xfId="15905"/>
    <cellStyle name="40% - Accent3 19" xfId="15906"/>
    <cellStyle name="40% - Accent3 19 2" xfId="15907"/>
    <cellStyle name="40% - Accent3 19 2 2" xfId="15908"/>
    <cellStyle name="40% - Accent3 19 2 2 2" xfId="15909"/>
    <cellStyle name="40% - Accent3 19 2 3" xfId="15910"/>
    <cellStyle name="40% - Accent3 19 3" xfId="15911"/>
    <cellStyle name="40% - Accent3 19 3 2" xfId="15912"/>
    <cellStyle name="40% - Accent3 19 3 2 2" xfId="15913"/>
    <cellStyle name="40% - Accent3 19 3 3" xfId="15914"/>
    <cellStyle name="40% - Accent3 19 4" xfId="15915"/>
    <cellStyle name="40% - Accent3 19 4 2" xfId="15916"/>
    <cellStyle name="40% - Accent3 19 4 2 2" xfId="15917"/>
    <cellStyle name="40% - Accent3 19 4 3" xfId="15918"/>
    <cellStyle name="40% - Accent3 19 5" xfId="15919"/>
    <cellStyle name="40% - Accent3 19 5 2" xfId="15920"/>
    <cellStyle name="40% - Accent3 19 6" xfId="15921"/>
    <cellStyle name="40% - Accent3 2" xfId="1389"/>
    <cellStyle name="40% - Accent3 2 2" xfId="1390"/>
    <cellStyle name="40% - Accent3 2 2 2" xfId="9954"/>
    <cellStyle name="40% - Accent3 2 2 2 2" xfId="20890"/>
    <cellStyle name="40% - Accent3 2 2 3" xfId="9953"/>
    <cellStyle name="40% - Accent3 2 2 4" xfId="15922"/>
    <cellStyle name="40% - Accent3 2 3" xfId="1391"/>
    <cellStyle name="40% - Accent3 2 3 2" xfId="9955"/>
    <cellStyle name="40% - Accent3 2 3 3" xfId="15923"/>
    <cellStyle name="40% - Accent3 2 4" xfId="1392"/>
    <cellStyle name="40% - Accent3 2 4 2" xfId="15924"/>
    <cellStyle name="40% - Accent3 2 5" xfId="1393"/>
    <cellStyle name="40% - Accent3 2 5 2" xfId="1394"/>
    <cellStyle name="40% - Accent3 2 5 2 2" xfId="1395"/>
    <cellStyle name="40% - Accent3 2 5 2 3" xfId="1396"/>
    <cellStyle name="40% - Accent3 2 6" xfId="1397"/>
    <cellStyle name="40% - Accent3 2 7" xfId="9952"/>
    <cellStyle name="40% - Accent3 2 8" xfId="21710"/>
    <cellStyle name="40% - Accent3 20" xfId="15925"/>
    <cellStyle name="40% - Accent3 20 2" xfId="15926"/>
    <cellStyle name="40% - Accent3 20 2 2" xfId="15927"/>
    <cellStyle name="40% - Accent3 20 2 2 2" xfId="15928"/>
    <cellStyle name="40% - Accent3 20 2 3" xfId="15929"/>
    <cellStyle name="40% - Accent3 20 3" xfId="15930"/>
    <cellStyle name="40% - Accent3 20 3 2" xfId="15931"/>
    <cellStyle name="40% - Accent3 20 3 2 2" xfId="15932"/>
    <cellStyle name="40% - Accent3 20 3 3" xfId="15933"/>
    <cellStyle name="40% - Accent3 20 4" xfId="15934"/>
    <cellStyle name="40% - Accent3 20 4 2" xfId="15935"/>
    <cellStyle name="40% - Accent3 20 4 2 2" xfId="15936"/>
    <cellStyle name="40% - Accent3 20 4 3" xfId="15937"/>
    <cellStyle name="40% - Accent3 20 5" xfId="15938"/>
    <cellStyle name="40% - Accent3 20 5 2" xfId="15939"/>
    <cellStyle name="40% - Accent3 20 6" xfId="15940"/>
    <cellStyle name="40% - Accent3 21" xfId="15941"/>
    <cellStyle name="40% - Accent3 21 2" xfId="15942"/>
    <cellStyle name="40% - Accent3 21 2 2" xfId="15943"/>
    <cellStyle name="40% - Accent3 21 2 2 2" xfId="15944"/>
    <cellStyle name="40% - Accent3 21 2 3" xfId="15945"/>
    <cellStyle name="40% - Accent3 21 3" xfId="15946"/>
    <cellStyle name="40% - Accent3 21 3 2" xfId="15947"/>
    <cellStyle name="40% - Accent3 21 3 2 2" xfId="15948"/>
    <cellStyle name="40% - Accent3 21 3 3" xfId="15949"/>
    <cellStyle name="40% - Accent3 21 4" xfId="15950"/>
    <cellStyle name="40% - Accent3 21 4 2" xfId="15951"/>
    <cellStyle name="40% - Accent3 21 4 2 2" xfId="15952"/>
    <cellStyle name="40% - Accent3 21 4 3" xfId="15953"/>
    <cellStyle name="40% - Accent3 21 5" xfId="15954"/>
    <cellStyle name="40% - Accent3 21 5 2" xfId="15955"/>
    <cellStyle name="40% - Accent3 21 6" xfId="15956"/>
    <cellStyle name="40% - Accent3 22" xfId="15957"/>
    <cellStyle name="40% - Accent3 22 2" xfId="15958"/>
    <cellStyle name="40% - Accent3 22 2 2" xfId="15959"/>
    <cellStyle name="40% - Accent3 22 2 2 2" xfId="15960"/>
    <cellStyle name="40% - Accent3 22 2 3" xfId="15961"/>
    <cellStyle name="40% - Accent3 22 3" xfId="15962"/>
    <cellStyle name="40% - Accent3 22 3 2" xfId="15963"/>
    <cellStyle name="40% - Accent3 22 3 2 2" xfId="15964"/>
    <cellStyle name="40% - Accent3 22 3 3" xfId="15965"/>
    <cellStyle name="40% - Accent3 22 4" xfId="15966"/>
    <cellStyle name="40% - Accent3 22 4 2" xfId="15967"/>
    <cellStyle name="40% - Accent3 22 4 2 2" xfId="15968"/>
    <cellStyle name="40% - Accent3 22 4 3" xfId="15969"/>
    <cellStyle name="40% - Accent3 22 5" xfId="15970"/>
    <cellStyle name="40% - Accent3 22 5 2" xfId="15971"/>
    <cellStyle name="40% - Accent3 22 6" xfId="15972"/>
    <cellStyle name="40% - Accent3 23" xfId="15973"/>
    <cellStyle name="40% - Accent3 23 2" xfId="15974"/>
    <cellStyle name="40% - Accent3 23 2 2" xfId="15975"/>
    <cellStyle name="40% - Accent3 23 2 2 2" xfId="15976"/>
    <cellStyle name="40% - Accent3 23 2 3" xfId="15977"/>
    <cellStyle name="40% - Accent3 23 3" xfId="15978"/>
    <cellStyle name="40% - Accent3 23 3 2" xfId="15979"/>
    <cellStyle name="40% - Accent3 23 3 2 2" xfId="15980"/>
    <cellStyle name="40% - Accent3 23 3 3" xfId="15981"/>
    <cellStyle name="40% - Accent3 23 4" xfId="15982"/>
    <cellStyle name="40% - Accent3 23 4 2" xfId="15983"/>
    <cellStyle name="40% - Accent3 23 4 2 2" xfId="15984"/>
    <cellStyle name="40% - Accent3 23 4 3" xfId="15985"/>
    <cellStyle name="40% - Accent3 23 5" xfId="15986"/>
    <cellStyle name="40% - Accent3 23 5 2" xfId="15987"/>
    <cellStyle name="40% - Accent3 23 6" xfId="15988"/>
    <cellStyle name="40% - Accent3 24" xfId="15989"/>
    <cellStyle name="40% - Accent3 24 2" xfId="15990"/>
    <cellStyle name="40% - Accent3 24 2 2" xfId="15991"/>
    <cellStyle name="40% - Accent3 24 2 2 2" xfId="15992"/>
    <cellStyle name="40% - Accent3 24 2 3" xfId="15993"/>
    <cellStyle name="40% - Accent3 24 3" xfId="15994"/>
    <cellStyle name="40% - Accent3 24 3 2" xfId="15995"/>
    <cellStyle name="40% - Accent3 24 3 2 2" xfId="15996"/>
    <cellStyle name="40% - Accent3 24 3 3" xfId="15997"/>
    <cellStyle name="40% - Accent3 24 4" xfId="15998"/>
    <cellStyle name="40% - Accent3 24 4 2" xfId="15999"/>
    <cellStyle name="40% - Accent3 24 4 2 2" xfId="16000"/>
    <cellStyle name="40% - Accent3 24 4 3" xfId="16001"/>
    <cellStyle name="40% - Accent3 24 5" xfId="16002"/>
    <cellStyle name="40% - Accent3 24 5 2" xfId="16003"/>
    <cellStyle name="40% - Accent3 24 6" xfId="16004"/>
    <cellStyle name="40% - Accent3 25" xfId="16005"/>
    <cellStyle name="40% - Accent3 25 2" xfId="16006"/>
    <cellStyle name="40% - Accent3 25 2 2" xfId="16007"/>
    <cellStyle name="40% - Accent3 25 2 2 2" xfId="16008"/>
    <cellStyle name="40% - Accent3 25 2 3" xfId="16009"/>
    <cellStyle name="40% - Accent3 25 3" xfId="16010"/>
    <cellStyle name="40% - Accent3 25 3 2" xfId="16011"/>
    <cellStyle name="40% - Accent3 25 3 2 2" xfId="16012"/>
    <cellStyle name="40% - Accent3 25 3 3" xfId="16013"/>
    <cellStyle name="40% - Accent3 25 4" xfId="16014"/>
    <cellStyle name="40% - Accent3 25 4 2" xfId="16015"/>
    <cellStyle name="40% - Accent3 25 4 2 2" xfId="16016"/>
    <cellStyle name="40% - Accent3 25 4 3" xfId="16017"/>
    <cellStyle name="40% - Accent3 25 5" xfId="16018"/>
    <cellStyle name="40% - Accent3 25 5 2" xfId="16019"/>
    <cellStyle name="40% - Accent3 25 6" xfId="16020"/>
    <cellStyle name="40% - Accent3 26" xfId="16021"/>
    <cellStyle name="40% - Accent3 26 2" xfId="16022"/>
    <cellStyle name="40% - Accent3 26 2 2" xfId="16023"/>
    <cellStyle name="40% - Accent3 26 2 2 2" xfId="16024"/>
    <cellStyle name="40% - Accent3 26 2 3" xfId="16025"/>
    <cellStyle name="40% - Accent3 26 3" xfId="16026"/>
    <cellStyle name="40% - Accent3 26 3 2" xfId="16027"/>
    <cellStyle name="40% - Accent3 26 3 2 2" xfId="16028"/>
    <cellStyle name="40% - Accent3 26 3 3" xfId="16029"/>
    <cellStyle name="40% - Accent3 26 4" xfId="16030"/>
    <cellStyle name="40% - Accent3 26 4 2" xfId="16031"/>
    <cellStyle name="40% - Accent3 26 4 2 2" xfId="16032"/>
    <cellStyle name="40% - Accent3 26 4 3" xfId="16033"/>
    <cellStyle name="40% - Accent3 26 5" xfId="16034"/>
    <cellStyle name="40% - Accent3 26 5 2" xfId="16035"/>
    <cellStyle name="40% - Accent3 26 6" xfId="16036"/>
    <cellStyle name="40% - Accent3 27" xfId="16037"/>
    <cellStyle name="40% - Accent3 27 2" xfId="16038"/>
    <cellStyle name="40% - Accent3 27 2 2" xfId="16039"/>
    <cellStyle name="40% - Accent3 27 2 2 2" xfId="16040"/>
    <cellStyle name="40% - Accent3 27 2 3" xfId="16041"/>
    <cellStyle name="40% - Accent3 27 3" xfId="16042"/>
    <cellStyle name="40% - Accent3 27 3 2" xfId="16043"/>
    <cellStyle name="40% - Accent3 27 3 2 2" xfId="16044"/>
    <cellStyle name="40% - Accent3 27 3 3" xfId="16045"/>
    <cellStyle name="40% - Accent3 27 4" xfId="16046"/>
    <cellStyle name="40% - Accent3 27 4 2" xfId="16047"/>
    <cellStyle name="40% - Accent3 27 4 2 2" xfId="16048"/>
    <cellStyle name="40% - Accent3 27 4 3" xfId="16049"/>
    <cellStyle name="40% - Accent3 27 5" xfId="16050"/>
    <cellStyle name="40% - Accent3 27 5 2" xfId="16051"/>
    <cellStyle name="40% - Accent3 27 6" xfId="16052"/>
    <cellStyle name="40% - Accent3 28" xfId="16053"/>
    <cellStyle name="40% - Accent3 28 2" xfId="16054"/>
    <cellStyle name="40% - Accent3 28 2 2" xfId="16055"/>
    <cellStyle name="40% - Accent3 28 3" xfId="16056"/>
    <cellStyle name="40% - Accent3 29" xfId="16057"/>
    <cellStyle name="40% - Accent3 29 2" xfId="16058"/>
    <cellStyle name="40% - Accent3 29 2 2" xfId="16059"/>
    <cellStyle name="40% - Accent3 29 3" xfId="16060"/>
    <cellStyle name="40% - Accent3 3" xfId="1398"/>
    <cellStyle name="40% - Accent3 3 2" xfId="9957"/>
    <cellStyle name="40% - Accent3 3 2 2" xfId="9958"/>
    <cellStyle name="40% - Accent3 3 2 2 2" xfId="16061"/>
    <cellStyle name="40% - Accent3 3 2 3" xfId="16062"/>
    <cellStyle name="40% - Accent3 3 3" xfId="9959"/>
    <cellStyle name="40% - Accent3 3 3 2" xfId="16063"/>
    <cellStyle name="40% - Accent3 3 3 2 2" xfId="16064"/>
    <cellStyle name="40% - Accent3 3 3 3" xfId="16065"/>
    <cellStyle name="40% - Accent3 3 4" xfId="9956"/>
    <cellStyle name="40% - Accent3 3 4 2" xfId="16066"/>
    <cellStyle name="40% - Accent3 3 4 2 2" xfId="16067"/>
    <cellStyle name="40% - Accent3 3 4 3" xfId="16068"/>
    <cellStyle name="40% - Accent3 3 5" xfId="16069"/>
    <cellStyle name="40% - Accent3 3 5 2" xfId="16070"/>
    <cellStyle name="40% - Accent3 3 6" xfId="16071"/>
    <cellStyle name="40% - Accent3 3 7" xfId="21727"/>
    <cellStyle name="40% - Accent3 30" xfId="16072"/>
    <cellStyle name="40% - Accent3 30 2" xfId="16073"/>
    <cellStyle name="40% - Accent3 30 2 2" xfId="16074"/>
    <cellStyle name="40% - Accent3 30 3" xfId="16075"/>
    <cellStyle name="40% - Accent3 31" xfId="16076"/>
    <cellStyle name="40% - Accent3 31 2" xfId="16077"/>
    <cellStyle name="40% - Accent3 31 2 2" xfId="16078"/>
    <cellStyle name="40% - Accent3 31 3" xfId="16079"/>
    <cellStyle name="40% - Accent3 32" xfId="16080"/>
    <cellStyle name="40% - Accent3 32 2" xfId="16081"/>
    <cellStyle name="40% - Accent3 32 2 2" xfId="16082"/>
    <cellStyle name="40% - Accent3 32 3" xfId="16083"/>
    <cellStyle name="40% - Accent3 33" xfId="16084"/>
    <cellStyle name="40% - Accent3 33 2" xfId="16085"/>
    <cellStyle name="40% - Accent3 33 2 2" xfId="16086"/>
    <cellStyle name="40% - Accent3 33 3" xfId="16087"/>
    <cellStyle name="40% - Accent3 34" xfId="16088"/>
    <cellStyle name="40% - Accent3 34 2" xfId="16089"/>
    <cellStyle name="40% - Accent3 34 2 2" xfId="16090"/>
    <cellStyle name="40% - Accent3 34 3" xfId="16091"/>
    <cellStyle name="40% - Accent3 35" xfId="16092"/>
    <cellStyle name="40% - Accent3 35 2" xfId="16093"/>
    <cellStyle name="40% - Accent3 35 2 2" xfId="16094"/>
    <cellStyle name="40% - Accent3 35 3" xfId="16095"/>
    <cellStyle name="40% - Accent3 36" xfId="16096"/>
    <cellStyle name="40% - Accent3 36 2" xfId="16097"/>
    <cellStyle name="40% - Accent3 36 2 2" xfId="16098"/>
    <cellStyle name="40% - Accent3 36 3" xfId="16099"/>
    <cellStyle name="40% - Accent3 37" xfId="16100"/>
    <cellStyle name="40% - Accent3 37 2" xfId="16101"/>
    <cellStyle name="40% - Accent3 37 2 2" xfId="16102"/>
    <cellStyle name="40% - Accent3 37 3" xfId="16103"/>
    <cellStyle name="40% - Accent3 38" xfId="16104"/>
    <cellStyle name="40% - Accent3 38 2" xfId="16105"/>
    <cellStyle name="40% - Accent3 38 2 2" xfId="16106"/>
    <cellStyle name="40% - Accent3 38 3" xfId="16107"/>
    <cellStyle name="40% - Accent3 39" xfId="16108"/>
    <cellStyle name="40% - Accent3 39 2" xfId="16109"/>
    <cellStyle name="40% - Accent3 39 2 2" xfId="16110"/>
    <cellStyle name="40% - Accent3 39 3" xfId="16111"/>
    <cellStyle name="40% - Accent3 4" xfId="1399"/>
    <cellStyle name="40% - Accent3 4 10" xfId="1400"/>
    <cellStyle name="40% - Accent3 4 11" xfId="1401"/>
    <cellStyle name="40% - Accent3 4 12" xfId="1402"/>
    <cellStyle name="40% - Accent3 4 13" xfId="9960"/>
    <cellStyle name="40% - Accent3 4 2" xfId="1403"/>
    <cellStyle name="40% - Accent3 4 2 10" xfId="9961"/>
    <cellStyle name="40% - Accent3 4 2 2" xfId="1404"/>
    <cellStyle name="40% - Accent3 4 2 2 2" xfId="1405"/>
    <cellStyle name="40% - Accent3 4 2 2 2 2" xfId="1406"/>
    <cellStyle name="40% - Accent3 4 2 2 2 2 2" xfId="1407"/>
    <cellStyle name="40% - Accent3 4 2 2 2 2 2 2" xfId="1408"/>
    <cellStyle name="40% - Accent3 4 2 2 2 2 2 3" xfId="1409"/>
    <cellStyle name="40% - Accent3 4 2 2 2 2 3" xfId="1410"/>
    <cellStyle name="40% - Accent3 4 2 2 2 2 4" xfId="1411"/>
    <cellStyle name="40% - Accent3 4 2 2 2 3" xfId="1412"/>
    <cellStyle name="40% - Accent3 4 2 2 2 3 2" xfId="1413"/>
    <cellStyle name="40% - Accent3 4 2 2 2 3 3" xfId="1414"/>
    <cellStyle name="40% - Accent3 4 2 2 2 4" xfId="1415"/>
    <cellStyle name="40% - Accent3 4 2 2 2 5" xfId="1416"/>
    <cellStyle name="40% - Accent3 4 2 2 2 6" xfId="1417"/>
    <cellStyle name="40% - Accent3 4 2 2 2 7" xfId="16112"/>
    <cellStyle name="40% - Accent3 4 2 2 3" xfId="1418"/>
    <cellStyle name="40% - Accent3 4 2 2 3 2" xfId="1419"/>
    <cellStyle name="40% - Accent3 4 2 2 3 2 2" xfId="1420"/>
    <cellStyle name="40% - Accent3 4 2 2 3 2 3" xfId="1421"/>
    <cellStyle name="40% - Accent3 4 2 2 3 3" xfId="1422"/>
    <cellStyle name="40% - Accent3 4 2 2 3 4" xfId="1423"/>
    <cellStyle name="40% - Accent3 4 2 2 4" xfId="1424"/>
    <cellStyle name="40% - Accent3 4 2 2 4 2" xfId="1425"/>
    <cellStyle name="40% - Accent3 4 2 2 4 3" xfId="1426"/>
    <cellStyle name="40% - Accent3 4 2 2 5" xfId="1427"/>
    <cellStyle name="40% - Accent3 4 2 2 6" xfId="1428"/>
    <cellStyle name="40% - Accent3 4 2 2 7" xfId="1429"/>
    <cellStyle name="40% - Accent3 4 2 2 8" xfId="1430"/>
    <cellStyle name="40% - Accent3 4 2 2 9" xfId="9962"/>
    <cellStyle name="40% - Accent3 4 2 3" xfId="1431"/>
    <cellStyle name="40% - Accent3 4 2 3 2" xfId="1432"/>
    <cellStyle name="40% - Accent3 4 2 3 2 2" xfId="1433"/>
    <cellStyle name="40% - Accent3 4 2 3 2 2 2" xfId="1434"/>
    <cellStyle name="40% - Accent3 4 2 3 2 2 3" xfId="1435"/>
    <cellStyle name="40% - Accent3 4 2 3 2 3" xfId="1436"/>
    <cellStyle name="40% - Accent3 4 2 3 2 4" xfId="1437"/>
    <cellStyle name="40% - Accent3 4 2 3 3" xfId="1438"/>
    <cellStyle name="40% - Accent3 4 2 3 3 2" xfId="1439"/>
    <cellStyle name="40% - Accent3 4 2 3 3 3" xfId="1440"/>
    <cellStyle name="40% - Accent3 4 2 3 4" xfId="1441"/>
    <cellStyle name="40% - Accent3 4 2 3 5" xfId="1442"/>
    <cellStyle name="40% - Accent3 4 2 3 6" xfId="1443"/>
    <cellStyle name="40% - Accent3 4 2 3 7" xfId="16113"/>
    <cellStyle name="40% - Accent3 4 2 4" xfId="1444"/>
    <cellStyle name="40% - Accent3 4 2 4 2" xfId="1445"/>
    <cellStyle name="40% - Accent3 4 2 4 2 2" xfId="1446"/>
    <cellStyle name="40% - Accent3 4 2 4 2 3" xfId="1447"/>
    <cellStyle name="40% - Accent3 4 2 4 3" xfId="1448"/>
    <cellStyle name="40% - Accent3 4 2 4 4" xfId="1449"/>
    <cellStyle name="40% - Accent3 4 2 5" xfId="1450"/>
    <cellStyle name="40% - Accent3 4 2 5 2" xfId="1451"/>
    <cellStyle name="40% - Accent3 4 2 5 3" xfId="1452"/>
    <cellStyle name="40% - Accent3 4 2 6" xfId="1453"/>
    <cellStyle name="40% - Accent3 4 2 7" xfId="1454"/>
    <cellStyle name="40% - Accent3 4 2 8" xfId="1455"/>
    <cellStyle name="40% - Accent3 4 2 9" xfId="1456"/>
    <cellStyle name="40% - Accent3 4 3" xfId="1457"/>
    <cellStyle name="40% - Accent3 4 3 2" xfId="1458"/>
    <cellStyle name="40% - Accent3 4 3 2 2" xfId="1459"/>
    <cellStyle name="40% - Accent3 4 3 2 2 2" xfId="1460"/>
    <cellStyle name="40% - Accent3 4 3 2 2 2 2" xfId="1461"/>
    <cellStyle name="40% - Accent3 4 3 2 2 2 3" xfId="1462"/>
    <cellStyle name="40% - Accent3 4 3 2 2 3" xfId="1463"/>
    <cellStyle name="40% - Accent3 4 3 2 2 4" xfId="1464"/>
    <cellStyle name="40% - Accent3 4 3 2 2 5" xfId="16115"/>
    <cellStyle name="40% - Accent3 4 3 2 3" xfId="1465"/>
    <cellStyle name="40% - Accent3 4 3 2 3 2" xfId="1466"/>
    <cellStyle name="40% - Accent3 4 3 2 3 3" xfId="1467"/>
    <cellStyle name="40% - Accent3 4 3 2 4" xfId="1468"/>
    <cellStyle name="40% - Accent3 4 3 2 5" xfId="1469"/>
    <cellStyle name="40% - Accent3 4 3 2 6" xfId="1470"/>
    <cellStyle name="40% - Accent3 4 3 2 7" xfId="16114"/>
    <cellStyle name="40% - Accent3 4 3 3" xfId="1471"/>
    <cellStyle name="40% - Accent3 4 3 3 2" xfId="1472"/>
    <cellStyle name="40% - Accent3 4 3 3 2 2" xfId="1473"/>
    <cellStyle name="40% - Accent3 4 3 3 2 3" xfId="1474"/>
    <cellStyle name="40% - Accent3 4 3 3 3" xfId="1475"/>
    <cellStyle name="40% - Accent3 4 3 3 4" xfId="1476"/>
    <cellStyle name="40% - Accent3 4 3 3 5" xfId="16116"/>
    <cellStyle name="40% - Accent3 4 3 4" xfId="1477"/>
    <cellStyle name="40% - Accent3 4 3 4 2" xfId="1478"/>
    <cellStyle name="40% - Accent3 4 3 4 3" xfId="1479"/>
    <cellStyle name="40% - Accent3 4 3 5" xfId="1480"/>
    <cellStyle name="40% - Accent3 4 3 6" xfId="1481"/>
    <cellStyle name="40% - Accent3 4 3 7" xfId="1482"/>
    <cellStyle name="40% - Accent3 4 3 8" xfId="1483"/>
    <cellStyle name="40% - Accent3 4 3 9" xfId="9963"/>
    <cellStyle name="40% - Accent3 4 4" xfId="1484"/>
    <cellStyle name="40% - Accent3 4 4 2" xfId="1485"/>
    <cellStyle name="40% - Accent3 4 4 2 2" xfId="1486"/>
    <cellStyle name="40% - Accent3 4 4 2 2 2" xfId="1487"/>
    <cellStyle name="40% - Accent3 4 4 2 2 3" xfId="1488"/>
    <cellStyle name="40% - Accent3 4 4 2 2 4" xfId="16119"/>
    <cellStyle name="40% - Accent3 4 4 2 3" xfId="1489"/>
    <cellStyle name="40% - Accent3 4 4 2 4" xfId="1490"/>
    <cellStyle name="40% - Accent3 4 4 2 5" xfId="16118"/>
    <cellStyle name="40% - Accent3 4 4 3" xfId="1491"/>
    <cellStyle name="40% - Accent3 4 4 3 2" xfId="1492"/>
    <cellStyle name="40% - Accent3 4 4 3 3" xfId="1493"/>
    <cellStyle name="40% - Accent3 4 4 3 4" xfId="16120"/>
    <cellStyle name="40% - Accent3 4 4 4" xfId="1494"/>
    <cellStyle name="40% - Accent3 4 4 5" xfId="1495"/>
    <cellStyle name="40% - Accent3 4 4 6" xfId="1496"/>
    <cellStyle name="40% - Accent3 4 4 7" xfId="16117"/>
    <cellStyle name="40% - Accent3 4 5" xfId="1497"/>
    <cellStyle name="40% - Accent3 4 5 2" xfId="1498"/>
    <cellStyle name="40% - Accent3 4 5 2 2" xfId="1499"/>
    <cellStyle name="40% - Accent3 4 5 2 2 2" xfId="1500"/>
    <cellStyle name="40% - Accent3 4 5 2 2 3" xfId="1501"/>
    <cellStyle name="40% - Accent3 4 5 2 3" xfId="1502"/>
    <cellStyle name="40% - Accent3 4 5 2 4" xfId="1503"/>
    <cellStyle name="40% - Accent3 4 5 2 5" xfId="16122"/>
    <cellStyle name="40% - Accent3 4 5 3" xfId="1504"/>
    <cellStyle name="40% - Accent3 4 5 3 2" xfId="1505"/>
    <cellStyle name="40% - Accent3 4 5 3 3" xfId="1506"/>
    <cellStyle name="40% - Accent3 4 5 4" xfId="1507"/>
    <cellStyle name="40% - Accent3 4 5 5" xfId="1508"/>
    <cellStyle name="40% - Accent3 4 5 6" xfId="16121"/>
    <cellStyle name="40% - Accent3 4 6" xfId="1509"/>
    <cellStyle name="40% - Accent3 4 6 2" xfId="1510"/>
    <cellStyle name="40% - Accent3 4 6 2 2" xfId="1511"/>
    <cellStyle name="40% - Accent3 4 6 2 3" xfId="1512"/>
    <cellStyle name="40% - Accent3 4 6 3" xfId="1513"/>
    <cellStyle name="40% - Accent3 4 6 4" xfId="1514"/>
    <cellStyle name="40% - Accent3 4 6 5" xfId="16123"/>
    <cellStyle name="40% - Accent3 4 7" xfId="1515"/>
    <cellStyle name="40% - Accent3 4 7 2" xfId="1516"/>
    <cellStyle name="40% - Accent3 4 7 2 2" xfId="1517"/>
    <cellStyle name="40% - Accent3 4 7 2 3" xfId="1518"/>
    <cellStyle name="40% - Accent3 4 7 3" xfId="1519"/>
    <cellStyle name="40% - Accent3 4 7 4" xfId="1520"/>
    <cellStyle name="40% - Accent3 4 8" xfId="1521"/>
    <cellStyle name="40% - Accent3 4 8 2" xfId="1522"/>
    <cellStyle name="40% - Accent3 4 8 3" xfId="1523"/>
    <cellStyle name="40% - Accent3 4 9" xfId="1524"/>
    <cellStyle name="40% - Accent3 40" xfId="16124"/>
    <cellStyle name="40% - Accent3 40 2" xfId="16125"/>
    <cellStyle name="40% - Accent3 40 2 2" xfId="16126"/>
    <cellStyle name="40% - Accent3 40 3" xfId="16127"/>
    <cellStyle name="40% - Accent3 41" xfId="16128"/>
    <cellStyle name="40% - Accent3 41 2" xfId="16129"/>
    <cellStyle name="40% - Accent3 41 2 2" xfId="16130"/>
    <cellStyle name="40% - Accent3 41 3" xfId="16131"/>
    <cellStyle name="40% - Accent3 42" xfId="16132"/>
    <cellStyle name="40% - Accent3 42 2" xfId="16133"/>
    <cellStyle name="40% - Accent3 42 2 2" xfId="16134"/>
    <cellStyle name="40% - Accent3 42 3" xfId="16135"/>
    <cellStyle name="40% - Accent3 43" xfId="16136"/>
    <cellStyle name="40% - Accent3 43 2" xfId="16137"/>
    <cellStyle name="40% - Accent3 43 2 2" xfId="16138"/>
    <cellStyle name="40% - Accent3 43 3" xfId="16139"/>
    <cellStyle name="40% - Accent3 44" xfId="16140"/>
    <cellStyle name="40% - Accent3 44 2" xfId="16141"/>
    <cellStyle name="40% - Accent3 44 2 2" xfId="16142"/>
    <cellStyle name="40% - Accent3 44 3" xfId="16143"/>
    <cellStyle name="40% - Accent3 45" xfId="16144"/>
    <cellStyle name="40% - Accent3 45 2" xfId="16145"/>
    <cellStyle name="40% - Accent3 45 2 2" xfId="16146"/>
    <cellStyle name="40% - Accent3 45 3" xfId="16147"/>
    <cellStyle name="40% - Accent3 46" xfId="16148"/>
    <cellStyle name="40% - Accent3 46 2" xfId="16149"/>
    <cellStyle name="40% - Accent3 46 2 2" xfId="16150"/>
    <cellStyle name="40% - Accent3 46 3" xfId="16151"/>
    <cellStyle name="40% - Accent3 47" xfId="16152"/>
    <cellStyle name="40% - Accent3 47 2" xfId="16153"/>
    <cellStyle name="40% - Accent3 47 2 2" xfId="16154"/>
    <cellStyle name="40% - Accent3 47 3" xfId="16155"/>
    <cellStyle name="40% - Accent3 48" xfId="16156"/>
    <cellStyle name="40% - Accent3 48 2" xfId="16157"/>
    <cellStyle name="40% - Accent3 48 2 2" xfId="16158"/>
    <cellStyle name="40% - Accent3 48 3" xfId="16159"/>
    <cellStyle name="40% - Accent3 49" xfId="16160"/>
    <cellStyle name="40% - Accent3 49 2" xfId="16161"/>
    <cellStyle name="40% - Accent3 49 2 2" xfId="16162"/>
    <cellStyle name="40% - Accent3 49 3" xfId="16163"/>
    <cellStyle name="40% - Accent3 5" xfId="1525"/>
    <cellStyle name="40% - Accent3 5 2" xfId="9965"/>
    <cellStyle name="40% - Accent3 5 2 2" xfId="9966"/>
    <cellStyle name="40% - Accent3 5 2 2 2" xfId="16164"/>
    <cellStyle name="40% - Accent3 5 2 3" xfId="16165"/>
    <cellStyle name="40% - Accent3 5 3" xfId="9967"/>
    <cellStyle name="40% - Accent3 5 3 2" xfId="16166"/>
    <cellStyle name="40% - Accent3 5 3 2 2" xfId="16167"/>
    <cellStyle name="40% - Accent3 5 3 3" xfId="16168"/>
    <cellStyle name="40% - Accent3 5 4" xfId="9964"/>
    <cellStyle name="40% - Accent3 5 4 2" xfId="16169"/>
    <cellStyle name="40% - Accent3 5 4 2 2" xfId="16170"/>
    <cellStyle name="40% - Accent3 5 4 3" xfId="16171"/>
    <cellStyle name="40% - Accent3 5 5" xfId="16172"/>
    <cellStyle name="40% - Accent3 5 5 2" xfId="16173"/>
    <cellStyle name="40% - Accent3 5 6" xfId="16174"/>
    <cellStyle name="40% - Accent3 50" xfId="16175"/>
    <cellStyle name="40% - Accent3 50 2" xfId="16176"/>
    <cellStyle name="40% - Accent3 50 2 2" xfId="16177"/>
    <cellStyle name="40% - Accent3 50 3" xfId="16178"/>
    <cellStyle name="40% - Accent3 51" xfId="16179"/>
    <cellStyle name="40% - Accent3 51 2" xfId="16180"/>
    <cellStyle name="40% - Accent3 51 2 2" xfId="16181"/>
    <cellStyle name="40% - Accent3 51 3" xfId="16182"/>
    <cellStyle name="40% - Accent3 52" xfId="16183"/>
    <cellStyle name="40% - Accent3 52 2" xfId="16184"/>
    <cellStyle name="40% - Accent3 52 2 2" xfId="16185"/>
    <cellStyle name="40% - Accent3 52 3" xfId="16186"/>
    <cellStyle name="40% - Accent3 53" xfId="16187"/>
    <cellStyle name="40% - Accent3 53 2" xfId="16188"/>
    <cellStyle name="40% - Accent3 53 2 2" xfId="16189"/>
    <cellStyle name="40% - Accent3 53 3" xfId="16190"/>
    <cellStyle name="40% - Accent3 54" xfId="16191"/>
    <cellStyle name="40% - Accent3 54 2" xfId="16192"/>
    <cellStyle name="40% - Accent3 54 2 2" xfId="16193"/>
    <cellStyle name="40% - Accent3 54 3" xfId="16194"/>
    <cellStyle name="40% - Accent3 55" xfId="16195"/>
    <cellStyle name="40% - Accent3 55 2" xfId="16196"/>
    <cellStyle name="40% - Accent3 55 2 2" xfId="16197"/>
    <cellStyle name="40% - Accent3 55 3" xfId="16198"/>
    <cellStyle name="40% - Accent3 56" xfId="16199"/>
    <cellStyle name="40% - Accent3 56 2" xfId="16200"/>
    <cellStyle name="40% - Accent3 56 2 2" xfId="16201"/>
    <cellStyle name="40% - Accent3 56 3" xfId="16202"/>
    <cellStyle name="40% - Accent3 57" xfId="16203"/>
    <cellStyle name="40% - Accent3 57 2" xfId="16204"/>
    <cellStyle name="40% - Accent3 57 2 2" xfId="16205"/>
    <cellStyle name="40% - Accent3 57 3" xfId="16206"/>
    <cellStyle name="40% - Accent3 58" xfId="16207"/>
    <cellStyle name="40% - Accent3 58 2" xfId="16208"/>
    <cellStyle name="40% - Accent3 58 2 2" xfId="16209"/>
    <cellStyle name="40% - Accent3 58 3" xfId="16210"/>
    <cellStyle name="40% - Accent3 59" xfId="16211"/>
    <cellStyle name="40% - Accent3 59 2" xfId="16212"/>
    <cellStyle name="40% - Accent3 59 2 2" xfId="16213"/>
    <cellStyle name="40% - Accent3 59 3" xfId="16214"/>
    <cellStyle name="40% - Accent3 6" xfId="1526"/>
    <cellStyle name="40% - Accent3 6 2" xfId="1527"/>
    <cellStyle name="40% - Accent3 6 2 2" xfId="1528"/>
    <cellStyle name="40% - Accent3 6 2 2 2" xfId="1529"/>
    <cellStyle name="40% - Accent3 6 2 2 2 2" xfId="16215"/>
    <cellStyle name="40% - Accent3 6 2 2 3" xfId="1530"/>
    <cellStyle name="40% - Accent3 6 2 2 4" xfId="9970"/>
    <cellStyle name="40% - Accent3 6 2 3" xfId="1531"/>
    <cellStyle name="40% - Accent3 6 2 3 2" xfId="16216"/>
    <cellStyle name="40% - Accent3 6 2 4" xfId="1532"/>
    <cellStyle name="40% - Accent3 6 2 5" xfId="9969"/>
    <cellStyle name="40% - Accent3 6 3" xfId="1533"/>
    <cellStyle name="40% - Accent3 6 3 2" xfId="1534"/>
    <cellStyle name="40% - Accent3 6 3 2 2" xfId="16218"/>
    <cellStyle name="40% - Accent3 6 3 2 3" xfId="16217"/>
    <cellStyle name="40% - Accent3 6 3 3" xfId="1535"/>
    <cellStyle name="40% - Accent3 6 3 3 2" xfId="16219"/>
    <cellStyle name="40% - Accent3 6 3 4" xfId="9971"/>
    <cellStyle name="40% - Accent3 6 4" xfId="1536"/>
    <cellStyle name="40% - Accent3 6 4 2" xfId="16221"/>
    <cellStyle name="40% - Accent3 6 4 2 2" xfId="16222"/>
    <cellStyle name="40% - Accent3 6 4 3" xfId="16223"/>
    <cellStyle name="40% - Accent3 6 4 4" xfId="16220"/>
    <cellStyle name="40% - Accent3 6 5" xfId="1537"/>
    <cellStyle name="40% - Accent3 6 5 2" xfId="16225"/>
    <cellStyle name="40% - Accent3 6 5 3" xfId="16224"/>
    <cellStyle name="40% - Accent3 6 6" xfId="1538"/>
    <cellStyle name="40% - Accent3 6 6 2" xfId="16226"/>
    <cellStyle name="40% - Accent3 6 7" xfId="9968"/>
    <cellStyle name="40% - Accent3 60" xfId="16227"/>
    <cellStyle name="40% - Accent3 60 2" xfId="16228"/>
    <cellStyle name="40% - Accent3 60 2 2" xfId="16229"/>
    <cellStyle name="40% - Accent3 60 3" xfId="16230"/>
    <cellStyle name="40% - Accent3 61" xfId="16231"/>
    <cellStyle name="40% - Accent3 61 2" xfId="16232"/>
    <cellStyle name="40% - Accent3 61 2 2" xfId="16233"/>
    <cellStyle name="40% - Accent3 61 3" xfId="16234"/>
    <cellStyle name="40% - Accent3 62" xfId="16235"/>
    <cellStyle name="40% - Accent3 62 2" xfId="16236"/>
    <cellStyle name="40% - Accent3 62 2 2" xfId="16237"/>
    <cellStyle name="40% - Accent3 62 3" xfId="16238"/>
    <cellStyle name="40% - Accent3 63" xfId="16239"/>
    <cellStyle name="40% - Accent3 63 2" xfId="16240"/>
    <cellStyle name="40% - Accent3 63 2 2" xfId="16241"/>
    <cellStyle name="40% - Accent3 63 3" xfId="16242"/>
    <cellStyle name="40% - Accent3 64" xfId="16243"/>
    <cellStyle name="40% - Accent3 64 2" xfId="16244"/>
    <cellStyle name="40% - Accent3 64 2 2" xfId="16245"/>
    <cellStyle name="40% - Accent3 64 3" xfId="16246"/>
    <cellStyle name="40% - Accent3 65" xfId="16247"/>
    <cellStyle name="40% - Accent3 65 2" xfId="16248"/>
    <cellStyle name="40% - Accent3 65 2 2" xfId="16249"/>
    <cellStyle name="40% - Accent3 65 3" xfId="16250"/>
    <cellStyle name="40% - Accent3 66" xfId="16251"/>
    <cellStyle name="40% - Accent3 66 2" xfId="16252"/>
    <cellStyle name="40% - Accent3 66 2 2" xfId="16253"/>
    <cellStyle name="40% - Accent3 66 3" xfId="16254"/>
    <cellStyle name="40% - Accent3 67" xfId="16255"/>
    <cellStyle name="40% - Accent3 67 2" xfId="16256"/>
    <cellStyle name="40% - Accent3 67 2 2" xfId="16257"/>
    <cellStyle name="40% - Accent3 67 3" xfId="16258"/>
    <cellStyle name="40% - Accent3 68" xfId="16259"/>
    <cellStyle name="40% - Accent3 68 2" xfId="16260"/>
    <cellStyle name="40% - Accent3 68 2 2" xfId="16261"/>
    <cellStyle name="40% - Accent3 68 3" xfId="16262"/>
    <cellStyle name="40% - Accent3 69" xfId="16263"/>
    <cellStyle name="40% - Accent3 69 2" xfId="16264"/>
    <cellStyle name="40% - Accent3 69 2 2" xfId="16265"/>
    <cellStyle name="40% - Accent3 69 3" xfId="16266"/>
    <cellStyle name="40% - Accent3 7" xfId="1539"/>
    <cellStyle name="40% - Accent3 7 2" xfId="9973"/>
    <cellStyle name="40% - Accent3 7 2 2" xfId="16267"/>
    <cellStyle name="40% - Accent3 7 2 2 2" xfId="16268"/>
    <cellStyle name="40% - Accent3 7 2 3" xfId="16269"/>
    <cellStyle name="40% - Accent3 7 3" xfId="9972"/>
    <cellStyle name="40% - Accent3 7 3 2" xfId="16270"/>
    <cellStyle name="40% - Accent3 7 3 2 2" xfId="16271"/>
    <cellStyle name="40% - Accent3 7 3 3" xfId="16272"/>
    <cellStyle name="40% - Accent3 7 4" xfId="16273"/>
    <cellStyle name="40% - Accent3 7 4 2" xfId="16274"/>
    <cellStyle name="40% - Accent3 7 4 2 2" xfId="16275"/>
    <cellStyle name="40% - Accent3 7 4 3" xfId="16276"/>
    <cellStyle name="40% - Accent3 7 5" xfId="16277"/>
    <cellStyle name="40% - Accent3 7 5 2" xfId="16278"/>
    <cellStyle name="40% - Accent3 7 6" xfId="16279"/>
    <cellStyle name="40% - Accent3 70" xfId="16280"/>
    <cellStyle name="40% - Accent3 70 2" xfId="16281"/>
    <cellStyle name="40% - Accent3 70 2 2" xfId="16282"/>
    <cellStyle name="40% - Accent3 70 3" xfId="16283"/>
    <cellStyle name="40% - Accent3 71" xfId="16284"/>
    <cellStyle name="40% - Accent3 71 2" xfId="16285"/>
    <cellStyle name="40% - Accent3 71 2 2" xfId="16286"/>
    <cellStyle name="40% - Accent3 71 3" xfId="16287"/>
    <cellStyle name="40% - Accent3 72" xfId="16288"/>
    <cellStyle name="40% - Accent3 72 2" xfId="16289"/>
    <cellStyle name="40% - Accent3 72 2 2" xfId="16290"/>
    <cellStyle name="40% - Accent3 72 3" xfId="16291"/>
    <cellStyle name="40% - Accent3 73" xfId="16292"/>
    <cellStyle name="40% - Accent3 73 2" xfId="16293"/>
    <cellStyle name="40% - Accent3 73 2 2" xfId="16294"/>
    <cellStyle name="40% - Accent3 73 3" xfId="16295"/>
    <cellStyle name="40% - Accent3 74" xfId="16296"/>
    <cellStyle name="40% - Accent3 74 2" xfId="16297"/>
    <cellStyle name="40% - Accent3 74 2 2" xfId="16298"/>
    <cellStyle name="40% - Accent3 74 3" xfId="16299"/>
    <cellStyle name="40% - Accent3 75" xfId="16300"/>
    <cellStyle name="40% - Accent3 75 2" xfId="16301"/>
    <cellStyle name="40% - Accent3 75 2 2" xfId="16302"/>
    <cellStyle name="40% - Accent3 75 3" xfId="16303"/>
    <cellStyle name="40% - Accent3 76" xfId="16304"/>
    <cellStyle name="40% - Accent3 76 2" xfId="16305"/>
    <cellStyle name="40% - Accent3 76 2 2" xfId="16306"/>
    <cellStyle name="40% - Accent3 76 3" xfId="16307"/>
    <cellStyle name="40% - Accent3 77" xfId="16308"/>
    <cellStyle name="40% - Accent3 77 2" xfId="16309"/>
    <cellStyle name="40% - Accent3 77 2 2" xfId="16310"/>
    <cellStyle name="40% - Accent3 77 3" xfId="16311"/>
    <cellStyle name="40% - Accent3 78" xfId="16312"/>
    <cellStyle name="40% - Accent3 78 2" xfId="16313"/>
    <cellStyle name="40% - Accent3 78 2 2" xfId="16314"/>
    <cellStyle name="40% - Accent3 78 3" xfId="16315"/>
    <cellStyle name="40% - Accent3 79" xfId="16316"/>
    <cellStyle name="40% - Accent3 79 2" xfId="16317"/>
    <cellStyle name="40% - Accent3 8" xfId="1540"/>
    <cellStyle name="40% - Accent3 8 2" xfId="1541"/>
    <cellStyle name="40% - Accent3 8 2 2" xfId="16319"/>
    <cellStyle name="40% - Accent3 8 2 2 2" xfId="16320"/>
    <cellStyle name="40% - Accent3 8 2 3" xfId="16321"/>
    <cellStyle name="40% - Accent3 8 2 4" xfId="16318"/>
    <cellStyle name="40% - Accent3 8 3" xfId="1542"/>
    <cellStyle name="40% - Accent3 8 3 2" xfId="16323"/>
    <cellStyle name="40% - Accent3 8 3 2 2" xfId="16324"/>
    <cellStyle name="40% - Accent3 8 3 3" xfId="16325"/>
    <cellStyle name="40% - Accent3 8 3 4" xfId="16322"/>
    <cellStyle name="40% - Accent3 8 4" xfId="9974"/>
    <cellStyle name="40% - Accent3 8 4 2" xfId="16326"/>
    <cellStyle name="40% - Accent3 8 4 2 2" xfId="16327"/>
    <cellStyle name="40% - Accent3 8 4 3" xfId="16328"/>
    <cellStyle name="40% - Accent3 8 5" xfId="16329"/>
    <cellStyle name="40% - Accent3 8 5 2" xfId="16330"/>
    <cellStyle name="40% - Accent3 8 6" xfId="16331"/>
    <cellStyle name="40% - Accent3 80" xfId="16332"/>
    <cellStyle name="40% - Accent3 80 2" xfId="16333"/>
    <cellStyle name="40% - Accent3 81" xfId="16334"/>
    <cellStyle name="40% - Accent3 81 2" xfId="16335"/>
    <cellStyle name="40% - Accent3 82" xfId="16336"/>
    <cellStyle name="40% - Accent3 82 2" xfId="16337"/>
    <cellStyle name="40% - Accent3 83" xfId="16338"/>
    <cellStyle name="40% - Accent3 83 2" xfId="16339"/>
    <cellStyle name="40% - Accent3 84" xfId="16340"/>
    <cellStyle name="40% - Accent3 84 2" xfId="16341"/>
    <cellStyle name="40% - Accent3 85" xfId="16342"/>
    <cellStyle name="40% - Accent3 85 2" xfId="16343"/>
    <cellStyle name="40% - Accent3 86" xfId="16344"/>
    <cellStyle name="40% - Accent3 86 2" xfId="16345"/>
    <cellStyle name="40% - Accent3 87" xfId="16346"/>
    <cellStyle name="40% - Accent3 87 2" xfId="16347"/>
    <cellStyle name="40% - Accent3 88" xfId="16348"/>
    <cellStyle name="40% - Accent3 88 2" xfId="16349"/>
    <cellStyle name="40% - Accent3 89" xfId="16350"/>
    <cellStyle name="40% - Accent3 89 2" xfId="16351"/>
    <cellStyle name="40% - Accent3 9" xfId="1543"/>
    <cellStyle name="40% - Accent3 9 2" xfId="9975"/>
    <cellStyle name="40% - Accent3 9 2 2" xfId="16352"/>
    <cellStyle name="40% - Accent3 9 2 2 2" xfId="16353"/>
    <cellStyle name="40% - Accent3 9 2 3" xfId="16354"/>
    <cellStyle name="40% - Accent3 9 3" xfId="16355"/>
    <cellStyle name="40% - Accent3 9 3 2" xfId="16356"/>
    <cellStyle name="40% - Accent3 9 3 2 2" xfId="16357"/>
    <cellStyle name="40% - Accent3 9 3 3" xfId="16358"/>
    <cellStyle name="40% - Accent3 9 4" xfId="16359"/>
    <cellStyle name="40% - Accent3 9 4 2" xfId="16360"/>
    <cellStyle name="40% - Accent3 9 4 2 2" xfId="16361"/>
    <cellStyle name="40% - Accent3 9 4 3" xfId="16362"/>
    <cellStyle name="40% - Accent3 9 5" xfId="16363"/>
    <cellStyle name="40% - Accent3 9 5 2" xfId="16364"/>
    <cellStyle name="40% - Accent3 9 6" xfId="16365"/>
    <cellStyle name="40% - Accent3 90" xfId="16366"/>
    <cellStyle name="40% - Accent3 90 2" xfId="16367"/>
    <cellStyle name="40% - Accent3 91" xfId="16368"/>
    <cellStyle name="40% - Accent3 91 2" xfId="16369"/>
    <cellStyle name="40% - Accent3 92" xfId="16370"/>
    <cellStyle name="40% - Accent3 92 2" xfId="16371"/>
    <cellStyle name="40% - Accent3 93" xfId="16372"/>
    <cellStyle name="40% - Accent3 93 2" xfId="16373"/>
    <cellStyle name="40% - Accent3 94" xfId="16374"/>
    <cellStyle name="40% - Accent3 94 2" xfId="16375"/>
    <cellStyle name="40% - Accent3 95" xfId="16376"/>
    <cellStyle name="40% - Accent3 95 2" xfId="16377"/>
    <cellStyle name="40% - Accent3 96" xfId="16378"/>
    <cellStyle name="40% - Accent3 96 2" xfId="16379"/>
    <cellStyle name="40% - Accent3 97" xfId="16380"/>
    <cellStyle name="40% - Accent3 97 2" xfId="16381"/>
    <cellStyle name="40% - Accent3 98" xfId="16382"/>
    <cellStyle name="40% - Accent3 98 2" xfId="16383"/>
    <cellStyle name="40% - Accent3 99" xfId="16384"/>
    <cellStyle name="40% - Accent3 99 2" xfId="16385"/>
    <cellStyle name="40% - Accent4" xfId="9732" builtinId="43" customBuiltin="1"/>
    <cellStyle name="40% - Accent4 10" xfId="1544"/>
    <cellStyle name="40% - Accent4 10 2" xfId="9976"/>
    <cellStyle name="40% - Accent4 10 2 2" xfId="16386"/>
    <cellStyle name="40% - Accent4 10 2 2 2" xfId="16387"/>
    <cellStyle name="40% - Accent4 10 2 3" xfId="16388"/>
    <cellStyle name="40% - Accent4 10 3" xfId="16389"/>
    <cellStyle name="40% - Accent4 10 3 2" xfId="16390"/>
    <cellStyle name="40% - Accent4 10 3 2 2" xfId="16391"/>
    <cellStyle name="40% - Accent4 10 3 3" xfId="16392"/>
    <cellStyle name="40% - Accent4 10 4" xfId="16393"/>
    <cellStyle name="40% - Accent4 10 4 2" xfId="16394"/>
    <cellStyle name="40% - Accent4 10 4 2 2" xfId="16395"/>
    <cellStyle name="40% - Accent4 10 4 3" xfId="16396"/>
    <cellStyle name="40% - Accent4 10 5" xfId="16397"/>
    <cellStyle name="40% - Accent4 10 5 2" xfId="16398"/>
    <cellStyle name="40% - Accent4 10 6" xfId="16399"/>
    <cellStyle name="40% - Accent4 100" xfId="16400"/>
    <cellStyle name="40% - Accent4 100 2" xfId="16401"/>
    <cellStyle name="40% - Accent4 101" xfId="16402"/>
    <cellStyle name="40% - Accent4 101 2" xfId="16403"/>
    <cellStyle name="40% - Accent4 102" xfId="16404"/>
    <cellStyle name="40% - Accent4 102 2" xfId="16405"/>
    <cellStyle name="40% - Accent4 103" xfId="16406"/>
    <cellStyle name="40% - Accent4 103 2" xfId="16407"/>
    <cellStyle name="40% - Accent4 104" xfId="16408"/>
    <cellStyle name="40% - Accent4 104 2" xfId="16409"/>
    <cellStyle name="40% - Accent4 105" xfId="16410"/>
    <cellStyle name="40% - Accent4 105 2" xfId="16411"/>
    <cellStyle name="40% - Accent4 106" xfId="16412"/>
    <cellStyle name="40% - Accent4 106 2" xfId="16413"/>
    <cellStyle name="40% - Accent4 107" xfId="16414"/>
    <cellStyle name="40% - Accent4 108" xfId="16415"/>
    <cellStyle name="40% - Accent4 109" xfId="16416"/>
    <cellStyle name="40% - Accent4 11" xfId="16417"/>
    <cellStyle name="40% - Accent4 11 2" xfId="16418"/>
    <cellStyle name="40% - Accent4 11 2 2" xfId="16419"/>
    <cellStyle name="40% - Accent4 11 2 2 2" xfId="16420"/>
    <cellStyle name="40% - Accent4 11 2 3" xfId="16421"/>
    <cellStyle name="40% - Accent4 11 3" xfId="16422"/>
    <cellStyle name="40% - Accent4 11 3 2" xfId="16423"/>
    <cellStyle name="40% - Accent4 11 3 2 2" xfId="16424"/>
    <cellStyle name="40% - Accent4 11 3 3" xfId="16425"/>
    <cellStyle name="40% - Accent4 11 4" xfId="16426"/>
    <cellStyle name="40% - Accent4 11 4 2" xfId="16427"/>
    <cellStyle name="40% - Accent4 11 4 2 2" xfId="16428"/>
    <cellStyle name="40% - Accent4 11 4 3" xfId="16429"/>
    <cellStyle name="40% - Accent4 11 5" xfId="16430"/>
    <cellStyle name="40% - Accent4 11 5 2" xfId="16431"/>
    <cellStyle name="40% - Accent4 11 6" xfId="16432"/>
    <cellStyle name="40% - Accent4 110" xfId="16433"/>
    <cellStyle name="40% - Accent4 111" xfId="16434"/>
    <cellStyle name="40% - Accent4 112" xfId="16435"/>
    <cellStyle name="40% - Accent4 113" xfId="16436"/>
    <cellStyle name="40% - Accent4 114" xfId="16437"/>
    <cellStyle name="40% - Accent4 115" xfId="16438"/>
    <cellStyle name="40% - Accent4 116" xfId="16439"/>
    <cellStyle name="40% - Accent4 117" xfId="16440"/>
    <cellStyle name="40% - Accent4 118" xfId="16441"/>
    <cellStyle name="40% - Accent4 119" xfId="16442"/>
    <cellStyle name="40% - Accent4 12" xfId="16443"/>
    <cellStyle name="40% - Accent4 12 2" xfId="16444"/>
    <cellStyle name="40% - Accent4 12 2 2" xfId="16445"/>
    <cellStyle name="40% - Accent4 12 2 2 2" xfId="16446"/>
    <cellStyle name="40% - Accent4 12 2 3" xfId="16447"/>
    <cellStyle name="40% - Accent4 12 3" xfId="16448"/>
    <cellStyle name="40% - Accent4 12 3 2" xfId="16449"/>
    <cellStyle name="40% - Accent4 12 3 2 2" xfId="16450"/>
    <cellStyle name="40% - Accent4 12 3 3" xfId="16451"/>
    <cellStyle name="40% - Accent4 12 4" xfId="16452"/>
    <cellStyle name="40% - Accent4 12 4 2" xfId="16453"/>
    <cellStyle name="40% - Accent4 12 4 2 2" xfId="16454"/>
    <cellStyle name="40% - Accent4 12 4 3" xfId="16455"/>
    <cellStyle name="40% - Accent4 12 5" xfId="16456"/>
    <cellStyle name="40% - Accent4 12 5 2" xfId="16457"/>
    <cellStyle name="40% - Accent4 12 6" xfId="16458"/>
    <cellStyle name="40% - Accent4 120" xfId="21687"/>
    <cellStyle name="40% - Accent4 13" xfId="16459"/>
    <cellStyle name="40% - Accent4 14" xfId="16460"/>
    <cellStyle name="40% - Accent4 14 2" xfId="16461"/>
    <cellStyle name="40% - Accent4 14 2 2" xfId="16462"/>
    <cellStyle name="40% - Accent4 14 2 2 2" xfId="16463"/>
    <cellStyle name="40% - Accent4 14 2 3" xfId="16464"/>
    <cellStyle name="40% - Accent4 14 3" xfId="16465"/>
    <cellStyle name="40% - Accent4 14 3 2" xfId="16466"/>
    <cellStyle name="40% - Accent4 14 3 2 2" xfId="16467"/>
    <cellStyle name="40% - Accent4 14 3 3" xfId="16468"/>
    <cellStyle name="40% - Accent4 14 4" xfId="16469"/>
    <cellStyle name="40% - Accent4 14 4 2" xfId="16470"/>
    <cellStyle name="40% - Accent4 14 4 2 2" xfId="16471"/>
    <cellStyle name="40% - Accent4 14 4 3" xfId="16472"/>
    <cellStyle name="40% - Accent4 14 5" xfId="16473"/>
    <cellStyle name="40% - Accent4 14 5 2" xfId="16474"/>
    <cellStyle name="40% - Accent4 14 6" xfId="16475"/>
    <cellStyle name="40% - Accent4 15" xfId="16476"/>
    <cellStyle name="40% - Accent4 15 2" xfId="16477"/>
    <cellStyle name="40% - Accent4 15 2 2" xfId="16478"/>
    <cellStyle name="40% - Accent4 15 2 2 2" xfId="16479"/>
    <cellStyle name="40% - Accent4 15 2 3" xfId="16480"/>
    <cellStyle name="40% - Accent4 15 3" xfId="16481"/>
    <cellStyle name="40% - Accent4 15 3 2" xfId="16482"/>
    <cellStyle name="40% - Accent4 15 3 2 2" xfId="16483"/>
    <cellStyle name="40% - Accent4 15 3 3" xfId="16484"/>
    <cellStyle name="40% - Accent4 15 4" xfId="16485"/>
    <cellStyle name="40% - Accent4 15 4 2" xfId="16486"/>
    <cellStyle name="40% - Accent4 15 4 2 2" xfId="16487"/>
    <cellStyle name="40% - Accent4 15 4 3" xfId="16488"/>
    <cellStyle name="40% - Accent4 15 5" xfId="16489"/>
    <cellStyle name="40% - Accent4 15 5 2" xfId="16490"/>
    <cellStyle name="40% - Accent4 15 6" xfId="16491"/>
    <cellStyle name="40% - Accent4 16" xfId="16492"/>
    <cellStyle name="40% - Accent4 16 2" xfId="16493"/>
    <cellStyle name="40% - Accent4 16 2 2" xfId="16494"/>
    <cellStyle name="40% - Accent4 16 2 2 2" xfId="16495"/>
    <cellStyle name="40% - Accent4 16 2 3" xfId="16496"/>
    <cellStyle name="40% - Accent4 16 3" xfId="16497"/>
    <cellStyle name="40% - Accent4 16 3 2" xfId="16498"/>
    <cellStyle name="40% - Accent4 16 3 2 2" xfId="16499"/>
    <cellStyle name="40% - Accent4 16 3 3" xfId="16500"/>
    <cellStyle name="40% - Accent4 16 4" xfId="16501"/>
    <cellStyle name="40% - Accent4 16 4 2" xfId="16502"/>
    <cellStyle name="40% - Accent4 16 4 2 2" xfId="16503"/>
    <cellStyle name="40% - Accent4 16 4 3" xfId="16504"/>
    <cellStyle name="40% - Accent4 16 5" xfId="16505"/>
    <cellStyle name="40% - Accent4 16 5 2" xfId="16506"/>
    <cellStyle name="40% - Accent4 16 6" xfId="16507"/>
    <cellStyle name="40% - Accent4 17" xfId="16508"/>
    <cellStyle name="40% - Accent4 17 2" xfId="16509"/>
    <cellStyle name="40% - Accent4 17 2 2" xfId="16510"/>
    <cellStyle name="40% - Accent4 17 2 2 2" xfId="16511"/>
    <cellStyle name="40% - Accent4 17 2 3" xfId="16512"/>
    <cellStyle name="40% - Accent4 17 3" xfId="16513"/>
    <cellStyle name="40% - Accent4 17 3 2" xfId="16514"/>
    <cellStyle name="40% - Accent4 17 3 2 2" xfId="16515"/>
    <cellStyle name="40% - Accent4 17 3 3" xfId="16516"/>
    <cellStyle name="40% - Accent4 17 4" xfId="16517"/>
    <cellStyle name="40% - Accent4 17 4 2" xfId="16518"/>
    <cellStyle name="40% - Accent4 17 4 2 2" xfId="16519"/>
    <cellStyle name="40% - Accent4 17 4 3" xfId="16520"/>
    <cellStyle name="40% - Accent4 17 5" xfId="16521"/>
    <cellStyle name="40% - Accent4 17 5 2" xfId="16522"/>
    <cellStyle name="40% - Accent4 17 6" xfId="16523"/>
    <cellStyle name="40% - Accent4 18" xfId="16524"/>
    <cellStyle name="40% - Accent4 18 2" xfId="16525"/>
    <cellStyle name="40% - Accent4 18 2 2" xfId="16526"/>
    <cellStyle name="40% - Accent4 18 2 2 2" xfId="16527"/>
    <cellStyle name="40% - Accent4 18 2 3" xfId="16528"/>
    <cellStyle name="40% - Accent4 18 3" xfId="16529"/>
    <cellStyle name="40% - Accent4 18 3 2" xfId="16530"/>
    <cellStyle name="40% - Accent4 18 3 2 2" xfId="16531"/>
    <cellStyle name="40% - Accent4 18 3 3" xfId="16532"/>
    <cellStyle name="40% - Accent4 18 4" xfId="16533"/>
    <cellStyle name="40% - Accent4 18 4 2" xfId="16534"/>
    <cellStyle name="40% - Accent4 18 4 2 2" xfId="16535"/>
    <cellStyle name="40% - Accent4 18 4 3" xfId="16536"/>
    <cellStyle name="40% - Accent4 18 5" xfId="16537"/>
    <cellStyle name="40% - Accent4 18 5 2" xfId="16538"/>
    <cellStyle name="40% - Accent4 18 6" xfId="16539"/>
    <cellStyle name="40% - Accent4 19" xfId="16540"/>
    <cellStyle name="40% - Accent4 19 2" xfId="16541"/>
    <cellStyle name="40% - Accent4 19 2 2" xfId="16542"/>
    <cellStyle name="40% - Accent4 19 2 2 2" xfId="16543"/>
    <cellStyle name="40% - Accent4 19 2 3" xfId="16544"/>
    <cellStyle name="40% - Accent4 19 3" xfId="16545"/>
    <cellStyle name="40% - Accent4 19 3 2" xfId="16546"/>
    <cellStyle name="40% - Accent4 19 3 2 2" xfId="16547"/>
    <cellStyle name="40% - Accent4 19 3 3" xfId="16548"/>
    <cellStyle name="40% - Accent4 19 4" xfId="16549"/>
    <cellStyle name="40% - Accent4 19 4 2" xfId="16550"/>
    <cellStyle name="40% - Accent4 19 4 2 2" xfId="16551"/>
    <cellStyle name="40% - Accent4 19 4 3" xfId="16552"/>
    <cellStyle name="40% - Accent4 19 5" xfId="16553"/>
    <cellStyle name="40% - Accent4 19 5 2" xfId="16554"/>
    <cellStyle name="40% - Accent4 19 6" xfId="16555"/>
    <cellStyle name="40% - Accent4 2" xfId="1545"/>
    <cellStyle name="40% - Accent4 2 2" xfId="1546"/>
    <cellStyle name="40% - Accent4 2 2 2" xfId="9979"/>
    <cellStyle name="40% - Accent4 2 2 2 2" xfId="20892"/>
    <cellStyle name="40% - Accent4 2 2 3" xfId="9978"/>
    <cellStyle name="40% - Accent4 2 2 4" xfId="16556"/>
    <cellStyle name="40% - Accent4 2 3" xfId="1547"/>
    <cellStyle name="40% - Accent4 2 3 2" xfId="9980"/>
    <cellStyle name="40% - Accent4 2 3 3" xfId="16557"/>
    <cellStyle name="40% - Accent4 2 4" xfId="1548"/>
    <cellStyle name="40% - Accent4 2 4 2" xfId="16558"/>
    <cellStyle name="40% - Accent4 2 5" xfId="1549"/>
    <cellStyle name="40% - Accent4 2 5 2" xfId="1550"/>
    <cellStyle name="40% - Accent4 2 5 2 2" xfId="1551"/>
    <cellStyle name="40% - Accent4 2 5 2 3" xfId="1552"/>
    <cellStyle name="40% - Accent4 2 6" xfId="1553"/>
    <cellStyle name="40% - Accent4 2 7" xfId="9977"/>
    <cellStyle name="40% - Accent4 2 8" xfId="21712"/>
    <cellStyle name="40% - Accent4 20" xfId="16559"/>
    <cellStyle name="40% - Accent4 20 2" xfId="16560"/>
    <cellStyle name="40% - Accent4 20 2 2" xfId="16561"/>
    <cellStyle name="40% - Accent4 20 2 2 2" xfId="16562"/>
    <cellStyle name="40% - Accent4 20 2 3" xfId="16563"/>
    <cellStyle name="40% - Accent4 20 3" xfId="16564"/>
    <cellStyle name="40% - Accent4 20 3 2" xfId="16565"/>
    <cellStyle name="40% - Accent4 20 3 2 2" xfId="16566"/>
    <cellStyle name="40% - Accent4 20 3 3" xfId="16567"/>
    <cellStyle name="40% - Accent4 20 4" xfId="16568"/>
    <cellStyle name="40% - Accent4 20 4 2" xfId="16569"/>
    <cellStyle name="40% - Accent4 20 4 2 2" xfId="16570"/>
    <cellStyle name="40% - Accent4 20 4 3" xfId="16571"/>
    <cellStyle name="40% - Accent4 20 5" xfId="16572"/>
    <cellStyle name="40% - Accent4 20 5 2" xfId="16573"/>
    <cellStyle name="40% - Accent4 20 6" xfId="16574"/>
    <cellStyle name="40% - Accent4 21" xfId="16575"/>
    <cellStyle name="40% - Accent4 21 2" xfId="16576"/>
    <cellStyle name="40% - Accent4 21 2 2" xfId="16577"/>
    <cellStyle name="40% - Accent4 21 2 2 2" xfId="16578"/>
    <cellStyle name="40% - Accent4 21 2 3" xfId="16579"/>
    <cellStyle name="40% - Accent4 21 3" xfId="16580"/>
    <cellStyle name="40% - Accent4 21 3 2" xfId="16581"/>
    <cellStyle name="40% - Accent4 21 3 2 2" xfId="16582"/>
    <cellStyle name="40% - Accent4 21 3 3" xfId="16583"/>
    <cellStyle name="40% - Accent4 21 4" xfId="16584"/>
    <cellStyle name="40% - Accent4 21 4 2" xfId="16585"/>
    <cellStyle name="40% - Accent4 21 4 2 2" xfId="16586"/>
    <cellStyle name="40% - Accent4 21 4 3" xfId="16587"/>
    <cellStyle name="40% - Accent4 21 5" xfId="16588"/>
    <cellStyle name="40% - Accent4 21 5 2" xfId="16589"/>
    <cellStyle name="40% - Accent4 21 6" xfId="16590"/>
    <cellStyle name="40% - Accent4 22" xfId="16591"/>
    <cellStyle name="40% - Accent4 22 2" xfId="16592"/>
    <cellStyle name="40% - Accent4 22 2 2" xfId="16593"/>
    <cellStyle name="40% - Accent4 22 2 2 2" xfId="16594"/>
    <cellStyle name="40% - Accent4 22 2 3" xfId="16595"/>
    <cellStyle name="40% - Accent4 22 3" xfId="16596"/>
    <cellStyle name="40% - Accent4 22 3 2" xfId="16597"/>
    <cellStyle name="40% - Accent4 22 3 2 2" xfId="16598"/>
    <cellStyle name="40% - Accent4 22 3 3" xfId="16599"/>
    <cellStyle name="40% - Accent4 22 4" xfId="16600"/>
    <cellStyle name="40% - Accent4 22 4 2" xfId="16601"/>
    <cellStyle name="40% - Accent4 22 4 2 2" xfId="16602"/>
    <cellStyle name="40% - Accent4 22 4 3" xfId="16603"/>
    <cellStyle name="40% - Accent4 22 5" xfId="16604"/>
    <cellStyle name="40% - Accent4 22 5 2" xfId="16605"/>
    <cellStyle name="40% - Accent4 22 6" xfId="16606"/>
    <cellStyle name="40% - Accent4 23" xfId="16607"/>
    <cellStyle name="40% - Accent4 23 2" xfId="16608"/>
    <cellStyle name="40% - Accent4 23 2 2" xfId="16609"/>
    <cellStyle name="40% - Accent4 23 2 2 2" xfId="16610"/>
    <cellStyle name="40% - Accent4 23 2 3" xfId="16611"/>
    <cellStyle name="40% - Accent4 23 3" xfId="16612"/>
    <cellStyle name="40% - Accent4 23 3 2" xfId="16613"/>
    <cellStyle name="40% - Accent4 23 3 2 2" xfId="16614"/>
    <cellStyle name="40% - Accent4 23 3 3" xfId="16615"/>
    <cellStyle name="40% - Accent4 23 4" xfId="16616"/>
    <cellStyle name="40% - Accent4 23 4 2" xfId="16617"/>
    <cellStyle name="40% - Accent4 23 4 2 2" xfId="16618"/>
    <cellStyle name="40% - Accent4 23 4 3" xfId="16619"/>
    <cellStyle name="40% - Accent4 23 5" xfId="16620"/>
    <cellStyle name="40% - Accent4 23 5 2" xfId="16621"/>
    <cellStyle name="40% - Accent4 23 6" xfId="16622"/>
    <cellStyle name="40% - Accent4 24" xfId="16623"/>
    <cellStyle name="40% - Accent4 24 2" xfId="16624"/>
    <cellStyle name="40% - Accent4 24 2 2" xfId="16625"/>
    <cellStyle name="40% - Accent4 24 2 2 2" xfId="16626"/>
    <cellStyle name="40% - Accent4 24 2 3" xfId="16627"/>
    <cellStyle name="40% - Accent4 24 3" xfId="16628"/>
    <cellStyle name="40% - Accent4 24 3 2" xfId="16629"/>
    <cellStyle name="40% - Accent4 24 3 2 2" xfId="16630"/>
    <cellStyle name="40% - Accent4 24 3 3" xfId="16631"/>
    <cellStyle name="40% - Accent4 24 4" xfId="16632"/>
    <cellStyle name="40% - Accent4 24 4 2" xfId="16633"/>
    <cellStyle name="40% - Accent4 24 4 2 2" xfId="16634"/>
    <cellStyle name="40% - Accent4 24 4 3" xfId="16635"/>
    <cellStyle name="40% - Accent4 24 5" xfId="16636"/>
    <cellStyle name="40% - Accent4 24 5 2" xfId="16637"/>
    <cellStyle name="40% - Accent4 24 6" xfId="16638"/>
    <cellStyle name="40% - Accent4 25" xfId="16639"/>
    <cellStyle name="40% - Accent4 25 2" xfId="16640"/>
    <cellStyle name="40% - Accent4 25 2 2" xfId="16641"/>
    <cellStyle name="40% - Accent4 25 2 2 2" xfId="16642"/>
    <cellStyle name="40% - Accent4 25 2 3" xfId="16643"/>
    <cellStyle name="40% - Accent4 25 3" xfId="16644"/>
    <cellStyle name="40% - Accent4 25 3 2" xfId="16645"/>
    <cellStyle name="40% - Accent4 25 3 2 2" xfId="16646"/>
    <cellStyle name="40% - Accent4 25 3 3" xfId="16647"/>
    <cellStyle name="40% - Accent4 25 4" xfId="16648"/>
    <cellStyle name="40% - Accent4 25 4 2" xfId="16649"/>
    <cellStyle name="40% - Accent4 25 4 2 2" xfId="16650"/>
    <cellStyle name="40% - Accent4 25 4 3" xfId="16651"/>
    <cellStyle name="40% - Accent4 25 5" xfId="16652"/>
    <cellStyle name="40% - Accent4 25 5 2" xfId="16653"/>
    <cellStyle name="40% - Accent4 25 6" xfId="16654"/>
    <cellStyle name="40% - Accent4 26" xfId="16655"/>
    <cellStyle name="40% - Accent4 26 2" xfId="16656"/>
    <cellStyle name="40% - Accent4 26 2 2" xfId="16657"/>
    <cellStyle name="40% - Accent4 26 2 2 2" xfId="16658"/>
    <cellStyle name="40% - Accent4 26 2 3" xfId="16659"/>
    <cellStyle name="40% - Accent4 26 3" xfId="16660"/>
    <cellStyle name="40% - Accent4 26 3 2" xfId="16661"/>
    <cellStyle name="40% - Accent4 26 3 2 2" xfId="16662"/>
    <cellStyle name="40% - Accent4 26 3 3" xfId="16663"/>
    <cellStyle name="40% - Accent4 26 4" xfId="16664"/>
    <cellStyle name="40% - Accent4 26 4 2" xfId="16665"/>
    <cellStyle name="40% - Accent4 26 4 2 2" xfId="16666"/>
    <cellStyle name="40% - Accent4 26 4 3" xfId="16667"/>
    <cellStyle name="40% - Accent4 26 5" xfId="16668"/>
    <cellStyle name="40% - Accent4 26 5 2" xfId="16669"/>
    <cellStyle name="40% - Accent4 26 6" xfId="16670"/>
    <cellStyle name="40% - Accent4 27" xfId="16671"/>
    <cellStyle name="40% - Accent4 27 2" xfId="16672"/>
    <cellStyle name="40% - Accent4 27 2 2" xfId="16673"/>
    <cellStyle name="40% - Accent4 27 2 2 2" xfId="16674"/>
    <cellStyle name="40% - Accent4 27 2 3" xfId="16675"/>
    <cellStyle name="40% - Accent4 27 3" xfId="16676"/>
    <cellStyle name="40% - Accent4 27 3 2" xfId="16677"/>
    <cellStyle name="40% - Accent4 27 3 2 2" xfId="16678"/>
    <cellStyle name="40% - Accent4 27 3 3" xfId="16679"/>
    <cellStyle name="40% - Accent4 27 4" xfId="16680"/>
    <cellStyle name="40% - Accent4 27 4 2" xfId="16681"/>
    <cellStyle name="40% - Accent4 27 4 2 2" xfId="16682"/>
    <cellStyle name="40% - Accent4 27 4 3" xfId="16683"/>
    <cellStyle name="40% - Accent4 27 5" xfId="16684"/>
    <cellStyle name="40% - Accent4 27 5 2" xfId="16685"/>
    <cellStyle name="40% - Accent4 27 6" xfId="16686"/>
    <cellStyle name="40% - Accent4 28" xfId="16687"/>
    <cellStyle name="40% - Accent4 28 2" xfId="16688"/>
    <cellStyle name="40% - Accent4 28 2 2" xfId="16689"/>
    <cellStyle name="40% - Accent4 28 3" xfId="16690"/>
    <cellStyle name="40% - Accent4 29" xfId="16691"/>
    <cellStyle name="40% - Accent4 29 2" xfId="16692"/>
    <cellStyle name="40% - Accent4 29 2 2" xfId="16693"/>
    <cellStyle name="40% - Accent4 29 3" xfId="16694"/>
    <cellStyle name="40% - Accent4 3" xfId="1554"/>
    <cellStyle name="40% - Accent4 3 2" xfId="9982"/>
    <cellStyle name="40% - Accent4 3 2 2" xfId="9983"/>
    <cellStyle name="40% - Accent4 3 2 2 2" xfId="16695"/>
    <cellStyle name="40% - Accent4 3 2 3" xfId="16696"/>
    <cellStyle name="40% - Accent4 3 3" xfId="9984"/>
    <cellStyle name="40% - Accent4 3 3 2" xfId="16697"/>
    <cellStyle name="40% - Accent4 3 3 2 2" xfId="16698"/>
    <cellStyle name="40% - Accent4 3 3 3" xfId="16699"/>
    <cellStyle name="40% - Accent4 3 4" xfId="9981"/>
    <cellStyle name="40% - Accent4 3 4 2" xfId="16700"/>
    <cellStyle name="40% - Accent4 3 4 2 2" xfId="16701"/>
    <cellStyle name="40% - Accent4 3 4 3" xfId="16702"/>
    <cellStyle name="40% - Accent4 3 5" xfId="16703"/>
    <cellStyle name="40% - Accent4 3 5 2" xfId="16704"/>
    <cellStyle name="40% - Accent4 3 6" xfId="16705"/>
    <cellStyle name="40% - Accent4 3 7" xfId="21729"/>
    <cellStyle name="40% - Accent4 30" xfId="16706"/>
    <cellStyle name="40% - Accent4 30 2" xfId="16707"/>
    <cellStyle name="40% - Accent4 30 2 2" xfId="16708"/>
    <cellStyle name="40% - Accent4 30 3" xfId="16709"/>
    <cellStyle name="40% - Accent4 31" xfId="16710"/>
    <cellStyle name="40% - Accent4 31 2" xfId="16711"/>
    <cellStyle name="40% - Accent4 31 2 2" xfId="16712"/>
    <cellStyle name="40% - Accent4 31 3" xfId="16713"/>
    <cellStyle name="40% - Accent4 32" xfId="16714"/>
    <cellStyle name="40% - Accent4 32 2" xfId="16715"/>
    <cellStyle name="40% - Accent4 32 2 2" xfId="16716"/>
    <cellStyle name="40% - Accent4 32 3" xfId="16717"/>
    <cellStyle name="40% - Accent4 33" xfId="16718"/>
    <cellStyle name="40% - Accent4 33 2" xfId="16719"/>
    <cellStyle name="40% - Accent4 33 2 2" xfId="16720"/>
    <cellStyle name="40% - Accent4 33 3" xfId="16721"/>
    <cellStyle name="40% - Accent4 34" xfId="16722"/>
    <cellStyle name="40% - Accent4 34 2" xfId="16723"/>
    <cellStyle name="40% - Accent4 34 2 2" xfId="16724"/>
    <cellStyle name="40% - Accent4 34 3" xfId="16725"/>
    <cellStyle name="40% - Accent4 35" xfId="16726"/>
    <cellStyle name="40% - Accent4 35 2" xfId="16727"/>
    <cellStyle name="40% - Accent4 35 2 2" xfId="16728"/>
    <cellStyle name="40% - Accent4 35 3" xfId="16729"/>
    <cellStyle name="40% - Accent4 36" xfId="16730"/>
    <cellStyle name="40% - Accent4 36 2" xfId="16731"/>
    <cellStyle name="40% - Accent4 36 2 2" xfId="16732"/>
    <cellStyle name="40% - Accent4 36 3" xfId="16733"/>
    <cellStyle name="40% - Accent4 37" xfId="16734"/>
    <cellStyle name="40% - Accent4 37 2" xfId="16735"/>
    <cellStyle name="40% - Accent4 37 2 2" xfId="16736"/>
    <cellStyle name="40% - Accent4 37 3" xfId="16737"/>
    <cellStyle name="40% - Accent4 38" xfId="16738"/>
    <cellStyle name="40% - Accent4 38 2" xfId="16739"/>
    <cellStyle name="40% - Accent4 38 2 2" xfId="16740"/>
    <cellStyle name="40% - Accent4 38 3" xfId="16741"/>
    <cellStyle name="40% - Accent4 39" xfId="16742"/>
    <cellStyle name="40% - Accent4 39 2" xfId="16743"/>
    <cellStyle name="40% - Accent4 39 2 2" xfId="16744"/>
    <cellStyle name="40% - Accent4 39 3" xfId="16745"/>
    <cellStyle name="40% - Accent4 4" xfId="1555"/>
    <cellStyle name="40% - Accent4 4 10" xfId="1556"/>
    <cellStyle name="40% - Accent4 4 11" xfId="1557"/>
    <cellStyle name="40% - Accent4 4 12" xfId="1558"/>
    <cellStyle name="40% - Accent4 4 13" xfId="9985"/>
    <cellStyle name="40% - Accent4 4 2" xfId="1559"/>
    <cellStyle name="40% - Accent4 4 2 10" xfId="9986"/>
    <cellStyle name="40% - Accent4 4 2 2" xfId="1560"/>
    <cellStyle name="40% - Accent4 4 2 2 2" xfId="1561"/>
    <cellStyle name="40% - Accent4 4 2 2 2 2" xfId="1562"/>
    <cellStyle name="40% - Accent4 4 2 2 2 2 2" xfId="1563"/>
    <cellStyle name="40% - Accent4 4 2 2 2 2 2 2" xfId="1564"/>
    <cellStyle name="40% - Accent4 4 2 2 2 2 2 3" xfId="1565"/>
    <cellStyle name="40% - Accent4 4 2 2 2 2 3" xfId="1566"/>
    <cellStyle name="40% - Accent4 4 2 2 2 2 4" xfId="1567"/>
    <cellStyle name="40% - Accent4 4 2 2 2 3" xfId="1568"/>
    <cellStyle name="40% - Accent4 4 2 2 2 3 2" xfId="1569"/>
    <cellStyle name="40% - Accent4 4 2 2 2 3 3" xfId="1570"/>
    <cellStyle name="40% - Accent4 4 2 2 2 4" xfId="1571"/>
    <cellStyle name="40% - Accent4 4 2 2 2 5" xfId="1572"/>
    <cellStyle name="40% - Accent4 4 2 2 2 6" xfId="1573"/>
    <cellStyle name="40% - Accent4 4 2 2 2 7" xfId="16746"/>
    <cellStyle name="40% - Accent4 4 2 2 3" xfId="1574"/>
    <cellStyle name="40% - Accent4 4 2 2 3 2" xfId="1575"/>
    <cellStyle name="40% - Accent4 4 2 2 3 2 2" xfId="1576"/>
    <cellStyle name="40% - Accent4 4 2 2 3 2 3" xfId="1577"/>
    <cellStyle name="40% - Accent4 4 2 2 3 3" xfId="1578"/>
    <cellStyle name="40% - Accent4 4 2 2 3 4" xfId="1579"/>
    <cellStyle name="40% - Accent4 4 2 2 4" xfId="1580"/>
    <cellStyle name="40% - Accent4 4 2 2 4 2" xfId="1581"/>
    <cellStyle name="40% - Accent4 4 2 2 4 3" xfId="1582"/>
    <cellStyle name="40% - Accent4 4 2 2 5" xfId="1583"/>
    <cellStyle name="40% - Accent4 4 2 2 6" xfId="1584"/>
    <cellStyle name="40% - Accent4 4 2 2 7" xfId="1585"/>
    <cellStyle name="40% - Accent4 4 2 2 8" xfId="1586"/>
    <cellStyle name="40% - Accent4 4 2 2 9" xfId="9987"/>
    <cellStyle name="40% - Accent4 4 2 3" xfId="1587"/>
    <cellStyle name="40% - Accent4 4 2 3 2" xfId="1588"/>
    <cellStyle name="40% - Accent4 4 2 3 2 2" xfId="1589"/>
    <cellStyle name="40% - Accent4 4 2 3 2 2 2" xfId="1590"/>
    <cellStyle name="40% - Accent4 4 2 3 2 2 3" xfId="1591"/>
    <cellStyle name="40% - Accent4 4 2 3 2 3" xfId="1592"/>
    <cellStyle name="40% - Accent4 4 2 3 2 4" xfId="1593"/>
    <cellStyle name="40% - Accent4 4 2 3 3" xfId="1594"/>
    <cellStyle name="40% - Accent4 4 2 3 3 2" xfId="1595"/>
    <cellStyle name="40% - Accent4 4 2 3 3 3" xfId="1596"/>
    <cellStyle name="40% - Accent4 4 2 3 4" xfId="1597"/>
    <cellStyle name="40% - Accent4 4 2 3 5" xfId="1598"/>
    <cellStyle name="40% - Accent4 4 2 3 6" xfId="1599"/>
    <cellStyle name="40% - Accent4 4 2 3 7" xfId="16747"/>
    <cellStyle name="40% - Accent4 4 2 4" xfId="1600"/>
    <cellStyle name="40% - Accent4 4 2 4 2" xfId="1601"/>
    <cellStyle name="40% - Accent4 4 2 4 2 2" xfId="1602"/>
    <cellStyle name="40% - Accent4 4 2 4 2 3" xfId="1603"/>
    <cellStyle name="40% - Accent4 4 2 4 3" xfId="1604"/>
    <cellStyle name="40% - Accent4 4 2 4 4" xfId="1605"/>
    <cellStyle name="40% - Accent4 4 2 5" xfId="1606"/>
    <cellStyle name="40% - Accent4 4 2 5 2" xfId="1607"/>
    <cellStyle name="40% - Accent4 4 2 5 3" xfId="1608"/>
    <cellStyle name="40% - Accent4 4 2 6" xfId="1609"/>
    <cellStyle name="40% - Accent4 4 2 7" xfId="1610"/>
    <cellStyle name="40% - Accent4 4 2 8" xfId="1611"/>
    <cellStyle name="40% - Accent4 4 2 9" xfId="1612"/>
    <cellStyle name="40% - Accent4 4 3" xfId="1613"/>
    <cellStyle name="40% - Accent4 4 3 2" xfId="1614"/>
    <cellStyle name="40% - Accent4 4 3 2 2" xfId="1615"/>
    <cellStyle name="40% - Accent4 4 3 2 2 2" xfId="1616"/>
    <cellStyle name="40% - Accent4 4 3 2 2 2 2" xfId="1617"/>
    <cellStyle name="40% - Accent4 4 3 2 2 2 3" xfId="1618"/>
    <cellStyle name="40% - Accent4 4 3 2 2 3" xfId="1619"/>
    <cellStyle name="40% - Accent4 4 3 2 2 4" xfId="1620"/>
    <cellStyle name="40% - Accent4 4 3 2 2 5" xfId="16749"/>
    <cellStyle name="40% - Accent4 4 3 2 3" xfId="1621"/>
    <cellStyle name="40% - Accent4 4 3 2 3 2" xfId="1622"/>
    <cellStyle name="40% - Accent4 4 3 2 3 3" xfId="1623"/>
    <cellStyle name="40% - Accent4 4 3 2 4" xfId="1624"/>
    <cellStyle name="40% - Accent4 4 3 2 5" xfId="1625"/>
    <cellStyle name="40% - Accent4 4 3 2 6" xfId="1626"/>
    <cellStyle name="40% - Accent4 4 3 2 7" xfId="16748"/>
    <cellStyle name="40% - Accent4 4 3 3" xfId="1627"/>
    <cellStyle name="40% - Accent4 4 3 3 2" xfId="1628"/>
    <cellStyle name="40% - Accent4 4 3 3 2 2" xfId="1629"/>
    <cellStyle name="40% - Accent4 4 3 3 2 3" xfId="1630"/>
    <cellStyle name="40% - Accent4 4 3 3 3" xfId="1631"/>
    <cellStyle name="40% - Accent4 4 3 3 4" xfId="1632"/>
    <cellStyle name="40% - Accent4 4 3 3 5" xfId="16750"/>
    <cellStyle name="40% - Accent4 4 3 4" xfId="1633"/>
    <cellStyle name="40% - Accent4 4 3 4 2" xfId="1634"/>
    <cellStyle name="40% - Accent4 4 3 4 3" xfId="1635"/>
    <cellStyle name="40% - Accent4 4 3 5" xfId="1636"/>
    <cellStyle name="40% - Accent4 4 3 6" xfId="1637"/>
    <cellStyle name="40% - Accent4 4 3 7" xfId="1638"/>
    <cellStyle name="40% - Accent4 4 3 8" xfId="1639"/>
    <cellStyle name="40% - Accent4 4 3 9" xfId="9988"/>
    <cellStyle name="40% - Accent4 4 4" xfId="1640"/>
    <cellStyle name="40% - Accent4 4 4 2" xfId="1641"/>
    <cellStyle name="40% - Accent4 4 4 2 2" xfId="1642"/>
    <cellStyle name="40% - Accent4 4 4 2 2 2" xfId="1643"/>
    <cellStyle name="40% - Accent4 4 4 2 2 3" xfId="1644"/>
    <cellStyle name="40% - Accent4 4 4 2 2 4" xfId="16753"/>
    <cellStyle name="40% - Accent4 4 4 2 3" xfId="1645"/>
    <cellStyle name="40% - Accent4 4 4 2 4" xfId="1646"/>
    <cellStyle name="40% - Accent4 4 4 2 5" xfId="16752"/>
    <cellStyle name="40% - Accent4 4 4 3" xfId="1647"/>
    <cellStyle name="40% - Accent4 4 4 3 2" xfId="1648"/>
    <cellStyle name="40% - Accent4 4 4 3 3" xfId="1649"/>
    <cellStyle name="40% - Accent4 4 4 3 4" xfId="16754"/>
    <cellStyle name="40% - Accent4 4 4 4" xfId="1650"/>
    <cellStyle name="40% - Accent4 4 4 5" xfId="1651"/>
    <cellStyle name="40% - Accent4 4 4 6" xfId="1652"/>
    <cellStyle name="40% - Accent4 4 4 7" xfId="16751"/>
    <cellStyle name="40% - Accent4 4 5" xfId="1653"/>
    <cellStyle name="40% - Accent4 4 5 2" xfId="1654"/>
    <cellStyle name="40% - Accent4 4 5 2 2" xfId="1655"/>
    <cellStyle name="40% - Accent4 4 5 2 2 2" xfId="1656"/>
    <cellStyle name="40% - Accent4 4 5 2 2 3" xfId="1657"/>
    <cellStyle name="40% - Accent4 4 5 2 3" xfId="1658"/>
    <cellStyle name="40% - Accent4 4 5 2 4" xfId="1659"/>
    <cellStyle name="40% - Accent4 4 5 2 5" xfId="16756"/>
    <cellStyle name="40% - Accent4 4 5 3" xfId="1660"/>
    <cellStyle name="40% - Accent4 4 5 3 2" xfId="1661"/>
    <cellStyle name="40% - Accent4 4 5 3 3" xfId="1662"/>
    <cellStyle name="40% - Accent4 4 5 4" xfId="1663"/>
    <cellStyle name="40% - Accent4 4 5 5" xfId="1664"/>
    <cellStyle name="40% - Accent4 4 5 6" xfId="16755"/>
    <cellStyle name="40% - Accent4 4 6" xfId="1665"/>
    <cellStyle name="40% - Accent4 4 6 2" xfId="1666"/>
    <cellStyle name="40% - Accent4 4 6 2 2" xfId="1667"/>
    <cellStyle name="40% - Accent4 4 6 2 3" xfId="1668"/>
    <cellStyle name="40% - Accent4 4 6 3" xfId="1669"/>
    <cellStyle name="40% - Accent4 4 6 4" xfId="1670"/>
    <cellStyle name="40% - Accent4 4 6 5" xfId="16757"/>
    <cellStyle name="40% - Accent4 4 7" xfId="1671"/>
    <cellStyle name="40% - Accent4 4 7 2" xfId="1672"/>
    <cellStyle name="40% - Accent4 4 7 2 2" xfId="1673"/>
    <cellStyle name="40% - Accent4 4 7 2 3" xfId="1674"/>
    <cellStyle name="40% - Accent4 4 7 3" xfId="1675"/>
    <cellStyle name="40% - Accent4 4 7 4" xfId="1676"/>
    <cellStyle name="40% - Accent4 4 8" xfId="1677"/>
    <cellStyle name="40% - Accent4 4 8 2" xfId="1678"/>
    <cellStyle name="40% - Accent4 4 8 3" xfId="1679"/>
    <cellStyle name="40% - Accent4 4 9" xfId="1680"/>
    <cellStyle name="40% - Accent4 40" xfId="16758"/>
    <cellStyle name="40% - Accent4 40 2" xfId="16759"/>
    <cellStyle name="40% - Accent4 40 2 2" xfId="16760"/>
    <cellStyle name="40% - Accent4 40 3" xfId="16761"/>
    <cellStyle name="40% - Accent4 41" xfId="16762"/>
    <cellStyle name="40% - Accent4 41 2" xfId="16763"/>
    <cellStyle name="40% - Accent4 41 2 2" xfId="16764"/>
    <cellStyle name="40% - Accent4 41 3" xfId="16765"/>
    <cellStyle name="40% - Accent4 42" xfId="16766"/>
    <cellStyle name="40% - Accent4 42 2" xfId="16767"/>
    <cellStyle name="40% - Accent4 42 2 2" xfId="16768"/>
    <cellStyle name="40% - Accent4 42 3" xfId="16769"/>
    <cellStyle name="40% - Accent4 43" xfId="16770"/>
    <cellStyle name="40% - Accent4 43 2" xfId="16771"/>
    <cellStyle name="40% - Accent4 43 2 2" xfId="16772"/>
    <cellStyle name="40% - Accent4 43 3" xfId="16773"/>
    <cellStyle name="40% - Accent4 44" xfId="16774"/>
    <cellStyle name="40% - Accent4 44 2" xfId="16775"/>
    <cellStyle name="40% - Accent4 44 2 2" xfId="16776"/>
    <cellStyle name="40% - Accent4 44 3" xfId="16777"/>
    <cellStyle name="40% - Accent4 45" xfId="16778"/>
    <cellStyle name="40% - Accent4 45 2" xfId="16779"/>
    <cellStyle name="40% - Accent4 45 2 2" xfId="16780"/>
    <cellStyle name="40% - Accent4 45 3" xfId="16781"/>
    <cellStyle name="40% - Accent4 46" xfId="16782"/>
    <cellStyle name="40% - Accent4 46 2" xfId="16783"/>
    <cellStyle name="40% - Accent4 46 2 2" xfId="16784"/>
    <cellStyle name="40% - Accent4 46 3" xfId="16785"/>
    <cellStyle name="40% - Accent4 47" xfId="16786"/>
    <cellStyle name="40% - Accent4 47 2" xfId="16787"/>
    <cellStyle name="40% - Accent4 47 2 2" xfId="16788"/>
    <cellStyle name="40% - Accent4 47 3" xfId="16789"/>
    <cellStyle name="40% - Accent4 48" xfId="16790"/>
    <cellStyle name="40% - Accent4 48 2" xfId="16791"/>
    <cellStyle name="40% - Accent4 48 2 2" xfId="16792"/>
    <cellStyle name="40% - Accent4 48 3" xfId="16793"/>
    <cellStyle name="40% - Accent4 49" xfId="16794"/>
    <cellStyle name="40% - Accent4 49 2" xfId="16795"/>
    <cellStyle name="40% - Accent4 49 2 2" xfId="16796"/>
    <cellStyle name="40% - Accent4 49 3" xfId="16797"/>
    <cellStyle name="40% - Accent4 5" xfId="1681"/>
    <cellStyle name="40% - Accent4 5 2" xfId="9990"/>
    <cellStyle name="40% - Accent4 5 2 2" xfId="9991"/>
    <cellStyle name="40% - Accent4 5 2 2 2" xfId="16799"/>
    <cellStyle name="40% - Accent4 5 2 3" xfId="16800"/>
    <cellStyle name="40% - Accent4 5 3" xfId="9992"/>
    <cellStyle name="40% - Accent4 5 3 2" xfId="16801"/>
    <cellStyle name="40% - Accent4 5 3 2 2" xfId="16802"/>
    <cellStyle name="40% - Accent4 5 3 3" xfId="16803"/>
    <cellStyle name="40% - Accent4 5 4" xfId="9989"/>
    <cellStyle name="40% - Accent4 5 4 2" xfId="16804"/>
    <cellStyle name="40% - Accent4 5 4 2 2" xfId="16805"/>
    <cellStyle name="40% - Accent4 5 4 3" xfId="16806"/>
    <cellStyle name="40% - Accent4 5 5" xfId="16807"/>
    <cellStyle name="40% - Accent4 5 5 2" xfId="16808"/>
    <cellStyle name="40% - Accent4 5 6" xfId="16809"/>
    <cellStyle name="40% - Accent4 50" xfId="16810"/>
    <cellStyle name="40% - Accent4 50 2" xfId="16811"/>
    <cellStyle name="40% - Accent4 50 2 2" xfId="16812"/>
    <cellStyle name="40% - Accent4 50 3" xfId="16813"/>
    <cellStyle name="40% - Accent4 51" xfId="16814"/>
    <cellStyle name="40% - Accent4 51 2" xfId="16815"/>
    <cellStyle name="40% - Accent4 51 2 2" xfId="16816"/>
    <cellStyle name="40% - Accent4 51 3" xfId="16817"/>
    <cellStyle name="40% - Accent4 52" xfId="16818"/>
    <cellStyle name="40% - Accent4 52 2" xfId="16819"/>
    <cellStyle name="40% - Accent4 52 2 2" xfId="16820"/>
    <cellStyle name="40% - Accent4 52 3" xfId="16821"/>
    <cellStyle name="40% - Accent4 53" xfId="16822"/>
    <cellStyle name="40% - Accent4 53 2" xfId="16823"/>
    <cellStyle name="40% - Accent4 53 2 2" xfId="16824"/>
    <cellStyle name="40% - Accent4 53 3" xfId="16825"/>
    <cellStyle name="40% - Accent4 54" xfId="16826"/>
    <cellStyle name="40% - Accent4 54 2" xfId="16827"/>
    <cellStyle name="40% - Accent4 54 2 2" xfId="16828"/>
    <cellStyle name="40% - Accent4 54 3" xfId="16829"/>
    <cellStyle name="40% - Accent4 55" xfId="16830"/>
    <cellStyle name="40% - Accent4 55 2" xfId="16831"/>
    <cellStyle name="40% - Accent4 55 2 2" xfId="16832"/>
    <cellStyle name="40% - Accent4 55 3" xfId="16833"/>
    <cellStyle name="40% - Accent4 56" xfId="16834"/>
    <cellStyle name="40% - Accent4 56 2" xfId="16835"/>
    <cellStyle name="40% - Accent4 56 2 2" xfId="16836"/>
    <cellStyle name="40% - Accent4 56 3" xfId="16837"/>
    <cellStyle name="40% - Accent4 57" xfId="16838"/>
    <cellStyle name="40% - Accent4 57 2" xfId="16839"/>
    <cellStyle name="40% - Accent4 57 2 2" xfId="16840"/>
    <cellStyle name="40% - Accent4 57 3" xfId="16841"/>
    <cellStyle name="40% - Accent4 58" xfId="16842"/>
    <cellStyle name="40% - Accent4 58 2" xfId="16843"/>
    <cellStyle name="40% - Accent4 58 2 2" xfId="16844"/>
    <cellStyle name="40% - Accent4 58 3" xfId="16845"/>
    <cellStyle name="40% - Accent4 59" xfId="16846"/>
    <cellStyle name="40% - Accent4 59 2" xfId="16847"/>
    <cellStyle name="40% - Accent4 59 2 2" xfId="16848"/>
    <cellStyle name="40% - Accent4 59 3" xfId="16849"/>
    <cellStyle name="40% - Accent4 6" xfId="1682"/>
    <cellStyle name="40% - Accent4 6 2" xfId="1683"/>
    <cellStyle name="40% - Accent4 6 2 2" xfId="1684"/>
    <cellStyle name="40% - Accent4 6 2 2 2" xfId="1685"/>
    <cellStyle name="40% - Accent4 6 2 2 2 2" xfId="16850"/>
    <cellStyle name="40% - Accent4 6 2 2 3" xfId="1686"/>
    <cellStyle name="40% - Accent4 6 2 2 4" xfId="9995"/>
    <cellStyle name="40% - Accent4 6 2 3" xfId="1687"/>
    <cellStyle name="40% - Accent4 6 2 3 2" xfId="16851"/>
    <cellStyle name="40% - Accent4 6 2 4" xfId="1688"/>
    <cellStyle name="40% - Accent4 6 2 5" xfId="9994"/>
    <cellStyle name="40% - Accent4 6 3" xfId="1689"/>
    <cellStyle name="40% - Accent4 6 3 2" xfId="1690"/>
    <cellStyle name="40% - Accent4 6 3 2 2" xfId="16853"/>
    <cellStyle name="40% - Accent4 6 3 2 3" xfId="16852"/>
    <cellStyle name="40% - Accent4 6 3 3" xfId="1691"/>
    <cellStyle name="40% - Accent4 6 3 3 2" xfId="16854"/>
    <cellStyle name="40% - Accent4 6 3 4" xfId="9996"/>
    <cellStyle name="40% - Accent4 6 4" xfId="1692"/>
    <cellStyle name="40% - Accent4 6 4 2" xfId="16856"/>
    <cellStyle name="40% - Accent4 6 4 2 2" xfId="16857"/>
    <cellStyle name="40% - Accent4 6 4 3" xfId="16858"/>
    <cellStyle name="40% - Accent4 6 4 4" xfId="16855"/>
    <cellStyle name="40% - Accent4 6 5" xfId="1693"/>
    <cellStyle name="40% - Accent4 6 5 2" xfId="16860"/>
    <cellStyle name="40% - Accent4 6 5 3" xfId="16859"/>
    <cellStyle name="40% - Accent4 6 6" xfId="1694"/>
    <cellStyle name="40% - Accent4 6 6 2" xfId="16861"/>
    <cellStyle name="40% - Accent4 6 7" xfId="9993"/>
    <cellStyle name="40% - Accent4 60" xfId="16862"/>
    <cellStyle name="40% - Accent4 60 2" xfId="16863"/>
    <cellStyle name="40% - Accent4 60 2 2" xfId="16864"/>
    <cellStyle name="40% - Accent4 60 3" xfId="16865"/>
    <cellStyle name="40% - Accent4 61" xfId="16866"/>
    <cellStyle name="40% - Accent4 61 2" xfId="16867"/>
    <cellStyle name="40% - Accent4 61 2 2" xfId="16868"/>
    <cellStyle name="40% - Accent4 61 3" xfId="16869"/>
    <cellStyle name="40% - Accent4 62" xfId="16870"/>
    <cellStyle name="40% - Accent4 62 2" xfId="16871"/>
    <cellStyle name="40% - Accent4 62 2 2" xfId="16872"/>
    <cellStyle name="40% - Accent4 62 3" xfId="16873"/>
    <cellStyle name="40% - Accent4 63" xfId="16874"/>
    <cellStyle name="40% - Accent4 63 2" xfId="16875"/>
    <cellStyle name="40% - Accent4 63 2 2" xfId="16876"/>
    <cellStyle name="40% - Accent4 63 3" xfId="16877"/>
    <cellStyle name="40% - Accent4 64" xfId="16878"/>
    <cellStyle name="40% - Accent4 64 2" xfId="16879"/>
    <cellStyle name="40% - Accent4 64 2 2" xfId="16880"/>
    <cellStyle name="40% - Accent4 64 3" xfId="16881"/>
    <cellStyle name="40% - Accent4 65" xfId="16882"/>
    <cellStyle name="40% - Accent4 65 2" xfId="16883"/>
    <cellStyle name="40% - Accent4 65 2 2" xfId="16884"/>
    <cellStyle name="40% - Accent4 65 3" xfId="16885"/>
    <cellStyle name="40% - Accent4 66" xfId="16886"/>
    <cellStyle name="40% - Accent4 66 2" xfId="16887"/>
    <cellStyle name="40% - Accent4 66 2 2" xfId="16888"/>
    <cellStyle name="40% - Accent4 66 3" xfId="16889"/>
    <cellStyle name="40% - Accent4 67" xfId="16890"/>
    <cellStyle name="40% - Accent4 67 2" xfId="16891"/>
    <cellStyle name="40% - Accent4 67 2 2" xfId="16892"/>
    <cellStyle name="40% - Accent4 67 3" xfId="16893"/>
    <cellStyle name="40% - Accent4 68" xfId="16894"/>
    <cellStyle name="40% - Accent4 68 2" xfId="16895"/>
    <cellStyle name="40% - Accent4 68 2 2" xfId="16896"/>
    <cellStyle name="40% - Accent4 68 3" xfId="16897"/>
    <cellStyle name="40% - Accent4 69" xfId="16898"/>
    <cellStyle name="40% - Accent4 69 2" xfId="16899"/>
    <cellStyle name="40% - Accent4 69 2 2" xfId="16900"/>
    <cellStyle name="40% - Accent4 69 3" xfId="16901"/>
    <cellStyle name="40% - Accent4 7" xfId="1695"/>
    <cellStyle name="40% - Accent4 7 2" xfId="9998"/>
    <cellStyle name="40% - Accent4 7 2 2" xfId="16902"/>
    <cellStyle name="40% - Accent4 7 2 2 2" xfId="16903"/>
    <cellStyle name="40% - Accent4 7 2 3" xfId="16904"/>
    <cellStyle name="40% - Accent4 7 3" xfId="9997"/>
    <cellStyle name="40% - Accent4 7 3 2" xfId="16905"/>
    <cellStyle name="40% - Accent4 7 3 2 2" xfId="16906"/>
    <cellStyle name="40% - Accent4 7 3 3" xfId="16907"/>
    <cellStyle name="40% - Accent4 7 4" xfId="16908"/>
    <cellStyle name="40% - Accent4 7 4 2" xfId="16909"/>
    <cellStyle name="40% - Accent4 7 4 2 2" xfId="16910"/>
    <cellStyle name="40% - Accent4 7 4 3" xfId="16911"/>
    <cellStyle name="40% - Accent4 7 5" xfId="16912"/>
    <cellStyle name="40% - Accent4 7 5 2" xfId="16913"/>
    <cellStyle name="40% - Accent4 7 6" xfId="16914"/>
    <cellStyle name="40% - Accent4 70" xfId="16915"/>
    <cellStyle name="40% - Accent4 70 2" xfId="16916"/>
    <cellStyle name="40% - Accent4 70 2 2" xfId="16917"/>
    <cellStyle name="40% - Accent4 70 3" xfId="16918"/>
    <cellStyle name="40% - Accent4 71" xfId="16919"/>
    <cellStyle name="40% - Accent4 71 2" xfId="16920"/>
    <cellStyle name="40% - Accent4 71 2 2" xfId="16921"/>
    <cellStyle name="40% - Accent4 71 3" xfId="16922"/>
    <cellStyle name="40% - Accent4 72" xfId="16923"/>
    <cellStyle name="40% - Accent4 72 2" xfId="16924"/>
    <cellStyle name="40% - Accent4 72 2 2" xfId="16925"/>
    <cellStyle name="40% - Accent4 72 3" xfId="16926"/>
    <cellStyle name="40% - Accent4 73" xfId="16927"/>
    <cellStyle name="40% - Accent4 73 2" xfId="16928"/>
    <cellStyle name="40% - Accent4 73 2 2" xfId="16929"/>
    <cellStyle name="40% - Accent4 73 3" xfId="16930"/>
    <cellStyle name="40% - Accent4 74" xfId="16931"/>
    <cellStyle name="40% - Accent4 74 2" xfId="16932"/>
    <cellStyle name="40% - Accent4 74 2 2" xfId="16933"/>
    <cellStyle name="40% - Accent4 74 3" xfId="16934"/>
    <cellStyle name="40% - Accent4 75" xfId="16935"/>
    <cellStyle name="40% - Accent4 75 2" xfId="16936"/>
    <cellStyle name="40% - Accent4 75 2 2" xfId="16937"/>
    <cellStyle name="40% - Accent4 75 3" xfId="16938"/>
    <cellStyle name="40% - Accent4 76" xfId="16939"/>
    <cellStyle name="40% - Accent4 76 2" xfId="16940"/>
    <cellStyle name="40% - Accent4 76 2 2" xfId="16941"/>
    <cellStyle name="40% - Accent4 76 3" xfId="16942"/>
    <cellStyle name="40% - Accent4 77" xfId="16943"/>
    <cellStyle name="40% - Accent4 77 2" xfId="16944"/>
    <cellStyle name="40% - Accent4 77 2 2" xfId="16945"/>
    <cellStyle name="40% - Accent4 77 3" xfId="16946"/>
    <cellStyle name="40% - Accent4 78" xfId="16947"/>
    <cellStyle name="40% - Accent4 78 2" xfId="16948"/>
    <cellStyle name="40% - Accent4 78 2 2" xfId="16949"/>
    <cellStyle name="40% - Accent4 78 3" xfId="16950"/>
    <cellStyle name="40% - Accent4 79" xfId="16951"/>
    <cellStyle name="40% - Accent4 79 2" xfId="16952"/>
    <cellStyle name="40% - Accent4 8" xfId="1696"/>
    <cellStyle name="40% - Accent4 8 2" xfId="1697"/>
    <cellStyle name="40% - Accent4 8 2 2" xfId="16954"/>
    <cellStyle name="40% - Accent4 8 2 2 2" xfId="16955"/>
    <cellStyle name="40% - Accent4 8 2 3" xfId="16956"/>
    <cellStyle name="40% - Accent4 8 2 4" xfId="16953"/>
    <cellStyle name="40% - Accent4 8 3" xfId="1698"/>
    <cellStyle name="40% - Accent4 8 3 2" xfId="16958"/>
    <cellStyle name="40% - Accent4 8 3 2 2" xfId="16959"/>
    <cellStyle name="40% - Accent4 8 3 3" xfId="16960"/>
    <cellStyle name="40% - Accent4 8 3 4" xfId="16957"/>
    <cellStyle name="40% - Accent4 8 4" xfId="9999"/>
    <cellStyle name="40% - Accent4 8 4 2" xfId="16961"/>
    <cellStyle name="40% - Accent4 8 4 2 2" xfId="16962"/>
    <cellStyle name="40% - Accent4 8 4 3" xfId="16963"/>
    <cellStyle name="40% - Accent4 8 5" xfId="16964"/>
    <cellStyle name="40% - Accent4 8 5 2" xfId="16965"/>
    <cellStyle name="40% - Accent4 8 6" xfId="16966"/>
    <cellStyle name="40% - Accent4 80" xfId="16967"/>
    <cellStyle name="40% - Accent4 80 2" xfId="16968"/>
    <cellStyle name="40% - Accent4 81" xfId="16969"/>
    <cellStyle name="40% - Accent4 81 2" xfId="16970"/>
    <cellStyle name="40% - Accent4 82" xfId="16971"/>
    <cellStyle name="40% - Accent4 82 2" xfId="16972"/>
    <cellStyle name="40% - Accent4 83" xfId="16973"/>
    <cellStyle name="40% - Accent4 83 2" xfId="16974"/>
    <cellStyle name="40% - Accent4 84" xfId="16975"/>
    <cellStyle name="40% - Accent4 84 2" xfId="16976"/>
    <cellStyle name="40% - Accent4 85" xfId="16977"/>
    <cellStyle name="40% - Accent4 85 2" xfId="16978"/>
    <cellStyle name="40% - Accent4 86" xfId="16979"/>
    <cellStyle name="40% - Accent4 86 2" xfId="16980"/>
    <cellStyle name="40% - Accent4 87" xfId="16981"/>
    <cellStyle name="40% - Accent4 87 2" xfId="16982"/>
    <cellStyle name="40% - Accent4 88" xfId="16983"/>
    <cellStyle name="40% - Accent4 88 2" xfId="16984"/>
    <cellStyle name="40% - Accent4 89" xfId="16985"/>
    <cellStyle name="40% - Accent4 89 2" xfId="16986"/>
    <cellStyle name="40% - Accent4 9" xfId="1699"/>
    <cellStyle name="40% - Accent4 9 2" xfId="10000"/>
    <cellStyle name="40% - Accent4 9 2 2" xfId="16987"/>
    <cellStyle name="40% - Accent4 9 2 2 2" xfId="16988"/>
    <cellStyle name="40% - Accent4 9 2 3" xfId="16989"/>
    <cellStyle name="40% - Accent4 9 3" xfId="16990"/>
    <cellStyle name="40% - Accent4 9 3 2" xfId="16991"/>
    <cellStyle name="40% - Accent4 9 3 2 2" xfId="16992"/>
    <cellStyle name="40% - Accent4 9 3 3" xfId="16993"/>
    <cellStyle name="40% - Accent4 9 4" xfId="16994"/>
    <cellStyle name="40% - Accent4 9 4 2" xfId="16995"/>
    <cellStyle name="40% - Accent4 9 4 2 2" xfId="16996"/>
    <cellStyle name="40% - Accent4 9 4 3" xfId="16997"/>
    <cellStyle name="40% - Accent4 9 5" xfId="16998"/>
    <cellStyle name="40% - Accent4 9 5 2" xfId="16999"/>
    <cellStyle name="40% - Accent4 9 6" xfId="17000"/>
    <cellStyle name="40% - Accent4 90" xfId="17001"/>
    <cellStyle name="40% - Accent4 90 2" xfId="17002"/>
    <cellStyle name="40% - Accent4 91" xfId="17003"/>
    <cellStyle name="40% - Accent4 91 2" xfId="17004"/>
    <cellStyle name="40% - Accent4 92" xfId="17005"/>
    <cellStyle name="40% - Accent4 92 2" xfId="17006"/>
    <cellStyle name="40% - Accent4 93" xfId="17007"/>
    <cellStyle name="40% - Accent4 93 2" xfId="17008"/>
    <cellStyle name="40% - Accent4 94" xfId="17009"/>
    <cellStyle name="40% - Accent4 94 2" xfId="17010"/>
    <cellStyle name="40% - Accent4 95" xfId="17011"/>
    <cellStyle name="40% - Accent4 95 2" xfId="17012"/>
    <cellStyle name="40% - Accent4 96" xfId="17013"/>
    <cellStyle name="40% - Accent4 96 2" xfId="17014"/>
    <cellStyle name="40% - Accent4 97" xfId="17015"/>
    <cellStyle name="40% - Accent4 97 2" xfId="17016"/>
    <cellStyle name="40% - Accent4 98" xfId="17017"/>
    <cellStyle name="40% - Accent4 98 2" xfId="17018"/>
    <cellStyle name="40% - Accent4 99" xfId="17019"/>
    <cellStyle name="40% - Accent4 99 2" xfId="17020"/>
    <cellStyle name="40% - Accent5" xfId="9736" builtinId="47" customBuiltin="1"/>
    <cellStyle name="40% - Accent5 10" xfId="1700"/>
    <cellStyle name="40% - Accent5 10 2" xfId="10001"/>
    <cellStyle name="40% - Accent5 10 2 2" xfId="17022"/>
    <cellStyle name="40% - Accent5 10 2 2 2" xfId="17023"/>
    <cellStyle name="40% - Accent5 10 2 3" xfId="17024"/>
    <cellStyle name="40% - Accent5 10 3" xfId="17025"/>
    <cellStyle name="40% - Accent5 10 3 2" xfId="17026"/>
    <cellStyle name="40% - Accent5 10 3 2 2" xfId="17027"/>
    <cellStyle name="40% - Accent5 10 3 3" xfId="17028"/>
    <cellStyle name="40% - Accent5 10 4" xfId="17029"/>
    <cellStyle name="40% - Accent5 10 4 2" xfId="17030"/>
    <cellStyle name="40% - Accent5 10 4 2 2" xfId="17031"/>
    <cellStyle name="40% - Accent5 10 4 3" xfId="17032"/>
    <cellStyle name="40% - Accent5 10 5" xfId="17033"/>
    <cellStyle name="40% - Accent5 10 5 2" xfId="17034"/>
    <cellStyle name="40% - Accent5 10 6" xfId="17035"/>
    <cellStyle name="40% - Accent5 100" xfId="17036"/>
    <cellStyle name="40% - Accent5 100 2" xfId="17037"/>
    <cellStyle name="40% - Accent5 101" xfId="17038"/>
    <cellStyle name="40% - Accent5 101 2" xfId="17039"/>
    <cellStyle name="40% - Accent5 102" xfId="17040"/>
    <cellStyle name="40% - Accent5 102 2" xfId="17041"/>
    <cellStyle name="40% - Accent5 103" xfId="17042"/>
    <cellStyle name="40% - Accent5 103 2" xfId="17043"/>
    <cellStyle name="40% - Accent5 104" xfId="17044"/>
    <cellStyle name="40% - Accent5 104 2" xfId="17045"/>
    <cellStyle name="40% - Accent5 105" xfId="17046"/>
    <cellStyle name="40% - Accent5 105 2" xfId="17047"/>
    <cellStyle name="40% - Accent5 106" xfId="17048"/>
    <cellStyle name="40% - Accent5 106 2" xfId="17049"/>
    <cellStyle name="40% - Accent5 107" xfId="17050"/>
    <cellStyle name="40% - Accent5 108" xfId="17051"/>
    <cellStyle name="40% - Accent5 109" xfId="17052"/>
    <cellStyle name="40% - Accent5 11" xfId="17053"/>
    <cellStyle name="40% - Accent5 11 2" xfId="17054"/>
    <cellStyle name="40% - Accent5 11 2 2" xfId="17055"/>
    <cellStyle name="40% - Accent5 11 2 2 2" xfId="17056"/>
    <cellStyle name="40% - Accent5 11 2 3" xfId="17057"/>
    <cellStyle name="40% - Accent5 11 3" xfId="17058"/>
    <cellStyle name="40% - Accent5 11 3 2" xfId="17059"/>
    <cellStyle name="40% - Accent5 11 3 2 2" xfId="17060"/>
    <cellStyle name="40% - Accent5 11 3 3" xfId="17061"/>
    <cellStyle name="40% - Accent5 11 4" xfId="17062"/>
    <cellStyle name="40% - Accent5 11 4 2" xfId="17063"/>
    <cellStyle name="40% - Accent5 11 4 2 2" xfId="17064"/>
    <cellStyle name="40% - Accent5 11 4 3" xfId="17065"/>
    <cellStyle name="40% - Accent5 11 5" xfId="17066"/>
    <cellStyle name="40% - Accent5 11 5 2" xfId="17067"/>
    <cellStyle name="40% - Accent5 11 6" xfId="17068"/>
    <cellStyle name="40% - Accent5 110" xfId="17069"/>
    <cellStyle name="40% - Accent5 111" xfId="17070"/>
    <cellStyle name="40% - Accent5 112" xfId="17071"/>
    <cellStyle name="40% - Accent5 113" xfId="17072"/>
    <cellStyle name="40% - Accent5 114" xfId="17073"/>
    <cellStyle name="40% - Accent5 115" xfId="17074"/>
    <cellStyle name="40% - Accent5 116" xfId="17075"/>
    <cellStyle name="40% - Accent5 117" xfId="17076"/>
    <cellStyle name="40% - Accent5 118" xfId="17077"/>
    <cellStyle name="40% - Accent5 119" xfId="17078"/>
    <cellStyle name="40% - Accent5 12" xfId="17079"/>
    <cellStyle name="40% - Accent5 12 2" xfId="17080"/>
    <cellStyle name="40% - Accent5 12 2 2" xfId="17081"/>
    <cellStyle name="40% - Accent5 12 2 2 2" xfId="17082"/>
    <cellStyle name="40% - Accent5 12 2 3" xfId="17083"/>
    <cellStyle name="40% - Accent5 12 3" xfId="17084"/>
    <cellStyle name="40% - Accent5 12 3 2" xfId="17085"/>
    <cellStyle name="40% - Accent5 12 3 2 2" xfId="17086"/>
    <cellStyle name="40% - Accent5 12 3 3" xfId="17087"/>
    <cellStyle name="40% - Accent5 12 4" xfId="17088"/>
    <cellStyle name="40% - Accent5 12 4 2" xfId="17089"/>
    <cellStyle name="40% - Accent5 12 4 2 2" xfId="17090"/>
    <cellStyle name="40% - Accent5 12 4 3" xfId="17091"/>
    <cellStyle name="40% - Accent5 12 5" xfId="17092"/>
    <cellStyle name="40% - Accent5 12 5 2" xfId="17093"/>
    <cellStyle name="40% - Accent5 12 6" xfId="17094"/>
    <cellStyle name="40% - Accent5 120" xfId="21689"/>
    <cellStyle name="40% - Accent5 13" xfId="17095"/>
    <cellStyle name="40% - Accent5 14" xfId="17096"/>
    <cellStyle name="40% - Accent5 14 2" xfId="17097"/>
    <cellStyle name="40% - Accent5 14 2 2" xfId="17098"/>
    <cellStyle name="40% - Accent5 14 2 2 2" xfId="17099"/>
    <cellStyle name="40% - Accent5 14 2 3" xfId="17100"/>
    <cellStyle name="40% - Accent5 14 3" xfId="17101"/>
    <cellStyle name="40% - Accent5 14 3 2" xfId="17102"/>
    <cellStyle name="40% - Accent5 14 3 2 2" xfId="17103"/>
    <cellStyle name="40% - Accent5 14 3 3" xfId="17104"/>
    <cellStyle name="40% - Accent5 14 4" xfId="17105"/>
    <cellStyle name="40% - Accent5 14 4 2" xfId="17106"/>
    <cellStyle name="40% - Accent5 14 4 2 2" xfId="17107"/>
    <cellStyle name="40% - Accent5 14 4 3" xfId="17108"/>
    <cellStyle name="40% - Accent5 14 5" xfId="17109"/>
    <cellStyle name="40% - Accent5 14 5 2" xfId="17110"/>
    <cellStyle name="40% - Accent5 14 6" xfId="17111"/>
    <cellStyle name="40% - Accent5 15" xfId="17112"/>
    <cellStyle name="40% - Accent5 15 2" xfId="17113"/>
    <cellStyle name="40% - Accent5 15 2 2" xfId="17114"/>
    <cellStyle name="40% - Accent5 15 2 2 2" xfId="17115"/>
    <cellStyle name="40% - Accent5 15 2 3" xfId="17116"/>
    <cellStyle name="40% - Accent5 15 3" xfId="17117"/>
    <cellStyle name="40% - Accent5 15 3 2" xfId="17118"/>
    <cellStyle name="40% - Accent5 15 3 2 2" xfId="17119"/>
    <cellStyle name="40% - Accent5 15 3 3" xfId="17120"/>
    <cellStyle name="40% - Accent5 15 4" xfId="17121"/>
    <cellStyle name="40% - Accent5 15 4 2" xfId="17122"/>
    <cellStyle name="40% - Accent5 15 4 2 2" xfId="17123"/>
    <cellStyle name="40% - Accent5 15 4 3" xfId="17124"/>
    <cellStyle name="40% - Accent5 15 5" xfId="17125"/>
    <cellStyle name="40% - Accent5 15 5 2" xfId="17126"/>
    <cellStyle name="40% - Accent5 15 6" xfId="17127"/>
    <cellStyle name="40% - Accent5 16" xfId="17128"/>
    <cellStyle name="40% - Accent5 16 2" xfId="17129"/>
    <cellStyle name="40% - Accent5 16 2 2" xfId="17130"/>
    <cellStyle name="40% - Accent5 16 2 2 2" xfId="17131"/>
    <cellStyle name="40% - Accent5 16 2 3" xfId="17132"/>
    <cellStyle name="40% - Accent5 16 3" xfId="17133"/>
    <cellStyle name="40% - Accent5 16 3 2" xfId="17134"/>
    <cellStyle name="40% - Accent5 16 3 2 2" xfId="17135"/>
    <cellStyle name="40% - Accent5 16 3 3" xfId="17136"/>
    <cellStyle name="40% - Accent5 16 4" xfId="17137"/>
    <cellStyle name="40% - Accent5 16 4 2" xfId="17138"/>
    <cellStyle name="40% - Accent5 16 4 2 2" xfId="17139"/>
    <cellStyle name="40% - Accent5 16 4 3" xfId="17140"/>
    <cellStyle name="40% - Accent5 16 5" xfId="17141"/>
    <cellStyle name="40% - Accent5 16 5 2" xfId="17142"/>
    <cellStyle name="40% - Accent5 16 6" xfId="17143"/>
    <cellStyle name="40% - Accent5 17" xfId="17144"/>
    <cellStyle name="40% - Accent5 17 2" xfId="17145"/>
    <cellStyle name="40% - Accent5 17 2 2" xfId="17146"/>
    <cellStyle name="40% - Accent5 17 2 2 2" xfId="17147"/>
    <cellStyle name="40% - Accent5 17 2 3" xfId="17148"/>
    <cellStyle name="40% - Accent5 17 3" xfId="17149"/>
    <cellStyle name="40% - Accent5 17 3 2" xfId="17150"/>
    <cellStyle name="40% - Accent5 17 3 2 2" xfId="17151"/>
    <cellStyle name="40% - Accent5 17 3 3" xfId="17152"/>
    <cellStyle name="40% - Accent5 17 4" xfId="17153"/>
    <cellStyle name="40% - Accent5 17 4 2" xfId="17154"/>
    <cellStyle name="40% - Accent5 17 4 2 2" xfId="17155"/>
    <cellStyle name="40% - Accent5 17 4 3" xfId="17156"/>
    <cellStyle name="40% - Accent5 17 5" xfId="17157"/>
    <cellStyle name="40% - Accent5 17 5 2" xfId="17158"/>
    <cellStyle name="40% - Accent5 17 6" xfId="17159"/>
    <cellStyle name="40% - Accent5 18" xfId="17160"/>
    <cellStyle name="40% - Accent5 18 2" xfId="17161"/>
    <cellStyle name="40% - Accent5 18 2 2" xfId="17162"/>
    <cellStyle name="40% - Accent5 18 2 2 2" xfId="17163"/>
    <cellStyle name="40% - Accent5 18 2 3" xfId="17164"/>
    <cellStyle name="40% - Accent5 18 3" xfId="17165"/>
    <cellStyle name="40% - Accent5 18 3 2" xfId="17166"/>
    <cellStyle name="40% - Accent5 18 3 2 2" xfId="17167"/>
    <cellStyle name="40% - Accent5 18 3 3" xfId="17168"/>
    <cellStyle name="40% - Accent5 18 4" xfId="17169"/>
    <cellStyle name="40% - Accent5 18 4 2" xfId="17170"/>
    <cellStyle name="40% - Accent5 18 4 2 2" xfId="17171"/>
    <cellStyle name="40% - Accent5 18 4 3" xfId="17172"/>
    <cellStyle name="40% - Accent5 18 5" xfId="17173"/>
    <cellStyle name="40% - Accent5 18 5 2" xfId="17174"/>
    <cellStyle name="40% - Accent5 18 6" xfId="17175"/>
    <cellStyle name="40% - Accent5 19" xfId="17176"/>
    <cellStyle name="40% - Accent5 19 2" xfId="17177"/>
    <cellStyle name="40% - Accent5 19 2 2" xfId="17178"/>
    <cellStyle name="40% - Accent5 19 2 2 2" xfId="17179"/>
    <cellStyle name="40% - Accent5 19 2 3" xfId="17180"/>
    <cellStyle name="40% - Accent5 19 3" xfId="17181"/>
    <cellStyle name="40% - Accent5 19 3 2" xfId="17182"/>
    <cellStyle name="40% - Accent5 19 3 2 2" xfId="17183"/>
    <cellStyle name="40% - Accent5 19 3 3" xfId="17184"/>
    <cellStyle name="40% - Accent5 19 4" xfId="17185"/>
    <cellStyle name="40% - Accent5 19 4 2" xfId="17186"/>
    <cellStyle name="40% - Accent5 19 4 2 2" xfId="17187"/>
    <cellStyle name="40% - Accent5 19 4 3" xfId="17188"/>
    <cellStyle name="40% - Accent5 19 5" xfId="17189"/>
    <cellStyle name="40% - Accent5 19 5 2" xfId="17190"/>
    <cellStyle name="40% - Accent5 19 6" xfId="17191"/>
    <cellStyle name="40% - Accent5 2" xfId="1701"/>
    <cellStyle name="40% - Accent5 2 2" xfId="1702"/>
    <cellStyle name="40% - Accent5 2 2 2" xfId="10004"/>
    <cellStyle name="40% - Accent5 2 2 2 2" xfId="20894"/>
    <cellStyle name="40% - Accent5 2 2 3" xfId="10003"/>
    <cellStyle name="40% - Accent5 2 2 4" xfId="17192"/>
    <cellStyle name="40% - Accent5 2 3" xfId="1703"/>
    <cellStyle name="40% - Accent5 2 3 2" xfId="10005"/>
    <cellStyle name="40% - Accent5 2 3 3" xfId="17193"/>
    <cellStyle name="40% - Accent5 2 4" xfId="1704"/>
    <cellStyle name="40% - Accent5 2 4 2" xfId="17194"/>
    <cellStyle name="40% - Accent5 2 5" xfId="1705"/>
    <cellStyle name="40% - Accent5 2 5 2" xfId="1706"/>
    <cellStyle name="40% - Accent5 2 5 2 2" xfId="1707"/>
    <cellStyle name="40% - Accent5 2 5 2 3" xfId="1708"/>
    <cellStyle name="40% - Accent5 2 6" xfId="1709"/>
    <cellStyle name="40% - Accent5 2 7" xfId="10002"/>
    <cellStyle name="40% - Accent5 2 8" xfId="21714"/>
    <cellStyle name="40% - Accent5 20" xfId="17195"/>
    <cellStyle name="40% - Accent5 20 2" xfId="17196"/>
    <cellStyle name="40% - Accent5 20 2 2" xfId="17197"/>
    <cellStyle name="40% - Accent5 20 2 2 2" xfId="17198"/>
    <cellStyle name="40% - Accent5 20 2 3" xfId="17199"/>
    <cellStyle name="40% - Accent5 20 3" xfId="17200"/>
    <cellStyle name="40% - Accent5 20 3 2" xfId="17201"/>
    <cellStyle name="40% - Accent5 20 3 2 2" xfId="17202"/>
    <cellStyle name="40% - Accent5 20 3 3" xfId="17203"/>
    <cellStyle name="40% - Accent5 20 4" xfId="17204"/>
    <cellStyle name="40% - Accent5 20 4 2" xfId="17205"/>
    <cellStyle name="40% - Accent5 20 4 2 2" xfId="17206"/>
    <cellStyle name="40% - Accent5 20 4 3" xfId="17207"/>
    <cellStyle name="40% - Accent5 20 5" xfId="17208"/>
    <cellStyle name="40% - Accent5 20 5 2" xfId="17209"/>
    <cellStyle name="40% - Accent5 20 6" xfId="17210"/>
    <cellStyle name="40% - Accent5 21" xfId="17211"/>
    <cellStyle name="40% - Accent5 21 2" xfId="17212"/>
    <cellStyle name="40% - Accent5 21 2 2" xfId="17213"/>
    <cellStyle name="40% - Accent5 21 2 2 2" xfId="17214"/>
    <cellStyle name="40% - Accent5 21 2 3" xfId="17215"/>
    <cellStyle name="40% - Accent5 21 3" xfId="17216"/>
    <cellStyle name="40% - Accent5 21 3 2" xfId="17217"/>
    <cellStyle name="40% - Accent5 21 3 2 2" xfId="17218"/>
    <cellStyle name="40% - Accent5 21 3 3" xfId="17219"/>
    <cellStyle name="40% - Accent5 21 4" xfId="17220"/>
    <cellStyle name="40% - Accent5 21 4 2" xfId="17221"/>
    <cellStyle name="40% - Accent5 21 4 2 2" xfId="17222"/>
    <cellStyle name="40% - Accent5 21 4 3" xfId="17223"/>
    <cellStyle name="40% - Accent5 21 5" xfId="17224"/>
    <cellStyle name="40% - Accent5 21 5 2" xfId="17225"/>
    <cellStyle name="40% - Accent5 21 6" xfId="17226"/>
    <cellStyle name="40% - Accent5 22" xfId="17227"/>
    <cellStyle name="40% - Accent5 22 2" xfId="17228"/>
    <cellStyle name="40% - Accent5 22 2 2" xfId="17229"/>
    <cellStyle name="40% - Accent5 22 2 2 2" xfId="17230"/>
    <cellStyle name="40% - Accent5 22 2 3" xfId="17231"/>
    <cellStyle name="40% - Accent5 22 3" xfId="17232"/>
    <cellStyle name="40% - Accent5 22 3 2" xfId="17233"/>
    <cellStyle name="40% - Accent5 22 3 2 2" xfId="17234"/>
    <cellStyle name="40% - Accent5 22 3 3" xfId="17235"/>
    <cellStyle name="40% - Accent5 22 4" xfId="17236"/>
    <cellStyle name="40% - Accent5 22 4 2" xfId="17237"/>
    <cellStyle name="40% - Accent5 22 4 2 2" xfId="17238"/>
    <cellStyle name="40% - Accent5 22 4 3" xfId="17239"/>
    <cellStyle name="40% - Accent5 22 5" xfId="17240"/>
    <cellStyle name="40% - Accent5 22 5 2" xfId="17241"/>
    <cellStyle name="40% - Accent5 22 6" xfId="17242"/>
    <cellStyle name="40% - Accent5 23" xfId="17243"/>
    <cellStyle name="40% - Accent5 23 2" xfId="17244"/>
    <cellStyle name="40% - Accent5 23 2 2" xfId="17245"/>
    <cellStyle name="40% - Accent5 23 2 2 2" xfId="17246"/>
    <cellStyle name="40% - Accent5 23 2 3" xfId="17247"/>
    <cellStyle name="40% - Accent5 23 3" xfId="17248"/>
    <cellStyle name="40% - Accent5 23 3 2" xfId="17249"/>
    <cellStyle name="40% - Accent5 23 3 2 2" xfId="17250"/>
    <cellStyle name="40% - Accent5 23 3 3" xfId="17251"/>
    <cellStyle name="40% - Accent5 23 4" xfId="17252"/>
    <cellStyle name="40% - Accent5 23 4 2" xfId="17253"/>
    <cellStyle name="40% - Accent5 23 4 2 2" xfId="17254"/>
    <cellStyle name="40% - Accent5 23 4 3" xfId="17255"/>
    <cellStyle name="40% - Accent5 23 5" xfId="17256"/>
    <cellStyle name="40% - Accent5 23 5 2" xfId="17257"/>
    <cellStyle name="40% - Accent5 23 6" xfId="17258"/>
    <cellStyle name="40% - Accent5 24" xfId="17259"/>
    <cellStyle name="40% - Accent5 24 2" xfId="17260"/>
    <cellStyle name="40% - Accent5 24 2 2" xfId="17261"/>
    <cellStyle name="40% - Accent5 24 2 2 2" xfId="17262"/>
    <cellStyle name="40% - Accent5 24 2 3" xfId="17263"/>
    <cellStyle name="40% - Accent5 24 3" xfId="17264"/>
    <cellStyle name="40% - Accent5 24 3 2" xfId="17265"/>
    <cellStyle name="40% - Accent5 24 3 2 2" xfId="17266"/>
    <cellStyle name="40% - Accent5 24 3 3" xfId="17267"/>
    <cellStyle name="40% - Accent5 24 4" xfId="17268"/>
    <cellStyle name="40% - Accent5 24 4 2" xfId="17269"/>
    <cellStyle name="40% - Accent5 24 4 2 2" xfId="17270"/>
    <cellStyle name="40% - Accent5 24 4 3" xfId="17271"/>
    <cellStyle name="40% - Accent5 24 5" xfId="17272"/>
    <cellStyle name="40% - Accent5 24 5 2" xfId="17273"/>
    <cellStyle name="40% - Accent5 24 6" xfId="17274"/>
    <cellStyle name="40% - Accent5 25" xfId="17275"/>
    <cellStyle name="40% - Accent5 25 2" xfId="17276"/>
    <cellStyle name="40% - Accent5 25 2 2" xfId="17277"/>
    <cellStyle name="40% - Accent5 25 2 2 2" xfId="17278"/>
    <cellStyle name="40% - Accent5 25 2 3" xfId="17279"/>
    <cellStyle name="40% - Accent5 25 3" xfId="17280"/>
    <cellStyle name="40% - Accent5 25 3 2" xfId="17281"/>
    <cellStyle name="40% - Accent5 25 3 2 2" xfId="17282"/>
    <cellStyle name="40% - Accent5 25 3 3" xfId="17283"/>
    <cellStyle name="40% - Accent5 25 4" xfId="17284"/>
    <cellStyle name="40% - Accent5 25 4 2" xfId="17285"/>
    <cellStyle name="40% - Accent5 25 4 2 2" xfId="17286"/>
    <cellStyle name="40% - Accent5 25 4 3" xfId="17287"/>
    <cellStyle name="40% - Accent5 25 5" xfId="17288"/>
    <cellStyle name="40% - Accent5 25 5 2" xfId="17289"/>
    <cellStyle name="40% - Accent5 25 6" xfId="17290"/>
    <cellStyle name="40% - Accent5 26" xfId="17291"/>
    <cellStyle name="40% - Accent5 26 2" xfId="17292"/>
    <cellStyle name="40% - Accent5 26 2 2" xfId="17293"/>
    <cellStyle name="40% - Accent5 26 2 2 2" xfId="17294"/>
    <cellStyle name="40% - Accent5 26 2 3" xfId="17295"/>
    <cellStyle name="40% - Accent5 26 3" xfId="17296"/>
    <cellStyle name="40% - Accent5 26 3 2" xfId="17297"/>
    <cellStyle name="40% - Accent5 26 3 2 2" xfId="17298"/>
    <cellStyle name="40% - Accent5 26 3 3" xfId="17299"/>
    <cellStyle name="40% - Accent5 26 4" xfId="17300"/>
    <cellStyle name="40% - Accent5 26 4 2" xfId="17301"/>
    <cellStyle name="40% - Accent5 26 4 2 2" xfId="17302"/>
    <cellStyle name="40% - Accent5 26 4 3" xfId="17303"/>
    <cellStyle name="40% - Accent5 26 5" xfId="17304"/>
    <cellStyle name="40% - Accent5 26 5 2" xfId="17305"/>
    <cellStyle name="40% - Accent5 26 6" xfId="17306"/>
    <cellStyle name="40% - Accent5 27" xfId="17307"/>
    <cellStyle name="40% - Accent5 27 2" xfId="17308"/>
    <cellStyle name="40% - Accent5 27 2 2" xfId="17309"/>
    <cellStyle name="40% - Accent5 27 2 2 2" xfId="17310"/>
    <cellStyle name="40% - Accent5 27 2 3" xfId="17311"/>
    <cellStyle name="40% - Accent5 27 3" xfId="17312"/>
    <cellStyle name="40% - Accent5 27 3 2" xfId="17313"/>
    <cellStyle name="40% - Accent5 27 3 2 2" xfId="17314"/>
    <cellStyle name="40% - Accent5 27 3 3" xfId="17315"/>
    <cellStyle name="40% - Accent5 27 4" xfId="17316"/>
    <cellStyle name="40% - Accent5 27 4 2" xfId="17317"/>
    <cellStyle name="40% - Accent5 27 4 2 2" xfId="17318"/>
    <cellStyle name="40% - Accent5 27 4 3" xfId="17319"/>
    <cellStyle name="40% - Accent5 27 5" xfId="17320"/>
    <cellStyle name="40% - Accent5 27 5 2" xfId="17321"/>
    <cellStyle name="40% - Accent5 27 6" xfId="17322"/>
    <cellStyle name="40% - Accent5 28" xfId="17323"/>
    <cellStyle name="40% - Accent5 28 2" xfId="17324"/>
    <cellStyle name="40% - Accent5 28 2 2" xfId="17325"/>
    <cellStyle name="40% - Accent5 28 3" xfId="17326"/>
    <cellStyle name="40% - Accent5 29" xfId="17327"/>
    <cellStyle name="40% - Accent5 29 2" xfId="17328"/>
    <cellStyle name="40% - Accent5 29 2 2" xfId="17329"/>
    <cellStyle name="40% - Accent5 29 3" xfId="17330"/>
    <cellStyle name="40% - Accent5 3" xfId="1710"/>
    <cellStyle name="40% - Accent5 3 2" xfId="10007"/>
    <cellStyle name="40% - Accent5 3 2 2" xfId="10008"/>
    <cellStyle name="40% - Accent5 3 2 2 2" xfId="17331"/>
    <cellStyle name="40% - Accent5 3 2 3" xfId="17332"/>
    <cellStyle name="40% - Accent5 3 3" xfId="10009"/>
    <cellStyle name="40% - Accent5 3 3 2" xfId="17333"/>
    <cellStyle name="40% - Accent5 3 3 2 2" xfId="17334"/>
    <cellStyle name="40% - Accent5 3 3 3" xfId="17335"/>
    <cellStyle name="40% - Accent5 3 4" xfId="10006"/>
    <cellStyle name="40% - Accent5 3 4 2" xfId="17336"/>
    <cellStyle name="40% - Accent5 3 4 2 2" xfId="17337"/>
    <cellStyle name="40% - Accent5 3 4 3" xfId="17338"/>
    <cellStyle name="40% - Accent5 3 5" xfId="17339"/>
    <cellStyle name="40% - Accent5 3 5 2" xfId="17340"/>
    <cellStyle name="40% - Accent5 3 6" xfId="17341"/>
    <cellStyle name="40% - Accent5 3 7" xfId="21731"/>
    <cellStyle name="40% - Accent5 30" xfId="17342"/>
    <cellStyle name="40% - Accent5 30 2" xfId="17343"/>
    <cellStyle name="40% - Accent5 30 2 2" xfId="17344"/>
    <cellStyle name="40% - Accent5 30 3" xfId="17345"/>
    <cellStyle name="40% - Accent5 31" xfId="17346"/>
    <cellStyle name="40% - Accent5 31 2" xfId="17347"/>
    <cellStyle name="40% - Accent5 31 2 2" xfId="17348"/>
    <cellStyle name="40% - Accent5 31 3" xfId="17349"/>
    <cellStyle name="40% - Accent5 32" xfId="17350"/>
    <cellStyle name="40% - Accent5 32 2" xfId="17351"/>
    <cellStyle name="40% - Accent5 32 2 2" xfId="17352"/>
    <cellStyle name="40% - Accent5 32 3" xfId="17353"/>
    <cellStyle name="40% - Accent5 33" xfId="17354"/>
    <cellStyle name="40% - Accent5 33 2" xfId="17355"/>
    <cellStyle name="40% - Accent5 33 2 2" xfId="17356"/>
    <cellStyle name="40% - Accent5 33 3" xfId="17357"/>
    <cellStyle name="40% - Accent5 34" xfId="17358"/>
    <cellStyle name="40% - Accent5 34 2" xfId="17359"/>
    <cellStyle name="40% - Accent5 34 2 2" xfId="17360"/>
    <cellStyle name="40% - Accent5 34 3" xfId="17361"/>
    <cellStyle name="40% - Accent5 35" xfId="17362"/>
    <cellStyle name="40% - Accent5 35 2" xfId="17363"/>
    <cellStyle name="40% - Accent5 35 2 2" xfId="17364"/>
    <cellStyle name="40% - Accent5 35 3" xfId="17365"/>
    <cellStyle name="40% - Accent5 36" xfId="17366"/>
    <cellStyle name="40% - Accent5 36 2" xfId="17367"/>
    <cellStyle name="40% - Accent5 36 2 2" xfId="17368"/>
    <cellStyle name="40% - Accent5 36 3" xfId="17369"/>
    <cellStyle name="40% - Accent5 37" xfId="17370"/>
    <cellStyle name="40% - Accent5 37 2" xfId="17371"/>
    <cellStyle name="40% - Accent5 37 2 2" xfId="17372"/>
    <cellStyle name="40% - Accent5 37 3" xfId="17373"/>
    <cellStyle name="40% - Accent5 38" xfId="17374"/>
    <cellStyle name="40% - Accent5 38 2" xfId="17375"/>
    <cellStyle name="40% - Accent5 38 2 2" xfId="17376"/>
    <cellStyle name="40% - Accent5 38 3" xfId="17377"/>
    <cellStyle name="40% - Accent5 39" xfId="17378"/>
    <cellStyle name="40% - Accent5 39 2" xfId="17379"/>
    <cellStyle name="40% - Accent5 39 2 2" xfId="17380"/>
    <cellStyle name="40% - Accent5 39 3" xfId="17381"/>
    <cellStyle name="40% - Accent5 4" xfId="1711"/>
    <cellStyle name="40% - Accent5 4 10" xfId="1712"/>
    <cellStyle name="40% - Accent5 4 11" xfId="1713"/>
    <cellStyle name="40% - Accent5 4 12" xfId="1714"/>
    <cellStyle name="40% - Accent5 4 13" xfId="10010"/>
    <cellStyle name="40% - Accent5 4 2" xfId="1715"/>
    <cellStyle name="40% - Accent5 4 2 10" xfId="10011"/>
    <cellStyle name="40% - Accent5 4 2 2" xfId="1716"/>
    <cellStyle name="40% - Accent5 4 2 2 2" xfId="1717"/>
    <cellStyle name="40% - Accent5 4 2 2 2 2" xfId="1718"/>
    <cellStyle name="40% - Accent5 4 2 2 2 2 2" xfId="1719"/>
    <cellStyle name="40% - Accent5 4 2 2 2 2 2 2" xfId="1720"/>
    <cellStyle name="40% - Accent5 4 2 2 2 2 2 3" xfId="1721"/>
    <cellStyle name="40% - Accent5 4 2 2 2 2 3" xfId="1722"/>
    <cellStyle name="40% - Accent5 4 2 2 2 2 4" xfId="1723"/>
    <cellStyle name="40% - Accent5 4 2 2 2 3" xfId="1724"/>
    <cellStyle name="40% - Accent5 4 2 2 2 3 2" xfId="1725"/>
    <cellStyle name="40% - Accent5 4 2 2 2 3 3" xfId="1726"/>
    <cellStyle name="40% - Accent5 4 2 2 2 4" xfId="1727"/>
    <cellStyle name="40% - Accent5 4 2 2 2 5" xfId="1728"/>
    <cellStyle name="40% - Accent5 4 2 2 2 6" xfId="1729"/>
    <cellStyle name="40% - Accent5 4 2 2 2 7" xfId="17382"/>
    <cellStyle name="40% - Accent5 4 2 2 3" xfId="1730"/>
    <cellStyle name="40% - Accent5 4 2 2 3 2" xfId="1731"/>
    <cellStyle name="40% - Accent5 4 2 2 3 2 2" xfId="1732"/>
    <cellStyle name="40% - Accent5 4 2 2 3 2 3" xfId="1733"/>
    <cellStyle name="40% - Accent5 4 2 2 3 3" xfId="1734"/>
    <cellStyle name="40% - Accent5 4 2 2 3 4" xfId="1735"/>
    <cellStyle name="40% - Accent5 4 2 2 4" xfId="1736"/>
    <cellStyle name="40% - Accent5 4 2 2 4 2" xfId="1737"/>
    <cellStyle name="40% - Accent5 4 2 2 4 3" xfId="1738"/>
    <cellStyle name="40% - Accent5 4 2 2 5" xfId="1739"/>
    <cellStyle name="40% - Accent5 4 2 2 6" xfId="1740"/>
    <cellStyle name="40% - Accent5 4 2 2 7" xfId="1741"/>
    <cellStyle name="40% - Accent5 4 2 2 8" xfId="1742"/>
    <cellStyle name="40% - Accent5 4 2 2 9" xfId="10012"/>
    <cellStyle name="40% - Accent5 4 2 3" xfId="1743"/>
    <cellStyle name="40% - Accent5 4 2 3 2" xfId="1744"/>
    <cellStyle name="40% - Accent5 4 2 3 2 2" xfId="1745"/>
    <cellStyle name="40% - Accent5 4 2 3 2 2 2" xfId="1746"/>
    <cellStyle name="40% - Accent5 4 2 3 2 2 3" xfId="1747"/>
    <cellStyle name="40% - Accent5 4 2 3 2 3" xfId="1748"/>
    <cellStyle name="40% - Accent5 4 2 3 2 4" xfId="1749"/>
    <cellStyle name="40% - Accent5 4 2 3 3" xfId="1750"/>
    <cellStyle name="40% - Accent5 4 2 3 3 2" xfId="1751"/>
    <cellStyle name="40% - Accent5 4 2 3 3 3" xfId="1752"/>
    <cellStyle name="40% - Accent5 4 2 3 4" xfId="1753"/>
    <cellStyle name="40% - Accent5 4 2 3 5" xfId="1754"/>
    <cellStyle name="40% - Accent5 4 2 3 6" xfId="1755"/>
    <cellStyle name="40% - Accent5 4 2 3 7" xfId="17383"/>
    <cellStyle name="40% - Accent5 4 2 4" xfId="1756"/>
    <cellStyle name="40% - Accent5 4 2 4 2" xfId="1757"/>
    <cellStyle name="40% - Accent5 4 2 4 2 2" xfId="1758"/>
    <cellStyle name="40% - Accent5 4 2 4 2 3" xfId="1759"/>
    <cellStyle name="40% - Accent5 4 2 4 3" xfId="1760"/>
    <cellStyle name="40% - Accent5 4 2 4 4" xfId="1761"/>
    <cellStyle name="40% - Accent5 4 2 5" xfId="1762"/>
    <cellStyle name="40% - Accent5 4 2 5 2" xfId="1763"/>
    <cellStyle name="40% - Accent5 4 2 5 3" xfId="1764"/>
    <cellStyle name="40% - Accent5 4 2 6" xfId="1765"/>
    <cellStyle name="40% - Accent5 4 2 7" xfId="1766"/>
    <cellStyle name="40% - Accent5 4 2 8" xfId="1767"/>
    <cellStyle name="40% - Accent5 4 2 9" xfId="1768"/>
    <cellStyle name="40% - Accent5 4 3" xfId="1769"/>
    <cellStyle name="40% - Accent5 4 3 2" xfId="1770"/>
    <cellStyle name="40% - Accent5 4 3 2 2" xfId="1771"/>
    <cellStyle name="40% - Accent5 4 3 2 2 2" xfId="1772"/>
    <cellStyle name="40% - Accent5 4 3 2 2 2 2" xfId="1773"/>
    <cellStyle name="40% - Accent5 4 3 2 2 2 3" xfId="1774"/>
    <cellStyle name="40% - Accent5 4 3 2 2 3" xfId="1775"/>
    <cellStyle name="40% - Accent5 4 3 2 2 4" xfId="1776"/>
    <cellStyle name="40% - Accent5 4 3 2 2 5" xfId="17385"/>
    <cellStyle name="40% - Accent5 4 3 2 3" xfId="1777"/>
    <cellStyle name="40% - Accent5 4 3 2 3 2" xfId="1778"/>
    <cellStyle name="40% - Accent5 4 3 2 3 3" xfId="1779"/>
    <cellStyle name="40% - Accent5 4 3 2 4" xfId="1780"/>
    <cellStyle name="40% - Accent5 4 3 2 5" xfId="1781"/>
    <cellStyle name="40% - Accent5 4 3 2 6" xfId="1782"/>
    <cellStyle name="40% - Accent5 4 3 2 7" xfId="17384"/>
    <cellStyle name="40% - Accent5 4 3 3" xfId="1783"/>
    <cellStyle name="40% - Accent5 4 3 3 2" xfId="1784"/>
    <cellStyle name="40% - Accent5 4 3 3 2 2" xfId="1785"/>
    <cellStyle name="40% - Accent5 4 3 3 2 3" xfId="1786"/>
    <cellStyle name="40% - Accent5 4 3 3 3" xfId="1787"/>
    <cellStyle name="40% - Accent5 4 3 3 4" xfId="1788"/>
    <cellStyle name="40% - Accent5 4 3 3 5" xfId="17386"/>
    <cellStyle name="40% - Accent5 4 3 4" xfId="1789"/>
    <cellStyle name="40% - Accent5 4 3 4 2" xfId="1790"/>
    <cellStyle name="40% - Accent5 4 3 4 3" xfId="1791"/>
    <cellStyle name="40% - Accent5 4 3 5" xfId="1792"/>
    <cellStyle name="40% - Accent5 4 3 6" xfId="1793"/>
    <cellStyle name="40% - Accent5 4 3 7" xfId="1794"/>
    <cellStyle name="40% - Accent5 4 3 8" xfId="1795"/>
    <cellStyle name="40% - Accent5 4 3 9" xfId="10013"/>
    <cellStyle name="40% - Accent5 4 4" xfId="1796"/>
    <cellStyle name="40% - Accent5 4 4 2" xfId="1797"/>
    <cellStyle name="40% - Accent5 4 4 2 2" xfId="1798"/>
    <cellStyle name="40% - Accent5 4 4 2 2 2" xfId="1799"/>
    <cellStyle name="40% - Accent5 4 4 2 2 3" xfId="1800"/>
    <cellStyle name="40% - Accent5 4 4 2 2 4" xfId="17389"/>
    <cellStyle name="40% - Accent5 4 4 2 3" xfId="1801"/>
    <cellStyle name="40% - Accent5 4 4 2 4" xfId="1802"/>
    <cellStyle name="40% - Accent5 4 4 2 5" xfId="17388"/>
    <cellStyle name="40% - Accent5 4 4 3" xfId="1803"/>
    <cellStyle name="40% - Accent5 4 4 3 2" xfId="1804"/>
    <cellStyle name="40% - Accent5 4 4 3 3" xfId="1805"/>
    <cellStyle name="40% - Accent5 4 4 3 4" xfId="17390"/>
    <cellStyle name="40% - Accent5 4 4 4" xfId="1806"/>
    <cellStyle name="40% - Accent5 4 4 5" xfId="1807"/>
    <cellStyle name="40% - Accent5 4 4 6" xfId="1808"/>
    <cellStyle name="40% - Accent5 4 4 7" xfId="17387"/>
    <cellStyle name="40% - Accent5 4 5" xfId="1809"/>
    <cellStyle name="40% - Accent5 4 5 2" xfId="1810"/>
    <cellStyle name="40% - Accent5 4 5 2 2" xfId="1811"/>
    <cellStyle name="40% - Accent5 4 5 2 2 2" xfId="1812"/>
    <cellStyle name="40% - Accent5 4 5 2 2 3" xfId="1813"/>
    <cellStyle name="40% - Accent5 4 5 2 3" xfId="1814"/>
    <cellStyle name="40% - Accent5 4 5 2 4" xfId="1815"/>
    <cellStyle name="40% - Accent5 4 5 2 5" xfId="17392"/>
    <cellStyle name="40% - Accent5 4 5 3" xfId="1816"/>
    <cellStyle name="40% - Accent5 4 5 3 2" xfId="1817"/>
    <cellStyle name="40% - Accent5 4 5 3 3" xfId="1818"/>
    <cellStyle name="40% - Accent5 4 5 4" xfId="1819"/>
    <cellStyle name="40% - Accent5 4 5 5" xfId="1820"/>
    <cellStyle name="40% - Accent5 4 5 6" xfId="17391"/>
    <cellStyle name="40% - Accent5 4 6" xfId="1821"/>
    <cellStyle name="40% - Accent5 4 6 2" xfId="1822"/>
    <cellStyle name="40% - Accent5 4 6 2 2" xfId="1823"/>
    <cellStyle name="40% - Accent5 4 6 2 3" xfId="1824"/>
    <cellStyle name="40% - Accent5 4 6 3" xfId="1825"/>
    <cellStyle name="40% - Accent5 4 6 4" xfId="1826"/>
    <cellStyle name="40% - Accent5 4 6 5" xfId="17393"/>
    <cellStyle name="40% - Accent5 4 7" xfId="1827"/>
    <cellStyle name="40% - Accent5 4 7 2" xfId="1828"/>
    <cellStyle name="40% - Accent5 4 7 2 2" xfId="1829"/>
    <cellStyle name="40% - Accent5 4 7 2 3" xfId="1830"/>
    <cellStyle name="40% - Accent5 4 7 3" xfId="1831"/>
    <cellStyle name="40% - Accent5 4 7 4" xfId="1832"/>
    <cellStyle name="40% - Accent5 4 8" xfId="1833"/>
    <cellStyle name="40% - Accent5 4 8 2" xfId="1834"/>
    <cellStyle name="40% - Accent5 4 8 3" xfId="1835"/>
    <cellStyle name="40% - Accent5 4 9" xfId="1836"/>
    <cellStyle name="40% - Accent5 40" xfId="17394"/>
    <cellStyle name="40% - Accent5 40 2" xfId="17395"/>
    <cellStyle name="40% - Accent5 40 2 2" xfId="17396"/>
    <cellStyle name="40% - Accent5 40 3" xfId="17397"/>
    <cellStyle name="40% - Accent5 41" xfId="17398"/>
    <cellStyle name="40% - Accent5 41 2" xfId="17399"/>
    <cellStyle name="40% - Accent5 41 2 2" xfId="17400"/>
    <cellStyle name="40% - Accent5 41 3" xfId="17401"/>
    <cellStyle name="40% - Accent5 42" xfId="17402"/>
    <cellStyle name="40% - Accent5 42 2" xfId="17403"/>
    <cellStyle name="40% - Accent5 42 2 2" xfId="17404"/>
    <cellStyle name="40% - Accent5 42 3" xfId="17405"/>
    <cellStyle name="40% - Accent5 43" xfId="17406"/>
    <cellStyle name="40% - Accent5 43 2" xfId="17407"/>
    <cellStyle name="40% - Accent5 43 2 2" xfId="17408"/>
    <cellStyle name="40% - Accent5 43 3" xfId="17409"/>
    <cellStyle name="40% - Accent5 44" xfId="17410"/>
    <cellStyle name="40% - Accent5 44 2" xfId="17411"/>
    <cellStyle name="40% - Accent5 44 2 2" xfId="17412"/>
    <cellStyle name="40% - Accent5 44 3" xfId="17413"/>
    <cellStyle name="40% - Accent5 45" xfId="17414"/>
    <cellStyle name="40% - Accent5 45 2" xfId="17415"/>
    <cellStyle name="40% - Accent5 45 2 2" xfId="17416"/>
    <cellStyle name="40% - Accent5 45 3" xfId="17417"/>
    <cellStyle name="40% - Accent5 46" xfId="17418"/>
    <cellStyle name="40% - Accent5 46 2" xfId="17419"/>
    <cellStyle name="40% - Accent5 46 2 2" xfId="17420"/>
    <cellStyle name="40% - Accent5 46 3" xfId="17421"/>
    <cellStyle name="40% - Accent5 47" xfId="17422"/>
    <cellStyle name="40% - Accent5 47 2" xfId="17423"/>
    <cellStyle name="40% - Accent5 47 2 2" xfId="17424"/>
    <cellStyle name="40% - Accent5 47 3" xfId="17425"/>
    <cellStyle name="40% - Accent5 48" xfId="17426"/>
    <cellStyle name="40% - Accent5 48 2" xfId="17427"/>
    <cellStyle name="40% - Accent5 48 2 2" xfId="17428"/>
    <cellStyle name="40% - Accent5 48 3" xfId="17429"/>
    <cellStyle name="40% - Accent5 49" xfId="17430"/>
    <cellStyle name="40% - Accent5 49 2" xfId="17431"/>
    <cellStyle name="40% - Accent5 49 2 2" xfId="17432"/>
    <cellStyle name="40% - Accent5 49 3" xfId="17433"/>
    <cellStyle name="40% - Accent5 5" xfId="1837"/>
    <cellStyle name="40% - Accent5 5 2" xfId="10015"/>
    <cellStyle name="40% - Accent5 5 2 2" xfId="10016"/>
    <cellStyle name="40% - Accent5 5 2 2 2" xfId="17434"/>
    <cellStyle name="40% - Accent5 5 2 3" xfId="17435"/>
    <cellStyle name="40% - Accent5 5 3" xfId="10017"/>
    <cellStyle name="40% - Accent5 5 3 2" xfId="17436"/>
    <cellStyle name="40% - Accent5 5 3 2 2" xfId="17437"/>
    <cellStyle name="40% - Accent5 5 3 3" xfId="17438"/>
    <cellStyle name="40% - Accent5 5 4" xfId="10014"/>
    <cellStyle name="40% - Accent5 5 4 2" xfId="17439"/>
    <cellStyle name="40% - Accent5 5 4 2 2" xfId="17440"/>
    <cellStyle name="40% - Accent5 5 4 3" xfId="17441"/>
    <cellStyle name="40% - Accent5 5 5" xfId="17442"/>
    <cellStyle name="40% - Accent5 5 5 2" xfId="17443"/>
    <cellStyle name="40% - Accent5 5 6" xfId="17444"/>
    <cellStyle name="40% - Accent5 50" xfId="17445"/>
    <cellStyle name="40% - Accent5 50 2" xfId="17446"/>
    <cellStyle name="40% - Accent5 50 2 2" xfId="17447"/>
    <cellStyle name="40% - Accent5 50 3" xfId="17448"/>
    <cellStyle name="40% - Accent5 51" xfId="17449"/>
    <cellStyle name="40% - Accent5 51 2" xfId="17450"/>
    <cellStyle name="40% - Accent5 51 2 2" xfId="17451"/>
    <cellStyle name="40% - Accent5 51 3" xfId="17452"/>
    <cellStyle name="40% - Accent5 52" xfId="17453"/>
    <cellStyle name="40% - Accent5 52 2" xfId="17454"/>
    <cellStyle name="40% - Accent5 52 2 2" xfId="17455"/>
    <cellStyle name="40% - Accent5 52 3" xfId="17456"/>
    <cellStyle name="40% - Accent5 53" xfId="17457"/>
    <cellStyle name="40% - Accent5 53 2" xfId="17458"/>
    <cellStyle name="40% - Accent5 53 2 2" xfId="17459"/>
    <cellStyle name="40% - Accent5 53 3" xfId="17460"/>
    <cellStyle name="40% - Accent5 54" xfId="17461"/>
    <cellStyle name="40% - Accent5 54 2" xfId="17462"/>
    <cellStyle name="40% - Accent5 54 2 2" xfId="17463"/>
    <cellStyle name="40% - Accent5 54 3" xfId="17464"/>
    <cellStyle name="40% - Accent5 55" xfId="17465"/>
    <cellStyle name="40% - Accent5 55 2" xfId="17466"/>
    <cellStyle name="40% - Accent5 55 2 2" xfId="17467"/>
    <cellStyle name="40% - Accent5 55 3" xfId="17468"/>
    <cellStyle name="40% - Accent5 56" xfId="17469"/>
    <cellStyle name="40% - Accent5 56 2" xfId="17470"/>
    <cellStyle name="40% - Accent5 56 2 2" xfId="17471"/>
    <cellStyle name="40% - Accent5 56 3" xfId="17472"/>
    <cellStyle name="40% - Accent5 57" xfId="17473"/>
    <cellStyle name="40% - Accent5 57 2" xfId="17474"/>
    <cellStyle name="40% - Accent5 57 2 2" xfId="17475"/>
    <cellStyle name="40% - Accent5 57 3" xfId="17476"/>
    <cellStyle name="40% - Accent5 58" xfId="17477"/>
    <cellStyle name="40% - Accent5 58 2" xfId="17478"/>
    <cellStyle name="40% - Accent5 58 2 2" xfId="17479"/>
    <cellStyle name="40% - Accent5 58 3" xfId="17480"/>
    <cellStyle name="40% - Accent5 59" xfId="17481"/>
    <cellStyle name="40% - Accent5 59 2" xfId="17482"/>
    <cellStyle name="40% - Accent5 59 2 2" xfId="17483"/>
    <cellStyle name="40% - Accent5 59 3" xfId="17484"/>
    <cellStyle name="40% - Accent5 6" xfId="1838"/>
    <cellStyle name="40% - Accent5 6 2" xfId="1839"/>
    <cellStyle name="40% - Accent5 6 2 2" xfId="1840"/>
    <cellStyle name="40% - Accent5 6 2 2 2" xfId="1841"/>
    <cellStyle name="40% - Accent5 6 2 2 2 2" xfId="17485"/>
    <cellStyle name="40% - Accent5 6 2 2 3" xfId="1842"/>
    <cellStyle name="40% - Accent5 6 2 2 4" xfId="10020"/>
    <cellStyle name="40% - Accent5 6 2 3" xfId="1843"/>
    <cellStyle name="40% - Accent5 6 2 3 2" xfId="17486"/>
    <cellStyle name="40% - Accent5 6 2 4" xfId="1844"/>
    <cellStyle name="40% - Accent5 6 2 5" xfId="10019"/>
    <cellStyle name="40% - Accent5 6 3" xfId="1845"/>
    <cellStyle name="40% - Accent5 6 3 2" xfId="1846"/>
    <cellStyle name="40% - Accent5 6 3 2 2" xfId="17488"/>
    <cellStyle name="40% - Accent5 6 3 2 3" xfId="17487"/>
    <cellStyle name="40% - Accent5 6 3 3" xfId="1847"/>
    <cellStyle name="40% - Accent5 6 3 3 2" xfId="17489"/>
    <cellStyle name="40% - Accent5 6 3 4" xfId="10021"/>
    <cellStyle name="40% - Accent5 6 4" xfId="1848"/>
    <cellStyle name="40% - Accent5 6 4 2" xfId="17491"/>
    <cellStyle name="40% - Accent5 6 4 2 2" xfId="17492"/>
    <cellStyle name="40% - Accent5 6 4 3" xfId="17493"/>
    <cellStyle name="40% - Accent5 6 4 4" xfId="17490"/>
    <cellStyle name="40% - Accent5 6 5" xfId="1849"/>
    <cellStyle name="40% - Accent5 6 5 2" xfId="17495"/>
    <cellStyle name="40% - Accent5 6 5 3" xfId="17494"/>
    <cellStyle name="40% - Accent5 6 6" xfId="1850"/>
    <cellStyle name="40% - Accent5 6 6 2" xfId="17496"/>
    <cellStyle name="40% - Accent5 6 7" xfId="10018"/>
    <cellStyle name="40% - Accent5 60" xfId="17497"/>
    <cellStyle name="40% - Accent5 60 2" xfId="17498"/>
    <cellStyle name="40% - Accent5 60 2 2" xfId="17499"/>
    <cellStyle name="40% - Accent5 60 3" xfId="17500"/>
    <cellStyle name="40% - Accent5 61" xfId="17501"/>
    <cellStyle name="40% - Accent5 61 2" xfId="17502"/>
    <cellStyle name="40% - Accent5 61 2 2" xfId="17503"/>
    <cellStyle name="40% - Accent5 61 3" xfId="17504"/>
    <cellStyle name="40% - Accent5 62" xfId="17505"/>
    <cellStyle name="40% - Accent5 62 2" xfId="17506"/>
    <cellStyle name="40% - Accent5 62 2 2" xfId="17507"/>
    <cellStyle name="40% - Accent5 62 3" xfId="17508"/>
    <cellStyle name="40% - Accent5 63" xfId="17509"/>
    <cellStyle name="40% - Accent5 63 2" xfId="17510"/>
    <cellStyle name="40% - Accent5 63 2 2" xfId="17511"/>
    <cellStyle name="40% - Accent5 63 3" xfId="17512"/>
    <cellStyle name="40% - Accent5 64" xfId="17513"/>
    <cellStyle name="40% - Accent5 64 2" xfId="17514"/>
    <cellStyle name="40% - Accent5 64 2 2" xfId="17515"/>
    <cellStyle name="40% - Accent5 64 3" xfId="17516"/>
    <cellStyle name="40% - Accent5 65" xfId="17517"/>
    <cellStyle name="40% - Accent5 65 2" xfId="17518"/>
    <cellStyle name="40% - Accent5 65 2 2" xfId="17519"/>
    <cellStyle name="40% - Accent5 65 3" xfId="17520"/>
    <cellStyle name="40% - Accent5 66" xfId="17521"/>
    <cellStyle name="40% - Accent5 66 2" xfId="17522"/>
    <cellStyle name="40% - Accent5 66 2 2" xfId="17523"/>
    <cellStyle name="40% - Accent5 66 3" xfId="17524"/>
    <cellStyle name="40% - Accent5 67" xfId="17525"/>
    <cellStyle name="40% - Accent5 67 2" xfId="17526"/>
    <cellStyle name="40% - Accent5 67 2 2" xfId="17527"/>
    <cellStyle name="40% - Accent5 67 3" xfId="17528"/>
    <cellStyle name="40% - Accent5 68" xfId="17529"/>
    <cellStyle name="40% - Accent5 68 2" xfId="17530"/>
    <cellStyle name="40% - Accent5 68 2 2" xfId="17531"/>
    <cellStyle name="40% - Accent5 68 3" xfId="17532"/>
    <cellStyle name="40% - Accent5 69" xfId="17533"/>
    <cellStyle name="40% - Accent5 69 2" xfId="17534"/>
    <cellStyle name="40% - Accent5 69 2 2" xfId="17535"/>
    <cellStyle name="40% - Accent5 69 3" xfId="17536"/>
    <cellStyle name="40% - Accent5 7" xfId="1851"/>
    <cellStyle name="40% - Accent5 7 2" xfId="10023"/>
    <cellStyle name="40% - Accent5 7 2 2" xfId="17537"/>
    <cellStyle name="40% - Accent5 7 2 2 2" xfId="17538"/>
    <cellStyle name="40% - Accent5 7 2 3" xfId="17539"/>
    <cellStyle name="40% - Accent5 7 3" xfId="10022"/>
    <cellStyle name="40% - Accent5 7 3 2" xfId="17540"/>
    <cellStyle name="40% - Accent5 7 3 2 2" xfId="17541"/>
    <cellStyle name="40% - Accent5 7 3 3" xfId="17542"/>
    <cellStyle name="40% - Accent5 7 4" xfId="17543"/>
    <cellStyle name="40% - Accent5 7 4 2" xfId="17544"/>
    <cellStyle name="40% - Accent5 7 4 2 2" xfId="17545"/>
    <cellStyle name="40% - Accent5 7 4 3" xfId="17546"/>
    <cellStyle name="40% - Accent5 7 5" xfId="17547"/>
    <cellStyle name="40% - Accent5 7 5 2" xfId="17548"/>
    <cellStyle name="40% - Accent5 7 6" xfId="17549"/>
    <cellStyle name="40% - Accent5 70" xfId="17550"/>
    <cellStyle name="40% - Accent5 70 2" xfId="17551"/>
    <cellStyle name="40% - Accent5 70 2 2" xfId="17552"/>
    <cellStyle name="40% - Accent5 70 3" xfId="17553"/>
    <cellStyle name="40% - Accent5 71" xfId="17554"/>
    <cellStyle name="40% - Accent5 71 2" xfId="17555"/>
    <cellStyle name="40% - Accent5 71 2 2" xfId="17556"/>
    <cellStyle name="40% - Accent5 71 3" xfId="17557"/>
    <cellStyle name="40% - Accent5 72" xfId="17558"/>
    <cellStyle name="40% - Accent5 72 2" xfId="17559"/>
    <cellStyle name="40% - Accent5 72 2 2" xfId="17560"/>
    <cellStyle name="40% - Accent5 72 3" xfId="17561"/>
    <cellStyle name="40% - Accent5 73" xfId="17562"/>
    <cellStyle name="40% - Accent5 73 2" xfId="17563"/>
    <cellStyle name="40% - Accent5 73 2 2" xfId="17564"/>
    <cellStyle name="40% - Accent5 73 3" xfId="17565"/>
    <cellStyle name="40% - Accent5 74" xfId="17566"/>
    <cellStyle name="40% - Accent5 74 2" xfId="17567"/>
    <cellStyle name="40% - Accent5 74 2 2" xfId="17568"/>
    <cellStyle name="40% - Accent5 74 3" xfId="17569"/>
    <cellStyle name="40% - Accent5 75" xfId="17570"/>
    <cellStyle name="40% - Accent5 75 2" xfId="17571"/>
    <cellStyle name="40% - Accent5 75 2 2" xfId="17572"/>
    <cellStyle name="40% - Accent5 75 3" xfId="17573"/>
    <cellStyle name="40% - Accent5 76" xfId="17574"/>
    <cellStyle name="40% - Accent5 76 2" xfId="17575"/>
    <cellStyle name="40% - Accent5 76 2 2" xfId="17576"/>
    <cellStyle name="40% - Accent5 76 3" xfId="17577"/>
    <cellStyle name="40% - Accent5 77" xfId="17578"/>
    <cellStyle name="40% - Accent5 77 2" xfId="17579"/>
    <cellStyle name="40% - Accent5 77 2 2" xfId="17580"/>
    <cellStyle name="40% - Accent5 77 3" xfId="17581"/>
    <cellStyle name="40% - Accent5 78" xfId="17582"/>
    <cellStyle name="40% - Accent5 78 2" xfId="17583"/>
    <cellStyle name="40% - Accent5 78 2 2" xfId="17584"/>
    <cellStyle name="40% - Accent5 78 3" xfId="17585"/>
    <cellStyle name="40% - Accent5 79" xfId="17586"/>
    <cellStyle name="40% - Accent5 79 2" xfId="17587"/>
    <cellStyle name="40% - Accent5 8" xfId="1852"/>
    <cellStyle name="40% - Accent5 8 2" xfId="1853"/>
    <cellStyle name="40% - Accent5 8 2 2" xfId="17589"/>
    <cellStyle name="40% - Accent5 8 2 2 2" xfId="17590"/>
    <cellStyle name="40% - Accent5 8 2 3" xfId="17591"/>
    <cellStyle name="40% - Accent5 8 2 4" xfId="17588"/>
    <cellStyle name="40% - Accent5 8 3" xfId="1854"/>
    <cellStyle name="40% - Accent5 8 3 2" xfId="17593"/>
    <cellStyle name="40% - Accent5 8 3 2 2" xfId="17594"/>
    <cellStyle name="40% - Accent5 8 3 3" xfId="17595"/>
    <cellStyle name="40% - Accent5 8 3 4" xfId="17592"/>
    <cellStyle name="40% - Accent5 8 4" xfId="10024"/>
    <cellStyle name="40% - Accent5 8 4 2" xfId="17596"/>
    <cellStyle name="40% - Accent5 8 4 2 2" xfId="17597"/>
    <cellStyle name="40% - Accent5 8 4 3" xfId="17598"/>
    <cellStyle name="40% - Accent5 8 5" xfId="17599"/>
    <cellStyle name="40% - Accent5 8 5 2" xfId="17600"/>
    <cellStyle name="40% - Accent5 8 6" xfId="17601"/>
    <cellStyle name="40% - Accent5 80" xfId="17602"/>
    <cellStyle name="40% - Accent5 80 2" xfId="17603"/>
    <cellStyle name="40% - Accent5 81" xfId="17604"/>
    <cellStyle name="40% - Accent5 81 2" xfId="17605"/>
    <cellStyle name="40% - Accent5 82" xfId="17606"/>
    <cellStyle name="40% - Accent5 82 2" xfId="17607"/>
    <cellStyle name="40% - Accent5 83" xfId="17608"/>
    <cellStyle name="40% - Accent5 83 2" xfId="17609"/>
    <cellStyle name="40% - Accent5 84" xfId="17610"/>
    <cellStyle name="40% - Accent5 84 2" xfId="17611"/>
    <cellStyle name="40% - Accent5 85" xfId="17612"/>
    <cellStyle name="40% - Accent5 85 2" xfId="17613"/>
    <cellStyle name="40% - Accent5 86" xfId="17614"/>
    <cellStyle name="40% - Accent5 86 2" xfId="17615"/>
    <cellStyle name="40% - Accent5 87" xfId="17616"/>
    <cellStyle name="40% - Accent5 87 2" xfId="17617"/>
    <cellStyle name="40% - Accent5 88" xfId="17618"/>
    <cellStyle name="40% - Accent5 88 2" xfId="17619"/>
    <cellStyle name="40% - Accent5 89" xfId="17620"/>
    <cellStyle name="40% - Accent5 89 2" xfId="17621"/>
    <cellStyle name="40% - Accent5 9" xfId="1855"/>
    <cellStyle name="40% - Accent5 9 2" xfId="10025"/>
    <cellStyle name="40% - Accent5 9 2 2" xfId="17622"/>
    <cellStyle name="40% - Accent5 9 2 2 2" xfId="17623"/>
    <cellStyle name="40% - Accent5 9 2 3" xfId="17624"/>
    <cellStyle name="40% - Accent5 9 3" xfId="17625"/>
    <cellStyle name="40% - Accent5 9 3 2" xfId="17626"/>
    <cellStyle name="40% - Accent5 9 3 2 2" xfId="17627"/>
    <cellStyle name="40% - Accent5 9 3 3" xfId="17628"/>
    <cellStyle name="40% - Accent5 9 4" xfId="17629"/>
    <cellStyle name="40% - Accent5 9 4 2" xfId="17630"/>
    <cellStyle name="40% - Accent5 9 4 2 2" xfId="17631"/>
    <cellStyle name="40% - Accent5 9 4 3" xfId="17632"/>
    <cellStyle name="40% - Accent5 9 5" xfId="17633"/>
    <cellStyle name="40% - Accent5 9 5 2" xfId="17634"/>
    <cellStyle name="40% - Accent5 9 6" xfId="17635"/>
    <cellStyle name="40% - Accent5 90" xfId="17636"/>
    <cellStyle name="40% - Accent5 90 2" xfId="17637"/>
    <cellStyle name="40% - Accent5 91" xfId="17638"/>
    <cellStyle name="40% - Accent5 91 2" xfId="17639"/>
    <cellStyle name="40% - Accent5 92" xfId="17640"/>
    <cellStyle name="40% - Accent5 92 2" xfId="17641"/>
    <cellStyle name="40% - Accent5 93" xfId="17642"/>
    <cellStyle name="40% - Accent5 93 2" xfId="17643"/>
    <cellStyle name="40% - Accent5 94" xfId="17644"/>
    <cellStyle name="40% - Accent5 94 2" xfId="17645"/>
    <cellStyle name="40% - Accent5 95" xfId="17646"/>
    <cellStyle name="40% - Accent5 95 2" xfId="17647"/>
    <cellStyle name="40% - Accent5 96" xfId="17648"/>
    <cellStyle name="40% - Accent5 96 2" xfId="17649"/>
    <cellStyle name="40% - Accent5 97" xfId="17650"/>
    <cellStyle name="40% - Accent5 97 2" xfId="17651"/>
    <cellStyle name="40% - Accent5 98" xfId="17652"/>
    <cellStyle name="40% - Accent5 98 2" xfId="17653"/>
    <cellStyle name="40% - Accent5 99" xfId="17654"/>
    <cellStyle name="40% - Accent5 99 2" xfId="17655"/>
    <cellStyle name="40% - Accent6" xfId="9740" builtinId="51" customBuiltin="1"/>
    <cellStyle name="40% - Accent6 10" xfId="1856"/>
    <cellStyle name="40% - Accent6 10 2" xfId="10026"/>
    <cellStyle name="40% - Accent6 10 2 2" xfId="17656"/>
    <cellStyle name="40% - Accent6 10 2 2 2" xfId="17657"/>
    <cellStyle name="40% - Accent6 10 2 3" xfId="17658"/>
    <cellStyle name="40% - Accent6 10 3" xfId="17659"/>
    <cellStyle name="40% - Accent6 10 3 2" xfId="17660"/>
    <cellStyle name="40% - Accent6 10 3 2 2" xfId="17661"/>
    <cellStyle name="40% - Accent6 10 3 3" xfId="17662"/>
    <cellStyle name="40% - Accent6 10 4" xfId="17663"/>
    <cellStyle name="40% - Accent6 10 4 2" xfId="17664"/>
    <cellStyle name="40% - Accent6 10 4 2 2" xfId="17665"/>
    <cellStyle name="40% - Accent6 10 4 3" xfId="17666"/>
    <cellStyle name="40% - Accent6 10 5" xfId="17667"/>
    <cellStyle name="40% - Accent6 10 5 2" xfId="17668"/>
    <cellStyle name="40% - Accent6 10 6" xfId="17669"/>
    <cellStyle name="40% - Accent6 100" xfId="17670"/>
    <cellStyle name="40% - Accent6 100 2" xfId="17671"/>
    <cellStyle name="40% - Accent6 101" xfId="17672"/>
    <cellStyle name="40% - Accent6 101 2" xfId="17673"/>
    <cellStyle name="40% - Accent6 102" xfId="17674"/>
    <cellStyle name="40% - Accent6 102 2" xfId="17675"/>
    <cellStyle name="40% - Accent6 103" xfId="17676"/>
    <cellStyle name="40% - Accent6 103 2" xfId="17677"/>
    <cellStyle name="40% - Accent6 104" xfId="17678"/>
    <cellStyle name="40% - Accent6 104 2" xfId="17679"/>
    <cellStyle name="40% - Accent6 105" xfId="17680"/>
    <cellStyle name="40% - Accent6 105 2" xfId="17681"/>
    <cellStyle name="40% - Accent6 106" xfId="17682"/>
    <cellStyle name="40% - Accent6 106 2" xfId="17683"/>
    <cellStyle name="40% - Accent6 107" xfId="17684"/>
    <cellStyle name="40% - Accent6 108" xfId="17685"/>
    <cellStyle name="40% - Accent6 109" xfId="17686"/>
    <cellStyle name="40% - Accent6 11" xfId="17687"/>
    <cellStyle name="40% - Accent6 11 2" xfId="17688"/>
    <cellStyle name="40% - Accent6 11 2 2" xfId="17689"/>
    <cellStyle name="40% - Accent6 11 2 2 2" xfId="17690"/>
    <cellStyle name="40% - Accent6 11 2 3" xfId="17691"/>
    <cellStyle name="40% - Accent6 11 3" xfId="17692"/>
    <cellStyle name="40% - Accent6 11 3 2" xfId="17693"/>
    <cellStyle name="40% - Accent6 11 3 2 2" xfId="17694"/>
    <cellStyle name="40% - Accent6 11 3 3" xfId="17695"/>
    <cellStyle name="40% - Accent6 11 4" xfId="17696"/>
    <cellStyle name="40% - Accent6 11 4 2" xfId="17697"/>
    <cellStyle name="40% - Accent6 11 4 2 2" xfId="17698"/>
    <cellStyle name="40% - Accent6 11 4 3" xfId="17699"/>
    <cellStyle name="40% - Accent6 11 5" xfId="17700"/>
    <cellStyle name="40% - Accent6 11 5 2" xfId="17701"/>
    <cellStyle name="40% - Accent6 11 6" xfId="17702"/>
    <cellStyle name="40% - Accent6 110" xfId="17703"/>
    <cellStyle name="40% - Accent6 111" xfId="17704"/>
    <cellStyle name="40% - Accent6 112" xfId="17705"/>
    <cellStyle name="40% - Accent6 113" xfId="17706"/>
    <cellStyle name="40% - Accent6 114" xfId="17707"/>
    <cellStyle name="40% - Accent6 115" xfId="17708"/>
    <cellStyle name="40% - Accent6 116" xfId="17709"/>
    <cellStyle name="40% - Accent6 117" xfId="17710"/>
    <cellStyle name="40% - Accent6 118" xfId="17711"/>
    <cellStyle name="40% - Accent6 119" xfId="17712"/>
    <cellStyle name="40% - Accent6 12" xfId="17713"/>
    <cellStyle name="40% - Accent6 12 2" xfId="17714"/>
    <cellStyle name="40% - Accent6 12 2 2" xfId="17715"/>
    <cellStyle name="40% - Accent6 12 2 2 2" xfId="17716"/>
    <cellStyle name="40% - Accent6 12 2 3" xfId="17717"/>
    <cellStyle name="40% - Accent6 12 3" xfId="17718"/>
    <cellStyle name="40% - Accent6 12 3 2" xfId="17719"/>
    <cellStyle name="40% - Accent6 12 3 2 2" xfId="17720"/>
    <cellStyle name="40% - Accent6 12 3 3" xfId="17721"/>
    <cellStyle name="40% - Accent6 12 4" xfId="17722"/>
    <cellStyle name="40% - Accent6 12 4 2" xfId="17723"/>
    <cellStyle name="40% - Accent6 12 4 2 2" xfId="17724"/>
    <cellStyle name="40% - Accent6 12 4 3" xfId="17725"/>
    <cellStyle name="40% - Accent6 12 5" xfId="17726"/>
    <cellStyle name="40% - Accent6 12 5 2" xfId="17727"/>
    <cellStyle name="40% - Accent6 12 6" xfId="17728"/>
    <cellStyle name="40% - Accent6 120" xfId="21691"/>
    <cellStyle name="40% - Accent6 13" xfId="17729"/>
    <cellStyle name="40% - Accent6 14" xfId="17730"/>
    <cellStyle name="40% - Accent6 14 2" xfId="17731"/>
    <cellStyle name="40% - Accent6 14 2 2" xfId="17732"/>
    <cellStyle name="40% - Accent6 14 2 2 2" xfId="17733"/>
    <cellStyle name="40% - Accent6 14 2 3" xfId="17734"/>
    <cellStyle name="40% - Accent6 14 3" xfId="17735"/>
    <cellStyle name="40% - Accent6 14 3 2" xfId="17736"/>
    <cellStyle name="40% - Accent6 14 3 2 2" xfId="17737"/>
    <cellStyle name="40% - Accent6 14 3 3" xfId="17738"/>
    <cellStyle name="40% - Accent6 14 4" xfId="17739"/>
    <cellStyle name="40% - Accent6 14 4 2" xfId="17740"/>
    <cellStyle name="40% - Accent6 14 4 2 2" xfId="17741"/>
    <cellStyle name="40% - Accent6 14 4 3" xfId="17742"/>
    <cellStyle name="40% - Accent6 14 5" xfId="17743"/>
    <cellStyle name="40% - Accent6 14 5 2" xfId="17744"/>
    <cellStyle name="40% - Accent6 14 6" xfId="17745"/>
    <cellStyle name="40% - Accent6 15" xfId="17746"/>
    <cellStyle name="40% - Accent6 15 2" xfId="17747"/>
    <cellStyle name="40% - Accent6 15 2 2" xfId="17748"/>
    <cellStyle name="40% - Accent6 15 2 2 2" xfId="17749"/>
    <cellStyle name="40% - Accent6 15 2 3" xfId="17750"/>
    <cellStyle name="40% - Accent6 15 3" xfId="17751"/>
    <cellStyle name="40% - Accent6 15 3 2" xfId="17752"/>
    <cellStyle name="40% - Accent6 15 3 2 2" xfId="17753"/>
    <cellStyle name="40% - Accent6 15 3 3" xfId="17754"/>
    <cellStyle name="40% - Accent6 15 4" xfId="17755"/>
    <cellStyle name="40% - Accent6 15 4 2" xfId="17756"/>
    <cellStyle name="40% - Accent6 15 4 2 2" xfId="17757"/>
    <cellStyle name="40% - Accent6 15 4 3" xfId="17758"/>
    <cellStyle name="40% - Accent6 15 5" xfId="17759"/>
    <cellStyle name="40% - Accent6 15 5 2" xfId="17760"/>
    <cellStyle name="40% - Accent6 15 6" xfId="17761"/>
    <cellStyle name="40% - Accent6 16" xfId="17762"/>
    <cellStyle name="40% - Accent6 16 2" xfId="17763"/>
    <cellStyle name="40% - Accent6 16 2 2" xfId="17764"/>
    <cellStyle name="40% - Accent6 16 2 2 2" xfId="17765"/>
    <cellStyle name="40% - Accent6 16 2 3" xfId="17766"/>
    <cellStyle name="40% - Accent6 16 3" xfId="17767"/>
    <cellStyle name="40% - Accent6 16 3 2" xfId="17768"/>
    <cellStyle name="40% - Accent6 16 3 2 2" xfId="17769"/>
    <cellStyle name="40% - Accent6 16 3 3" xfId="17770"/>
    <cellStyle name="40% - Accent6 16 4" xfId="17771"/>
    <cellStyle name="40% - Accent6 16 4 2" xfId="17772"/>
    <cellStyle name="40% - Accent6 16 4 2 2" xfId="17773"/>
    <cellStyle name="40% - Accent6 16 4 3" xfId="17774"/>
    <cellStyle name="40% - Accent6 16 5" xfId="17775"/>
    <cellStyle name="40% - Accent6 16 5 2" xfId="17776"/>
    <cellStyle name="40% - Accent6 16 6" xfId="17777"/>
    <cellStyle name="40% - Accent6 17" xfId="17778"/>
    <cellStyle name="40% - Accent6 17 2" xfId="17779"/>
    <cellStyle name="40% - Accent6 17 2 2" xfId="17780"/>
    <cellStyle name="40% - Accent6 17 2 2 2" xfId="17781"/>
    <cellStyle name="40% - Accent6 17 2 3" xfId="17782"/>
    <cellStyle name="40% - Accent6 17 3" xfId="17783"/>
    <cellStyle name="40% - Accent6 17 3 2" xfId="17784"/>
    <cellStyle name="40% - Accent6 17 3 2 2" xfId="17785"/>
    <cellStyle name="40% - Accent6 17 3 3" xfId="17786"/>
    <cellStyle name="40% - Accent6 17 4" xfId="17787"/>
    <cellStyle name="40% - Accent6 17 4 2" xfId="17788"/>
    <cellStyle name="40% - Accent6 17 4 2 2" xfId="17789"/>
    <cellStyle name="40% - Accent6 17 4 3" xfId="17790"/>
    <cellStyle name="40% - Accent6 17 5" xfId="17791"/>
    <cellStyle name="40% - Accent6 17 5 2" xfId="17792"/>
    <cellStyle name="40% - Accent6 17 6" xfId="17793"/>
    <cellStyle name="40% - Accent6 18" xfId="17794"/>
    <cellStyle name="40% - Accent6 18 2" xfId="17795"/>
    <cellStyle name="40% - Accent6 18 2 2" xfId="17796"/>
    <cellStyle name="40% - Accent6 18 2 2 2" xfId="17797"/>
    <cellStyle name="40% - Accent6 18 2 3" xfId="17798"/>
    <cellStyle name="40% - Accent6 18 3" xfId="17799"/>
    <cellStyle name="40% - Accent6 18 3 2" xfId="17800"/>
    <cellStyle name="40% - Accent6 18 3 2 2" xfId="17801"/>
    <cellStyle name="40% - Accent6 18 3 3" xfId="17802"/>
    <cellStyle name="40% - Accent6 18 4" xfId="17803"/>
    <cellStyle name="40% - Accent6 18 4 2" xfId="17804"/>
    <cellStyle name="40% - Accent6 18 4 2 2" xfId="17805"/>
    <cellStyle name="40% - Accent6 18 4 3" xfId="17806"/>
    <cellStyle name="40% - Accent6 18 5" xfId="17807"/>
    <cellStyle name="40% - Accent6 18 5 2" xfId="17808"/>
    <cellStyle name="40% - Accent6 18 6" xfId="17809"/>
    <cellStyle name="40% - Accent6 19" xfId="17810"/>
    <cellStyle name="40% - Accent6 19 2" xfId="17811"/>
    <cellStyle name="40% - Accent6 19 2 2" xfId="17812"/>
    <cellStyle name="40% - Accent6 19 2 2 2" xfId="17813"/>
    <cellStyle name="40% - Accent6 19 2 3" xfId="17814"/>
    <cellStyle name="40% - Accent6 19 3" xfId="17815"/>
    <cellStyle name="40% - Accent6 19 3 2" xfId="17816"/>
    <cellStyle name="40% - Accent6 19 3 2 2" xfId="17817"/>
    <cellStyle name="40% - Accent6 19 3 3" xfId="17818"/>
    <cellStyle name="40% - Accent6 19 4" xfId="17819"/>
    <cellStyle name="40% - Accent6 19 4 2" xfId="17820"/>
    <cellStyle name="40% - Accent6 19 4 2 2" xfId="17821"/>
    <cellStyle name="40% - Accent6 19 4 3" xfId="17822"/>
    <cellStyle name="40% - Accent6 19 5" xfId="17823"/>
    <cellStyle name="40% - Accent6 19 5 2" xfId="17824"/>
    <cellStyle name="40% - Accent6 19 6" xfId="17825"/>
    <cellStyle name="40% - Accent6 2" xfId="1857"/>
    <cellStyle name="40% - Accent6 2 2" xfId="1858"/>
    <cellStyle name="40% - Accent6 2 2 2" xfId="10029"/>
    <cellStyle name="40% - Accent6 2 2 2 2" xfId="20895"/>
    <cellStyle name="40% - Accent6 2 2 3" xfId="10028"/>
    <cellStyle name="40% - Accent6 2 2 4" xfId="17826"/>
    <cellStyle name="40% - Accent6 2 3" xfId="1859"/>
    <cellStyle name="40% - Accent6 2 3 2" xfId="10030"/>
    <cellStyle name="40% - Accent6 2 3 3" xfId="17827"/>
    <cellStyle name="40% - Accent6 2 4" xfId="1860"/>
    <cellStyle name="40% - Accent6 2 4 2" xfId="17828"/>
    <cellStyle name="40% - Accent6 2 5" xfId="1861"/>
    <cellStyle name="40% - Accent6 2 5 2" xfId="1862"/>
    <cellStyle name="40% - Accent6 2 5 2 2" xfId="1863"/>
    <cellStyle name="40% - Accent6 2 5 2 3" xfId="1864"/>
    <cellStyle name="40% - Accent6 2 6" xfId="1865"/>
    <cellStyle name="40% - Accent6 2 7" xfId="10027"/>
    <cellStyle name="40% - Accent6 2 8" xfId="21716"/>
    <cellStyle name="40% - Accent6 20" xfId="17829"/>
    <cellStyle name="40% - Accent6 20 2" xfId="17830"/>
    <cellStyle name="40% - Accent6 20 2 2" xfId="17831"/>
    <cellStyle name="40% - Accent6 20 2 2 2" xfId="17832"/>
    <cellStyle name="40% - Accent6 20 2 3" xfId="17833"/>
    <cellStyle name="40% - Accent6 20 3" xfId="17834"/>
    <cellStyle name="40% - Accent6 20 3 2" xfId="17835"/>
    <cellStyle name="40% - Accent6 20 3 2 2" xfId="17836"/>
    <cellStyle name="40% - Accent6 20 3 3" xfId="17837"/>
    <cellStyle name="40% - Accent6 20 4" xfId="17838"/>
    <cellStyle name="40% - Accent6 20 4 2" xfId="17839"/>
    <cellStyle name="40% - Accent6 20 4 2 2" xfId="17840"/>
    <cellStyle name="40% - Accent6 20 4 3" xfId="17841"/>
    <cellStyle name="40% - Accent6 20 5" xfId="17842"/>
    <cellStyle name="40% - Accent6 20 5 2" xfId="17843"/>
    <cellStyle name="40% - Accent6 20 6" xfId="17844"/>
    <cellStyle name="40% - Accent6 21" xfId="17845"/>
    <cellStyle name="40% - Accent6 21 2" xfId="17846"/>
    <cellStyle name="40% - Accent6 21 2 2" xfId="17847"/>
    <cellStyle name="40% - Accent6 21 2 2 2" xfId="17848"/>
    <cellStyle name="40% - Accent6 21 2 3" xfId="17849"/>
    <cellStyle name="40% - Accent6 21 3" xfId="17850"/>
    <cellStyle name="40% - Accent6 21 3 2" xfId="17851"/>
    <cellStyle name="40% - Accent6 21 3 2 2" xfId="17852"/>
    <cellStyle name="40% - Accent6 21 3 3" xfId="17853"/>
    <cellStyle name="40% - Accent6 21 4" xfId="17854"/>
    <cellStyle name="40% - Accent6 21 4 2" xfId="17855"/>
    <cellStyle name="40% - Accent6 21 4 2 2" xfId="17856"/>
    <cellStyle name="40% - Accent6 21 4 3" xfId="17857"/>
    <cellStyle name="40% - Accent6 21 5" xfId="17858"/>
    <cellStyle name="40% - Accent6 21 5 2" xfId="17859"/>
    <cellStyle name="40% - Accent6 21 6" xfId="17860"/>
    <cellStyle name="40% - Accent6 22" xfId="17861"/>
    <cellStyle name="40% - Accent6 22 2" xfId="17862"/>
    <cellStyle name="40% - Accent6 22 2 2" xfId="17863"/>
    <cellStyle name="40% - Accent6 22 2 2 2" xfId="17864"/>
    <cellStyle name="40% - Accent6 22 2 3" xfId="17865"/>
    <cellStyle name="40% - Accent6 22 3" xfId="17866"/>
    <cellStyle name="40% - Accent6 22 3 2" xfId="17867"/>
    <cellStyle name="40% - Accent6 22 3 2 2" xfId="17868"/>
    <cellStyle name="40% - Accent6 22 3 3" xfId="17869"/>
    <cellStyle name="40% - Accent6 22 4" xfId="17870"/>
    <cellStyle name="40% - Accent6 22 4 2" xfId="17871"/>
    <cellStyle name="40% - Accent6 22 4 2 2" xfId="17872"/>
    <cellStyle name="40% - Accent6 22 4 3" xfId="17873"/>
    <cellStyle name="40% - Accent6 22 5" xfId="17874"/>
    <cellStyle name="40% - Accent6 22 5 2" xfId="17875"/>
    <cellStyle name="40% - Accent6 22 6" xfId="17876"/>
    <cellStyle name="40% - Accent6 23" xfId="17877"/>
    <cellStyle name="40% - Accent6 23 2" xfId="17878"/>
    <cellStyle name="40% - Accent6 23 2 2" xfId="17879"/>
    <cellStyle name="40% - Accent6 23 2 2 2" xfId="17880"/>
    <cellStyle name="40% - Accent6 23 2 3" xfId="17881"/>
    <cellStyle name="40% - Accent6 23 3" xfId="17882"/>
    <cellStyle name="40% - Accent6 23 3 2" xfId="17883"/>
    <cellStyle name="40% - Accent6 23 3 2 2" xfId="17884"/>
    <cellStyle name="40% - Accent6 23 3 3" xfId="17885"/>
    <cellStyle name="40% - Accent6 23 4" xfId="17886"/>
    <cellStyle name="40% - Accent6 23 4 2" xfId="17887"/>
    <cellStyle name="40% - Accent6 23 4 2 2" xfId="17888"/>
    <cellStyle name="40% - Accent6 23 4 3" xfId="17889"/>
    <cellStyle name="40% - Accent6 23 5" xfId="17890"/>
    <cellStyle name="40% - Accent6 23 5 2" xfId="17891"/>
    <cellStyle name="40% - Accent6 23 6" xfId="17892"/>
    <cellStyle name="40% - Accent6 24" xfId="17893"/>
    <cellStyle name="40% - Accent6 24 2" xfId="17894"/>
    <cellStyle name="40% - Accent6 24 2 2" xfId="17895"/>
    <cellStyle name="40% - Accent6 24 2 2 2" xfId="17896"/>
    <cellStyle name="40% - Accent6 24 2 3" xfId="17897"/>
    <cellStyle name="40% - Accent6 24 3" xfId="17898"/>
    <cellStyle name="40% - Accent6 24 3 2" xfId="17899"/>
    <cellStyle name="40% - Accent6 24 3 2 2" xfId="17900"/>
    <cellStyle name="40% - Accent6 24 3 3" xfId="17901"/>
    <cellStyle name="40% - Accent6 24 4" xfId="17902"/>
    <cellStyle name="40% - Accent6 24 4 2" xfId="17903"/>
    <cellStyle name="40% - Accent6 24 4 2 2" xfId="17904"/>
    <cellStyle name="40% - Accent6 24 4 3" xfId="17905"/>
    <cellStyle name="40% - Accent6 24 5" xfId="17906"/>
    <cellStyle name="40% - Accent6 24 5 2" xfId="17907"/>
    <cellStyle name="40% - Accent6 24 6" xfId="17908"/>
    <cellStyle name="40% - Accent6 25" xfId="17909"/>
    <cellStyle name="40% - Accent6 25 2" xfId="17910"/>
    <cellStyle name="40% - Accent6 25 2 2" xfId="17911"/>
    <cellStyle name="40% - Accent6 25 2 2 2" xfId="17912"/>
    <cellStyle name="40% - Accent6 25 2 3" xfId="17913"/>
    <cellStyle name="40% - Accent6 25 3" xfId="17914"/>
    <cellStyle name="40% - Accent6 25 3 2" xfId="17915"/>
    <cellStyle name="40% - Accent6 25 3 2 2" xfId="17916"/>
    <cellStyle name="40% - Accent6 25 3 3" xfId="17917"/>
    <cellStyle name="40% - Accent6 25 4" xfId="17918"/>
    <cellStyle name="40% - Accent6 25 4 2" xfId="17919"/>
    <cellStyle name="40% - Accent6 25 4 2 2" xfId="17920"/>
    <cellStyle name="40% - Accent6 25 4 3" xfId="17921"/>
    <cellStyle name="40% - Accent6 25 5" xfId="17922"/>
    <cellStyle name="40% - Accent6 25 5 2" xfId="17923"/>
    <cellStyle name="40% - Accent6 25 6" xfId="17924"/>
    <cellStyle name="40% - Accent6 26" xfId="17925"/>
    <cellStyle name="40% - Accent6 26 2" xfId="17926"/>
    <cellStyle name="40% - Accent6 26 2 2" xfId="17927"/>
    <cellStyle name="40% - Accent6 26 2 2 2" xfId="17928"/>
    <cellStyle name="40% - Accent6 26 2 3" xfId="17929"/>
    <cellStyle name="40% - Accent6 26 3" xfId="17930"/>
    <cellStyle name="40% - Accent6 26 3 2" xfId="17931"/>
    <cellStyle name="40% - Accent6 26 3 2 2" xfId="17932"/>
    <cellStyle name="40% - Accent6 26 3 3" xfId="17933"/>
    <cellStyle name="40% - Accent6 26 4" xfId="17934"/>
    <cellStyle name="40% - Accent6 26 4 2" xfId="17935"/>
    <cellStyle name="40% - Accent6 26 4 2 2" xfId="17936"/>
    <cellStyle name="40% - Accent6 26 4 3" xfId="17937"/>
    <cellStyle name="40% - Accent6 26 5" xfId="17938"/>
    <cellStyle name="40% - Accent6 26 5 2" xfId="17939"/>
    <cellStyle name="40% - Accent6 26 6" xfId="17940"/>
    <cellStyle name="40% - Accent6 27" xfId="17941"/>
    <cellStyle name="40% - Accent6 27 2" xfId="17942"/>
    <cellStyle name="40% - Accent6 27 2 2" xfId="17943"/>
    <cellStyle name="40% - Accent6 27 2 2 2" xfId="17944"/>
    <cellStyle name="40% - Accent6 27 2 3" xfId="17945"/>
    <cellStyle name="40% - Accent6 27 3" xfId="17946"/>
    <cellStyle name="40% - Accent6 27 3 2" xfId="17947"/>
    <cellStyle name="40% - Accent6 27 3 2 2" xfId="17948"/>
    <cellStyle name="40% - Accent6 27 3 3" xfId="17949"/>
    <cellStyle name="40% - Accent6 27 4" xfId="17950"/>
    <cellStyle name="40% - Accent6 27 4 2" xfId="17951"/>
    <cellStyle name="40% - Accent6 27 4 2 2" xfId="17952"/>
    <cellStyle name="40% - Accent6 27 4 3" xfId="17953"/>
    <cellStyle name="40% - Accent6 27 5" xfId="17954"/>
    <cellStyle name="40% - Accent6 27 5 2" xfId="17955"/>
    <cellStyle name="40% - Accent6 27 6" xfId="17956"/>
    <cellStyle name="40% - Accent6 28" xfId="17957"/>
    <cellStyle name="40% - Accent6 28 2" xfId="17958"/>
    <cellStyle name="40% - Accent6 28 2 2" xfId="17959"/>
    <cellStyle name="40% - Accent6 28 3" xfId="17960"/>
    <cellStyle name="40% - Accent6 29" xfId="17961"/>
    <cellStyle name="40% - Accent6 29 2" xfId="17962"/>
    <cellStyle name="40% - Accent6 29 2 2" xfId="17963"/>
    <cellStyle name="40% - Accent6 29 3" xfId="17964"/>
    <cellStyle name="40% - Accent6 3" xfId="1866"/>
    <cellStyle name="40% - Accent6 3 2" xfId="10032"/>
    <cellStyle name="40% - Accent6 3 2 2" xfId="10033"/>
    <cellStyle name="40% - Accent6 3 2 2 2" xfId="17965"/>
    <cellStyle name="40% - Accent6 3 2 3" xfId="17966"/>
    <cellStyle name="40% - Accent6 3 3" xfId="10034"/>
    <cellStyle name="40% - Accent6 3 3 2" xfId="17967"/>
    <cellStyle name="40% - Accent6 3 3 2 2" xfId="17968"/>
    <cellStyle name="40% - Accent6 3 3 3" xfId="17969"/>
    <cellStyle name="40% - Accent6 3 4" xfId="10031"/>
    <cellStyle name="40% - Accent6 3 4 2" xfId="17970"/>
    <cellStyle name="40% - Accent6 3 4 2 2" xfId="17971"/>
    <cellStyle name="40% - Accent6 3 4 3" xfId="17972"/>
    <cellStyle name="40% - Accent6 3 5" xfId="17973"/>
    <cellStyle name="40% - Accent6 3 5 2" xfId="17974"/>
    <cellStyle name="40% - Accent6 3 6" xfId="17975"/>
    <cellStyle name="40% - Accent6 3 7" xfId="21733"/>
    <cellStyle name="40% - Accent6 30" xfId="17976"/>
    <cellStyle name="40% - Accent6 30 2" xfId="17977"/>
    <cellStyle name="40% - Accent6 30 2 2" xfId="17978"/>
    <cellStyle name="40% - Accent6 30 3" xfId="17979"/>
    <cellStyle name="40% - Accent6 31" xfId="17980"/>
    <cellStyle name="40% - Accent6 31 2" xfId="17981"/>
    <cellStyle name="40% - Accent6 31 2 2" xfId="17982"/>
    <cellStyle name="40% - Accent6 31 3" xfId="17983"/>
    <cellStyle name="40% - Accent6 32" xfId="17984"/>
    <cellStyle name="40% - Accent6 32 2" xfId="17985"/>
    <cellStyle name="40% - Accent6 32 2 2" xfId="17986"/>
    <cellStyle name="40% - Accent6 32 3" xfId="17987"/>
    <cellStyle name="40% - Accent6 33" xfId="17988"/>
    <cellStyle name="40% - Accent6 33 2" xfId="17989"/>
    <cellStyle name="40% - Accent6 33 2 2" xfId="17990"/>
    <cellStyle name="40% - Accent6 33 3" xfId="17991"/>
    <cellStyle name="40% - Accent6 34" xfId="17992"/>
    <cellStyle name="40% - Accent6 34 2" xfId="17993"/>
    <cellStyle name="40% - Accent6 34 2 2" xfId="17994"/>
    <cellStyle name="40% - Accent6 34 3" xfId="17995"/>
    <cellStyle name="40% - Accent6 35" xfId="17996"/>
    <cellStyle name="40% - Accent6 35 2" xfId="17997"/>
    <cellStyle name="40% - Accent6 35 2 2" xfId="17998"/>
    <cellStyle name="40% - Accent6 35 3" xfId="17999"/>
    <cellStyle name="40% - Accent6 36" xfId="18000"/>
    <cellStyle name="40% - Accent6 36 2" xfId="18001"/>
    <cellStyle name="40% - Accent6 36 2 2" xfId="18002"/>
    <cellStyle name="40% - Accent6 36 3" xfId="18003"/>
    <cellStyle name="40% - Accent6 37" xfId="18004"/>
    <cellStyle name="40% - Accent6 37 2" xfId="18005"/>
    <cellStyle name="40% - Accent6 37 2 2" xfId="18006"/>
    <cellStyle name="40% - Accent6 37 3" xfId="18007"/>
    <cellStyle name="40% - Accent6 38" xfId="18008"/>
    <cellStyle name="40% - Accent6 38 2" xfId="18009"/>
    <cellStyle name="40% - Accent6 38 2 2" xfId="18010"/>
    <cellStyle name="40% - Accent6 38 3" xfId="18011"/>
    <cellStyle name="40% - Accent6 39" xfId="18012"/>
    <cellStyle name="40% - Accent6 39 2" xfId="18013"/>
    <cellStyle name="40% - Accent6 39 2 2" xfId="18014"/>
    <cellStyle name="40% - Accent6 39 3" xfId="18015"/>
    <cellStyle name="40% - Accent6 4" xfId="1867"/>
    <cellStyle name="40% - Accent6 4 10" xfId="1868"/>
    <cellStyle name="40% - Accent6 4 11" xfId="1869"/>
    <cellStyle name="40% - Accent6 4 12" xfId="1870"/>
    <cellStyle name="40% - Accent6 4 13" xfId="10035"/>
    <cellStyle name="40% - Accent6 4 2" xfId="1871"/>
    <cellStyle name="40% - Accent6 4 2 10" xfId="10036"/>
    <cellStyle name="40% - Accent6 4 2 2" xfId="1872"/>
    <cellStyle name="40% - Accent6 4 2 2 2" xfId="1873"/>
    <cellStyle name="40% - Accent6 4 2 2 2 2" xfId="1874"/>
    <cellStyle name="40% - Accent6 4 2 2 2 2 2" xfId="1875"/>
    <cellStyle name="40% - Accent6 4 2 2 2 2 2 2" xfId="1876"/>
    <cellStyle name="40% - Accent6 4 2 2 2 2 2 3" xfId="1877"/>
    <cellStyle name="40% - Accent6 4 2 2 2 2 3" xfId="1878"/>
    <cellStyle name="40% - Accent6 4 2 2 2 2 4" xfId="1879"/>
    <cellStyle name="40% - Accent6 4 2 2 2 3" xfId="1880"/>
    <cellStyle name="40% - Accent6 4 2 2 2 3 2" xfId="1881"/>
    <cellStyle name="40% - Accent6 4 2 2 2 3 3" xfId="1882"/>
    <cellStyle name="40% - Accent6 4 2 2 2 4" xfId="1883"/>
    <cellStyle name="40% - Accent6 4 2 2 2 5" xfId="1884"/>
    <cellStyle name="40% - Accent6 4 2 2 2 6" xfId="1885"/>
    <cellStyle name="40% - Accent6 4 2 2 2 7" xfId="18016"/>
    <cellStyle name="40% - Accent6 4 2 2 3" xfId="1886"/>
    <cellStyle name="40% - Accent6 4 2 2 3 2" xfId="1887"/>
    <cellStyle name="40% - Accent6 4 2 2 3 2 2" xfId="1888"/>
    <cellStyle name="40% - Accent6 4 2 2 3 2 3" xfId="1889"/>
    <cellStyle name="40% - Accent6 4 2 2 3 3" xfId="1890"/>
    <cellStyle name="40% - Accent6 4 2 2 3 4" xfId="1891"/>
    <cellStyle name="40% - Accent6 4 2 2 4" xfId="1892"/>
    <cellStyle name="40% - Accent6 4 2 2 4 2" xfId="1893"/>
    <cellStyle name="40% - Accent6 4 2 2 4 3" xfId="1894"/>
    <cellStyle name="40% - Accent6 4 2 2 5" xfId="1895"/>
    <cellStyle name="40% - Accent6 4 2 2 6" xfId="1896"/>
    <cellStyle name="40% - Accent6 4 2 2 7" xfId="1897"/>
    <cellStyle name="40% - Accent6 4 2 2 8" xfId="1898"/>
    <cellStyle name="40% - Accent6 4 2 2 9" xfId="10037"/>
    <cellStyle name="40% - Accent6 4 2 3" xfId="1899"/>
    <cellStyle name="40% - Accent6 4 2 3 2" xfId="1900"/>
    <cellStyle name="40% - Accent6 4 2 3 2 2" xfId="1901"/>
    <cellStyle name="40% - Accent6 4 2 3 2 2 2" xfId="1902"/>
    <cellStyle name="40% - Accent6 4 2 3 2 2 3" xfId="1903"/>
    <cellStyle name="40% - Accent6 4 2 3 2 3" xfId="1904"/>
    <cellStyle name="40% - Accent6 4 2 3 2 4" xfId="1905"/>
    <cellStyle name="40% - Accent6 4 2 3 3" xfId="1906"/>
    <cellStyle name="40% - Accent6 4 2 3 3 2" xfId="1907"/>
    <cellStyle name="40% - Accent6 4 2 3 3 3" xfId="1908"/>
    <cellStyle name="40% - Accent6 4 2 3 4" xfId="1909"/>
    <cellStyle name="40% - Accent6 4 2 3 5" xfId="1910"/>
    <cellStyle name="40% - Accent6 4 2 3 6" xfId="1911"/>
    <cellStyle name="40% - Accent6 4 2 3 7" xfId="18017"/>
    <cellStyle name="40% - Accent6 4 2 4" xfId="1912"/>
    <cellStyle name="40% - Accent6 4 2 4 2" xfId="1913"/>
    <cellStyle name="40% - Accent6 4 2 4 2 2" xfId="1914"/>
    <cellStyle name="40% - Accent6 4 2 4 2 3" xfId="1915"/>
    <cellStyle name="40% - Accent6 4 2 4 3" xfId="1916"/>
    <cellStyle name="40% - Accent6 4 2 4 4" xfId="1917"/>
    <cellStyle name="40% - Accent6 4 2 5" xfId="1918"/>
    <cellStyle name="40% - Accent6 4 2 5 2" xfId="1919"/>
    <cellStyle name="40% - Accent6 4 2 5 3" xfId="1920"/>
    <cellStyle name="40% - Accent6 4 2 6" xfId="1921"/>
    <cellStyle name="40% - Accent6 4 2 7" xfId="1922"/>
    <cellStyle name="40% - Accent6 4 2 8" xfId="1923"/>
    <cellStyle name="40% - Accent6 4 2 9" xfId="1924"/>
    <cellStyle name="40% - Accent6 4 3" xfId="1925"/>
    <cellStyle name="40% - Accent6 4 3 2" xfId="1926"/>
    <cellStyle name="40% - Accent6 4 3 2 2" xfId="1927"/>
    <cellStyle name="40% - Accent6 4 3 2 2 2" xfId="1928"/>
    <cellStyle name="40% - Accent6 4 3 2 2 2 2" xfId="1929"/>
    <cellStyle name="40% - Accent6 4 3 2 2 2 3" xfId="1930"/>
    <cellStyle name="40% - Accent6 4 3 2 2 3" xfId="1931"/>
    <cellStyle name="40% - Accent6 4 3 2 2 4" xfId="1932"/>
    <cellStyle name="40% - Accent6 4 3 2 2 5" xfId="18019"/>
    <cellStyle name="40% - Accent6 4 3 2 3" xfId="1933"/>
    <cellStyle name="40% - Accent6 4 3 2 3 2" xfId="1934"/>
    <cellStyle name="40% - Accent6 4 3 2 3 3" xfId="1935"/>
    <cellStyle name="40% - Accent6 4 3 2 4" xfId="1936"/>
    <cellStyle name="40% - Accent6 4 3 2 5" xfId="1937"/>
    <cellStyle name="40% - Accent6 4 3 2 6" xfId="1938"/>
    <cellStyle name="40% - Accent6 4 3 2 7" xfId="18018"/>
    <cellStyle name="40% - Accent6 4 3 3" xfId="1939"/>
    <cellStyle name="40% - Accent6 4 3 3 2" xfId="1940"/>
    <cellStyle name="40% - Accent6 4 3 3 2 2" xfId="1941"/>
    <cellStyle name="40% - Accent6 4 3 3 2 3" xfId="1942"/>
    <cellStyle name="40% - Accent6 4 3 3 3" xfId="1943"/>
    <cellStyle name="40% - Accent6 4 3 3 4" xfId="1944"/>
    <cellStyle name="40% - Accent6 4 3 3 5" xfId="18020"/>
    <cellStyle name="40% - Accent6 4 3 4" xfId="1945"/>
    <cellStyle name="40% - Accent6 4 3 4 2" xfId="1946"/>
    <cellStyle name="40% - Accent6 4 3 4 3" xfId="1947"/>
    <cellStyle name="40% - Accent6 4 3 5" xfId="1948"/>
    <cellStyle name="40% - Accent6 4 3 6" xfId="1949"/>
    <cellStyle name="40% - Accent6 4 3 7" xfId="1950"/>
    <cellStyle name="40% - Accent6 4 3 8" xfId="1951"/>
    <cellStyle name="40% - Accent6 4 3 9" xfId="10038"/>
    <cellStyle name="40% - Accent6 4 4" xfId="1952"/>
    <cellStyle name="40% - Accent6 4 4 2" xfId="1953"/>
    <cellStyle name="40% - Accent6 4 4 2 2" xfId="1954"/>
    <cellStyle name="40% - Accent6 4 4 2 2 2" xfId="1955"/>
    <cellStyle name="40% - Accent6 4 4 2 2 3" xfId="1956"/>
    <cellStyle name="40% - Accent6 4 4 2 2 4" xfId="18023"/>
    <cellStyle name="40% - Accent6 4 4 2 3" xfId="1957"/>
    <cellStyle name="40% - Accent6 4 4 2 4" xfId="1958"/>
    <cellStyle name="40% - Accent6 4 4 2 5" xfId="18022"/>
    <cellStyle name="40% - Accent6 4 4 3" xfId="1959"/>
    <cellStyle name="40% - Accent6 4 4 3 2" xfId="1960"/>
    <cellStyle name="40% - Accent6 4 4 3 3" xfId="1961"/>
    <cellStyle name="40% - Accent6 4 4 3 4" xfId="18024"/>
    <cellStyle name="40% - Accent6 4 4 4" xfId="1962"/>
    <cellStyle name="40% - Accent6 4 4 5" xfId="1963"/>
    <cellStyle name="40% - Accent6 4 4 6" xfId="1964"/>
    <cellStyle name="40% - Accent6 4 4 7" xfId="18021"/>
    <cellStyle name="40% - Accent6 4 5" xfId="1965"/>
    <cellStyle name="40% - Accent6 4 5 2" xfId="1966"/>
    <cellStyle name="40% - Accent6 4 5 2 2" xfId="1967"/>
    <cellStyle name="40% - Accent6 4 5 2 2 2" xfId="1968"/>
    <cellStyle name="40% - Accent6 4 5 2 2 3" xfId="1969"/>
    <cellStyle name="40% - Accent6 4 5 2 3" xfId="1970"/>
    <cellStyle name="40% - Accent6 4 5 2 4" xfId="1971"/>
    <cellStyle name="40% - Accent6 4 5 2 5" xfId="18026"/>
    <cellStyle name="40% - Accent6 4 5 3" xfId="1972"/>
    <cellStyle name="40% - Accent6 4 5 3 2" xfId="1973"/>
    <cellStyle name="40% - Accent6 4 5 3 3" xfId="1974"/>
    <cellStyle name="40% - Accent6 4 5 4" xfId="1975"/>
    <cellStyle name="40% - Accent6 4 5 5" xfId="1976"/>
    <cellStyle name="40% - Accent6 4 5 6" xfId="18025"/>
    <cellStyle name="40% - Accent6 4 6" xfId="1977"/>
    <cellStyle name="40% - Accent6 4 6 2" xfId="1978"/>
    <cellStyle name="40% - Accent6 4 6 2 2" xfId="1979"/>
    <cellStyle name="40% - Accent6 4 6 2 3" xfId="1980"/>
    <cellStyle name="40% - Accent6 4 6 3" xfId="1981"/>
    <cellStyle name="40% - Accent6 4 6 4" xfId="1982"/>
    <cellStyle name="40% - Accent6 4 6 5" xfId="18027"/>
    <cellStyle name="40% - Accent6 4 7" xfId="1983"/>
    <cellStyle name="40% - Accent6 4 7 2" xfId="1984"/>
    <cellStyle name="40% - Accent6 4 7 2 2" xfId="1985"/>
    <cellStyle name="40% - Accent6 4 7 2 3" xfId="1986"/>
    <cellStyle name="40% - Accent6 4 7 3" xfId="1987"/>
    <cellStyle name="40% - Accent6 4 7 4" xfId="1988"/>
    <cellStyle name="40% - Accent6 4 8" xfId="1989"/>
    <cellStyle name="40% - Accent6 4 8 2" xfId="1990"/>
    <cellStyle name="40% - Accent6 4 8 3" xfId="1991"/>
    <cellStyle name="40% - Accent6 4 9" xfId="1992"/>
    <cellStyle name="40% - Accent6 40" xfId="18028"/>
    <cellStyle name="40% - Accent6 40 2" xfId="18029"/>
    <cellStyle name="40% - Accent6 40 2 2" xfId="18030"/>
    <cellStyle name="40% - Accent6 40 3" xfId="18031"/>
    <cellStyle name="40% - Accent6 41" xfId="18032"/>
    <cellStyle name="40% - Accent6 41 2" xfId="18033"/>
    <cellStyle name="40% - Accent6 41 2 2" xfId="18034"/>
    <cellStyle name="40% - Accent6 41 3" xfId="18035"/>
    <cellStyle name="40% - Accent6 42" xfId="18036"/>
    <cellStyle name="40% - Accent6 42 2" xfId="18037"/>
    <cellStyle name="40% - Accent6 42 2 2" xfId="18038"/>
    <cellStyle name="40% - Accent6 42 3" xfId="18039"/>
    <cellStyle name="40% - Accent6 43" xfId="18040"/>
    <cellStyle name="40% - Accent6 43 2" xfId="18041"/>
    <cellStyle name="40% - Accent6 43 2 2" xfId="18042"/>
    <cellStyle name="40% - Accent6 43 3" xfId="18043"/>
    <cellStyle name="40% - Accent6 44" xfId="18044"/>
    <cellStyle name="40% - Accent6 44 2" xfId="18045"/>
    <cellStyle name="40% - Accent6 44 2 2" xfId="18046"/>
    <cellStyle name="40% - Accent6 44 3" xfId="18047"/>
    <cellStyle name="40% - Accent6 45" xfId="18048"/>
    <cellStyle name="40% - Accent6 45 2" xfId="18049"/>
    <cellStyle name="40% - Accent6 45 2 2" xfId="18050"/>
    <cellStyle name="40% - Accent6 45 3" xfId="18051"/>
    <cellStyle name="40% - Accent6 46" xfId="18052"/>
    <cellStyle name="40% - Accent6 46 2" xfId="18053"/>
    <cellStyle name="40% - Accent6 46 2 2" xfId="18054"/>
    <cellStyle name="40% - Accent6 46 3" xfId="18055"/>
    <cellStyle name="40% - Accent6 47" xfId="18056"/>
    <cellStyle name="40% - Accent6 47 2" xfId="18057"/>
    <cellStyle name="40% - Accent6 47 2 2" xfId="18058"/>
    <cellStyle name="40% - Accent6 47 3" xfId="18059"/>
    <cellStyle name="40% - Accent6 48" xfId="18060"/>
    <cellStyle name="40% - Accent6 48 2" xfId="18061"/>
    <cellStyle name="40% - Accent6 48 2 2" xfId="18062"/>
    <cellStyle name="40% - Accent6 48 3" xfId="18063"/>
    <cellStyle name="40% - Accent6 49" xfId="18064"/>
    <cellStyle name="40% - Accent6 49 2" xfId="18065"/>
    <cellStyle name="40% - Accent6 49 2 2" xfId="18066"/>
    <cellStyle name="40% - Accent6 49 3" xfId="18067"/>
    <cellStyle name="40% - Accent6 5" xfId="1993"/>
    <cellStyle name="40% - Accent6 5 2" xfId="10040"/>
    <cellStyle name="40% - Accent6 5 2 2" xfId="10041"/>
    <cellStyle name="40% - Accent6 5 2 2 2" xfId="18068"/>
    <cellStyle name="40% - Accent6 5 2 3" xfId="18069"/>
    <cellStyle name="40% - Accent6 5 3" xfId="10042"/>
    <cellStyle name="40% - Accent6 5 3 2" xfId="18070"/>
    <cellStyle name="40% - Accent6 5 3 2 2" xfId="18071"/>
    <cellStyle name="40% - Accent6 5 3 3" xfId="18072"/>
    <cellStyle name="40% - Accent6 5 4" xfId="10039"/>
    <cellStyle name="40% - Accent6 5 4 2" xfId="18073"/>
    <cellStyle name="40% - Accent6 5 4 2 2" xfId="18074"/>
    <cellStyle name="40% - Accent6 5 4 3" xfId="18075"/>
    <cellStyle name="40% - Accent6 5 5" xfId="18076"/>
    <cellStyle name="40% - Accent6 5 5 2" xfId="18077"/>
    <cellStyle name="40% - Accent6 5 6" xfId="18078"/>
    <cellStyle name="40% - Accent6 50" xfId="18079"/>
    <cellStyle name="40% - Accent6 50 2" xfId="18080"/>
    <cellStyle name="40% - Accent6 50 2 2" xfId="18081"/>
    <cellStyle name="40% - Accent6 50 3" xfId="18082"/>
    <cellStyle name="40% - Accent6 51" xfId="18083"/>
    <cellStyle name="40% - Accent6 51 2" xfId="18084"/>
    <cellStyle name="40% - Accent6 51 2 2" xfId="18085"/>
    <cellStyle name="40% - Accent6 51 3" xfId="18086"/>
    <cellStyle name="40% - Accent6 52" xfId="18087"/>
    <cellStyle name="40% - Accent6 52 2" xfId="18088"/>
    <cellStyle name="40% - Accent6 52 2 2" xfId="18089"/>
    <cellStyle name="40% - Accent6 52 3" xfId="18090"/>
    <cellStyle name="40% - Accent6 53" xfId="18091"/>
    <cellStyle name="40% - Accent6 53 2" xfId="18092"/>
    <cellStyle name="40% - Accent6 53 2 2" xfId="18093"/>
    <cellStyle name="40% - Accent6 53 3" xfId="18094"/>
    <cellStyle name="40% - Accent6 54" xfId="18095"/>
    <cellStyle name="40% - Accent6 54 2" xfId="18096"/>
    <cellStyle name="40% - Accent6 54 2 2" xfId="18097"/>
    <cellStyle name="40% - Accent6 54 3" xfId="18098"/>
    <cellStyle name="40% - Accent6 55" xfId="18099"/>
    <cellStyle name="40% - Accent6 55 2" xfId="18100"/>
    <cellStyle name="40% - Accent6 55 2 2" xfId="18101"/>
    <cellStyle name="40% - Accent6 55 3" xfId="18102"/>
    <cellStyle name="40% - Accent6 56" xfId="18103"/>
    <cellStyle name="40% - Accent6 56 2" xfId="18104"/>
    <cellStyle name="40% - Accent6 56 2 2" xfId="18105"/>
    <cellStyle name="40% - Accent6 56 3" xfId="18106"/>
    <cellStyle name="40% - Accent6 57" xfId="18107"/>
    <cellStyle name="40% - Accent6 57 2" xfId="18108"/>
    <cellStyle name="40% - Accent6 57 2 2" xfId="18109"/>
    <cellStyle name="40% - Accent6 57 3" xfId="18110"/>
    <cellStyle name="40% - Accent6 58" xfId="18111"/>
    <cellStyle name="40% - Accent6 58 2" xfId="18112"/>
    <cellStyle name="40% - Accent6 58 2 2" xfId="18113"/>
    <cellStyle name="40% - Accent6 58 3" xfId="18114"/>
    <cellStyle name="40% - Accent6 59" xfId="18115"/>
    <cellStyle name="40% - Accent6 59 2" xfId="18116"/>
    <cellStyle name="40% - Accent6 59 2 2" xfId="18117"/>
    <cellStyle name="40% - Accent6 59 3" xfId="18118"/>
    <cellStyle name="40% - Accent6 6" xfId="1994"/>
    <cellStyle name="40% - Accent6 6 2" xfId="1995"/>
    <cellStyle name="40% - Accent6 6 2 2" xfId="1996"/>
    <cellStyle name="40% - Accent6 6 2 2 2" xfId="1997"/>
    <cellStyle name="40% - Accent6 6 2 2 2 2" xfId="18119"/>
    <cellStyle name="40% - Accent6 6 2 2 3" xfId="1998"/>
    <cellStyle name="40% - Accent6 6 2 2 4" xfId="10045"/>
    <cellStyle name="40% - Accent6 6 2 3" xfId="1999"/>
    <cellStyle name="40% - Accent6 6 2 3 2" xfId="18120"/>
    <cellStyle name="40% - Accent6 6 2 4" xfId="2000"/>
    <cellStyle name="40% - Accent6 6 2 5" xfId="10044"/>
    <cellStyle name="40% - Accent6 6 3" xfId="2001"/>
    <cellStyle name="40% - Accent6 6 3 2" xfId="2002"/>
    <cellStyle name="40% - Accent6 6 3 2 2" xfId="18122"/>
    <cellStyle name="40% - Accent6 6 3 2 3" xfId="18121"/>
    <cellStyle name="40% - Accent6 6 3 3" xfId="2003"/>
    <cellStyle name="40% - Accent6 6 3 3 2" xfId="18123"/>
    <cellStyle name="40% - Accent6 6 3 4" xfId="10046"/>
    <cellStyle name="40% - Accent6 6 4" xfId="2004"/>
    <cellStyle name="40% - Accent6 6 4 2" xfId="18125"/>
    <cellStyle name="40% - Accent6 6 4 2 2" xfId="18126"/>
    <cellStyle name="40% - Accent6 6 4 3" xfId="18127"/>
    <cellStyle name="40% - Accent6 6 4 4" xfId="18124"/>
    <cellStyle name="40% - Accent6 6 5" xfId="2005"/>
    <cellStyle name="40% - Accent6 6 5 2" xfId="18129"/>
    <cellStyle name="40% - Accent6 6 5 3" xfId="18128"/>
    <cellStyle name="40% - Accent6 6 6" xfId="2006"/>
    <cellStyle name="40% - Accent6 6 6 2" xfId="18130"/>
    <cellStyle name="40% - Accent6 6 7" xfId="10043"/>
    <cellStyle name="40% - Accent6 60" xfId="18131"/>
    <cellStyle name="40% - Accent6 60 2" xfId="18132"/>
    <cellStyle name="40% - Accent6 60 2 2" xfId="18133"/>
    <cellStyle name="40% - Accent6 60 3" xfId="18134"/>
    <cellStyle name="40% - Accent6 61" xfId="18135"/>
    <cellStyle name="40% - Accent6 61 2" xfId="18136"/>
    <cellStyle name="40% - Accent6 61 2 2" xfId="18137"/>
    <cellStyle name="40% - Accent6 61 3" xfId="18138"/>
    <cellStyle name="40% - Accent6 62" xfId="18139"/>
    <cellStyle name="40% - Accent6 62 2" xfId="18140"/>
    <cellStyle name="40% - Accent6 62 2 2" xfId="18141"/>
    <cellStyle name="40% - Accent6 62 3" xfId="18142"/>
    <cellStyle name="40% - Accent6 63" xfId="18143"/>
    <cellStyle name="40% - Accent6 63 2" xfId="18144"/>
    <cellStyle name="40% - Accent6 63 2 2" xfId="18145"/>
    <cellStyle name="40% - Accent6 63 3" xfId="18146"/>
    <cellStyle name="40% - Accent6 64" xfId="18147"/>
    <cellStyle name="40% - Accent6 64 2" xfId="18148"/>
    <cellStyle name="40% - Accent6 64 2 2" xfId="18149"/>
    <cellStyle name="40% - Accent6 64 3" xfId="18150"/>
    <cellStyle name="40% - Accent6 65" xfId="18151"/>
    <cellStyle name="40% - Accent6 65 2" xfId="18152"/>
    <cellStyle name="40% - Accent6 65 2 2" xfId="18153"/>
    <cellStyle name="40% - Accent6 65 3" xfId="18154"/>
    <cellStyle name="40% - Accent6 66" xfId="18155"/>
    <cellStyle name="40% - Accent6 66 2" xfId="18156"/>
    <cellStyle name="40% - Accent6 66 2 2" xfId="18157"/>
    <cellStyle name="40% - Accent6 66 3" xfId="18158"/>
    <cellStyle name="40% - Accent6 67" xfId="18159"/>
    <cellStyle name="40% - Accent6 67 2" xfId="18160"/>
    <cellStyle name="40% - Accent6 67 2 2" xfId="18161"/>
    <cellStyle name="40% - Accent6 67 3" xfId="18162"/>
    <cellStyle name="40% - Accent6 68" xfId="18163"/>
    <cellStyle name="40% - Accent6 68 2" xfId="18164"/>
    <cellStyle name="40% - Accent6 68 2 2" xfId="18165"/>
    <cellStyle name="40% - Accent6 68 3" xfId="18166"/>
    <cellStyle name="40% - Accent6 69" xfId="18167"/>
    <cellStyle name="40% - Accent6 69 2" xfId="18168"/>
    <cellStyle name="40% - Accent6 69 2 2" xfId="18169"/>
    <cellStyle name="40% - Accent6 69 3" xfId="18170"/>
    <cellStyle name="40% - Accent6 7" xfId="2007"/>
    <cellStyle name="40% - Accent6 7 2" xfId="10048"/>
    <cellStyle name="40% - Accent6 7 2 2" xfId="18171"/>
    <cellStyle name="40% - Accent6 7 2 2 2" xfId="18172"/>
    <cellStyle name="40% - Accent6 7 2 3" xfId="18173"/>
    <cellStyle name="40% - Accent6 7 3" xfId="10047"/>
    <cellStyle name="40% - Accent6 7 3 2" xfId="18174"/>
    <cellStyle name="40% - Accent6 7 3 2 2" xfId="18175"/>
    <cellStyle name="40% - Accent6 7 3 3" xfId="18176"/>
    <cellStyle name="40% - Accent6 7 4" xfId="18177"/>
    <cellStyle name="40% - Accent6 7 4 2" xfId="18178"/>
    <cellStyle name="40% - Accent6 7 4 2 2" xfId="18179"/>
    <cellStyle name="40% - Accent6 7 4 3" xfId="18180"/>
    <cellStyle name="40% - Accent6 7 5" xfId="18181"/>
    <cellStyle name="40% - Accent6 7 5 2" xfId="18182"/>
    <cellStyle name="40% - Accent6 7 6" xfId="18183"/>
    <cellStyle name="40% - Accent6 70" xfId="18184"/>
    <cellStyle name="40% - Accent6 70 2" xfId="18185"/>
    <cellStyle name="40% - Accent6 70 2 2" xfId="18186"/>
    <cellStyle name="40% - Accent6 70 3" xfId="18187"/>
    <cellStyle name="40% - Accent6 71" xfId="18188"/>
    <cellStyle name="40% - Accent6 71 2" xfId="18189"/>
    <cellStyle name="40% - Accent6 71 2 2" xfId="18190"/>
    <cellStyle name="40% - Accent6 71 3" xfId="18191"/>
    <cellStyle name="40% - Accent6 72" xfId="18192"/>
    <cellStyle name="40% - Accent6 72 2" xfId="18193"/>
    <cellStyle name="40% - Accent6 72 2 2" xfId="18194"/>
    <cellStyle name="40% - Accent6 72 3" xfId="18195"/>
    <cellStyle name="40% - Accent6 73" xfId="18196"/>
    <cellStyle name="40% - Accent6 73 2" xfId="18197"/>
    <cellStyle name="40% - Accent6 73 2 2" xfId="18198"/>
    <cellStyle name="40% - Accent6 73 3" xfId="18199"/>
    <cellStyle name="40% - Accent6 74" xfId="18200"/>
    <cellStyle name="40% - Accent6 74 2" xfId="18201"/>
    <cellStyle name="40% - Accent6 74 2 2" xfId="18202"/>
    <cellStyle name="40% - Accent6 74 3" xfId="18203"/>
    <cellStyle name="40% - Accent6 75" xfId="18204"/>
    <cellStyle name="40% - Accent6 75 2" xfId="18205"/>
    <cellStyle name="40% - Accent6 75 2 2" xfId="18206"/>
    <cellStyle name="40% - Accent6 75 3" xfId="18207"/>
    <cellStyle name="40% - Accent6 76" xfId="18208"/>
    <cellStyle name="40% - Accent6 76 2" xfId="18209"/>
    <cellStyle name="40% - Accent6 76 2 2" xfId="18210"/>
    <cellStyle name="40% - Accent6 76 3" xfId="18211"/>
    <cellStyle name="40% - Accent6 77" xfId="18212"/>
    <cellStyle name="40% - Accent6 77 2" xfId="18213"/>
    <cellStyle name="40% - Accent6 77 2 2" xfId="18214"/>
    <cellStyle name="40% - Accent6 77 3" xfId="18215"/>
    <cellStyle name="40% - Accent6 78" xfId="18216"/>
    <cellStyle name="40% - Accent6 78 2" xfId="18217"/>
    <cellStyle name="40% - Accent6 78 2 2" xfId="18218"/>
    <cellStyle name="40% - Accent6 78 3" xfId="18219"/>
    <cellStyle name="40% - Accent6 79" xfId="18220"/>
    <cellStyle name="40% - Accent6 79 2" xfId="18221"/>
    <cellStyle name="40% - Accent6 8" xfId="2008"/>
    <cellStyle name="40% - Accent6 8 2" xfId="2009"/>
    <cellStyle name="40% - Accent6 8 2 2" xfId="18223"/>
    <cellStyle name="40% - Accent6 8 2 2 2" xfId="18224"/>
    <cellStyle name="40% - Accent6 8 2 3" xfId="18225"/>
    <cellStyle name="40% - Accent6 8 2 4" xfId="18222"/>
    <cellStyle name="40% - Accent6 8 3" xfId="2010"/>
    <cellStyle name="40% - Accent6 8 3 2" xfId="18227"/>
    <cellStyle name="40% - Accent6 8 3 2 2" xfId="18228"/>
    <cellStyle name="40% - Accent6 8 3 3" xfId="18229"/>
    <cellStyle name="40% - Accent6 8 3 4" xfId="18226"/>
    <cellStyle name="40% - Accent6 8 4" xfId="10049"/>
    <cellStyle name="40% - Accent6 8 4 2" xfId="18230"/>
    <cellStyle name="40% - Accent6 8 4 2 2" xfId="18231"/>
    <cellStyle name="40% - Accent6 8 4 3" xfId="18232"/>
    <cellStyle name="40% - Accent6 8 5" xfId="18233"/>
    <cellStyle name="40% - Accent6 8 5 2" xfId="18234"/>
    <cellStyle name="40% - Accent6 8 6" xfId="18235"/>
    <cellStyle name="40% - Accent6 80" xfId="18236"/>
    <cellStyle name="40% - Accent6 80 2" xfId="18237"/>
    <cellStyle name="40% - Accent6 81" xfId="18238"/>
    <cellStyle name="40% - Accent6 81 2" xfId="18239"/>
    <cellStyle name="40% - Accent6 82" xfId="18240"/>
    <cellStyle name="40% - Accent6 82 2" xfId="18241"/>
    <cellStyle name="40% - Accent6 83" xfId="18242"/>
    <cellStyle name="40% - Accent6 83 2" xfId="18243"/>
    <cellStyle name="40% - Accent6 84" xfId="18244"/>
    <cellStyle name="40% - Accent6 84 2" xfId="18245"/>
    <cellStyle name="40% - Accent6 85" xfId="18246"/>
    <cellStyle name="40% - Accent6 85 2" xfId="18247"/>
    <cellStyle name="40% - Accent6 86" xfId="18248"/>
    <cellStyle name="40% - Accent6 86 2" xfId="18249"/>
    <cellStyle name="40% - Accent6 87" xfId="18250"/>
    <cellStyle name="40% - Accent6 87 2" xfId="18251"/>
    <cellStyle name="40% - Accent6 88" xfId="18252"/>
    <cellStyle name="40% - Accent6 88 2" xfId="18253"/>
    <cellStyle name="40% - Accent6 89" xfId="18254"/>
    <cellStyle name="40% - Accent6 89 2" xfId="18255"/>
    <cellStyle name="40% - Accent6 9" xfId="2011"/>
    <cellStyle name="40% - Accent6 9 2" xfId="10050"/>
    <cellStyle name="40% - Accent6 9 2 2" xfId="18256"/>
    <cellStyle name="40% - Accent6 9 2 2 2" xfId="18257"/>
    <cellStyle name="40% - Accent6 9 2 3" xfId="18258"/>
    <cellStyle name="40% - Accent6 9 3" xfId="18259"/>
    <cellStyle name="40% - Accent6 9 3 2" xfId="18260"/>
    <cellStyle name="40% - Accent6 9 3 2 2" xfId="18261"/>
    <cellStyle name="40% - Accent6 9 3 3" xfId="18262"/>
    <cellStyle name="40% - Accent6 9 4" xfId="18263"/>
    <cellStyle name="40% - Accent6 9 4 2" xfId="18264"/>
    <cellStyle name="40% - Accent6 9 4 2 2" xfId="18265"/>
    <cellStyle name="40% - Accent6 9 4 3" xfId="18266"/>
    <cellStyle name="40% - Accent6 9 5" xfId="18267"/>
    <cellStyle name="40% - Accent6 9 5 2" xfId="18268"/>
    <cellStyle name="40% - Accent6 9 6" xfId="18269"/>
    <cellStyle name="40% - Accent6 90" xfId="18270"/>
    <cellStyle name="40% - Accent6 90 2" xfId="18271"/>
    <cellStyle name="40% - Accent6 91" xfId="18272"/>
    <cellStyle name="40% - Accent6 91 2" xfId="18273"/>
    <cellStyle name="40% - Accent6 92" xfId="18274"/>
    <cellStyle name="40% - Accent6 92 2" xfId="18275"/>
    <cellStyle name="40% - Accent6 93" xfId="18276"/>
    <cellStyle name="40% - Accent6 93 2" xfId="18277"/>
    <cellStyle name="40% - Accent6 94" xfId="18278"/>
    <cellStyle name="40% - Accent6 94 2" xfId="18279"/>
    <cellStyle name="40% - Accent6 95" xfId="18280"/>
    <cellStyle name="40% - Accent6 95 2" xfId="18281"/>
    <cellStyle name="40% - Accent6 96" xfId="18282"/>
    <cellStyle name="40% - Accent6 96 2" xfId="18283"/>
    <cellStyle name="40% - Accent6 97" xfId="18284"/>
    <cellStyle name="40% - Accent6 97 2" xfId="18285"/>
    <cellStyle name="40% - Accent6 98" xfId="18286"/>
    <cellStyle name="40% - Accent6 98 2" xfId="18287"/>
    <cellStyle name="40% - Accent6 99" xfId="18288"/>
    <cellStyle name="40% - Accent6 99 2" xfId="18289"/>
    <cellStyle name="60% - Accent1" xfId="9721" builtinId="32" customBuiltin="1"/>
    <cellStyle name="60% - Accent1 10" xfId="18290"/>
    <cellStyle name="60% - Accent1 11" xfId="18291"/>
    <cellStyle name="60% - Accent1 12" xfId="18292"/>
    <cellStyle name="60% - Accent1 13" xfId="18293"/>
    <cellStyle name="60% - Accent1 14" xfId="18294"/>
    <cellStyle name="60% - Accent1 15" xfId="18295"/>
    <cellStyle name="60% - Accent1 16" xfId="18296"/>
    <cellStyle name="60% - Accent1 17" xfId="18297"/>
    <cellStyle name="60% - Accent1 18" xfId="18298"/>
    <cellStyle name="60% - Accent1 19" xfId="18299"/>
    <cellStyle name="60% - Accent1 2" xfId="2012"/>
    <cellStyle name="60% - Accent1 2 2" xfId="2013"/>
    <cellStyle name="60% - Accent1 2 2 2" xfId="20896"/>
    <cellStyle name="60% - Accent1 2 3" xfId="2014"/>
    <cellStyle name="60% - Accent1 2 4" xfId="2015"/>
    <cellStyle name="60% - Accent1 2 5" xfId="2016"/>
    <cellStyle name="60% - Accent1 2 5 2" xfId="2017"/>
    <cellStyle name="60% - Accent1 2 5 2 2" xfId="2018"/>
    <cellStyle name="60% - Accent1 2 5 2 3" xfId="2019"/>
    <cellStyle name="60% - Accent1 2 6" xfId="2020"/>
    <cellStyle name="60% - Accent1 2 7" xfId="10051"/>
    <cellStyle name="60% - Accent1 20" xfId="18300"/>
    <cellStyle name="60% - Accent1 21" xfId="18301"/>
    <cellStyle name="60% - Accent1 22" xfId="18302"/>
    <cellStyle name="60% - Accent1 23" xfId="18303"/>
    <cellStyle name="60% - Accent1 24" xfId="18304"/>
    <cellStyle name="60% - Accent1 25" xfId="18305"/>
    <cellStyle name="60% - Accent1 26" xfId="18306"/>
    <cellStyle name="60% - Accent1 27" xfId="18307"/>
    <cellStyle name="60% - Accent1 28" xfId="18308"/>
    <cellStyle name="60% - Accent1 29" xfId="18309"/>
    <cellStyle name="60% - Accent1 3" xfId="2021"/>
    <cellStyle name="60% - Accent1 3 2" xfId="18310"/>
    <cellStyle name="60% - Accent1 30" xfId="18311"/>
    <cellStyle name="60% - Accent1 31" xfId="18312"/>
    <cellStyle name="60% - Accent1 32" xfId="18313"/>
    <cellStyle name="60% - Accent1 33" xfId="18314"/>
    <cellStyle name="60% - Accent1 34" xfId="18315"/>
    <cellStyle name="60% - Accent1 35" xfId="18316"/>
    <cellStyle name="60% - Accent1 36" xfId="18317"/>
    <cellStyle name="60% - Accent1 37" xfId="18318"/>
    <cellStyle name="60% - Accent1 38" xfId="18319"/>
    <cellStyle name="60% - Accent1 39" xfId="18320"/>
    <cellStyle name="60% - Accent1 4" xfId="2022"/>
    <cellStyle name="60% - Accent1 40" xfId="18321"/>
    <cellStyle name="60% - Accent1 41" xfId="18322"/>
    <cellStyle name="60% - Accent1 42" xfId="18323"/>
    <cellStyle name="60% - Accent1 43" xfId="18324"/>
    <cellStyle name="60% - Accent1 44" xfId="18325"/>
    <cellStyle name="60% - Accent1 45" xfId="18326"/>
    <cellStyle name="60% - Accent1 46" xfId="18327"/>
    <cellStyle name="60% - Accent1 47" xfId="18328"/>
    <cellStyle name="60% - Accent1 5" xfId="2023"/>
    <cellStyle name="60% - Accent1 5 2" xfId="18329"/>
    <cellStyle name="60% - Accent1 6" xfId="2024"/>
    <cellStyle name="60% - Accent1 6 2" xfId="18330"/>
    <cellStyle name="60% - Accent1 7" xfId="2025"/>
    <cellStyle name="60% - Accent1 7 2" xfId="18331"/>
    <cellStyle name="60% - Accent1 8" xfId="18332"/>
    <cellStyle name="60% - Accent1 9" xfId="18333"/>
    <cellStyle name="60% - Accent2" xfId="9725" builtinId="36" customBuiltin="1"/>
    <cellStyle name="60% - Accent2 10" xfId="18334"/>
    <cellStyle name="60% - Accent2 11" xfId="18335"/>
    <cellStyle name="60% - Accent2 12" xfId="18336"/>
    <cellStyle name="60% - Accent2 13" xfId="18337"/>
    <cellStyle name="60% - Accent2 14" xfId="18338"/>
    <cellStyle name="60% - Accent2 15" xfId="18339"/>
    <cellStyle name="60% - Accent2 16" xfId="18340"/>
    <cellStyle name="60% - Accent2 17" xfId="18341"/>
    <cellStyle name="60% - Accent2 18" xfId="18342"/>
    <cellStyle name="60% - Accent2 19" xfId="18343"/>
    <cellStyle name="60% - Accent2 2" xfId="2026"/>
    <cellStyle name="60% - Accent2 2 2" xfId="2027"/>
    <cellStyle name="60% - Accent2 2 2 2" xfId="20897"/>
    <cellStyle name="60% - Accent2 2 3" xfId="2028"/>
    <cellStyle name="60% - Accent2 2 4" xfId="2029"/>
    <cellStyle name="60% - Accent2 2 5" xfId="2030"/>
    <cellStyle name="60% - Accent2 2 5 2" xfId="2031"/>
    <cellStyle name="60% - Accent2 2 5 2 2" xfId="2032"/>
    <cellStyle name="60% - Accent2 2 5 2 3" xfId="2033"/>
    <cellStyle name="60% - Accent2 2 6" xfId="2034"/>
    <cellStyle name="60% - Accent2 2 7" xfId="10052"/>
    <cellStyle name="60% - Accent2 20" xfId="18344"/>
    <cellStyle name="60% - Accent2 21" xfId="18345"/>
    <cellStyle name="60% - Accent2 22" xfId="18346"/>
    <cellStyle name="60% - Accent2 23" xfId="18347"/>
    <cellStyle name="60% - Accent2 24" xfId="18348"/>
    <cellStyle name="60% - Accent2 25" xfId="18349"/>
    <cellStyle name="60% - Accent2 26" xfId="18350"/>
    <cellStyle name="60% - Accent2 27" xfId="18351"/>
    <cellStyle name="60% - Accent2 28" xfId="18352"/>
    <cellStyle name="60% - Accent2 29" xfId="18353"/>
    <cellStyle name="60% - Accent2 3" xfId="2035"/>
    <cellStyle name="60% - Accent2 3 2" xfId="18354"/>
    <cellStyle name="60% - Accent2 30" xfId="18355"/>
    <cellStyle name="60% - Accent2 31" xfId="18356"/>
    <cellStyle name="60% - Accent2 32" xfId="18357"/>
    <cellStyle name="60% - Accent2 33" xfId="18358"/>
    <cellStyle name="60% - Accent2 34" xfId="18359"/>
    <cellStyle name="60% - Accent2 35" xfId="18360"/>
    <cellStyle name="60% - Accent2 36" xfId="18361"/>
    <cellStyle name="60% - Accent2 37" xfId="18362"/>
    <cellStyle name="60% - Accent2 38" xfId="18363"/>
    <cellStyle name="60% - Accent2 39" xfId="18364"/>
    <cellStyle name="60% - Accent2 4" xfId="2036"/>
    <cellStyle name="60% - Accent2 40" xfId="18365"/>
    <cellStyle name="60% - Accent2 41" xfId="18366"/>
    <cellStyle name="60% - Accent2 42" xfId="18367"/>
    <cellStyle name="60% - Accent2 43" xfId="18368"/>
    <cellStyle name="60% - Accent2 44" xfId="18369"/>
    <cellStyle name="60% - Accent2 45" xfId="18370"/>
    <cellStyle name="60% - Accent2 46" xfId="18371"/>
    <cellStyle name="60% - Accent2 47" xfId="18372"/>
    <cellStyle name="60% - Accent2 5" xfId="2037"/>
    <cellStyle name="60% - Accent2 5 2" xfId="18373"/>
    <cellStyle name="60% - Accent2 6" xfId="2038"/>
    <cellStyle name="60% - Accent2 6 2" xfId="18374"/>
    <cellStyle name="60% - Accent2 7" xfId="2039"/>
    <cellStyle name="60% - Accent2 7 2" xfId="18375"/>
    <cellStyle name="60% - Accent2 8" xfId="18376"/>
    <cellStyle name="60% - Accent2 9" xfId="18377"/>
    <cellStyle name="60% - Accent3" xfId="9729" builtinId="40" customBuiltin="1"/>
    <cellStyle name="60% - Accent3 10" xfId="18378"/>
    <cellStyle name="60% - Accent3 11" xfId="18379"/>
    <cellStyle name="60% - Accent3 12" xfId="18380"/>
    <cellStyle name="60% - Accent3 13" xfId="18381"/>
    <cellStyle name="60% - Accent3 14" xfId="18382"/>
    <cellStyle name="60% - Accent3 15" xfId="18383"/>
    <cellStyle name="60% - Accent3 16" xfId="18384"/>
    <cellStyle name="60% - Accent3 17" xfId="18385"/>
    <cellStyle name="60% - Accent3 18" xfId="18386"/>
    <cellStyle name="60% - Accent3 19" xfId="18387"/>
    <cellStyle name="60% - Accent3 2" xfId="2040"/>
    <cellStyle name="60% - Accent3 2 2" xfId="2041"/>
    <cellStyle name="60% - Accent3 2 2 2" xfId="20898"/>
    <cellStyle name="60% - Accent3 2 3" xfId="2042"/>
    <cellStyle name="60% - Accent3 2 4" xfId="2043"/>
    <cellStyle name="60% - Accent3 2 5" xfId="2044"/>
    <cellStyle name="60% - Accent3 2 5 2" xfId="2045"/>
    <cellStyle name="60% - Accent3 2 5 2 2" xfId="2046"/>
    <cellStyle name="60% - Accent3 2 5 2 3" xfId="2047"/>
    <cellStyle name="60% - Accent3 2 6" xfId="2048"/>
    <cellStyle name="60% - Accent3 2 7" xfId="10053"/>
    <cellStyle name="60% - Accent3 20" xfId="18388"/>
    <cellStyle name="60% - Accent3 21" xfId="18389"/>
    <cellStyle name="60% - Accent3 22" xfId="18390"/>
    <cellStyle name="60% - Accent3 23" xfId="18391"/>
    <cellStyle name="60% - Accent3 24" xfId="18392"/>
    <cellStyle name="60% - Accent3 25" xfId="18393"/>
    <cellStyle name="60% - Accent3 26" xfId="18394"/>
    <cellStyle name="60% - Accent3 27" xfId="18395"/>
    <cellStyle name="60% - Accent3 28" xfId="18396"/>
    <cellStyle name="60% - Accent3 29" xfId="18397"/>
    <cellStyle name="60% - Accent3 3" xfId="2049"/>
    <cellStyle name="60% - Accent3 3 2" xfId="18398"/>
    <cellStyle name="60% - Accent3 30" xfId="18399"/>
    <cellStyle name="60% - Accent3 31" xfId="18400"/>
    <cellStyle name="60% - Accent3 32" xfId="18401"/>
    <cellStyle name="60% - Accent3 33" xfId="18402"/>
    <cellStyle name="60% - Accent3 34" xfId="18403"/>
    <cellStyle name="60% - Accent3 35" xfId="18404"/>
    <cellStyle name="60% - Accent3 36" xfId="18405"/>
    <cellStyle name="60% - Accent3 37" xfId="18406"/>
    <cellStyle name="60% - Accent3 38" xfId="18407"/>
    <cellStyle name="60% - Accent3 39" xfId="18408"/>
    <cellStyle name="60% - Accent3 4" xfId="2050"/>
    <cellStyle name="60% - Accent3 40" xfId="18409"/>
    <cellStyle name="60% - Accent3 41" xfId="18410"/>
    <cellStyle name="60% - Accent3 42" xfId="18411"/>
    <cellStyle name="60% - Accent3 43" xfId="18412"/>
    <cellStyle name="60% - Accent3 44" xfId="18413"/>
    <cellStyle name="60% - Accent3 45" xfId="18414"/>
    <cellStyle name="60% - Accent3 46" xfId="18415"/>
    <cellStyle name="60% - Accent3 47" xfId="18416"/>
    <cellStyle name="60% - Accent3 5" xfId="2051"/>
    <cellStyle name="60% - Accent3 5 2" xfId="18417"/>
    <cellStyle name="60% - Accent3 6" xfId="2052"/>
    <cellStyle name="60% - Accent3 6 2" xfId="18418"/>
    <cellStyle name="60% - Accent3 7" xfId="2053"/>
    <cellStyle name="60% - Accent3 7 2" xfId="18419"/>
    <cellStyle name="60% - Accent3 8" xfId="18420"/>
    <cellStyle name="60% - Accent3 9" xfId="18421"/>
    <cellStyle name="60% - Accent4" xfId="9733" builtinId="44" customBuiltin="1"/>
    <cellStyle name="60% - Accent4 10" xfId="18422"/>
    <cellStyle name="60% - Accent4 11" xfId="18423"/>
    <cellStyle name="60% - Accent4 12" xfId="18424"/>
    <cellStyle name="60% - Accent4 13" xfId="18425"/>
    <cellStyle name="60% - Accent4 14" xfId="18426"/>
    <cellStyle name="60% - Accent4 15" xfId="18427"/>
    <cellStyle name="60% - Accent4 16" xfId="18428"/>
    <cellStyle name="60% - Accent4 17" xfId="18429"/>
    <cellStyle name="60% - Accent4 18" xfId="18430"/>
    <cellStyle name="60% - Accent4 19" xfId="18431"/>
    <cellStyle name="60% - Accent4 2" xfId="2054"/>
    <cellStyle name="60% - Accent4 2 2" xfId="2055"/>
    <cellStyle name="60% - Accent4 2 2 2" xfId="20899"/>
    <cellStyle name="60% - Accent4 2 3" xfId="2056"/>
    <cellStyle name="60% - Accent4 2 4" xfId="2057"/>
    <cellStyle name="60% - Accent4 2 5" xfId="2058"/>
    <cellStyle name="60% - Accent4 2 5 2" xfId="2059"/>
    <cellStyle name="60% - Accent4 2 5 2 2" xfId="2060"/>
    <cellStyle name="60% - Accent4 2 5 2 3" xfId="2061"/>
    <cellStyle name="60% - Accent4 2 6" xfId="2062"/>
    <cellStyle name="60% - Accent4 2 7" xfId="10054"/>
    <cellStyle name="60% - Accent4 20" xfId="18432"/>
    <cellStyle name="60% - Accent4 21" xfId="18433"/>
    <cellStyle name="60% - Accent4 22" xfId="18434"/>
    <cellStyle name="60% - Accent4 23" xfId="18435"/>
    <cellStyle name="60% - Accent4 24" xfId="18436"/>
    <cellStyle name="60% - Accent4 25" xfId="18437"/>
    <cellStyle name="60% - Accent4 26" xfId="18438"/>
    <cellStyle name="60% - Accent4 27" xfId="18439"/>
    <cellStyle name="60% - Accent4 28" xfId="18440"/>
    <cellStyle name="60% - Accent4 29" xfId="18441"/>
    <cellStyle name="60% - Accent4 3" xfId="2063"/>
    <cellStyle name="60% - Accent4 3 2" xfId="18442"/>
    <cellStyle name="60% - Accent4 30" xfId="18443"/>
    <cellStyle name="60% - Accent4 31" xfId="18444"/>
    <cellStyle name="60% - Accent4 32" xfId="18445"/>
    <cellStyle name="60% - Accent4 33" xfId="18446"/>
    <cellStyle name="60% - Accent4 34" xfId="18447"/>
    <cellStyle name="60% - Accent4 35" xfId="18448"/>
    <cellStyle name="60% - Accent4 36" xfId="18449"/>
    <cellStyle name="60% - Accent4 37" xfId="18450"/>
    <cellStyle name="60% - Accent4 38" xfId="18451"/>
    <cellStyle name="60% - Accent4 39" xfId="18452"/>
    <cellStyle name="60% - Accent4 4" xfId="2064"/>
    <cellStyle name="60% - Accent4 40" xfId="18453"/>
    <cellStyle name="60% - Accent4 41" xfId="18454"/>
    <cellStyle name="60% - Accent4 42" xfId="18455"/>
    <cellStyle name="60% - Accent4 43" xfId="18456"/>
    <cellStyle name="60% - Accent4 44" xfId="18457"/>
    <cellStyle name="60% - Accent4 45" xfId="18458"/>
    <cellStyle name="60% - Accent4 46" xfId="18459"/>
    <cellStyle name="60% - Accent4 47" xfId="18460"/>
    <cellStyle name="60% - Accent4 5" xfId="2065"/>
    <cellStyle name="60% - Accent4 5 2" xfId="18461"/>
    <cellStyle name="60% - Accent4 6" xfId="2066"/>
    <cellStyle name="60% - Accent4 6 2" xfId="18462"/>
    <cellStyle name="60% - Accent4 7" xfId="2067"/>
    <cellStyle name="60% - Accent4 7 2" xfId="18463"/>
    <cellStyle name="60% - Accent4 8" xfId="18464"/>
    <cellStyle name="60% - Accent4 9" xfId="18465"/>
    <cellStyle name="60% - Accent5" xfId="9737" builtinId="48" customBuiltin="1"/>
    <cellStyle name="60% - Accent5 10" xfId="18466"/>
    <cellStyle name="60% - Accent5 11" xfId="18467"/>
    <cellStyle name="60% - Accent5 12" xfId="18468"/>
    <cellStyle name="60% - Accent5 13" xfId="18469"/>
    <cellStyle name="60% - Accent5 14" xfId="18470"/>
    <cellStyle name="60% - Accent5 15" xfId="18471"/>
    <cellStyle name="60% - Accent5 16" xfId="18472"/>
    <cellStyle name="60% - Accent5 17" xfId="18473"/>
    <cellStyle name="60% - Accent5 18" xfId="18474"/>
    <cellStyle name="60% - Accent5 19" xfId="18475"/>
    <cellStyle name="60% - Accent5 2" xfId="2068"/>
    <cellStyle name="60% - Accent5 2 2" xfId="2069"/>
    <cellStyle name="60% - Accent5 2 2 2" xfId="20900"/>
    <cellStyle name="60% - Accent5 2 3" xfId="2070"/>
    <cellStyle name="60% - Accent5 2 4" xfId="2071"/>
    <cellStyle name="60% - Accent5 2 5" xfId="2072"/>
    <cellStyle name="60% - Accent5 2 5 2" xfId="2073"/>
    <cellStyle name="60% - Accent5 2 5 2 2" xfId="2074"/>
    <cellStyle name="60% - Accent5 2 5 2 3" xfId="2075"/>
    <cellStyle name="60% - Accent5 2 6" xfId="2076"/>
    <cellStyle name="60% - Accent5 2 7" xfId="10055"/>
    <cellStyle name="60% - Accent5 20" xfId="18476"/>
    <cellStyle name="60% - Accent5 21" xfId="18477"/>
    <cellStyle name="60% - Accent5 22" xfId="18478"/>
    <cellStyle name="60% - Accent5 23" xfId="18479"/>
    <cellStyle name="60% - Accent5 24" xfId="18480"/>
    <cellStyle name="60% - Accent5 25" xfId="18481"/>
    <cellStyle name="60% - Accent5 26" xfId="18482"/>
    <cellStyle name="60% - Accent5 27" xfId="18483"/>
    <cellStyle name="60% - Accent5 28" xfId="18484"/>
    <cellStyle name="60% - Accent5 29" xfId="18485"/>
    <cellStyle name="60% - Accent5 3" xfId="2077"/>
    <cellStyle name="60% - Accent5 3 2" xfId="18486"/>
    <cellStyle name="60% - Accent5 30" xfId="18487"/>
    <cellStyle name="60% - Accent5 31" xfId="18488"/>
    <cellStyle name="60% - Accent5 32" xfId="18489"/>
    <cellStyle name="60% - Accent5 33" xfId="18490"/>
    <cellStyle name="60% - Accent5 34" xfId="18491"/>
    <cellStyle name="60% - Accent5 35" xfId="18492"/>
    <cellStyle name="60% - Accent5 36" xfId="18493"/>
    <cellStyle name="60% - Accent5 37" xfId="18494"/>
    <cellStyle name="60% - Accent5 38" xfId="18495"/>
    <cellStyle name="60% - Accent5 39" xfId="18496"/>
    <cellStyle name="60% - Accent5 4" xfId="2078"/>
    <cellStyle name="60% - Accent5 40" xfId="18497"/>
    <cellStyle name="60% - Accent5 41" xfId="18498"/>
    <cellStyle name="60% - Accent5 42" xfId="18499"/>
    <cellStyle name="60% - Accent5 43" xfId="18500"/>
    <cellStyle name="60% - Accent5 44" xfId="18501"/>
    <cellStyle name="60% - Accent5 45" xfId="18502"/>
    <cellStyle name="60% - Accent5 46" xfId="18503"/>
    <cellStyle name="60% - Accent5 47" xfId="18504"/>
    <cellStyle name="60% - Accent5 5" xfId="2079"/>
    <cellStyle name="60% - Accent5 5 2" xfId="18505"/>
    <cellStyle name="60% - Accent5 6" xfId="2080"/>
    <cellStyle name="60% - Accent5 6 2" xfId="18506"/>
    <cellStyle name="60% - Accent5 7" xfId="2081"/>
    <cellStyle name="60% - Accent5 7 2" xfId="18507"/>
    <cellStyle name="60% - Accent5 8" xfId="18508"/>
    <cellStyle name="60% - Accent5 9" xfId="18509"/>
    <cellStyle name="60% - Accent6" xfId="9741" builtinId="52" customBuiltin="1"/>
    <cellStyle name="60% - Accent6 10" xfId="18510"/>
    <cellStyle name="60% - Accent6 11" xfId="18511"/>
    <cellStyle name="60% - Accent6 12" xfId="18512"/>
    <cellStyle name="60% - Accent6 13" xfId="18513"/>
    <cellStyle name="60% - Accent6 14" xfId="18514"/>
    <cellStyle name="60% - Accent6 15" xfId="18515"/>
    <cellStyle name="60% - Accent6 16" xfId="18516"/>
    <cellStyle name="60% - Accent6 17" xfId="18517"/>
    <cellStyle name="60% - Accent6 18" xfId="18518"/>
    <cellStyle name="60% - Accent6 19" xfId="18519"/>
    <cellStyle name="60% - Accent6 2" xfId="2082"/>
    <cellStyle name="60% - Accent6 2 2" xfId="2083"/>
    <cellStyle name="60% - Accent6 2 2 2" xfId="20901"/>
    <cellStyle name="60% - Accent6 2 3" xfId="2084"/>
    <cellStyle name="60% - Accent6 2 4" xfId="2085"/>
    <cellStyle name="60% - Accent6 2 5" xfId="2086"/>
    <cellStyle name="60% - Accent6 2 5 2" xfId="2087"/>
    <cellStyle name="60% - Accent6 2 5 2 2" xfId="2088"/>
    <cellStyle name="60% - Accent6 2 5 2 3" xfId="2089"/>
    <cellStyle name="60% - Accent6 2 6" xfId="2090"/>
    <cellStyle name="60% - Accent6 2 7" xfId="10056"/>
    <cellStyle name="60% - Accent6 20" xfId="18520"/>
    <cellStyle name="60% - Accent6 21" xfId="18521"/>
    <cellStyle name="60% - Accent6 22" xfId="18522"/>
    <cellStyle name="60% - Accent6 23" xfId="18523"/>
    <cellStyle name="60% - Accent6 24" xfId="18524"/>
    <cellStyle name="60% - Accent6 25" xfId="18525"/>
    <cellStyle name="60% - Accent6 26" xfId="18526"/>
    <cellStyle name="60% - Accent6 27" xfId="18527"/>
    <cellStyle name="60% - Accent6 28" xfId="18528"/>
    <cellStyle name="60% - Accent6 29" xfId="18529"/>
    <cellStyle name="60% - Accent6 3" xfId="2091"/>
    <cellStyle name="60% - Accent6 3 2" xfId="18530"/>
    <cellStyle name="60% - Accent6 30" xfId="18531"/>
    <cellStyle name="60% - Accent6 31" xfId="18532"/>
    <cellStyle name="60% - Accent6 32" xfId="18533"/>
    <cellStyle name="60% - Accent6 33" xfId="18534"/>
    <cellStyle name="60% - Accent6 34" xfId="18535"/>
    <cellStyle name="60% - Accent6 35" xfId="18536"/>
    <cellStyle name="60% - Accent6 36" xfId="18537"/>
    <cellStyle name="60% - Accent6 37" xfId="18538"/>
    <cellStyle name="60% - Accent6 38" xfId="18539"/>
    <cellStyle name="60% - Accent6 39" xfId="18540"/>
    <cellStyle name="60% - Accent6 4" xfId="2092"/>
    <cellStyle name="60% - Accent6 40" xfId="18541"/>
    <cellStyle name="60% - Accent6 41" xfId="18542"/>
    <cellStyle name="60% - Accent6 42" xfId="18543"/>
    <cellStyle name="60% - Accent6 43" xfId="18544"/>
    <cellStyle name="60% - Accent6 44" xfId="18545"/>
    <cellStyle name="60% - Accent6 45" xfId="18546"/>
    <cellStyle name="60% - Accent6 46" xfId="18547"/>
    <cellStyle name="60% - Accent6 47" xfId="18548"/>
    <cellStyle name="60% - Accent6 5" xfId="2093"/>
    <cellStyle name="60% - Accent6 5 2" xfId="18549"/>
    <cellStyle name="60% - Accent6 6" xfId="2094"/>
    <cellStyle name="60% - Accent6 6 2" xfId="18550"/>
    <cellStyle name="60% - Accent6 7" xfId="2095"/>
    <cellStyle name="60% - Accent6 7 2" xfId="18551"/>
    <cellStyle name="60% - Accent6 8" xfId="18552"/>
    <cellStyle name="60% - Accent6 9" xfId="18553"/>
    <cellStyle name="Accent1" xfId="9718" builtinId="29" customBuiltin="1"/>
    <cellStyle name="Accent1 - 20%" xfId="12"/>
    <cellStyle name="Accent1 - 20% 10" xfId="2096"/>
    <cellStyle name="Accent1 - 20% 11" xfId="2097"/>
    <cellStyle name="Accent1 - 20% 12" xfId="2098"/>
    <cellStyle name="Accent1 - 20% 13" xfId="2099"/>
    <cellStyle name="Accent1 - 20% 14" xfId="2100"/>
    <cellStyle name="Accent1 - 20% 2" xfId="2101"/>
    <cellStyle name="Accent1 - 20% 2 2" xfId="2102"/>
    <cellStyle name="Accent1 - 20% 2 3" xfId="2103"/>
    <cellStyle name="Accent1 - 20% 3" xfId="2104"/>
    <cellStyle name="Accent1 - 20% 4" xfId="2105"/>
    <cellStyle name="Accent1 - 20% 5" xfId="2106"/>
    <cellStyle name="Accent1 - 20% 6" xfId="2107"/>
    <cellStyle name="Accent1 - 20% 7" xfId="2108"/>
    <cellStyle name="Accent1 - 20% 8" xfId="2109"/>
    <cellStyle name="Accent1 - 20% 9" xfId="2110"/>
    <cellStyle name="Accent1 - 40%" xfId="13"/>
    <cellStyle name="Accent1 - 40% 10" xfId="2111"/>
    <cellStyle name="Accent1 - 40% 11" xfId="2112"/>
    <cellStyle name="Accent1 - 40% 12" xfId="2113"/>
    <cellStyle name="Accent1 - 40% 13" xfId="2114"/>
    <cellStyle name="Accent1 - 40% 14" xfId="2115"/>
    <cellStyle name="Accent1 - 40% 2" xfId="2116"/>
    <cellStyle name="Accent1 - 40% 2 2" xfId="2117"/>
    <cellStyle name="Accent1 - 40% 2 3" xfId="2118"/>
    <cellStyle name="Accent1 - 40% 3" xfId="2119"/>
    <cellStyle name="Accent1 - 40% 4" xfId="2120"/>
    <cellStyle name="Accent1 - 40% 5" xfId="2121"/>
    <cellStyle name="Accent1 - 40% 6" xfId="2122"/>
    <cellStyle name="Accent1 - 40% 7" xfId="2123"/>
    <cellStyle name="Accent1 - 40% 8" xfId="2124"/>
    <cellStyle name="Accent1 - 40% 9" xfId="2125"/>
    <cellStyle name="Accent1 - 60%" xfId="14"/>
    <cellStyle name="Accent1 - 60% 10" xfId="2126"/>
    <cellStyle name="Accent1 - 60% 11" xfId="2127"/>
    <cellStyle name="Accent1 - 60% 12" xfId="2128"/>
    <cellStyle name="Accent1 - 60% 13" xfId="2129"/>
    <cellStyle name="Accent1 - 60% 14" xfId="2130"/>
    <cellStyle name="Accent1 - 60% 2" xfId="2131"/>
    <cellStyle name="Accent1 - 60% 2 2" xfId="2132"/>
    <cellStyle name="Accent1 - 60% 2 3" xfId="2133"/>
    <cellStyle name="Accent1 - 60% 3" xfId="2134"/>
    <cellStyle name="Accent1 - 60% 4" xfId="2135"/>
    <cellStyle name="Accent1 - 60% 5" xfId="2136"/>
    <cellStyle name="Accent1 - 60% 6" xfId="2137"/>
    <cellStyle name="Accent1 - 60% 7" xfId="2138"/>
    <cellStyle name="Accent1 - 60% 8" xfId="2139"/>
    <cellStyle name="Accent1 - 60% 9" xfId="2140"/>
    <cellStyle name="Accent1 10" xfId="2141"/>
    <cellStyle name="Accent1 10 2" xfId="10057"/>
    <cellStyle name="Accent1 10 2 2" xfId="10638"/>
    <cellStyle name="Accent1 100" xfId="18554"/>
    <cellStyle name="Accent1 101" xfId="18555"/>
    <cellStyle name="Accent1 102" xfId="18556"/>
    <cellStyle name="Accent1 103" xfId="18557"/>
    <cellStyle name="Accent1 104" xfId="18558"/>
    <cellStyle name="Accent1 105" xfId="18559"/>
    <cellStyle name="Accent1 106" xfId="18560"/>
    <cellStyle name="Accent1 107" xfId="18561"/>
    <cellStyle name="Accent1 108" xfId="18562"/>
    <cellStyle name="Accent1 109" xfId="18563"/>
    <cellStyle name="Accent1 11" xfId="2142"/>
    <cellStyle name="Accent1 11 2" xfId="10058"/>
    <cellStyle name="Accent1 11 2 2" xfId="10637"/>
    <cellStyle name="Accent1 110" xfId="18564"/>
    <cellStyle name="Accent1 111" xfId="18565"/>
    <cellStyle name="Accent1 112" xfId="18566"/>
    <cellStyle name="Accent1 113" xfId="18567"/>
    <cellStyle name="Accent1 114" xfId="18568"/>
    <cellStyle name="Accent1 115" xfId="18569"/>
    <cellStyle name="Accent1 116" xfId="18570"/>
    <cellStyle name="Accent1 117" xfId="18571"/>
    <cellStyle name="Accent1 118" xfId="18572"/>
    <cellStyle name="Accent1 119" xfId="18573"/>
    <cellStyle name="Accent1 12" xfId="2143"/>
    <cellStyle name="Accent1 12 2" xfId="10059"/>
    <cellStyle name="Accent1 12 2 2" xfId="10636"/>
    <cellStyle name="Accent1 120" xfId="18574"/>
    <cellStyle name="Accent1 121" xfId="18575"/>
    <cellStyle name="Accent1 122" xfId="18576"/>
    <cellStyle name="Accent1 123" xfId="18577"/>
    <cellStyle name="Accent1 124" xfId="18578"/>
    <cellStyle name="Accent1 125" xfId="18579"/>
    <cellStyle name="Accent1 126" xfId="18580"/>
    <cellStyle name="Accent1 127" xfId="18581"/>
    <cellStyle name="Accent1 128" xfId="18582"/>
    <cellStyle name="Accent1 129" xfId="18583"/>
    <cellStyle name="Accent1 13" xfId="2144"/>
    <cellStyle name="Accent1 13 2" xfId="10060"/>
    <cellStyle name="Accent1 13 2 2" xfId="10635"/>
    <cellStyle name="Accent1 130" xfId="18584"/>
    <cellStyle name="Accent1 131" xfId="18585"/>
    <cellStyle name="Accent1 132" xfId="18586"/>
    <cellStyle name="Accent1 133" xfId="18587"/>
    <cellStyle name="Accent1 134" xfId="18588"/>
    <cellStyle name="Accent1 135" xfId="18589"/>
    <cellStyle name="Accent1 136" xfId="18590"/>
    <cellStyle name="Accent1 137" xfId="18591"/>
    <cellStyle name="Accent1 138" xfId="18592"/>
    <cellStyle name="Accent1 139" xfId="18593"/>
    <cellStyle name="Accent1 14" xfId="2145"/>
    <cellStyle name="Accent1 14 2" xfId="10061"/>
    <cellStyle name="Accent1 14 2 2" xfId="10634"/>
    <cellStyle name="Accent1 140" xfId="18594"/>
    <cellStyle name="Accent1 141" xfId="18595"/>
    <cellStyle name="Accent1 142" xfId="18596"/>
    <cellStyle name="Accent1 143" xfId="18597"/>
    <cellStyle name="Accent1 144" xfId="18598"/>
    <cellStyle name="Accent1 145" xfId="18599"/>
    <cellStyle name="Accent1 146" xfId="18600"/>
    <cellStyle name="Accent1 147" xfId="18601"/>
    <cellStyle name="Accent1 148" xfId="18602"/>
    <cellStyle name="Accent1 149" xfId="18603"/>
    <cellStyle name="Accent1 15" xfId="2146"/>
    <cellStyle name="Accent1 15 2" xfId="10062"/>
    <cellStyle name="Accent1 15 2 2" xfId="10633"/>
    <cellStyle name="Accent1 150" xfId="18604"/>
    <cellStyle name="Accent1 151" xfId="18605"/>
    <cellStyle name="Accent1 152" xfId="18606"/>
    <cellStyle name="Accent1 153" xfId="18607"/>
    <cellStyle name="Accent1 154" xfId="18608"/>
    <cellStyle name="Accent1 155" xfId="18609"/>
    <cellStyle name="Accent1 156" xfId="18610"/>
    <cellStyle name="Accent1 157" xfId="18611"/>
    <cellStyle name="Accent1 158" xfId="18612"/>
    <cellStyle name="Accent1 159" xfId="18613"/>
    <cellStyle name="Accent1 16" xfId="2147"/>
    <cellStyle name="Accent1 16 2" xfId="10063"/>
    <cellStyle name="Accent1 16 2 2" xfId="10632"/>
    <cellStyle name="Accent1 160" xfId="18614"/>
    <cellStyle name="Accent1 161" xfId="18615"/>
    <cellStyle name="Accent1 162" xfId="18616"/>
    <cellStyle name="Accent1 163" xfId="18617"/>
    <cellStyle name="Accent1 164" xfId="18618"/>
    <cellStyle name="Accent1 165" xfId="18619"/>
    <cellStyle name="Accent1 166" xfId="18620"/>
    <cellStyle name="Accent1 167" xfId="18621"/>
    <cellStyle name="Accent1 168" xfId="18622"/>
    <cellStyle name="Accent1 169" xfId="18623"/>
    <cellStyle name="Accent1 17" xfId="2148"/>
    <cellStyle name="Accent1 17 2" xfId="10064"/>
    <cellStyle name="Accent1 17 2 2" xfId="10631"/>
    <cellStyle name="Accent1 170" xfId="18624"/>
    <cellStyle name="Accent1 171" xfId="18625"/>
    <cellStyle name="Accent1 172" xfId="18626"/>
    <cellStyle name="Accent1 173" xfId="18627"/>
    <cellStyle name="Accent1 174" xfId="18628"/>
    <cellStyle name="Accent1 175" xfId="18629"/>
    <cellStyle name="Accent1 176" xfId="18630"/>
    <cellStyle name="Accent1 177" xfId="18631"/>
    <cellStyle name="Accent1 178" xfId="18632"/>
    <cellStyle name="Accent1 179" xfId="18633"/>
    <cellStyle name="Accent1 18" xfId="2149"/>
    <cellStyle name="Accent1 18 2" xfId="10065"/>
    <cellStyle name="Accent1 18 2 2" xfId="10630"/>
    <cellStyle name="Accent1 180" xfId="18634"/>
    <cellStyle name="Accent1 181" xfId="18635"/>
    <cellStyle name="Accent1 182" xfId="18636"/>
    <cellStyle name="Accent1 183" xfId="18637"/>
    <cellStyle name="Accent1 184" xfId="18638"/>
    <cellStyle name="Accent1 185" xfId="18639"/>
    <cellStyle name="Accent1 186" xfId="18640"/>
    <cellStyle name="Accent1 187" xfId="18641"/>
    <cellStyle name="Accent1 188" xfId="18642"/>
    <cellStyle name="Accent1 189" xfId="18643"/>
    <cellStyle name="Accent1 19" xfId="2150"/>
    <cellStyle name="Accent1 19 2" xfId="10629"/>
    <cellStyle name="Accent1 19 3" xfId="9745"/>
    <cellStyle name="Accent1 190" xfId="18644"/>
    <cellStyle name="Accent1 191" xfId="18645"/>
    <cellStyle name="Accent1 192" xfId="18646"/>
    <cellStyle name="Accent1 193" xfId="18647"/>
    <cellStyle name="Accent1 194" xfId="18648"/>
    <cellStyle name="Accent1 195" xfId="18649"/>
    <cellStyle name="Accent1 196" xfId="18650"/>
    <cellStyle name="Accent1 197" xfId="18651"/>
    <cellStyle name="Accent1 198" xfId="18652"/>
    <cellStyle name="Accent1 199" xfId="18653"/>
    <cellStyle name="Accent1 2" xfId="101"/>
    <cellStyle name="Accent1 2 2" xfId="2151"/>
    <cellStyle name="Accent1 2 2 2" xfId="10628"/>
    <cellStyle name="Accent1 2 3" xfId="2152"/>
    <cellStyle name="Accent1 2 3 2" xfId="21607"/>
    <cellStyle name="Accent1 2 4" xfId="2153"/>
    <cellStyle name="Accent1 2 5" xfId="2154"/>
    <cellStyle name="Accent1 2 5 2" xfId="2155"/>
    <cellStyle name="Accent1 2 5 2 2" xfId="2156"/>
    <cellStyle name="Accent1 2 5 2 3" xfId="2157"/>
    <cellStyle name="Accent1 2 6" xfId="2158"/>
    <cellStyle name="Accent1 2 7" xfId="10066"/>
    <cellStyle name="Accent1 20" xfId="2159"/>
    <cellStyle name="Accent1 20 2" xfId="10067"/>
    <cellStyle name="Accent1 20 2 2" xfId="10627"/>
    <cellStyle name="Accent1 200" xfId="18654"/>
    <cellStyle name="Accent1 201" xfId="18655"/>
    <cellStyle name="Accent1 202" xfId="18656"/>
    <cellStyle name="Accent1 203" xfId="18657"/>
    <cellStyle name="Accent1 204" xfId="20826"/>
    <cellStyle name="Accent1 205" xfId="20829"/>
    <cellStyle name="Accent1 206" xfId="20831"/>
    <cellStyle name="Accent1 207" xfId="20857"/>
    <cellStyle name="Accent1 208" xfId="20874"/>
    <cellStyle name="Accent1 209" xfId="20863"/>
    <cellStyle name="Accent1 21" xfId="2160"/>
    <cellStyle name="Accent1 21 2" xfId="10626"/>
    <cellStyle name="Accent1 21 3" xfId="10372"/>
    <cellStyle name="Accent1 210" xfId="20875"/>
    <cellStyle name="Accent1 211" xfId="20907"/>
    <cellStyle name="Accent1 212" xfId="21562"/>
    <cellStyle name="Accent1 22" xfId="2161"/>
    <cellStyle name="Accent1 22 2" xfId="10625"/>
    <cellStyle name="Accent1 22 3" xfId="10313"/>
    <cellStyle name="Accent1 23" xfId="2162"/>
    <cellStyle name="Accent1 23 2" xfId="10068"/>
    <cellStyle name="Accent1 23 2 2" xfId="10624"/>
    <cellStyle name="Accent1 24" xfId="2163"/>
    <cellStyle name="Accent1 24 2" xfId="10069"/>
    <cellStyle name="Accent1 24 2 2" xfId="10623"/>
    <cellStyle name="Accent1 25" xfId="2164"/>
    <cellStyle name="Accent1 25 2" xfId="10070"/>
    <cellStyle name="Accent1 25 2 2" xfId="10622"/>
    <cellStyle name="Accent1 26" xfId="2165"/>
    <cellStyle name="Accent1 26 2" xfId="10071"/>
    <cellStyle name="Accent1 26 2 2" xfId="10621"/>
    <cellStyle name="Accent1 27" xfId="2166"/>
    <cellStyle name="Accent1 27 2" xfId="10072"/>
    <cellStyle name="Accent1 27 2 2" xfId="10620"/>
    <cellStyle name="Accent1 28" xfId="2167"/>
    <cellStyle name="Accent1 28 2" xfId="10073"/>
    <cellStyle name="Accent1 28 2 2" xfId="10619"/>
    <cellStyle name="Accent1 29" xfId="2168"/>
    <cellStyle name="Accent1 29 2" xfId="10074"/>
    <cellStyle name="Accent1 29 2 2" xfId="10618"/>
    <cellStyle name="Accent1 3" xfId="124"/>
    <cellStyle name="Accent1 3 2" xfId="10075"/>
    <cellStyle name="Accent1 3 2 2" xfId="10617"/>
    <cellStyle name="Accent1 30" xfId="2169"/>
    <cellStyle name="Accent1 30 2" xfId="10076"/>
    <cellStyle name="Accent1 30 2 2" xfId="10616"/>
    <cellStyle name="Accent1 31" xfId="2170"/>
    <cellStyle name="Accent1 31 2" xfId="10615"/>
    <cellStyle name="Accent1 31 3" xfId="21634"/>
    <cellStyle name="Accent1 32" xfId="2171"/>
    <cellStyle name="Accent1 32 2" xfId="10614"/>
    <cellStyle name="Accent1 32 3" xfId="19043"/>
    <cellStyle name="Accent1 33" xfId="2172"/>
    <cellStyle name="Accent1 33 2" xfId="10613"/>
    <cellStyle name="Accent1 34" xfId="2173"/>
    <cellStyle name="Accent1 34 2" xfId="10612"/>
    <cellStyle name="Accent1 35" xfId="2174"/>
    <cellStyle name="Accent1 35 2" xfId="10611"/>
    <cellStyle name="Accent1 36" xfId="2175"/>
    <cellStyle name="Accent1 36 2" xfId="10610"/>
    <cellStyle name="Accent1 37" xfId="2176"/>
    <cellStyle name="Accent1 37 2" xfId="10607"/>
    <cellStyle name="Accent1 38" xfId="2177"/>
    <cellStyle name="Accent1 39" xfId="2178"/>
    <cellStyle name="Accent1 4" xfId="131"/>
    <cellStyle name="Accent1 4 2" xfId="2179"/>
    <cellStyle name="Accent1 4 2 2" xfId="21605"/>
    <cellStyle name="Accent1 4 3" xfId="2180"/>
    <cellStyle name="Accent1 40" xfId="2181"/>
    <cellStyle name="Accent1 41" xfId="2182"/>
    <cellStyle name="Accent1 42" xfId="2183"/>
    <cellStyle name="Accent1 43" xfId="2184"/>
    <cellStyle name="Accent1 44" xfId="2185"/>
    <cellStyle name="Accent1 45" xfId="2186"/>
    <cellStyle name="Accent1 46" xfId="2187"/>
    <cellStyle name="Accent1 47" xfId="2188"/>
    <cellStyle name="Accent1 48" xfId="2189"/>
    <cellStyle name="Accent1 49" xfId="2190"/>
    <cellStyle name="Accent1 5" xfId="2191"/>
    <cellStyle name="Accent1 5 2" xfId="2192"/>
    <cellStyle name="Accent1 5 2 2" xfId="21583"/>
    <cellStyle name="Accent1 5 3" xfId="2193"/>
    <cellStyle name="Accent1 50" xfId="2194"/>
    <cellStyle name="Accent1 51" xfId="2195"/>
    <cellStyle name="Accent1 52" xfId="2196"/>
    <cellStyle name="Accent1 53" xfId="2197"/>
    <cellStyle name="Accent1 54" xfId="2198"/>
    <cellStyle name="Accent1 55" xfId="2199"/>
    <cellStyle name="Accent1 56" xfId="2200"/>
    <cellStyle name="Accent1 56 2" xfId="2201"/>
    <cellStyle name="Accent1 56 3" xfId="2202"/>
    <cellStyle name="Accent1 57" xfId="2203"/>
    <cellStyle name="Accent1 57 2" xfId="2204"/>
    <cellStyle name="Accent1 57 3" xfId="2205"/>
    <cellStyle name="Accent1 58" xfId="2206"/>
    <cellStyle name="Accent1 58 2" xfId="2207"/>
    <cellStyle name="Accent1 58 3" xfId="2208"/>
    <cellStyle name="Accent1 59" xfId="2209"/>
    <cellStyle name="Accent1 59 2" xfId="2210"/>
    <cellStyle name="Accent1 59 3" xfId="2211"/>
    <cellStyle name="Accent1 6" xfId="2212"/>
    <cellStyle name="Accent1 6 2" xfId="2213"/>
    <cellStyle name="Accent1 6 3" xfId="2214"/>
    <cellStyle name="Accent1 60" xfId="2215"/>
    <cellStyle name="Accent1 61" xfId="2216"/>
    <cellStyle name="Accent1 62" xfId="2217"/>
    <cellStyle name="Accent1 63" xfId="2218"/>
    <cellStyle name="Accent1 64" xfId="2219"/>
    <cellStyle name="Accent1 64 2" xfId="20832"/>
    <cellStyle name="Accent1 64 3" xfId="18658"/>
    <cellStyle name="Accent1 65" xfId="2220"/>
    <cellStyle name="Accent1 65 2" xfId="20833"/>
    <cellStyle name="Accent1 65 3" xfId="18659"/>
    <cellStyle name="Accent1 66" xfId="2221"/>
    <cellStyle name="Accent1 66 2" xfId="20834"/>
    <cellStyle name="Accent1 66 3" xfId="18660"/>
    <cellStyle name="Accent1 67" xfId="2222"/>
    <cellStyle name="Accent1 67 2" xfId="20835"/>
    <cellStyle name="Accent1 67 3" xfId="18661"/>
    <cellStyle name="Accent1 68" xfId="2223"/>
    <cellStyle name="Accent1 68 2" xfId="21556"/>
    <cellStyle name="Accent1 68 3" xfId="18662"/>
    <cellStyle name="Accent1 69" xfId="2224"/>
    <cellStyle name="Accent1 69 2" xfId="21555"/>
    <cellStyle name="Accent1 69 3" xfId="18663"/>
    <cellStyle name="Accent1 7" xfId="2225"/>
    <cellStyle name="Accent1 7 2" xfId="10077"/>
    <cellStyle name="Accent1 7 2 2" xfId="10603"/>
    <cellStyle name="Accent1 70" xfId="2226"/>
    <cellStyle name="Accent1 70 2" xfId="21554"/>
    <cellStyle name="Accent1 70 3" xfId="18664"/>
    <cellStyle name="Accent1 71" xfId="2227"/>
    <cellStyle name="Accent1 71 2" xfId="21553"/>
    <cellStyle name="Accent1 71 3" xfId="18665"/>
    <cellStyle name="Accent1 72" xfId="2228"/>
    <cellStyle name="Accent1 72 2" xfId="21552"/>
    <cellStyle name="Accent1 72 3" xfId="18666"/>
    <cellStyle name="Accent1 73" xfId="2229"/>
    <cellStyle name="Accent1 73 2" xfId="18667"/>
    <cellStyle name="Accent1 74" xfId="2230"/>
    <cellStyle name="Accent1 74 2" xfId="18668"/>
    <cellStyle name="Accent1 75" xfId="2231"/>
    <cellStyle name="Accent1 75 2" xfId="18669"/>
    <cellStyle name="Accent1 76" xfId="2232"/>
    <cellStyle name="Accent1 76 2" xfId="18670"/>
    <cellStyle name="Accent1 77" xfId="2233"/>
    <cellStyle name="Accent1 77 2" xfId="18671"/>
    <cellStyle name="Accent1 78" xfId="2234"/>
    <cellStyle name="Accent1 78 2" xfId="18672"/>
    <cellStyle name="Accent1 79" xfId="2235"/>
    <cellStyle name="Accent1 8" xfId="2236"/>
    <cellStyle name="Accent1 8 2" xfId="10078"/>
    <cellStyle name="Accent1 8 2 2" xfId="10601"/>
    <cellStyle name="Accent1 80" xfId="2237"/>
    <cellStyle name="Accent1 81" xfId="2238"/>
    <cellStyle name="Accent1 82" xfId="10355"/>
    <cellStyle name="Accent1 82 2" xfId="18673"/>
    <cellStyle name="Accent1 83" xfId="18674"/>
    <cellStyle name="Accent1 84" xfId="18675"/>
    <cellStyle name="Accent1 85" xfId="18676"/>
    <cellStyle name="Accent1 86" xfId="18677"/>
    <cellStyle name="Accent1 87" xfId="18678"/>
    <cellStyle name="Accent1 88" xfId="18679"/>
    <cellStyle name="Accent1 89" xfId="18680"/>
    <cellStyle name="Accent1 9" xfId="2239"/>
    <cellStyle name="Accent1 9 2" xfId="10079"/>
    <cellStyle name="Accent1 9 2 2" xfId="10600"/>
    <cellStyle name="Accent1 90" xfId="18681"/>
    <cellStyle name="Accent1 91" xfId="18682"/>
    <cellStyle name="Accent1 92" xfId="18683"/>
    <cellStyle name="Accent1 93" xfId="18684"/>
    <cellStyle name="Accent1 94" xfId="18685"/>
    <cellStyle name="Accent1 95" xfId="18686"/>
    <cellStyle name="Accent1 96" xfId="18687"/>
    <cellStyle name="Accent1 97" xfId="18688"/>
    <cellStyle name="Accent1 98" xfId="18689"/>
    <cellStyle name="Accent1 99" xfId="18690"/>
    <cellStyle name="Accent2" xfId="9722" builtinId="33" customBuiltin="1"/>
    <cellStyle name="Accent2 - 20%" xfId="15"/>
    <cellStyle name="Accent2 - 20% 10" xfId="2240"/>
    <cellStyle name="Accent2 - 20% 11" xfId="2241"/>
    <cellStyle name="Accent2 - 20% 12" xfId="2242"/>
    <cellStyle name="Accent2 - 20% 13" xfId="2243"/>
    <cellStyle name="Accent2 - 20% 14" xfId="2244"/>
    <cellStyle name="Accent2 - 20% 2" xfId="2245"/>
    <cellStyle name="Accent2 - 20% 2 2" xfId="2246"/>
    <cellStyle name="Accent2 - 20% 2 3" xfId="2247"/>
    <cellStyle name="Accent2 - 20% 3" xfId="2248"/>
    <cellStyle name="Accent2 - 20% 4" xfId="2249"/>
    <cellStyle name="Accent2 - 20% 5" xfId="2250"/>
    <cellStyle name="Accent2 - 20% 6" xfId="2251"/>
    <cellStyle name="Accent2 - 20% 7" xfId="2252"/>
    <cellStyle name="Accent2 - 20% 8" xfId="2253"/>
    <cellStyle name="Accent2 - 20% 9" xfId="2254"/>
    <cellStyle name="Accent2 - 40%" xfId="16"/>
    <cellStyle name="Accent2 - 40% 10" xfId="2255"/>
    <cellStyle name="Accent2 - 40% 11" xfId="2256"/>
    <cellStyle name="Accent2 - 40% 12" xfId="2257"/>
    <cellStyle name="Accent2 - 40% 13" xfId="2258"/>
    <cellStyle name="Accent2 - 40% 14" xfId="2259"/>
    <cellStyle name="Accent2 - 40% 2" xfId="2260"/>
    <cellStyle name="Accent2 - 40% 2 2" xfId="2261"/>
    <cellStyle name="Accent2 - 40% 2 3" xfId="2262"/>
    <cellStyle name="Accent2 - 40% 3" xfId="2263"/>
    <cellStyle name="Accent2 - 40% 4" xfId="2264"/>
    <cellStyle name="Accent2 - 40% 5" xfId="2265"/>
    <cellStyle name="Accent2 - 40% 6" xfId="2266"/>
    <cellStyle name="Accent2 - 40% 7" xfId="2267"/>
    <cellStyle name="Accent2 - 40% 8" xfId="2268"/>
    <cellStyle name="Accent2 - 40% 9" xfId="2269"/>
    <cellStyle name="Accent2 - 60%" xfId="17"/>
    <cellStyle name="Accent2 - 60% 10" xfId="2270"/>
    <cellStyle name="Accent2 - 60% 11" xfId="2271"/>
    <cellStyle name="Accent2 - 60% 12" xfId="2272"/>
    <cellStyle name="Accent2 - 60% 13" xfId="2273"/>
    <cellStyle name="Accent2 - 60% 14" xfId="2274"/>
    <cellStyle name="Accent2 - 60% 2" xfId="2275"/>
    <cellStyle name="Accent2 - 60% 2 2" xfId="2276"/>
    <cellStyle name="Accent2 - 60% 2 3" xfId="2277"/>
    <cellStyle name="Accent2 - 60% 3" xfId="2278"/>
    <cellStyle name="Accent2 - 60% 4" xfId="2279"/>
    <cellStyle name="Accent2 - 60% 5" xfId="2280"/>
    <cellStyle name="Accent2 - 60% 6" xfId="2281"/>
    <cellStyle name="Accent2 - 60% 7" xfId="2282"/>
    <cellStyle name="Accent2 - 60% 8" xfId="2283"/>
    <cellStyle name="Accent2 - 60% 9" xfId="2284"/>
    <cellStyle name="Accent2 10" xfId="2285"/>
    <cellStyle name="Accent2 10 2" xfId="10080"/>
    <cellStyle name="Accent2 10 2 2" xfId="10599"/>
    <cellStyle name="Accent2 100" xfId="18691"/>
    <cellStyle name="Accent2 101" xfId="18692"/>
    <cellStyle name="Accent2 102" xfId="18693"/>
    <cellStyle name="Accent2 103" xfId="18694"/>
    <cellStyle name="Accent2 104" xfId="18695"/>
    <cellStyle name="Accent2 105" xfId="18696"/>
    <cellStyle name="Accent2 106" xfId="18697"/>
    <cellStyle name="Accent2 107" xfId="18698"/>
    <cellStyle name="Accent2 108" xfId="18699"/>
    <cellStyle name="Accent2 109" xfId="18700"/>
    <cellStyle name="Accent2 11" xfId="2286"/>
    <cellStyle name="Accent2 11 2" xfId="10081"/>
    <cellStyle name="Accent2 11 2 2" xfId="10598"/>
    <cellStyle name="Accent2 110" xfId="18701"/>
    <cellStyle name="Accent2 111" xfId="18702"/>
    <cellStyle name="Accent2 112" xfId="18703"/>
    <cellStyle name="Accent2 113" xfId="18704"/>
    <cellStyle name="Accent2 114" xfId="18705"/>
    <cellStyle name="Accent2 115" xfId="18706"/>
    <cellStyle name="Accent2 116" xfId="18707"/>
    <cellStyle name="Accent2 117" xfId="18708"/>
    <cellStyle name="Accent2 118" xfId="18709"/>
    <cellStyle name="Accent2 119" xfId="18710"/>
    <cellStyle name="Accent2 12" xfId="2287"/>
    <cellStyle name="Accent2 12 2" xfId="10082"/>
    <cellStyle name="Accent2 12 2 2" xfId="10597"/>
    <cellStyle name="Accent2 120" xfId="18711"/>
    <cellStyle name="Accent2 121" xfId="18712"/>
    <cellStyle name="Accent2 122" xfId="18713"/>
    <cellStyle name="Accent2 123" xfId="18714"/>
    <cellStyle name="Accent2 124" xfId="18715"/>
    <cellStyle name="Accent2 125" xfId="18716"/>
    <cellStyle name="Accent2 126" xfId="18717"/>
    <cellStyle name="Accent2 127" xfId="18718"/>
    <cellStyle name="Accent2 128" xfId="18719"/>
    <cellStyle name="Accent2 129" xfId="18720"/>
    <cellStyle name="Accent2 13" xfId="2288"/>
    <cellStyle name="Accent2 13 2" xfId="10083"/>
    <cellStyle name="Accent2 13 2 2" xfId="10596"/>
    <cellStyle name="Accent2 130" xfId="18721"/>
    <cellStyle name="Accent2 131" xfId="18722"/>
    <cellStyle name="Accent2 132" xfId="18723"/>
    <cellStyle name="Accent2 133" xfId="18724"/>
    <cellStyle name="Accent2 134" xfId="18725"/>
    <cellStyle name="Accent2 135" xfId="18726"/>
    <cellStyle name="Accent2 136" xfId="18727"/>
    <cellStyle name="Accent2 137" xfId="18728"/>
    <cellStyle name="Accent2 138" xfId="18729"/>
    <cellStyle name="Accent2 139" xfId="18730"/>
    <cellStyle name="Accent2 14" xfId="2289"/>
    <cellStyle name="Accent2 14 2" xfId="10084"/>
    <cellStyle name="Accent2 14 2 2" xfId="10595"/>
    <cellStyle name="Accent2 140" xfId="18731"/>
    <cellStyle name="Accent2 141" xfId="18732"/>
    <cellStyle name="Accent2 142" xfId="18733"/>
    <cellStyle name="Accent2 143" xfId="18734"/>
    <cellStyle name="Accent2 144" xfId="18735"/>
    <cellStyle name="Accent2 145" xfId="18736"/>
    <cellStyle name="Accent2 146" xfId="18737"/>
    <cellStyle name="Accent2 147" xfId="18738"/>
    <cellStyle name="Accent2 148" xfId="18739"/>
    <cellStyle name="Accent2 149" xfId="18740"/>
    <cellStyle name="Accent2 15" xfId="2290"/>
    <cellStyle name="Accent2 15 2" xfId="10085"/>
    <cellStyle name="Accent2 15 2 2" xfId="10594"/>
    <cellStyle name="Accent2 150" xfId="18741"/>
    <cellStyle name="Accent2 151" xfId="18742"/>
    <cellStyle name="Accent2 152" xfId="18743"/>
    <cellStyle name="Accent2 153" xfId="18744"/>
    <cellStyle name="Accent2 154" xfId="18745"/>
    <cellStyle name="Accent2 155" xfId="18746"/>
    <cellStyle name="Accent2 156" xfId="18747"/>
    <cellStyle name="Accent2 157" xfId="18748"/>
    <cellStyle name="Accent2 158" xfId="18749"/>
    <cellStyle name="Accent2 159" xfId="18750"/>
    <cellStyle name="Accent2 16" xfId="2291"/>
    <cellStyle name="Accent2 16 2" xfId="10086"/>
    <cellStyle name="Accent2 16 2 2" xfId="10593"/>
    <cellStyle name="Accent2 160" xfId="18751"/>
    <cellStyle name="Accent2 161" xfId="18752"/>
    <cellStyle name="Accent2 162" xfId="18753"/>
    <cellStyle name="Accent2 163" xfId="18754"/>
    <cellStyle name="Accent2 164" xfId="18755"/>
    <cellStyle name="Accent2 165" xfId="18756"/>
    <cellStyle name="Accent2 166" xfId="18757"/>
    <cellStyle name="Accent2 167" xfId="18758"/>
    <cellStyle name="Accent2 168" xfId="18759"/>
    <cellStyle name="Accent2 169" xfId="18760"/>
    <cellStyle name="Accent2 17" xfId="2292"/>
    <cellStyle name="Accent2 17 2" xfId="10087"/>
    <cellStyle name="Accent2 17 2 2" xfId="10592"/>
    <cellStyle name="Accent2 170" xfId="18761"/>
    <cellStyle name="Accent2 171" xfId="18762"/>
    <cellStyle name="Accent2 172" xfId="18763"/>
    <cellStyle name="Accent2 173" xfId="18764"/>
    <cellStyle name="Accent2 174" xfId="18765"/>
    <cellStyle name="Accent2 175" xfId="18766"/>
    <cellStyle name="Accent2 176" xfId="18767"/>
    <cellStyle name="Accent2 177" xfId="18768"/>
    <cellStyle name="Accent2 178" xfId="18769"/>
    <cellStyle name="Accent2 179" xfId="18770"/>
    <cellStyle name="Accent2 18" xfId="2293"/>
    <cellStyle name="Accent2 18 2" xfId="10088"/>
    <cellStyle name="Accent2 18 2 2" xfId="10591"/>
    <cellStyle name="Accent2 180" xfId="18771"/>
    <cellStyle name="Accent2 181" xfId="18772"/>
    <cellStyle name="Accent2 182" xfId="18773"/>
    <cellStyle name="Accent2 183" xfId="18774"/>
    <cellStyle name="Accent2 184" xfId="18775"/>
    <cellStyle name="Accent2 185" xfId="18776"/>
    <cellStyle name="Accent2 186" xfId="18777"/>
    <cellStyle name="Accent2 187" xfId="18778"/>
    <cellStyle name="Accent2 188" xfId="18779"/>
    <cellStyle name="Accent2 189" xfId="18780"/>
    <cellStyle name="Accent2 19" xfId="2294"/>
    <cellStyle name="Accent2 19 2" xfId="10590"/>
    <cellStyle name="Accent2 19 3" xfId="10377"/>
    <cellStyle name="Accent2 190" xfId="18781"/>
    <cellStyle name="Accent2 191" xfId="18782"/>
    <cellStyle name="Accent2 192" xfId="18783"/>
    <cellStyle name="Accent2 193" xfId="18784"/>
    <cellStyle name="Accent2 194" xfId="18785"/>
    <cellStyle name="Accent2 195" xfId="18786"/>
    <cellStyle name="Accent2 196" xfId="18787"/>
    <cellStyle name="Accent2 197" xfId="18788"/>
    <cellStyle name="Accent2 198" xfId="18789"/>
    <cellStyle name="Accent2 199" xfId="18790"/>
    <cellStyle name="Accent2 2" xfId="103"/>
    <cellStyle name="Accent2 2 2" xfId="2295"/>
    <cellStyle name="Accent2 2 2 2" xfId="10589"/>
    <cellStyle name="Accent2 2 3" xfId="2296"/>
    <cellStyle name="Accent2 2 3 2" xfId="10539"/>
    <cellStyle name="Accent2 2 4" xfId="2297"/>
    <cellStyle name="Accent2 2 5" xfId="2298"/>
    <cellStyle name="Accent2 2 5 2" xfId="2299"/>
    <cellStyle name="Accent2 2 5 2 2" xfId="2300"/>
    <cellStyle name="Accent2 2 5 2 3" xfId="2301"/>
    <cellStyle name="Accent2 2 6" xfId="2302"/>
    <cellStyle name="Accent2 2 7" xfId="10089"/>
    <cellStyle name="Accent2 20" xfId="2303"/>
    <cellStyle name="Accent2 20 2" xfId="10090"/>
    <cellStyle name="Accent2 20 2 2" xfId="10588"/>
    <cellStyle name="Accent2 200" xfId="18791"/>
    <cellStyle name="Accent2 201" xfId="18792"/>
    <cellStyle name="Accent2 202" xfId="18793"/>
    <cellStyle name="Accent2 203" xfId="18794"/>
    <cellStyle name="Accent2 204" xfId="20827"/>
    <cellStyle name="Accent2 205" xfId="20828"/>
    <cellStyle name="Accent2 206" xfId="20830"/>
    <cellStyle name="Accent2 207" xfId="20858"/>
    <cellStyle name="Accent2 208" xfId="20873"/>
    <cellStyle name="Accent2 209" xfId="20864"/>
    <cellStyle name="Accent2 21" xfId="2304"/>
    <cellStyle name="Accent2 21 2" xfId="10587"/>
    <cellStyle name="Accent2 21 3" xfId="10376"/>
    <cellStyle name="Accent2 210" xfId="20879"/>
    <cellStyle name="Accent2 211" xfId="20906"/>
    <cellStyle name="Accent2 212" xfId="21561"/>
    <cellStyle name="Accent2 22" xfId="2305"/>
    <cellStyle name="Accent2 22 2" xfId="10586"/>
    <cellStyle name="Accent2 22 3" xfId="10353"/>
    <cellStyle name="Accent2 23" xfId="2306"/>
    <cellStyle name="Accent2 23 2" xfId="10091"/>
    <cellStyle name="Accent2 23 2 2" xfId="10585"/>
    <cellStyle name="Accent2 24" xfId="2307"/>
    <cellStyle name="Accent2 24 2" xfId="10092"/>
    <cellStyle name="Accent2 24 2 2" xfId="10584"/>
    <cellStyle name="Accent2 25" xfId="2308"/>
    <cellStyle name="Accent2 25 2" xfId="10093"/>
    <cellStyle name="Accent2 25 2 2" xfId="10583"/>
    <cellStyle name="Accent2 26" xfId="2309"/>
    <cellStyle name="Accent2 26 2" xfId="10094"/>
    <cellStyle name="Accent2 26 2 2" xfId="10582"/>
    <cellStyle name="Accent2 27" xfId="2310"/>
    <cellStyle name="Accent2 27 2" xfId="10095"/>
    <cellStyle name="Accent2 27 2 2" xfId="10581"/>
    <cellStyle name="Accent2 28" xfId="2311"/>
    <cellStyle name="Accent2 28 2" xfId="10096"/>
    <cellStyle name="Accent2 28 2 2" xfId="10580"/>
    <cellStyle name="Accent2 29" xfId="2312"/>
    <cellStyle name="Accent2 29 2" xfId="10097"/>
    <cellStyle name="Accent2 29 2 2" xfId="10579"/>
    <cellStyle name="Accent2 3" xfId="123"/>
    <cellStyle name="Accent2 3 2" xfId="10098"/>
    <cellStyle name="Accent2 3 2 2" xfId="10578"/>
    <cellStyle name="Accent2 30" xfId="2313"/>
    <cellStyle name="Accent2 30 2" xfId="10099"/>
    <cellStyle name="Accent2 30 2 2" xfId="10577"/>
    <cellStyle name="Accent2 31" xfId="2314"/>
    <cellStyle name="Accent2 31 2" xfId="10576"/>
    <cellStyle name="Accent2 31 3" xfId="21646"/>
    <cellStyle name="Accent2 32" xfId="2315"/>
    <cellStyle name="Accent2 32 2" xfId="10575"/>
    <cellStyle name="Accent2 32 3" xfId="21625"/>
    <cellStyle name="Accent2 33" xfId="2316"/>
    <cellStyle name="Accent2 33 2" xfId="10574"/>
    <cellStyle name="Accent2 34" xfId="2317"/>
    <cellStyle name="Accent2 34 2" xfId="10573"/>
    <cellStyle name="Accent2 35" xfId="2318"/>
    <cellStyle name="Accent2 35 2" xfId="10572"/>
    <cellStyle name="Accent2 36" xfId="2319"/>
    <cellStyle name="Accent2 36 2" xfId="10571"/>
    <cellStyle name="Accent2 37" xfId="2320"/>
    <cellStyle name="Accent2 37 2" xfId="10570"/>
    <cellStyle name="Accent2 38" xfId="2321"/>
    <cellStyle name="Accent2 39" xfId="2322"/>
    <cellStyle name="Accent2 4" xfId="130"/>
    <cellStyle name="Accent2 4 2" xfId="2323"/>
    <cellStyle name="Accent2 4 2 2" xfId="21577"/>
    <cellStyle name="Accent2 4 3" xfId="2324"/>
    <cellStyle name="Accent2 40" xfId="2325"/>
    <cellStyle name="Accent2 41" xfId="2326"/>
    <cellStyle name="Accent2 42" xfId="2327"/>
    <cellStyle name="Accent2 43" xfId="2328"/>
    <cellStyle name="Accent2 44" xfId="2329"/>
    <cellStyle name="Accent2 45" xfId="2330"/>
    <cellStyle name="Accent2 46" xfId="2331"/>
    <cellStyle name="Accent2 47" xfId="2332"/>
    <cellStyle name="Accent2 48" xfId="2333"/>
    <cellStyle name="Accent2 49" xfId="2334"/>
    <cellStyle name="Accent2 5" xfId="2335"/>
    <cellStyle name="Accent2 5 2" xfId="2336"/>
    <cellStyle name="Accent2 5 2 2" xfId="21608"/>
    <cellStyle name="Accent2 5 3" xfId="2337"/>
    <cellStyle name="Accent2 50" xfId="2338"/>
    <cellStyle name="Accent2 51" xfId="2339"/>
    <cellStyle name="Accent2 52" xfId="2340"/>
    <cellStyle name="Accent2 53" xfId="2341"/>
    <cellStyle name="Accent2 54" xfId="2342"/>
    <cellStyle name="Accent2 55" xfId="2343"/>
    <cellStyle name="Accent2 56" xfId="2344"/>
    <cellStyle name="Accent2 56 2" xfId="2345"/>
    <cellStyle name="Accent2 56 3" xfId="2346"/>
    <cellStyle name="Accent2 57" xfId="2347"/>
    <cellStyle name="Accent2 57 2" xfId="2348"/>
    <cellStyle name="Accent2 57 3" xfId="2349"/>
    <cellStyle name="Accent2 58" xfId="2350"/>
    <cellStyle name="Accent2 58 2" xfId="2351"/>
    <cellStyle name="Accent2 58 3" xfId="2352"/>
    <cellStyle name="Accent2 59" xfId="2353"/>
    <cellStyle name="Accent2 59 2" xfId="2354"/>
    <cellStyle name="Accent2 59 3" xfId="2355"/>
    <cellStyle name="Accent2 6" xfId="2356"/>
    <cellStyle name="Accent2 6 2" xfId="2357"/>
    <cellStyle name="Accent2 6 3" xfId="2358"/>
    <cellStyle name="Accent2 60" xfId="2359"/>
    <cellStyle name="Accent2 61" xfId="2360"/>
    <cellStyle name="Accent2 62" xfId="2361"/>
    <cellStyle name="Accent2 63" xfId="2362"/>
    <cellStyle name="Accent2 64" xfId="2363"/>
    <cellStyle name="Accent2 64 2" xfId="20836"/>
    <cellStyle name="Accent2 64 3" xfId="18795"/>
    <cellStyle name="Accent2 65" xfId="2364"/>
    <cellStyle name="Accent2 65 2" xfId="20837"/>
    <cellStyle name="Accent2 65 3" xfId="18796"/>
    <cellStyle name="Accent2 66" xfId="2365"/>
    <cellStyle name="Accent2 66 2" xfId="20838"/>
    <cellStyle name="Accent2 66 3" xfId="18797"/>
    <cellStyle name="Accent2 67" xfId="2366"/>
    <cellStyle name="Accent2 67 2" xfId="20839"/>
    <cellStyle name="Accent2 67 3" xfId="18798"/>
    <cellStyle name="Accent2 68" xfId="2367"/>
    <cellStyle name="Accent2 68 2" xfId="21551"/>
    <cellStyle name="Accent2 68 3" xfId="18799"/>
    <cellStyle name="Accent2 69" xfId="2368"/>
    <cellStyle name="Accent2 69 2" xfId="21550"/>
    <cellStyle name="Accent2 69 3" xfId="18800"/>
    <cellStyle name="Accent2 7" xfId="2369"/>
    <cellStyle name="Accent2 7 2" xfId="10100"/>
    <cellStyle name="Accent2 7 2 2" xfId="10569"/>
    <cellStyle name="Accent2 70" xfId="2370"/>
    <cellStyle name="Accent2 70 2" xfId="21549"/>
    <cellStyle name="Accent2 70 3" xfId="18801"/>
    <cellStyle name="Accent2 71" xfId="2371"/>
    <cellStyle name="Accent2 71 2" xfId="21548"/>
    <cellStyle name="Accent2 71 3" xfId="18802"/>
    <cellStyle name="Accent2 72" xfId="2372"/>
    <cellStyle name="Accent2 72 2" xfId="21547"/>
    <cellStyle name="Accent2 72 3" xfId="18803"/>
    <cellStyle name="Accent2 73" xfId="2373"/>
    <cellStyle name="Accent2 73 2" xfId="18804"/>
    <cellStyle name="Accent2 74" xfId="2374"/>
    <cellStyle name="Accent2 74 2" xfId="18805"/>
    <cellStyle name="Accent2 75" xfId="2375"/>
    <cellStyle name="Accent2 75 2" xfId="18806"/>
    <cellStyle name="Accent2 76" xfId="2376"/>
    <cellStyle name="Accent2 76 2" xfId="18807"/>
    <cellStyle name="Accent2 77" xfId="2377"/>
    <cellStyle name="Accent2 77 2" xfId="18808"/>
    <cellStyle name="Accent2 78" xfId="2378"/>
    <cellStyle name="Accent2 78 2" xfId="18809"/>
    <cellStyle name="Accent2 79" xfId="2379"/>
    <cellStyle name="Accent2 8" xfId="2380"/>
    <cellStyle name="Accent2 8 2" xfId="10101"/>
    <cellStyle name="Accent2 8 2 2" xfId="10568"/>
    <cellStyle name="Accent2 80" xfId="2381"/>
    <cellStyle name="Accent2 81" xfId="2382"/>
    <cellStyle name="Accent2 82" xfId="10354"/>
    <cellStyle name="Accent2 82 2" xfId="18810"/>
    <cellStyle name="Accent2 83" xfId="18811"/>
    <cellStyle name="Accent2 84" xfId="18812"/>
    <cellStyle name="Accent2 85" xfId="18813"/>
    <cellStyle name="Accent2 86" xfId="18814"/>
    <cellStyle name="Accent2 87" xfId="18815"/>
    <cellStyle name="Accent2 88" xfId="18816"/>
    <cellStyle name="Accent2 89" xfId="18817"/>
    <cellStyle name="Accent2 9" xfId="2383"/>
    <cellStyle name="Accent2 9 2" xfId="10102"/>
    <cellStyle name="Accent2 9 2 2" xfId="10567"/>
    <cellStyle name="Accent2 90" xfId="18818"/>
    <cellStyle name="Accent2 91" xfId="18819"/>
    <cellStyle name="Accent2 92" xfId="18820"/>
    <cellStyle name="Accent2 93" xfId="18821"/>
    <cellStyle name="Accent2 94" xfId="18822"/>
    <cellStyle name="Accent2 95" xfId="18823"/>
    <cellStyle name="Accent2 96" xfId="18824"/>
    <cellStyle name="Accent2 97" xfId="18825"/>
    <cellStyle name="Accent2 98" xfId="18826"/>
    <cellStyle name="Accent2 99" xfId="18827"/>
    <cellStyle name="Accent3" xfId="9726" builtinId="37" customBuiltin="1"/>
    <cellStyle name="Accent3 - 20%" xfId="18"/>
    <cellStyle name="Accent3 - 20% 10" xfId="2384"/>
    <cellStyle name="Accent3 - 20% 11" xfId="2385"/>
    <cellStyle name="Accent3 - 20% 12" xfId="2386"/>
    <cellStyle name="Accent3 - 20% 13" xfId="2387"/>
    <cellStyle name="Accent3 - 20% 14" xfId="2388"/>
    <cellStyle name="Accent3 - 20% 2" xfId="2389"/>
    <cellStyle name="Accent3 - 20% 2 2" xfId="2390"/>
    <cellStyle name="Accent3 - 20% 2 3" xfId="2391"/>
    <cellStyle name="Accent3 - 20% 3" xfId="2392"/>
    <cellStyle name="Accent3 - 20% 4" xfId="2393"/>
    <cellStyle name="Accent3 - 20% 5" xfId="2394"/>
    <cellStyle name="Accent3 - 20% 6" xfId="2395"/>
    <cellStyle name="Accent3 - 20% 7" xfId="2396"/>
    <cellStyle name="Accent3 - 20% 8" xfId="2397"/>
    <cellStyle name="Accent3 - 20% 9" xfId="2398"/>
    <cellStyle name="Accent3 - 40%" xfId="19"/>
    <cellStyle name="Accent3 - 40% 10" xfId="2399"/>
    <cellStyle name="Accent3 - 40% 11" xfId="2400"/>
    <cellStyle name="Accent3 - 40% 12" xfId="2401"/>
    <cellStyle name="Accent3 - 40% 13" xfId="2402"/>
    <cellStyle name="Accent3 - 40% 14" xfId="2403"/>
    <cellStyle name="Accent3 - 40% 2" xfId="2404"/>
    <cellStyle name="Accent3 - 40% 2 2" xfId="2405"/>
    <cellStyle name="Accent3 - 40% 2 3" xfId="2406"/>
    <cellStyle name="Accent3 - 40% 3" xfId="2407"/>
    <cellStyle name="Accent3 - 40% 4" xfId="2408"/>
    <cellStyle name="Accent3 - 40% 5" xfId="2409"/>
    <cellStyle name="Accent3 - 40% 6" xfId="2410"/>
    <cellStyle name="Accent3 - 40% 7" xfId="2411"/>
    <cellStyle name="Accent3 - 40% 8" xfId="2412"/>
    <cellStyle name="Accent3 - 40% 9" xfId="2413"/>
    <cellStyle name="Accent3 - 60%" xfId="20"/>
    <cellStyle name="Accent3 - 60% 10" xfId="2414"/>
    <cellStyle name="Accent3 - 60% 11" xfId="2415"/>
    <cellStyle name="Accent3 - 60% 12" xfId="2416"/>
    <cellStyle name="Accent3 - 60% 13" xfId="2417"/>
    <cellStyle name="Accent3 - 60% 14" xfId="2418"/>
    <cellStyle name="Accent3 - 60% 2" xfId="2419"/>
    <cellStyle name="Accent3 - 60% 2 2" xfId="2420"/>
    <cellStyle name="Accent3 - 60% 2 3" xfId="2421"/>
    <cellStyle name="Accent3 - 60% 3" xfId="2422"/>
    <cellStyle name="Accent3 - 60% 4" xfId="2423"/>
    <cellStyle name="Accent3 - 60% 5" xfId="2424"/>
    <cellStyle name="Accent3 - 60% 6" xfId="2425"/>
    <cellStyle name="Accent3 - 60% 7" xfId="2426"/>
    <cellStyle name="Accent3 - 60% 8" xfId="2427"/>
    <cellStyle name="Accent3 - 60% 9" xfId="2428"/>
    <cellStyle name="Accent3 10" xfId="2429"/>
    <cellStyle name="Accent3 10 2" xfId="2430"/>
    <cellStyle name="Accent3 10 3" xfId="2431"/>
    <cellStyle name="Accent3 10 4" xfId="2432"/>
    <cellStyle name="Accent3 10 5" xfId="2433"/>
    <cellStyle name="Accent3 10 6" xfId="2434"/>
    <cellStyle name="Accent3 10 7" xfId="10103"/>
    <cellStyle name="Accent3 100" xfId="2435"/>
    <cellStyle name="Accent3 100 2" xfId="18828"/>
    <cellStyle name="Accent3 101" xfId="2436"/>
    <cellStyle name="Accent3 101 2" xfId="18829"/>
    <cellStyle name="Accent3 102" xfId="2437"/>
    <cellStyle name="Accent3 102 2" xfId="18830"/>
    <cellStyle name="Accent3 103" xfId="2438"/>
    <cellStyle name="Accent3 103 2" xfId="18831"/>
    <cellStyle name="Accent3 104" xfId="2439"/>
    <cellStyle name="Accent3 104 2" xfId="18832"/>
    <cellStyle name="Accent3 105" xfId="2440"/>
    <cellStyle name="Accent3 105 2" xfId="18833"/>
    <cellStyle name="Accent3 106" xfId="2441"/>
    <cellStyle name="Accent3 106 2" xfId="18834"/>
    <cellStyle name="Accent3 107" xfId="2442"/>
    <cellStyle name="Accent3 107 2" xfId="18835"/>
    <cellStyle name="Accent3 108" xfId="2443"/>
    <cellStyle name="Accent3 108 2" xfId="18836"/>
    <cellStyle name="Accent3 109" xfId="2444"/>
    <cellStyle name="Accent3 109 2" xfId="18837"/>
    <cellStyle name="Accent3 11" xfId="2445"/>
    <cellStyle name="Accent3 11 2" xfId="2446"/>
    <cellStyle name="Accent3 11 3" xfId="2447"/>
    <cellStyle name="Accent3 11 4" xfId="2448"/>
    <cellStyle name="Accent3 11 5" xfId="2449"/>
    <cellStyle name="Accent3 11 6" xfId="2450"/>
    <cellStyle name="Accent3 11 7" xfId="10104"/>
    <cellStyle name="Accent3 110" xfId="2451"/>
    <cellStyle name="Accent3 110 2" xfId="18838"/>
    <cellStyle name="Accent3 111" xfId="2452"/>
    <cellStyle name="Accent3 111 2" xfId="18839"/>
    <cellStyle name="Accent3 112" xfId="2453"/>
    <cellStyle name="Accent3 112 2" xfId="18840"/>
    <cellStyle name="Accent3 113" xfId="2454"/>
    <cellStyle name="Accent3 113 2" xfId="18841"/>
    <cellStyle name="Accent3 114" xfId="2455"/>
    <cellStyle name="Accent3 114 2" xfId="18842"/>
    <cellStyle name="Accent3 115" xfId="2456"/>
    <cellStyle name="Accent3 115 2" xfId="18843"/>
    <cellStyle name="Accent3 116" xfId="2457"/>
    <cellStyle name="Accent3 116 2" xfId="18844"/>
    <cellStyle name="Accent3 117" xfId="2458"/>
    <cellStyle name="Accent3 117 2" xfId="18845"/>
    <cellStyle name="Accent3 118" xfId="2459"/>
    <cellStyle name="Accent3 118 2" xfId="18846"/>
    <cellStyle name="Accent3 119" xfId="2460"/>
    <cellStyle name="Accent3 119 2" xfId="18847"/>
    <cellStyle name="Accent3 12" xfId="2461"/>
    <cellStyle name="Accent3 12 2" xfId="2462"/>
    <cellStyle name="Accent3 12 2 2" xfId="10566"/>
    <cellStyle name="Accent3 12 2 3" xfId="10383"/>
    <cellStyle name="Accent3 12 3" xfId="2463"/>
    <cellStyle name="Accent3 12 4" xfId="2464"/>
    <cellStyle name="Accent3 12 4 2" xfId="20915"/>
    <cellStyle name="Accent3 12 5" xfId="2465"/>
    <cellStyle name="Accent3 12 6" xfId="2466"/>
    <cellStyle name="Accent3 12 7" xfId="10105"/>
    <cellStyle name="Accent3 120" xfId="2467"/>
    <cellStyle name="Accent3 120 2" xfId="18848"/>
    <cellStyle name="Accent3 121" xfId="2468"/>
    <cellStyle name="Accent3 121 2" xfId="18849"/>
    <cellStyle name="Accent3 122" xfId="2469"/>
    <cellStyle name="Accent3 122 2" xfId="18850"/>
    <cellStyle name="Accent3 123" xfId="2470"/>
    <cellStyle name="Accent3 123 2" xfId="18851"/>
    <cellStyle name="Accent3 124" xfId="2471"/>
    <cellStyle name="Accent3 124 2" xfId="18852"/>
    <cellStyle name="Accent3 125" xfId="2472"/>
    <cellStyle name="Accent3 125 2" xfId="18853"/>
    <cellStyle name="Accent3 126" xfId="2473"/>
    <cellStyle name="Accent3 126 2" xfId="18854"/>
    <cellStyle name="Accent3 127" xfId="2474"/>
    <cellStyle name="Accent3 127 2" xfId="18855"/>
    <cellStyle name="Accent3 128" xfId="2475"/>
    <cellStyle name="Accent3 128 2" xfId="18856"/>
    <cellStyle name="Accent3 129" xfId="2476"/>
    <cellStyle name="Accent3 129 2" xfId="18857"/>
    <cellStyle name="Accent3 13" xfId="2477"/>
    <cellStyle name="Accent3 13 2" xfId="2478"/>
    <cellStyle name="Accent3 13 2 2" xfId="10565"/>
    <cellStyle name="Accent3 13 2 3" xfId="10384"/>
    <cellStyle name="Accent3 13 3" xfId="2479"/>
    <cellStyle name="Accent3 13 4" xfId="2480"/>
    <cellStyle name="Accent3 13 4 2" xfId="20916"/>
    <cellStyle name="Accent3 13 5" xfId="2481"/>
    <cellStyle name="Accent3 13 6" xfId="2482"/>
    <cellStyle name="Accent3 13 7" xfId="10106"/>
    <cellStyle name="Accent3 130" xfId="2483"/>
    <cellStyle name="Accent3 130 2" xfId="18858"/>
    <cellStyle name="Accent3 131" xfId="2484"/>
    <cellStyle name="Accent3 131 2" xfId="18859"/>
    <cellStyle name="Accent3 132" xfId="2485"/>
    <cellStyle name="Accent3 132 2" xfId="18860"/>
    <cellStyle name="Accent3 133" xfId="2486"/>
    <cellStyle name="Accent3 133 2" xfId="18861"/>
    <cellStyle name="Accent3 134" xfId="2487"/>
    <cellStyle name="Accent3 134 2" xfId="18862"/>
    <cellStyle name="Accent3 135" xfId="2488"/>
    <cellStyle name="Accent3 135 2" xfId="18863"/>
    <cellStyle name="Accent3 136" xfId="2489"/>
    <cellStyle name="Accent3 137" xfId="2490"/>
    <cellStyle name="Accent3 137 2" xfId="18864"/>
    <cellStyle name="Accent3 138" xfId="2491"/>
    <cellStyle name="Accent3 139" xfId="2492"/>
    <cellStyle name="Accent3 14" xfId="2493"/>
    <cellStyle name="Accent3 14 2" xfId="2494"/>
    <cellStyle name="Accent3 14 3" xfId="2495"/>
    <cellStyle name="Accent3 14 4" xfId="2496"/>
    <cellStyle name="Accent3 14 5" xfId="2497"/>
    <cellStyle name="Accent3 14 6" xfId="2498"/>
    <cellStyle name="Accent3 14 7" xfId="10107"/>
    <cellStyle name="Accent3 140" xfId="2499"/>
    <cellStyle name="Accent3 140 2" xfId="18865"/>
    <cellStyle name="Accent3 141" xfId="2500"/>
    <cellStyle name="Accent3 141 2" xfId="18866"/>
    <cellStyle name="Accent3 142" xfId="2501"/>
    <cellStyle name="Accent3 142 2" xfId="18867"/>
    <cellStyle name="Accent3 143" xfId="2502"/>
    <cellStyle name="Accent3 143 2" xfId="18868"/>
    <cellStyle name="Accent3 144" xfId="2503"/>
    <cellStyle name="Accent3 144 2" xfId="18869"/>
    <cellStyle name="Accent3 145" xfId="2504"/>
    <cellStyle name="Accent3 145 2" xfId="18870"/>
    <cellStyle name="Accent3 146" xfId="2505"/>
    <cellStyle name="Accent3 146 2" xfId="18871"/>
    <cellStyle name="Accent3 147" xfId="2506"/>
    <cellStyle name="Accent3 147 2" xfId="18872"/>
    <cellStyle name="Accent3 148" xfId="2507"/>
    <cellStyle name="Accent3 148 2" xfId="18873"/>
    <cellStyle name="Accent3 149" xfId="2508"/>
    <cellStyle name="Accent3 149 2" xfId="18874"/>
    <cellStyle name="Accent3 15" xfId="2509"/>
    <cellStyle name="Accent3 15 2" xfId="2510"/>
    <cellStyle name="Accent3 15 2 2" xfId="10564"/>
    <cellStyle name="Accent3 15 3" xfId="2511"/>
    <cellStyle name="Accent3 15 4" xfId="10108"/>
    <cellStyle name="Accent3 150" xfId="2512"/>
    <cellStyle name="Accent3 150 2" xfId="18875"/>
    <cellStyle name="Accent3 151" xfId="2513"/>
    <cellStyle name="Accent3 151 2" xfId="18876"/>
    <cellStyle name="Accent3 152" xfId="2514"/>
    <cellStyle name="Accent3 152 2" xfId="18877"/>
    <cellStyle name="Accent3 153" xfId="2515"/>
    <cellStyle name="Accent3 153 2" xfId="18878"/>
    <cellStyle name="Accent3 154" xfId="2516"/>
    <cellStyle name="Accent3 154 2" xfId="18879"/>
    <cellStyle name="Accent3 155" xfId="2517"/>
    <cellStyle name="Accent3 155 2" xfId="18880"/>
    <cellStyle name="Accent3 156" xfId="2518"/>
    <cellStyle name="Accent3 156 2" xfId="18881"/>
    <cellStyle name="Accent3 157" xfId="2519"/>
    <cellStyle name="Accent3 157 2" xfId="18882"/>
    <cellStyle name="Accent3 158" xfId="2520"/>
    <cellStyle name="Accent3 158 2" xfId="18883"/>
    <cellStyle name="Accent3 159" xfId="2521"/>
    <cellStyle name="Accent3 159 2" xfId="18884"/>
    <cellStyle name="Accent3 16" xfId="2522"/>
    <cellStyle name="Accent3 16 2" xfId="2523"/>
    <cellStyle name="Accent3 16 2 2" xfId="10563"/>
    <cellStyle name="Accent3 16 3" xfId="2524"/>
    <cellStyle name="Accent3 16 4" xfId="10109"/>
    <cellStyle name="Accent3 160" xfId="2525"/>
    <cellStyle name="Accent3 160 2" xfId="18885"/>
    <cellStyle name="Accent3 161" xfId="2526"/>
    <cellStyle name="Accent3 161 2" xfId="18886"/>
    <cellStyle name="Accent3 162" xfId="2527"/>
    <cellStyle name="Accent3 162 2" xfId="18887"/>
    <cellStyle name="Accent3 163" xfId="2528"/>
    <cellStyle name="Accent3 163 2" xfId="18888"/>
    <cellStyle name="Accent3 164" xfId="2529"/>
    <cellStyle name="Accent3 164 2" xfId="18889"/>
    <cellStyle name="Accent3 165" xfId="2530"/>
    <cellStyle name="Accent3 165 2" xfId="18890"/>
    <cellStyle name="Accent3 166" xfId="2531"/>
    <cellStyle name="Accent3 166 2" xfId="18891"/>
    <cellStyle name="Accent3 167" xfId="2532"/>
    <cellStyle name="Accent3 167 2" xfId="18892"/>
    <cellStyle name="Accent3 168" xfId="2533"/>
    <cellStyle name="Accent3 168 2" xfId="18893"/>
    <cellStyle name="Accent3 169" xfId="2534"/>
    <cellStyle name="Accent3 169 2" xfId="18894"/>
    <cellStyle name="Accent3 17" xfId="2535"/>
    <cellStyle name="Accent3 17 2" xfId="2536"/>
    <cellStyle name="Accent3 17 2 2" xfId="10562"/>
    <cellStyle name="Accent3 17 3" xfId="2537"/>
    <cellStyle name="Accent3 17 4" xfId="10110"/>
    <cellStyle name="Accent3 170" xfId="2538"/>
    <cellStyle name="Accent3 170 2" xfId="18895"/>
    <cellStyle name="Accent3 171" xfId="2539"/>
    <cellStyle name="Accent3 171 2" xfId="18896"/>
    <cellStyle name="Accent3 172" xfId="2540"/>
    <cellStyle name="Accent3 173" xfId="2541"/>
    <cellStyle name="Accent3 173 2" xfId="2542"/>
    <cellStyle name="Accent3 173 3" xfId="2543"/>
    <cellStyle name="Accent3 174" xfId="2544"/>
    <cellStyle name="Accent3 174 2" xfId="2545"/>
    <cellStyle name="Accent3 174 3" xfId="2546"/>
    <cellStyle name="Accent3 175" xfId="2547"/>
    <cellStyle name="Accent3 175 2" xfId="2548"/>
    <cellStyle name="Accent3 175 3" xfId="2549"/>
    <cellStyle name="Accent3 176" xfId="2550"/>
    <cellStyle name="Accent3 176 2" xfId="2551"/>
    <cellStyle name="Accent3 176 3" xfId="2552"/>
    <cellStyle name="Accent3 177" xfId="2553"/>
    <cellStyle name="Accent3 177 2" xfId="18897"/>
    <cellStyle name="Accent3 178" xfId="2554"/>
    <cellStyle name="Accent3 178 2" xfId="18898"/>
    <cellStyle name="Accent3 179" xfId="2555"/>
    <cellStyle name="Accent3 179 2" xfId="2556"/>
    <cellStyle name="Accent3 179 3" xfId="18899"/>
    <cellStyle name="Accent3 18" xfId="2557"/>
    <cellStyle name="Accent3 18 2" xfId="2558"/>
    <cellStyle name="Accent3 18 2 2" xfId="10561"/>
    <cellStyle name="Accent3 18 3" xfId="2559"/>
    <cellStyle name="Accent3 18 4" xfId="10111"/>
    <cellStyle name="Accent3 180" xfId="2560"/>
    <cellStyle name="Accent3 180 2" xfId="2561"/>
    <cellStyle name="Accent3 180 3" xfId="18900"/>
    <cellStyle name="Accent3 181" xfId="2562"/>
    <cellStyle name="Accent3 181 2" xfId="2563"/>
    <cellStyle name="Accent3 181 3" xfId="18901"/>
    <cellStyle name="Accent3 182" xfId="2564"/>
    <cellStyle name="Accent3 182 2" xfId="2565"/>
    <cellStyle name="Accent3 182 3" xfId="18902"/>
    <cellStyle name="Accent3 183" xfId="2566"/>
    <cellStyle name="Accent3 183 2" xfId="18903"/>
    <cellStyle name="Accent3 184" xfId="2567"/>
    <cellStyle name="Accent3 184 2" xfId="18904"/>
    <cellStyle name="Accent3 185" xfId="2568"/>
    <cellStyle name="Accent3 185 2" xfId="18905"/>
    <cellStyle name="Accent3 186" xfId="2569"/>
    <cellStyle name="Accent3 186 2" xfId="18906"/>
    <cellStyle name="Accent3 187" xfId="2570"/>
    <cellStyle name="Accent3 187 2" xfId="18907"/>
    <cellStyle name="Accent3 188" xfId="2571"/>
    <cellStyle name="Accent3 188 2" xfId="18908"/>
    <cellStyle name="Accent3 189" xfId="2572"/>
    <cellStyle name="Accent3 189 2" xfId="18909"/>
    <cellStyle name="Accent3 19" xfId="2573"/>
    <cellStyle name="Accent3 19 2" xfId="10112"/>
    <cellStyle name="Accent3 19 2 2" xfId="10560"/>
    <cellStyle name="Accent3 190" xfId="2574"/>
    <cellStyle name="Accent3 190 2" xfId="18910"/>
    <cellStyle name="Accent3 191" xfId="2575"/>
    <cellStyle name="Accent3 191 2" xfId="18911"/>
    <cellStyle name="Accent3 192" xfId="2576"/>
    <cellStyle name="Accent3 192 2" xfId="18912"/>
    <cellStyle name="Accent3 193" xfId="2577"/>
    <cellStyle name="Accent3 193 2" xfId="18913"/>
    <cellStyle name="Accent3 194" xfId="2578"/>
    <cellStyle name="Accent3 194 2" xfId="18914"/>
    <cellStyle name="Accent3 195" xfId="2579"/>
    <cellStyle name="Accent3 195 2" xfId="18915"/>
    <cellStyle name="Accent3 196" xfId="2580"/>
    <cellStyle name="Accent3 197" xfId="2581"/>
    <cellStyle name="Accent3 198" xfId="2582"/>
    <cellStyle name="Accent3 198 2" xfId="18916"/>
    <cellStyle name="Accent3 199" xfId="2583"/>
    <cellStyle name="Accent3 199 2" xfId="18917"/>
    <cellStyle name="Accent3 2" xfId="104"/>
    <cellStyle name="Accent3 2 2" xfId="2584"/>
    <cellStyle name="Accent3 2 2 2" xfId="20917"/>
    <cellStyle name="Accent3 2 2 3" xfId="10559"/>
    <cellStyle name="Accent3 2 3" xfId="2585"/>
    <cellStyle name="Accent3 2 3 2" xfId="20918"/>
    <cellStyle name="Accent3 2 3 3" xfId="21609"/>
    <cellStyle name="Accent3 2 4" xfId="2586"/>
    <cellStyle name="Accent3 2 5" xfId="2587"/>
    <cellStyle name="Accent3 2 5 2" xfId="2588"/>
    <cellStyle name="Accent3 2 5 2 2" xfId="2589"/>
    <cellStyle name="Accent3 2 5 2 3" xfId="2590"/>
    <cellStyle name="Accent3 2 6" xfId="2591"/>
    <cellStyle name="Accent3 2 6 2" xfId="2592"/>
    <cellStyle name="Accent3 2 6 2 2" xfId="2593"/>
    <cellStyle name="Accent3 2 6 2 3" xfId="2594"/>
    <cellStyle name="Accent3 20" xfId="2595"/>
    <cellStyle name="Accent3 20 2" xfId="10113"/>
    <cellStyle name="Accent3 20 2 2" xfId="10558"/>
    <cellStyle name="Accent3 200" xfId="2596"/>
    <cellStyle name="Accent3 200 2" xfId="18918"/>
    <cellStyle name="Accent3 201" xfId="2597"/>
    <cellStyle name="Accent3 201 2" xfId="18919"/>
    <cellStyle name="Accent3 202" xfId="2598"/>
    <cellStyle name="Accent3 202 2" xfId="18920"/>
    <cellStyle name="Accent3 203" xfId="2599"/>
    <cellStyle name="Accent3 203 2" xfId="18921"/>
    <cellStyle name="Accent3 204" xfId="2600"/>
    <cellStyle name="Accent3 205" xfId="2601"/>
    <cellStyle name="Accent3 206" xfId="2602"/>
    <cellStyle name="Accent3 207" xfId="2603"/>
    <cellStyle name="Accent3 207 2" xfId="20859"/>
    <cellStyle name="Accent3 208" xfId="10360"/>
    <cellStyle name="Accent3 208 2" xfId="20872"/>
    <cellStyle name="Accent3 209" xfId="20865"/>
    <cellStyle name="Accent3 21" xfId="2604"/>
    <cellStyle name="Accent3 21 2" xfId="10114"/>
    <cellStyle name="Accent3 21 2 2" xfId="10557"/>
    <cellStyle name="Accent3 210" xfId="20882"/>
    <cellStyle name="Accent3 211" xfId="20905"/>
    <cellStyle name="Accent3 212" xfId="21560"/>
    <cellStyle name="Accent3 22" xfId="2605"/>
    <cellStyle name="Accent3 22 2" xfId="10349"/>
    <cellStyle name="Accent3 22 2 2" xfId="10556"/>
    <cellStyle name="Accent3 23" xfId="2606"/>
    <cellStyle name="Accent3 23 2" xfId="10348"/>
    <cellStyle name="Accent3 23 2 2" xfId="10555"/>
    <cellStyle name="Accent3 24" xfId="2607"/>
    <cellStyle name="Accent3 24 2" xfId="10347"/>
    <cellStyle name="Accent3 24 2 2" xfId="10554"/>
    <cellStyle name="Accent3 24 2 3" xfId="10385"/>
    <cellStyle name="Accent3 24 3" xfId="10386"/>
    <cellStyle name="Accent3 24 4" xfId="20919"/>
    <cellStyle name="Accent3 25" xfId="2608"/>
    <cellStyle name="Accent3 25 2" xfId="10346"/>
    <cellStyle name="Accent3 25 2 2" xfId="10553"/>
    <cellStyle name="Accent3 25 2 3" xfId="10387"/>
    <cellStyle name="Accent3 25 3" xfId="10388"/>
    <cellStyle name="Accent3 25 4" xfId="20920"/>
    <cellStyle name="Accent3 26" xfId="2609"/>
    <cellStyle name="Accent3 26 2" xfId="10389"/>
    <cellStyle name="Accent3 26 2 2" xfId="10552"/>
    <cellStyle name="Accent3 26 2 3" xfId="17021"/>
    <cellStyle name="Accent3 26 3" xfId="10390"/>
    <cellStyle name="Accent3 26 4" xfId="20921"/>
    <cellStyle name="Accent3 27" xfId="2610"/>
    <cellStyle name="Accent3 27 2" xfId="10115"/>
    <cellStyle name="Accent3 27 2 2" xfId="10551"/>
    <cellStyle name="Accent3 27 2 3" xfId="10391"/>
    <cellStyle name="Accent3 27 3" xfId="10392"/>
    <cellStyle name="Accent3 27 4" xfId="20922"/>
    <cellStyle name="Accent3 28" xfId="2611"/>
    <cellStyle name="Accent3 28 2" xfId="10116"/>
    <cellStyle name="Accent3 28 2 2" xfId="10550"/>
    <cellStyle name="Accent3 28 2 3" xfId="10393"/>
    <cellStyle name="Accent3 28 3" xfId="10394"/>
    <cellStyle name="Accent3 28 4" xfId="20923"/>
    <cellStyle name="Accent3 29" xfId="2612"/>
    <cellStyle name="Accent3 29 2" xfId="10117"/>
    <cellStyle name="Accent3 29 2 2" xfId="10549"/>
    <cellStyle name="Accent3 3" xfId="122"/>
    <cellStyle name="Accent3 3 2" xfId="2613"/>
    <cellStyle name="Accent3 3 2 2" xfId="21674"/>
    <cellStyle name="Accent3 3 3" xfId="2614"/>
    <cellStyle name="Accent3 3 4" xfId="2615"/>
    <cellStyle name="Accent3 30" xfId="2616"/>
    <cellStyle name="Accent3 30 2" xfId="10118"/>
    <cellStyle name="Accent3 30 2 2" xfId="10548"/>
    <cellStyle name="Accent3 31" xfId="2617"/>
    <cellStyle name="Accent3 31 2" xfId="10119"/>
    <cellStyle name="Accent3 31 2 2" xfId="10547"/>
    <cellStyle name="Accent3 32" xfId="2618"/>
    <cellStyle name="Accent3 32 2" xfId="10546"/>
    <cellStyle name="Accent3 32 3" xfId="21632"/>
    <cellStyle name="Accent3 33" xfId="2619"/>
    <cellStyle name="Accent3 33 2" xfId="10545"/>
    <cellStyle name="Accent3 34" xfId="2620"/>
    <cellStyle name="Accent3 34 2" xfId="10544"/>
    <cellStyle name="Accent3 34 3" xfId="10395"/>
    <cellStyle name="Accent3 35" xfId="2621"/>
    <cellStyle name="Accent3 35 2" xfId="10543"/>
    <cellStyle name="Accent3 35 3" xfId="10396"/>
    <cellStyle name="Accent3 36" xfId="2622"/>
    <cellStyle name="Accent3 36 2" xfId="10542"/>
    <cellStyle name="Accent3 36 3" xfId="10397"/>
    <cellStyle name="Accent3 37" xfId="2623"/>
    <cellStyle name="Accent3 37 2" xfId="10541"/>
    <cellStyle name="Accent3 37 3" xfId="10398"/>
    <cellStyle name="Accent3 38" xfId="2624"/>
    <cellStyle name="Accent3 38 2" xfId="10120"/>
    <cellStyle name="Accent3 39" xfId="2625"/>
    <cellStyle name="Accent3 39 2" xfId="10121"/>
    <cellStyle name="Accent3 4" xfId="129"/>
    <cellStyle name="Accent3 4 2" xfId="2626"/>
    <cellStyle name="Accent3 4 2 2" xfId="21675"/>
    <cellStyle name="Accent3 4 3" xfId="2627"/>
    <cellStyle name="Accent3 4 4" xfId="2628"/>
    <cellStyle name="Accent3 4 5" xfId="2629"/>
    <cellStyle name="Accent3 4 6" xfId="2630"/>
    <cellStyle name="Accent3 40" xfId="2631"/>
    <cellStyle name="Accent3 41" xfId="2632"/>
    <cellStyle name="Accent3 42" xfId="2633"/>
    <cellStyle name="Accent3 43" xfId="2634"/>
    <cellStyle name="Accent3 44" xfId="2635"/>
    <cellStyle name="Accent3 45" xfId="2636"/>
    <cellStyle name="Accent3 46" xfId="2637"/>
    <cellStyle name="Accent3 47" xfId="2638"/>
    <cellStyle name="Accent3 47 2" xfId="10122"/>
    <cellStyle name="Accent3 48" xfId="2639"/>
    <cellStyle name="Accent3 48 2" xfId="10123"/>
    <cellStyle name="Accent3 49" xfId="2640"/>
    <cellStyle name="Accent3 5" xfId="2641"/>
    <cellStyle name="Accent3 5 2" xfId="2642"/>
    <cellStyle name="Accent3 5 2 2" xfId="21676"/>
    <cellStyle name="Accent3 5 3" xfId="2643"/>
    <cellStyle name="Accent3 5 4" xfId="2644"/>
    <cellStyle name="Accent3 5 5" xfId="2645"/>
    <cellStyle name="Accent3 5 6" xfId="2646"/>
    <cellStyle name="Accent3 5 7" xfId="10345"/>
    <cellStyle name="Accent3 50" xfId="2647"/>
    <cellStyle name="Accent3 51" xfId="2648"/>
    <cellStyle name="Accent3 52" xfId="2649"/>
    <cellStyle name="Accent3 53" xfId="2650"/>
    <cellStyle name="Accent3 54" xfId="2651"/>
    <cellStyle name="Accent3 55" xfId="2652"/>
    <cellStyle name="Accent3 56" xfId="2653"/>
    <cellStyle name="Accent3 57" xfId="2654"/>
    <cellStyle name="Accent3 57 2" xfId="10124"/>
    <cellStyle name="Accent3 57 3" xfId="10602"/>
    <cellStyle name="Accent3 58" xfId="2655"/>
    <cellStyle name="Accent3 58 2" xfId="10672"/>
    <cellStyle name="Accent3 59" xfId="2656"/>
    <cellStyle name="Accent3 59 2" xfId="10673"/>
    <cellStyle name="Accent3 6" xfId="2657"/>
    <cellStyle name="Accent3 6 2" xfId="2658"/>
    <cellStyle name="Accent3 6 3" xfId="2659"/>
    <cellStyle name="Accent3 6 4" xfId="2660"/>
    <cellStyle name="Accent3 6 5" xfId="2661"/>
    <cellStyle name="Accent3 6 6" xfId="2662"/>
    <cellStyle name="Accent3 6 7" xfId="10344"/>
    <cellStyle name="Accent3 60" xfId="2663"/>
    <cellStyle name="Accent3 60 2" xfId="10125"/>
    <cellStyle name="Accent3 61" xfId="2664"/>
    <cellStyle name="Accent3 61 2" xfId="2665"/>
    <cellStyle name="Accent3 61 2 2" xfId="2666"/>
    <cellStyle name="Accent3 61 2 3" xfId="2667"/>
    <cellStyle name="Accent3 62" xfId="2668"/>
    <cellStyle name="Accent3 63" xfId="2669"/>
    <cellStyle name="Accent3 63 2" xfId="10126"/>
    <cellStyle name="Accent3 64" xfId="2670"/>
    <cellStyle name="Accent3 64 2" xfId="10127"/>
    <cellStyle name="Accent3 64 2 2" xfId="20840"/>
    <cellStyle name="Accent3 65" xfId="2671"/>
    <cellStyle name="Accent3 65 2" xfId="10128"/>
    <cellStyle name="Accent3 65 2 2" xfId="20841"/>
    <cellStyle name="Accent3 66" xfId="2672"/>
    <cellStyle name="Accent3 66 2" xfId="10129"/>
    <cellStyle name="Accent3 66 2 2" xfId="20842"/>
    <cellStyle name="Accent3 67" xfId="2673"/>
    <cellStyle name="Accent3 67 2" xfId="20843"/>
    <cellStyle name="Accent3 67 3" xfId="18922"/>
    <cellStyle name="Accent3 68" xfId="2674"/>
    <cellStyle name="Accent3 68 2" xfId="21546"/>
    <cellStyle name="Accent3 68 3" xfId="18923"/>
    <cellStyle name="Accent3 69" xfId="2675"/>
    <cellStyle name="Accent3 69 2" xfId="21545"/>
    <cellStyle name="Accent3 69 3" xfId="18924"/>
    <cellStyle name="Accent3 7" xfId="2676"/>
    <cellStyle name="Accent3 7 2" xfId="2677"/>
    <cellStyle name="Accent3 7 3" xfId="2678"/>
    <cellStyle name="Accent3 7 4" xfId="2679"/>
    <cellStyle name="Accent3 7 5" xfId="2680"/>
    <cellStyle name="Accent3 7 6" xfId="2681"/>
    <cellStyle name="Accent3 7 7" xfId="10343"/>
    <cellStyle name="Accent3 70" xfId="2682"/>
    <cellStyle name="Accent3 70 2" xfId="21544"/>
    <cellStyle name="Accent3 70 3" xfId="18925"/>
    <cellStyle name="Accent3 71" xfId="2683"/>
    <cellStyle name="Accent3 71 2" xfId="21543"/>
    <cellStyle name="Accent3 71 3" xfId="18926"/>
    <cellStyle name="Accent3 72" xfId="2684"/>
    <cellStyle name="Accent3 72 2" xfId="21542"/>
    <cellStyle name="Accent3 72 3" xfId="18927"/>
    <cellStyle name="Accent3 73" xfId="2685"/>
    <cellStyle name="Accent3 73 2" xfId="18928"/>
    <cellStyle name="Accent3 74" xfId="2686"/>
    <cellStyle name="Accent3 74 2" xfId="18929"/>
    <cellStyle name="Accent3 75" xfId="2687"/>
    <cellStyle name="Accent3 75 2" xfId="18930"/>
    <cellStyle name="Accent3 76" xfId="2688"/>
    <cellStyle name="Accent3 76 2" xfId="18931"/>
    <cellStyle name="Accent3 77" xfId="2689"/>
    <cellStyle name="Accent3 77 2" xfId="18932"/>
    <cellStyle name="Accent3 78" xfId="2690"/>
    <cellStyle name="Accent3 78 2" xfId="18933"/>
    <cellStyle name="Accent3 79" xfId="2691"/>
    <cellStyle name="Accent3 79 2" xfId="18934"/>
    <cellStyle name="Accent3 8" xfId="2692"/>
    <cellStyle name="Accent3 8 2" xfId="2693"/>
    <cellStyle name="Accent3 8 3" xfId="2694"/>
    <cellStyle name="Accent3 8 4" xfId="2695"/>
    <cellStyle name="Accent3 8 5" xfId="2696"/>
    <cellStyle name="Accent3 8 6" xfId="2697"/>
    <cellStyle name="Accent3 8 7" xfId="10342"/>
    <cellStyle name="Accent3 80" xfId="2698"/>
    <cellStyle name="Accent3 80 2" xfId="18935"/>
    <cellStyle name="Accent3 81" xfId="2699"/>
    <cellStyle name="Accent3 81 2" xfId="18936"/>
    <cellStyle name="Accent3 82" xfId="2700"/>
    <cellStyle name="Accent3 82 2" xfId="18937"/>
    <cellStyle name="Accent3 83" xfId="2701"/>
    <cellStyle name="Accent3 83 2" xfId="18938"/>
    <cellStyle name="Accent3 84" xfId="2702"/>
    <cellStyle name="Accent3 84 2" xfId="18939"/>
    <cellStyle name="Accent3 85" xfId="2703"/>
    <cellStyle name="Accent3 85 2" xfId="18940"/>
    <cellStyle name="Accent3 86" xfId="2704"/>
    <cellStyle name="Accent3 86 2" xfId="18941"/>
    <cellStyle name="Accent3 87" xfId="2705"/>
    <cellStyle name="Accent3 87 2" xfId="18942"/>
    <cellStyle name="Accent3 88" xfId="2706"/>
    <cellStyle name="Accent3 88 2" xfId="18943"/>
    <cellStyle name="Accent3 89" xfId="2707"/>
    <cellStyle name="Accent3 89 2" xfId="18944"/>
    <cellStyle name="Accent3 9" xfId="2708"/>
    <cellStyle name="Accent3 9 2" xfId="2709"/>
    <cellStyle name="Accent3 9 3" xfId="2710"/>
    <cellStyle name="Accent3 9 4" xfId="2711"/>
    <cellStyle name="Accent3 9 5" xfId="2712"/>
    <cellStyle name="Accent3 9 6" xfId="2713"/>
    <cellStyle name="Accent3 9 7" xfId="10130"/>
    <cellStyle name="Accent3 90" xfId="2714"/>
    <cellStyle name="Accent3 90 2" xfId="18945"/>
    <cellStyle name="Accent3 91" xfId="2715"/>
    <cellStyle name="Accent3 91 2" xfId="18946"/>
    <cellStyle name="Accent3 92" xfId="2716"/>
    <cellStyle name="Accent3 92 2" xfId="18947"/>
    <cellStyle name="Accent3 93" xfId="2717"/>
    <cellStyle name="Accent3 93 2" xfId="18948"/>
    <cellStyle name="Accent3 94" xfId="2718"/>
    <cellStyle name="Accent3 94 2" xfId="18949"/>
    <cellStyle name="Accent3 95" xfId="2719"/>
    <cellStyle name="Accent3 95 2" xfId="18950"/>
    <cellStyle name="Accent3 96" xfId="2720"/>
    <cellStyle name="Accent3 96 2" xfId="18951"/>
    <cellStyle name="Accent3 97" xfId="2721"/>
    <cellStyle name="Accent3 97 2" xfId="18952"/>
    <cellStyle name="Accent3 98" xfId="2722"/>
    <cellStyle name="Accent3 98 2" xfId="18953"/>
    <cellStyle name="Accent3 99" xfId="2723"/>
    <cellStyle name="Accent3 99 2" xfId="18954"/>
    <cellStyle name="Accent4" xfId="9730" builtinId="41" customBuiltin="1"/>
    <cellStyle name="Accent4 - 20%" xfId="21"/>
    <cellStyle name="Accent4 - 20% 10" xfId="2724"/>
    <cellStyle name="Accent4 - 20% 11" xfId="2725"/>
    <cellStyle name="Accent4 - 20% 12" xfId="2726"/>
    <cellStyle name="Accent4 - 20% 13" xfId="2727"/>
    <cellStyle name="Accent4 - 20% 14" xfId="2728"/>
    <cellStyle name="Accent4 - 20% 2" xfId="2729"/>
    <cellStyle name="Accent4 - 20% 2 2" xfId="2730"/>
    <cellStyle name="Accent4 - 20% 2 3" xfId="2731"/>
    <cellStyle name="Accent4 - 20% 3" xfId="2732"/>
    <cellStyle name="Accent4 - 20% 4" xfId="2733"/>
    <cellStyle name="Accent4 - 20% 5" xfId="2734"/>
    <cellStyle name="Accent4 - 20% 6" xfId="2735"/>
    <cellStyle name="Accent4 - 20% 7" xfId="2736"/>
    <cellStyle name="Accent4 - 20% 8" xfId="2737"/>
    <cellStyle name="Accent4 - 20% 9" xfId="2738"/>
    <cellStyle name="Accent4 - 40%" xfId="22"/>
    <cellStyle name="Accent4 - 40% 10" xfId="2739"/>
    <cellStyle name="Accent4 - 40% 11" xfId="2740"/>
    <cellStyle name="Accent4 - 40% 12" xfId="2741"/>
    <cellStyle name="Accent4 - 40% 13" xfId="2742"/>
    <cellStyle name="Accent4 - 40% 14" xfId="2743"/>
    <cellStyle name="Accent4 - 40% 2" xfId="2744"/>
    <cellStyle name="Accent4 - 40% 2 2" xfId="2745"/>
    <cellStyle name="Accent4 - 40% 2 3" xfId="2746"/>
    <cellStyle name="Accent4 - 40% 3" xfId="2747"/>
    <cellStyle name="Accent4 - 40% 4" xfId="2748"/>
    <cellStyle name="Accent4 - 40% 5" xfId="2749"/>
    <cellStyle name="Accent4 - 40% 6" xfId="2750"/>
    <cellStyle name="Accent4 - 40% 7" xfId="2751"/>
    <cellStyle name="Accent4 - 40% 8" xfId="2752"/>
    <cellStyle name="Accent4 - 40% 9" xfId="2753"/>
    <cellStyle name="Accent4 - 60%" xfId="23"/>
    <cellStyle name="Accent4 - 60% 10" xfId="2754"/>
    <cellStyle name="Accent4 - 60% 11" xfId="2755"/>
    <cellStyle name="Accent4 - 60% 12" xfId="2756"/>
    <cellStyle name="Accent4 - 60% 13" xfId="2757"/>
    <cellStyle name="Accent4 - 60% 14" xfId="2758"/>
    <cellStyle name="Accent4 - 60% 2" xfId="2759"/>
    <cellStyle name="Accent4 - 60% 2 2" xfId="2760"/>
    <cellStyle name="Accent4 - 60% 2 3" xfId="2761"/>
    <cellStyle name="Accent4 - 60% 3" xfId="2762"/>
    <cellStyle name="Accent4 - 60% 4" xfId="2763"/>
    <cellStyle name="Accent4 - 60% 5" xfId="2764"/>
    <cellStyle name="Accent4 - 60% 6" xfId="2765"/>
    <cellStyle name="Accent4 - 60% 7" xfId="2766"/>
    <cellStyle name="Accent4 - 60% 8" xfId="2767"/>
    <cellStyle name="Accent4 - 60% 9" xfId="2768"/>
    <cellStyle name="Accent4 10" xfId="2769"/>
    <cellStyle name="Accent4 10 2" xfId="2770"/>
    <cellStyle name="Accent4 10 3" xfId="2771"/>
    <cellStyle name="Accent4 10 4" xfId="2772"/>
    <cellStyle name="Accent4 10 5" xfId="2773"/>
    <cellStyle name="Accent4 10 6" xfId="2774"/>
    <cellStyle name="Accent4 10 7" xfId="10131"/>
    <cellStyle name="Accent4 100" xfId="2775"/>
    <cellStyle name="Accent4 100 2" xfId="18955"/>
    <cellStyle name="Accent4 101" xfId="2776"/>
    <cellStyle name="Accent4 101 2" xfId="18956"/>
    <cellStyle name="Accent4 102" xfId="2777"/>
    <cellStyle name="Accent4 102 2" xfId="18957"/>
    <cellStyle name="Accent4 103" xfId="2778"/>
    <cellStyle name="Accent4 103 2" xfId="18958"/>
    <cellStyle name="Accent4 104" xfId="2779"/>
    <cellStyle name="Accent4 104 2" xfId="18959"/>
    <cellStyle name="Accent4 105" xfId="2780"/>
    <cellStyle name="Accent4 105 2" xfId="18960"/>
    <cellStyle name="Accent4 106" xfId="2781"/>
    <cellStyle name="Accent4 106 2" xfId="18961"/>
    <cellStyle name="Accent4 107" xfId="2782"/>
    <cellStyle name="Accent4 107 2" xfId="18962"/>
    <cellStyle name="Accent4 108" xfId="2783"/>
    <cellStyle name="Accent4 108 2" xfId="18963"/>
    <cellStyle name="Accent4 109" xfId="2784"/>
    <cellStyle name="Accent4 109 2" xfId="18964"/>
    <cellStyle name="Accent4 11" xfId="2785"/>
    <cellStyle name="Accent4 11 2" xfId="2786"/>
    <cellStyle name="Accent4 11 3" xfId="2787"/>
    <cellStyle name="Accent4 11 4" xfId="2788"/>
    <cellStyle name="Accent4 11 5" xfId="2789"/>
    <cellStyle name="Accent4 11 6" xfId="2790"/>
    <cellStyle name="Accent4 11 7" xfId="10132"/>
    <cellStyle name="Accent4 110" xfId="2791"/>
    <cellStyle name="Accent4 110 2" xfId="18965"/>
    <cellStyle name="Accent4 111" xfId="2792"/>
    <cellStyle name="Accent4 111 2" xfId="18966"/>
    <cellStyle name="Accent4 112" xfId="2793"/>
    <cellStyle name="Accent4 112 2" xfId="18967"/>
    <cellStyle name="Accent4 113" xfId="2794"/>
    <cellStyle name="Accent4 113 2" xfId="18968"/>
    <cellStyle name="Accent4 114" xfId="2795"/>
    <cellStyle name="Accent4 114 2" xfId="18969"/>
    <cellStyle name="Accent4 115" xfId="2796"/>
    <cellStyle name="Accent4 115 2" xfId="18970"/>
    <cellStyle name="Accent4 116" xfId="2797"/>
    <cellStyle name="Accent4 116 2" xfId="18971"/>
    <cellStyle name="Accent4 117" xfId="2798"/>
    <cellStyle name="Accent4 117 2" xfId="18972"/>
    <cellStyle name="Accent4 118" xfId="2799"/>
    <cellStyle name="Accent4 118 2" xfId="18973"/>
    <cellStyle name="Accent4 119" xfId="2800"/>
    <cellStyle name="Accent4 119 2" xfId="18974"/>
    <cellStyle name="Accent4 12" xfId="2801"/>
    <cellStyle name="Accent4 12 2" xfId="2802"/>
    <cellStyle name="Accent4 12 2 2" xfId="10538"/>
    <cellStyle name="Accent4 12 2 3" xfId="10399"/>
    <cellStyle name="Accent4 12 3" xfId="2803"/>
    <cellStyle name="Accent4 12 4" xfId="2804"/>
    <cellStyle name="Accent4 12 4 2" xfId="20925"/>
    <cellStyle name="Accent4 12 5" xfId="2805"/>
    <cellStyle name="Accent4 12 6" xfId="2806"/>
    <cellStyle name="Accent4 12 7" xfId="10133"/>
    <cellStyle name="Accent4 120" xfId="2807"/>
    <cellStyle name="Accent4 120 2" xfId="18975"/>
    <cellStyle name="Accent4 121" xfId="2808"/>
    <cellStyle name="Accent4 121 2" xfId="18976"/>
    <cellStyle name="Accent4 122" xfId="2809"/>
    <cellStyle name="Accent4 122 2" xfId="18977"/>
    <cellStyle name="Accent4 123" xfId="2810"/>
    <cellStyle name="Accent4 123 2" xfId="18978"/>
    <cellStyle name="Accent4 124" xfId="2811"/>
    <cellStyle name="Accent4 124 2" xfId="18979"/>
    <cellStyle name="Accent4 125" xfId="2812"/>
    <cellStyle name="Accent4 125 2" xfId="18980"/>
    <cellStyle name="Accent4 126" xfId="2813"/>
    <cellStyle name="Accent4 126 2" xfId="18981"/>
    <cellStyle name="Accent4 127" xfId="2814"/>
    <cellStyle name="Accent4 127 2" xfId="18982"/>
    <cellStyle name="Accent4 128" xfId="2815"/>
    <cellStyle name="Accent4 128 2" xfId="18983"/>
    <cellStyle name="Accent4 129" xfId="2816"/>
    <cellStyle name="Accent4 129 2" xfId="18984"/>
    <cellStyle name="Accent4 13" xfId="2817"/>
    <cellStyle name="Accent4 13 2" xfId="2818"/>
    <cellStyle name="Accent4 13 2 2" xfId="10537"/>
    <cellStyle name="Accent4 13 2 3" xfId="10400"/>
    <cellStyle name="Accent4 13 3" xfId="2819"/>
    <cellStyle name="Accent4 13 4" xfId="2820"/>
    <cellStyle name="Accent4 13 4 2" xfId="20926"/>
    <cellStyle name="Accent4 13 5" xfId="2821"/>
    <cellStyle name="Accent4 13 6" xfId="2822"/>
    <cellStyle name="Accent4 13 7" xfId="10134"/>
    <cellStyle name="Accent4 130" xfId="2823"/>
    <cellStyle name="Accent4 130 2" xfId="18985"/>
    <cellStyle name="Accent4 131" xfId="2824"/>
    <cellStyle name="Accent4 131 2" xfId="18986"/>
    <cellStyle name="Accent4 132" xfId="2825"/>
    <cellStyle name="Accent4 132 2" xfId="18987"/>
    <cellStyle name="Accent4 133" xfId="2826"/>
    <cellStyle name="Accent4 133 2" xfId="18988"/>
    <cellStyle name="Accent4 134" xfId="2827"/>
    <cellStyle name="Accent4 134 2" xfId="18989"/>
    <cellStyle name="Accent4 135" xfId="2828"/>
    <cellStyle name="Accent4 135 2" xfId="18990"/>
    <cellStyle name="Accent4 136" xfId="2829"/>
    <cellStyle name="Accent4 137" xfId="2830"/>
    <cellStyle name="Accent4 137 2" xfId="18991"/>
    <cellStyle name="Accent4 138" xfId="2831"/>
    <cellStyle name="Accent4 139" xfId="2832"/>
    <cellStyle name="Accent4 14" xfId="2833"/>
    <cellStyle name="Accent4 14 2" xfId="2834"/>
    <cellStyle name="Accent4 14 3" xfId="2835"/>
    <cellStyle name="Accent4 14 4" xfId="2836"/>
    <cellStyle name="Accent4 14 5" xfId="2837"/>
    <cellStyle name="Accent4 14 6" xfId="2838"/>
    <cellStyle name="Accent4 14 7" xfId="10135"/>
    <cellStyle name="Accent4 140" xfId="2839"/>
    <cellStyle name="Accent4 140 2" xfId="18992"/>
    <cellStyle name="Accent4 141" xfId="2840"/>
    <cellStyle name="Accent4 141 2" xfId="18993"/>
    <cellStyle name="Accent4 142" xfId="2841"/>
    <cellStyle name="Accent4 142 2" xfId="18994"/>
    <cellStyle name="Accent4 143" xfId="2842"/>
    <cellStyle name="Accent4 143 2" xfId="18995"/>
    <cellStyle name="Accent4 144" xfId="2843"/>
    <cellStyle name="Accent4 144 2" xfId="18996"/>
    <cellStyle name="Accent4 145" xfId="2844"/>
    <cellStyle name="Accent4 145 2" xfId="18997"/>
    <cellStyle name="Accent4 146" xfId="2845"/>
    <cellStyle name="Accent4 146 2" xfId="18998"/>
    <cellStyle name="Accent4 147" xfId="2846"/>
    <cellStyle name="Accent4 147 2" xfId="18999"/>
    <cellStyle name="Accent4 148" xfId="2847"/>
    <cellStyle name="Accent4 148 2" xfId="19000"/>
    <cellStyle name="Accent4 149" xfId="2848"/>
    <cellStyle name="Accent4 149 2" xfId="19001"/>
    <cellStyle name="Accent4 15" xfId="2849"/>
    <cellStyle name="Accent4 15 2" xfId="2850"/>
    <cellStyle name="Accent4 15 2 2" xfId="10536"/>
    <cellStyle name="Accent4 15 3" xfId="2851"/>
    <cellStyle name="Accent4 15 4" xfId="10136"/>
    <cellStyle name="Accent4 150" xfId="2852"/>
    <cellStyle name="Accent4 150 2" xfId="19002"/>
    <cellStyle name="Accent4 151" xfId="2853"/>
    <cellStyle name="Accent4 151 2" xfId="19003"/>
    <cellStyle name="Accent4 152" xfId="2854"/>
    <cellStyle name="Accent4 152 2" xfId="19004"/>
    <cellStyle name="Accent4 153" xfId="2855"/>
    <cellStyle name="Accent4 153 2" xfId="19005"/>
    <cellStyle name="Accent4 154" xfId="2856"/>
    <cellStyle name="Accent4 154 2" xfId="19006"/>
    <cellStyle name="Accent4 155" xfId="2857"/>
    <cellStyle name="Accent4 155 2" xfId="19007"/>
    <cellStyle name="Accent4 156" xfId="2858"/>
    <cellStyle name="Accent4 156 2" xfId="19008"/>
    <cellStyle name="Accent4 157" xfId="2859"/>
    <cellStyle name="Accent4 157 2" xfId="19009"/>
    <cellStyle name="Accent4 158" xfId="2860"/>
    <cellStyle name="Accent4 158 2" xfId="19010"/>
    <cellStyle name="Accent4 159" xfId="2861"/>
    <cellStyle name="Accent4 159 2" xfId="19011"/>
    <cellStyle name="Accent4 16" xfId="2862"/>
    <cellStyle name="Accent4 16 2" xfId="2863"/>
    <cellStyle name="Accent4 16 2 2" xfId="10535"/>
    <cellStyle name="Accent4 16 3" xfId="2864"/>
    <cellStyle name="Accent4 16 4" xfId="10137"/>
    <cellStyle name="Accent4 160" xfId="2865"/>
    <cellStyle name="Accent4 160 2" xfId="19012"/>
    <cellStyle name="Accent4 161" xfId="2866"/>
    <cellStyle name="Accent4 161 2" xfId="19013"/>
    <cellStyle name="Accent4 162" xfId="2867"/>
    <cellStyle name="Accent4 162 2" xfId="19014"/>
    <cellStyle name="Accent4 163" xfId="2868"/>
    <cellStyle name="Accent4 163 2" xfId="19015"/>
    <cellStyle name="Accent4 164" xfId="2869"/>
    <cellStyle name="Accent4 164 2" xfId="19016"/>
    <cellStyle name="Accent4 165" xfId="2870"/>
    <cellStyle name="Accent4 165 2" xfId="19017"/>
    <cellStyle name="Accent4 166" xfId="2871"/>
    <cellStyle name="Accent4 166 2" xfId="19018"/>
    <cellStyle name="Accent4 167" xfId="2872"/>
    <cellStyle name="Accent4 167 2" xfId="19019"/>
    <cellStyle name="Accent4 168" xfId="2873"/>
    <cellStyle name="Accent4 168 2" xfId="19020"/>
    <cellStyle name="Accent4 169" xfId="2874"/>
    <cellStyle name="Accent4 169 2" xfId="19021"/>
    <cellStyle name="Accent4 17" xfId="2875"/>
    <cellStyle name="Accent4 17 2" xfId="2876"/>
    <cellStyle name="Accent4 17 2 2" xfId="10534"/>
    <cellStyle name="Accent4 17 3" xfId="2877"/>
    <cellStyle name="Accent4 17 4" xfId="10138"/>
    <cellStyle name="Accent4 170" xfId="2878"/>
    <cellStyle name="Accent4 170 2" xfId="19022"/>
    <cellStyle name="Accent4 171" xfId="2879"/>
    <cellStyle name="Accent4 171 2" xfId="19023"/>
    <cellStyle name="Accent4 172" xfId="2880"/>
    <cellStyle name="Accent4 173" xfId="2881"/>
    <cellStyle name="Accent4 173 2" xfId="2882"/>
    <cellStyle name="Accent4 173 3" xfId="2883"/>
    <cellStyle name="Accent4 174" xfId="2884"/>
    <cellStyle name="Accent4 174 2" xfId="2885"/>
    <cellStyle name="Accent4 174 3" xfId="2886"/>
    <cellStyle name="Accent4 175" xfId="2887"/>
    <cellStyle name="Accent4 175 2" xfId="2888"/>
    <cellStyle name="Accent4 175 3" xfId="2889"/>
    <cellStyle name="Accent4 176" xfId="2890"/>
    <cellStyle name="Accent4 176 2" xfId="2891"/>
    <cellStyle name="Accent4 176 3" xfId="2892"/>
    <cellStyle name="Accent4 177" xfId="2893"/>
    <cellStyle name="Accent4 177 2" xfId="19024"/>
    <cellStyle name="Accent4 178" xfId="2894"/>
    <cellStyle name="Accent4 178 2" xfId="19025"/>
    <cellStyle name="Accent4 179" xfId="2895"/>
    <cellStyle name="Accent4 179 2" xfId="2896"/>
    <cellStyle name="Accent4 179 3" xfId="19026"/>
    <cellStyle name="Accent4 18" xfId="2897"/>
    <cellStyle name="Accent4 18 2" xfId="2898"/>
    <cellStyle name="Accent4 18 2 2" xfId="10533"/>
    <cellStyle name="Accent4 18 3" xfId="2899"/>
    <cellStyle name="Accent4 18 4" xfId="10139"/>
    <cellStyle name="Accent4 180" xfId="2900"/>
    <cellStyle name="Accent4 180 2" xfId="2901"/>
    <cellStyle name="Accent4 180 3" xfId="19027"/>
    <cellStyle name="Accent4 181" xfId="2902"/>
    <cellStyle name="Accent4 181 2" xfId="2903"/>
    <cellStyle name="Accent4 181 3" xfId="19028"/>
    <cellStyle name="Accent4 182" xfId="2904"/>
    <cellStyle name="Accent4 182 2" xfId="2905"/>
    <cellStyle name="Accent4 182 3" xfId="19029"/>
    <cellStyle name="Accent4 183" xfId="2906"/>
    <cellStyle name="Accent4 183 2" xfId="19030"/>
    <cellStyle name="Accent4 184" xfId="2907"/>
    <cellStyle name="Accent4 184 2" xfId="19031"/>
    <cellStyle name="Accent4 185" xfId="2908"/>
    <cellStyle name="Accent4 185 2" xfId="19032"/>
    <cellStyle name="Accent4 186" xfId="2909"/>
    <cellStyle name="Accent4 186 2" xfId="19033"/>
    <cellStyle name="Accent4 187" xfId="2910"/>
    <cellStyle name="Accent4 187 2" xfId="19034"/>
    <cellStyle name="Accent4 188" xfId="2911"/>
    <cellStyle name="Accent4 188 2" xfId="19035"/>
    <cellStyle name="Accent4 189" xfId="2912"/>
    <cellStyle name="Accent4 189 2" xfId="19036"/>
    <cellStyle name="Accent4 19" xfId="2913"/>
    <cellStyle name="Accent4 19 2" xfId="10140"/>
    <cellStyle name="Accent4 19 2 2" xfId="10532"/>
    <cellStyle name="Accent4 190" xfId="2914"/>
    <cellStyle name="Accent4 190 2" xfId="19037"/>
    <cellStyle name="Accent4 191" xfId="2915"/>
    <cellStyle name="Accent4 191 2" xfId="19038"/>
    <cellStyle name="Accent4 192" xfId="2916"/>
    <cellStyle name="Accent4 192 2" xfId="19039"/>
    <cellStyle name="Accent4 193" xfId="2917"/>
    <cellStyle name="Accent4 193 2" xfId="19040"/>
    <cellStyle name="Accent4 194" xfId="2918"/>
    <cellStyle name="Accent4 194 2" xfId="19041"/>
    <cellStyle name="Accent4 195" xfId="2919"/>
    <cellStyle name="Accent4 195 2" xfId="19042"/>
    <cellStyle name="Accent4 196" xfId="2920"/>
    <cellStyle name="Accent4 197" xfId="2921"/>
    <cellStyle name="Accent4 198" xfId="2922"/>
    <cellStyle name="Accent4 198 2" xfId="19044"/>
    <cellStyle name="Accent4 199" xfId="2923"/>
    <cellStyle name="Accent4 199 2" xfId="19045"/>
    <cellStyle name="Accent4 2" xfId="105"/>
    <cellStyle name="Accent4 2 2" xfId="2924"/>
    <cellStyle name="Accent4 2 2 2" xfId="20927"/>
    <cellStyle name="Accent4 2 2 3" xfId="10531"/>
    <cellStyle name="Accent4 2 3" xfId="2925"/>
    <cellStyle name="Accent4 2 3 2" xfId="20928"/>
    <cellStyle name="Accent4 2 3 3" xfId="21593"/>
    <cellStyle name="Accent4 2 4" xfId="2926"/>
    <cellStyle name="Accent4 2 5" xfId="2927"/>
    <cellStyle name="Accent4 2 5 2" xfId="2928"/>
    <cellStyle name="Accent4 2 5 2 2" xfId="2929"/>
    <cellStyle name="Accent4 2 5 2 3" xfId="2930"/>
    <cellStyle name="Accent4 2 6" xfId="2931"/>
    <cellStyle name="Accent4 2 6 2" xfId="2932"/>
    <cellStyle name="Accent4 2 6 2 2" xfId="2933"/>
    <cellStyle name="Accent4 2 6 2 3" xfId="2934"/>
    <cellStyle name="Accent4 20" xfId="2935"/>
    <cellStyle name="Accent4 20 2" xfId="10141"/>
    <cellStyle name="Accent4 20 2 2" xfId="10530"/>
    <cellStyle name="Accent4 200" xfId="2936"/>
    <cellStyle name="Accent4 200 2" xfId="19046"/>
    <cellStyle name="Accent4 201" xfId="2937"/>
    <cellStyle name="Accent4 201 2" xfId="19047"/>
    <cellStyle name="Accent4 202" xfId="2938"/>
    <cellStyle name="Accent4 202 2" xfId="19048"/>
    <cellStyle name="Accent4 203" xfId="2939"/>
    <cellStyle name="Accent4 203 2" xfId="19049"/>
    <cellStyle name="Accent4 204" xfId="2940"/>
    <cellStyle name="Accent4 205" xfId="2941"/>
    <cellStyle name="Accent4 206" xfId="2942"/>
    <cellStyle name="Accent4 207" xfId="2943"/>
    <cellStyle name="Accent4 207 2" xfId="20860"/>
    <cellStyle name="Accent4 208" xfId="10359"/>
    <cellStyle name="Accent4 208 2" xfId="20871"/>
    <cellStyle name="Accent4 209" xfId="20866"/>
    <cellStyle name="Accent4 21" xfId="2944"/>
    <cellStyle name="Accent4 21 2" xfId="10142"/>
    <cellStyle name="Accent4 21 2 2" xfId="10529"/>
    <cellStyle name="Accent4 210" xfId="20885"/>
    <cellStyle name="Accent4 211" xfId="20904"/>
    <cellStyle name="Accent4 212" xfId="21559"/>
    <cellStyle name="Accent4 22" xfId="2945"/>
    <cellStyle name="Accent4 22 2" xfId="10341"/>
    <cellStyle name="Accent4 22 2 2" xfId="10528"/>
    <cellStyle name="Accent4 23" xfId="2946"/>
    <cellStyle name="Accent4 23 2" xfId="10340"/>
    <cellStyle name="Accent4 23 2 2" xfId="10527"/>
    <cellStyle name="Accent4 24" xfId="2947"/>
    <cellStyle name="Accent4 24 2" xfId="10339"/>
    <cellStyle name="Accent4 24 2 2" xfId="10526"/>
    <cellStyle name="Accent4 24 2 3" xfId="10401"/>
    <cellStyle name="Accent4 24 3" xfId="10402"/>
    <cellStyle name="Accent4 24 4" xfId="20929"/>
    <cellStyle name="Accent4 25" xfId="2948"/>
    <cellStyle name="Accent4 25 2" xfId="10338"/>
    <cellStyle name="Accent4 25 2 2" xfId="10525"/>
    <cellStyle name="Accent4 25 2 3" xfId="10403"/>
    <cellStyle name="Accent4 25 3" xfId="10404"/>
    <cellStyle name="Accent4 25 4" xfId="20930"/>
    <cellStyle name="Accent4 26" xfId="2949"/>
    <cellStyle name="Accent4 26 2" xfId="10405"/>
    <cellStyle name="Accent4 26 2 2" xfId="10524"/>
    <cellStyle name="Accent4 26 2 3" xfId="21673"/>
    <cellStyle name="Accent4 26 3" xfId="10406"/>
    <cellStyle name="Accent4 26 4" xfId="20931"/>
    <cellStyle name="Accent4 27" xfId="2950"/>
    <cellStyle name="Accent4 27 2" xfId="10143"/>
    <cellStyle name="Accent4 27 2 2" xfId="10523"/>
    <cellStyle name="Accent4 27 2 3" xfId="10407"/>
    <cellStyle name="Accent4 27 3" xfId="10408"/>
    <cellStyle name="Accent4 27 4" xfId="20932"/>
    <cellStyle name="Accent4 28" xfId="2951"/>
    <cellStyle name="Accent4 28 2" xfId="10144"/>
    <cellStyle name="Accent4 28 2 2" xfId="10522"/>
    <cellStyle name="Accent4 28 2 3" xfId="10409"/>
    <cellStyle name="Accent4 28 3" xfId="10410"/>
    <cellStyle name="Accent4 28 4" xfId="20933"/>
    <cellStyle name="Accent4 29" xfId="2952"/>
    <cellStyle name="Accent4 29 2" xfId="10145"/>
    <cellStyle name="Accent4 29 2 2" xfId="10521"/>
    <cellStyle name="Accent4 3" xfId="121"/>
    <cellStyle name="Accent4 3 2" xfId="2953"/>
    <cellStyle name="Accent4 3 2 2" xfId="21642"/>
    <cellStyle name="Accent4 3 3" xfId="2954"/>
    <cellStyle name="Accent4 3 4" xfId="2955"/>
    <cellStyle name="Accent4 30" xfId="2956"/>
    <cellStyle name="Accent4 30 2" xfId="10146"/>
    <cellStyle name="Accent4 30 2 2" xfId="10520"/>
    <cellStyle name="Accent4 31" xfId="2957"/>
    <cellStyle name="Accent4 31 2" xfId="10147"/>
    <cellStyle name="Accent4 31 2 2" xfId="10519"/>
    <cellStyle name="Accent4 32" xfId="2958"/>
    <cellStyle name="Accent4 32 2" xfId="10518"/>
    <cellStyle name="Accent4 32 3" xfId="21649"/>
    <cellStyle name="Accent4 33" xfId="2959"/>
    <cellStyle name="Accent4 33 2" xfId="10517"/>
    <cellStyle name="Accent4 34" xfId="2960"/>
    <cellStyle name="Accent4 34 2" xfId="10516"/>
    <cellStyle name="Accent4 34 3" xfId="10411"/>
    <cellStyle name="Accent4 35" xfId="2961"/>
    <cellStyle name="Accent4 35 2" xfId="10515"/>
    <cellStyle name="Accent4 35 3" xfId="10412"/>
    <cellStyle name="Accent4 36" xfId="2962"/>
    <cellStyle name="Accent4 36 2" xfId="10514"/>
    <cellStyle name="Accent4 36 3" xfId="10413"/>
    <cellStyle name="Accent4 37" xfId="2963"/>
    <cellStyle name="Accent4 37 2" xfId="10513"/>
    <cellStyle name="Accent4 37 3" xfId="10414"/>
    <cellStyle name="Accent4 38" xfId="2964"/>
    <cellStyle name="Accent4 38 2" xfId="10148"/>
    <cellStyle name="Accent4 39" xfId="2965"/>
    <cellStyle name="Accent4 39 2" xfId="10149"/>
    <cellStyle name="Accent4 4" xfId="128"/>
    <cellStyle name="Accent4 4 2" xfId="2966"/>
    <cellStyle name="Accent4 4 2 2" xfId="21637"/>
    <cellStyle name="Accent4 4 3" xfId="2967"/>
    <cellStyle name="Accent4 4 4" xfId="2968"/>
    <cellStyle name="Accent4 4 5" xfId="2969"/>
    <cellStyle name="Accent4 4 6" xfId="2970"/>
    <cellStyle name="Accent4 40" xfId="2971"/>
    <cellStyle name="Accent4 41" xfId="2972"/>
    <cellStyle name="Accent4 42" xfId="2973"/>
    <cellStyle name="Accent4 43" xfId="2974"/>
    <cellStyle name="Accent4 44" xfId="2975"/>
    <cellStyle name="Accent4 45" xfId="2976"/>
    <cellStyle name="Accent4 46" xfId="2977"/>
    <cellStyle name="Accent4 47" xfId="2978"/>
    <cellStyle name="Accent4 47 2" xfId="10150"/>
    <cellStyle name="Accent4 48" xfId="2979"/>
    <cellStyle name="Accent4 48 2" xfId="10151"/>
    <cellStyle name="Accent4 49" xfId="2980"/>
    <cellStyle name="Accent4 5" xfId="2981"/>
    <cellStyle name="Accent4 5 2" xfId="2982"/>
    <cellStyle name="Accent4 5 2 2" xfId="21643"/>
    <cellStyle name="Accent4 5 3" xfId="2983"/>
    <cellStyle name="Accent4 5 4" xfId="2984"/>
    <cellStyle name="Accent4 5 5" xfId="2985"/>
    <cellStyle name="Accent4 5 6" xfId="2986"/>
    <cellStyle name="Accent4 5 7" xfId="10337"/>
    <cellStyle name="Accent4 50" xfId="2987"/>
    <cellStyle name="Accent4 51" xfId="2988"/>
    <cellStyle name="Accent4 52" xfId="2989"/>
    <cellStyle name="Accent4 53" xfId="2990"/>
    <cellStyle name="Accent4 54" xfId="2991"/>
    <cellStyle name="Accent4 55" xfId="2992"/>
    <cellStyle name="Accent4 56" xfId="2993"/>
    <cellStyle name="Accent4 57" xfId="2994"/>
    <cellStyle name="Accent4 57 2" xfId="10152"/>
    <cellStyle name="Accent4 57 3" xfId="10604"/>
    <cellStyle name="Accent4 58" xfId="2995"/>
    <cellStyle name="Accent4 58 2" xfId="10671"/>
    <cellStyle name="Accent4 59" xfId="2996"/>
    <cellStyle name="Accent4 59 2" xfId="10674"/>
    <cellStyle name="Accent4 6" xfId="2997"/>
    <cellStyle name="Accent4 6 2" xfId="2998"/>
    <cellStyle name="Accent4 6 3" xfId="2999"/>
    <cellStyle name="Accent4 6 4" xfId="3000"/>
    <cellStyle name="Accent4 6 5" xfId="3001"/>
    <cellStyle name="Accent4 6 6" xfId="3002"/>
    <cellStyle name="Accent4 6 7" xfId="10336"/>
    <cellStyle name="Accent4 60" xfId="3003"/>
    <cellStyle name="Accent4 60 2" xfId="10153"/>
    <cellStyle name="Accent4 61" xfId="3004"/>
    <cellStyle name="Accent4 61 2" xfId="3005"/>
    <cellStyle name="Accent4 61 2 2" xfId="3006"/>
    <cellStyle name="Accent4 61 2 3" xfId="3007"/>
    <cellStyle name="Accent4 62" xfId="3008"/>
    <cellStyle name="Accent4 63" xfId="3009"/>
    <cellStyle name="Accent4 63 2" xfId="10154"/>
    <cellStyle name="Accent4 64" xfId="3010"/>
    <cellStyle name="Accent4 64 2" xfId="10155"/>
    <cellStyle name="Accent4 64 2 2" xfId="20845"/>
    <cellStyle name="Accent4 65" xfId="3011"/>
    <cellStyle name="Accent4 65 2" xfId="10156"/>
    <cellStyle name="Accent4 65 2 2" xfId="20846"/>
    <cellStyle name="Accent4 66" xfId="3012"/>
    <cellStyle name="Accent4 66 2" xfId="10157"/>
    <cellStyle name="Accent4 66 2 2" xfId="20847"/>
    <cellStyle name="Accent4 67" xfId="3013"/>
    <cellStyle name="Accent4 67 2" xfId="20848"/>
    <cellStyle name="Accent4 67 3" xfId="19050"/>
    <cellStyle name="Accent4 68" xfId="3014"/>
    <cellStyle name="Accent4 68 2" xfId="21541"/>
    <cellStyle name="Accent4 68 3" xfId="19051"/>
    <cellStyle name="Accent4 69" xfId="3015"/>
    <cellStyle name="Accent4 69 2" xfId="21540"/>
    <cellStyle name="Accent4 69 3" xfId="19052"/>
    <cellStyle name="Accent4 7" xfId="3016"/>
    <cellStyle name="Accent4 7 2" xfId="3017"/>
    <cellStyle name="Accent4 7 3" xfId="3018"/>
    <cellStyle name="Accent4 7 4" xfId="3019"/>
    <cellStyle name="Accent4 7 5" xfId="3020"/>
    <cellStyle name="Accent4 7 6" xfId="3021"/>
    <cellStyle name="Accent4 7 7" xfId="10335"/>
    <cellStyle name="Accent4 70" xfId="3022"/>
    <cellStyle name="Accent4 70 2" xfId="21539"/>
    <cellStyle name="Accent4 70 3" xfId="19053"/>
    <cellStyle name="Accent4 71" xfId="3023"/>
    <cellStyle name="Accent4 71 2" xfId="21538"/>
    <cellStyle name="Accent4 71 3" xfId="19054"/>
    <cellStyle name="Accent4 72" xfId="3024"/>
    <cellStyle name="Accent4 72 2" xfId="21537"/>
    <cellStyle name="Accent4 72 3" xfId="19055"/>
    <cellStyle name="Accent4 73" xfId="3025"/>
    <cellStyle name="Accent4 73 2" xfId="19056"/>
    <cellStyle name="Accent4 74" xfId="3026"/>
    <cellStyle name="Accent4 74 2" xfId="19057"/>
    <cellStyle name="Accent4 75" xfId="3027"/>
    <cellStyle name="Accent4 75 2" xfId="19058"/>
    <cellStyle name="Accent4 76" xfId="3028"/>
    <cellStyle name="Accent4 76 2" xfId="19059"/>
    <cellStyle name="Accent4 77" xfId="3029"/>
    <cellStyle name="Accent4 77 2" xfId="19060"/>
    <cellStyle name="Accent4 78" xfId="3030"/>
    <cellStyle name="Accent4 78 2" xfId="19061"/>
    <cellStyle name="Accent4 79" xfId="3031"/>
    <cellStyle name="Accent4 79 2" xfId="19062"/>
    <cellStyle name="Accent4 8" xfId="3032"/>
    <cellStyle name="Accent4 8 2" xfId="3033"/>
    <cellStyle name="Accent4 8 3" xfId="3034"/>
    <cellStyle name="Accent4 8 4" xfId="3035"/>
    <cellStyle name="Accent4 8 5" xfId="3036"/>
    <cellStyle name="Accent4 8 6" xfId="3037"/>
    <cellStyle name="Accent4 8 7" xfId="10334"/>
    <cellStyle name="Accent4 80" xfId="3038"/>
    <cellStyle name="Accent4 80 2" xfId="19063"/>
    <cellStyle name="Accent4 81" xfId="3039"/>
    <cellStyle name="Accent4 81 2" xfId="19064"/>
    <cellStyle name="Accent4 82" xfId="3040"/>
    <cellStyle name="Accent4 82 2" xfId="19065"/>
    <cellStyle name="Accent4 83" xfId="3041"/>
    <cellStyle name="Accent4 83 2" xfId="19066"/>
    <cellStyle name="Accent4 84" xfId="3042"/>
    <cellStyle name="Accent4 84 2" xfId="19067"/>
    <cellStyle name="Accent4 85" xfId="3043"/>
    <cellStyle name="Accent4 85 2" xfId="19068"/>
    <cellStyle name="Accent4 86" xfId="3044"/>
    <cellStyle name="Accent4 86 2" xfId="19069"/>
    <cellStyle name="Accent4 87" xfId="3045"/>
    <cellStyle name="Accent4 87 2" xfId="19070"/>
    <cellStyle name="Accent4 88" xfId="3046"/>
    <cellStyle name="Accent4 88 2" xfId="19071"/>
    <cellStyle name="Accent4 89" xfId="3047"/>
    <cellStyle name="Accent4 89 2" xfId="19072"/>
    <cellStyle name="Accent4 9" xfId="3048"/>
    <cellStyle name="Accent4 9 2" xfId="3049"/>
    <cellStyle name="Accent4 9 3" xfId="3050"/>
    <cellStyle name="Accent4 9 4" xfId="3051"/>
    <cellStyle name="Accent4 9 5" xfId="3052"/>
    <cellStyle name="Accent4 9 6" xfId="3053"/>
    <cellStyle name="Accent4 9 7" xfId="10158"/>
    <cellStyle name="Accent4 90" xfId="3054"/>
    <cellStyle name="Accent4 90 2" xfId="19073"/>
    <cellStyle name="Accent4 91" xfId="3055"/>
    <cellStyle name="Accent4 91 2" xfId="19074"/>
    <cellStyle name="Accent4 92" xfId="3056"/>
    <cellStyle name="Accent4 92 2" xfId="19075"/>
    <cellStyle name="Accent4 93" xfId="3057"/>
    <cellStyle name="Accent4 93 2" xfId="19076"/>
    <cellStyle name="Accent4 94" xfId="3058"/>
    <cellStyle name="Accent4 94 2" xfId="19077"/>
    <cellStyle name="Accent4 95" xfId="3059"/>
    <cellStyle name="Accent4 95 2" xfId="19078"/>
    <cellStyle name="Accent4 96" xfId="3060"/>
    <cellStyle name="Accent4 96 2" xfId="19079"/>
    <cellStyle name="Accent4 97" xfId="3061"/>
    <cellStyle name="Accent4 97 2" xfId="19080"/>
    <cellStyle name="Accent4 98" xfId="3062"/>
    <cellStyle name="Accent4 98 2" xfId="19081"/>
    <cellStyle name="Accent4 99" xfId="3063"/>
    <cellStyle name="Accent4 99 2" xfId="19082"/>
    <cellStyle name="Accent5" xfId="9734" builtinId="45" customBuiltin="1"/>
    <cellStyle name="Accent5 - 20%" xfId="24"/>
    <cellStyle name="Accent5 - 20% 10" xfId="3064"/>
    <cellStyle name="Accent5 - 20% 11" xfId="3065"/>
    <cellStyle name="Accent5 - 20% 12" xfId="3066"/>
    <cellStyle name="Accent5 - 20% 13" xfId="3067"/>
    <cellStyle name="Accent5 - 20% 14" xfId="3068"/>
    <cellStyle name="Accent5 - 20% 2" xfId="3069"/>
    <cellStyle name="Accent5 - 20% 2 2" xfId="3070"/>
    <cellStyle name="Accent5 - 20% 2 3" xfId="3071"/>
    <cellStyle name="Accent5 - 20% 3" xfId="3072"/>
    <cellStyle name="Accent5 - 20% 4" xfId="3073"/>
    <cellStyle name="Accent5 - 20% 5" xfId="3074"/>
    <cellStyle name="Accent5 - 20% 6" xfId="3075"/>
    <cellStyle name="Accent5 - 20% 7" xfId="3076"/>
    <cellStyle name="Accent5 - 20% 8" xfId="3077"/>
    <cellStyle name="Accent5 - 20% 9" xfId="3078"/>
    <cellStyle name="Accent5 - 40%" xfId="25"/>
    <cellStyle name="Accent5 - 40% 2" xfId="10415"/>
    <cellStyle name="Accent5 - 60%" xfId="26"/>
    <cellStyle name="Accent5 - 60% 10" xfId="3079"/>
    <cellStyle name="Accent5 - 60% 11" xfId="3080"/>
    <cellStyle name="Accent5 - 60% 12" xfId="3081"/>
    <cellStyle name="Accent5 - 60% 13" xfId="3082"/>
    <cellStyle name="Accent5 - 60% 14" xfId="3083"/>
    <cellStyle name="Accent5 - 60% 2" xfId="3084"/>
    <cellStyle name="Accent5 - 60% 2 2" xfId="3085"/>
    <cellStyle name="Accent5 - 60% 2 3" xfId="3086"/>
    <cellStyle name="Accent5 - 60% 3" xfId="3087"/>
    <cellStyle name="Accent5 - 60% 4" xfId="3088"/>
    <cellStyle name="Accent5 - 60% 5" xfId="3089"/>
    <cellStyle name="Accent5 - 60% 6" xfId="3090"/>
    <cellStyle name="Accent5 - 60% 7" xfId="3091"/>
    <cellStyle name="Accent5 - 60% 8" xfId="3092"/>
    <cellStyle name="Accent5 - 60% 9" xfId="3093"/>
    <cellStyle name="Accent5 10" xfId="3094"/>
    <cellStyle name="Accent5 10 2" xfId="3095"/>
    <cellStyle name="Accent5 10 3" xfId="3096"/>
    <cellStyle name="Accent5 10 4" xfId="3097"/>
    <cellStyle name="Accent5 10 5" xfId="3098"/>
    <cellStyle name="Accent5 10 6" xfId="3099"/>
    <cellStyle name="Accent5 10 7" xfId="10159"/>
    <cellStyle name="Accent5 100" xfId="3100"/>
    <cellStyle name="Accent5 100 2" xfId="19083"/>
    <cellStyle name="Accent5 101" xfId="3101"/>
    <cellStyle name="Accent5 101 2" xfId="19084"/>
    <cellStyle name="Accent5 102" xfId="3102"/>
    <cellStyle name="Accent5 102 2" xfId="19085"/>
    <cellStyle name="Accent5 103" xfId="3103"/>
    <cellStyle name="Accent5 103 2" xfId="19086"/>
    <cellStyle name="Accent5 104" xfId="3104"/>
    <cellStyle name="Accent5 104 2" xfId="19087"/>
    <cellStyle name="Accent5 105" xfId="3105"/>
    <cellStyle name="Accent5 105 2" xfId="19088"/>
    <cellStyle name="Accent5 106" xfId="3106"/>
    <cellStyle name="Accent5 106 2" xfId="19089"/>
    <cellStyle name="Accent5 107" xfId="3107"/>
    <cellStyle name="Accent5 107 2" xfId="19090"/>
    <cellStyle name="Accent5 108" xfId="3108"/>
    <cellStyle name="Accent5 108 2" xfId="19091"/>
    <cellStyle name="Accent5 109" xfId="3109"/>
    <cellStyle name="Accent5 109 2" xfId="19092"/>
    <cellStyle name="Accent5 11" xfId="3110"/>
    <cellStyle name="Accent5 11 2" xfId="3111"/>
    <cellStyle name="Accent5 11 3" xfId="3112"/>
    <cellStyle name="Accent5 11 4" xfId="3113"/>
    <cellStyle name="Accent5 11 5" xfId="3114"/>
    <cellStyle name="Accent5 11 6" xfId="3115"/>
    <cellStyle name="Accent5 11 7" xfId="10160"/>
    <cellStyle name="Accent5 110" xfId="3116"/>
    <cellStyle name="Accent5 110 2" xfId="19093"/>
    <cellStyle name="Accent5 111" xfId="3117"/>
    <cellStyle name="Accent5 111 2" xfId="19094"/>
    <cellStyle name="Accent5 112" xfId="3118"/>
    <cellStyle name="Accent5 112 2" xfId="19095"/>
    <cellStyle name="Accent5 113" xfId="3119"/>
    <cellStyle name="Accent5 113 2" xfId="19096"/>
    <cellStyle name="Accent5 114" xfId="3120"/>
    <cellStyle name="Accent5 114 2" xfId="19097"/>
    <cellStyle name="Accent5 115" xfId="3121"/>
    <cellStyle name="Accent5 115 2" xfId="19098"/>
    <cellStyle name="Accent5 116" xfId="3122"/>
    <cellStyle name="Accent5 116 2" xfId="19099"/>
    <cellStyle name="Accent5 117" xfId="3123"/>
    <cellStyle name="Accent5 117 2" xfId="19100"/>
    <cellStyle name="Accent5 118" xfId="3124"/>
    <cellStyle name="Accent5 118 2" xfId="19101"/>
    <cellStyle name="Accent5 119" xfId="3125"/>
    <cellStyle name="Accent5 119 2" xfId="19102"/>
    <cellStyle name="Accent5 12" xfId="3126"/>
    <cellStyle name="Accent5 12 2" xfId="3127"/>
    <cellStyle name="Accent5 12 2 2" xfId="10512"/>
    <cellStyle name="Accent5 12 2 3" xfId="10416"/>
    <cellStyle name="Accent5 12 3" xfId="3128"/>
    <cellStyle name="Accent5 12 4" xfId="3129"/>
    <cellStyle name="Accent5 12 4 2" xfId="20934"/>
    <cellStyle name="Accent5 12 5" xfId="3130"/>
    <cellStyle name="Accent5 12 6" xfId="3131"/>
    <cellStyle name="Accent5 12 7" xfId="10161"/>
    <cellStyle name="Accent5 120" xfId="3132"/>
    <cellStyle name="Accent5 120 2" xfId="19103"/>
    <cellStyle name="Accent5 121" xfId="3133"/>
    <cellStyle name="Accent5 121 2" xfId="19104"/>
    <cellStyle name="Accent5 122" xfId="3134"/>
    <cellStyle name="Accent5 122 2" xfId="19105"/>
    <cellStyle name="Accent5 123" xfId="3135"/>
    <cellStyle name="Accent5 123 2" xfId="19106"/>
    <cellStyle name="Accent5 124" xfId="3136"/>
    <cellStyle name="Accent5 124 2" xfId="19107"/>
    <cellStyle name="Accent5 125" xfId="3137"/>
    <cellStyle name="Accent5 125 2" xfId="19108"/>
    <cellStyle name="Accent5 126" xfId="3138"/>
    <cellStyle name="Accent5 126 2" xfId="19109"/>
    <cellStyle name="Accent5 127" xfId="3139"/>
    <cellStyle name="Accent5 127 2" xfId="19110"/>
    <cellStyle name="Accent5 128" xfId="3140"/>
    <cellStyle name="Accent5 128 2" xfId="19111"/>
    <cellStyle name="Accent5 129" xfId="3141"/>
    <cellStyle name="Accent5 129 2" xfId="19112"/>
    <cellStyle name="Accent5 13" xfId="3142"/>
    <cellStyle name="Accent5 13 2" xfId="3143"/>
    <cellStyle name="Accent5 13 2 2" xfId="10511"/>
    <cellStyle name="Accent5 13 2 3" xfId="10417"/>
    <cellStyle name="Accent5 13 3" xfId="3144"/>
    <cellStyle name="Accent5 13 4" xfId="3145"/>
    <cellStyle name="Accent5 13 4 2" xfId="20935"/>
    <cellStyle name="Accent5 13 5" xfId="3146"/>
    <cellStyle name="Accent5 13 6" xfId="3147"/>
    <cellStyle name="Accent5 13 7" xfId="10162"/>
    <cellStyle name="Accent5 130" xfId="3148"/>
    <cellStyle name="Accent5 130 2" xfId="19113"/>
    <cellStyle name="Accent5 131" xfId="3149"/>
    <cellStyle name="Accent5 131 2" xfId="19114"/>
    <cellStyle name="Accent5 132" xfId="3150"/>
    <cellStyle name="Accent5 132 2" xfId="19115"/>
    <cellStyle name="Accent5 133" xfId="3151"/>
    <cellStyle name="Accent5 133 2" xfId="19116"/>
    <cellStyle name="Accent5 134" xfId="3152"/>
    <cellStyle name="Accent5 134 2" xfId="19117"/>
    <cellStyle name="Accent5 135" xfId="3153"/>
    <cellStyle name="Accent5 135 2" xfId="19118"/>
    <cellStyle name="Accent5 136" xfId="3154"/>
    <cellStyle name="Accent5 137" xfId="3155"/>
    <cellStyle name="Accent5 137 2" xfId="19119"/>
    <cellStyle name="Accent5 138" xfId="3156"/>
    <cellStyle name="Accent5 139" xfId="3157"/>
    <cellStyle name="Accent5 14" xfId="3158"/>
    <cellStyle name="Accent5 14 2" xfId="3159"/>
    <cellStyle name="Accent5 14 3" xfId="3160"/>
    <cellStyle name="Accent5 14 4" xfId="3161"/>
    <cellStyle name="Accent5 14 5" xfId="3162"/>
    <cellStyle name="Accent5 14 6" xfId="3163"/>
    <cellStyle name="Accent5 14 7" xfId="10163"/>
    <cellStyle name="Accent5 140" xfId="3164"/>
    <cellStyle name="Accent5 140 2" xfId="19120"/>
    <cellStyle name="Accent5 141" xfId="3165"/>
    <cellStyle name="Accent5 141 2" xfId="19121"/>
    <cellStyle name="Accent5 142" xfId="3166"/>
    <cellStyle name="Accent5 142 2" xfId="19122"/>
    <cellStyle name="Accent5 143" xfId="3167"/>
    <cellStyle name="Accent5 143 2" xfId="19123"/>
    <cellStyle name="Accent5 144" xfId="3168"/>
    <cellStyle name="Accent5 144 2" xfId="19124"/>
    <cellStyle name="Accent5 145" xfId="3169"/>
    <cellStyle name="Accent5 145 2" xfId="19125"/>
    <cellStyle name="Accent5 146" xfId="3170"/>
    <cellStyle name="Accent5 146 2" xfId="19126"/>
    <cellStyle name="Accent5 147" xfId="3171"/>
    <cellStyle name="Accent5 147 2" xfId="19127"/>
    <cellStyle name="Accent5 148" xfId="3172"/>
    <cellStyle name="Accent5 148 2" xfId="19128"/>
    <cellStyle name="Accent5 149" xfId="3173"/>
    <cellStyle name="Accent5 149 2" xfId="19129"/>
    <cellStyle name="Accent5 15" xfId="3174"/>
    <cellStyle name="Accent5 15 2" xfId="3175"/>
    <cellStyle name="Accent5 15 2 2" xfId="10510"/>
    <cellStyle name="Accent5 15 3" xfId="3176"/>
    <cellStyle name="Accent5 15 4" xfId="10164"/>
    <cellStyle name="Accent5 150" xfId="3177"/>
    <cellStyle name="Accent5 150 2" xfId="19130"/>
    <cellStyle name="Accent5 151" xfId="3178"/>
    <cellStyle name="Accent5 151 2" xfId="19131"/>
    <cellStyle name="Accent5 152" xfId="3179"/>
    <cellStyle name="Accent5 152 2" xfId="19132"/>
    <cellStyle name="Accent5 153" xfId="3180"/>
    <cellStyle name="Accent5 153 2" xfId="19133"/>
    <cellStyle name="Accent5 154" xfId="3181"/>
    <cellStyle name="Accent5 154 2" xfId="19134"/>
    <cellStyle name="Accent5 155" xfId="3182"/>
    <cellStyle name="Accent5 155 2" xfId="19135"/>
    <cellStyle name="Accent5 156" xfId="3183"/>
    <cellStyle name="Accent5 156 2" xfId="19136"/>
    <cellStyle name="Accent5 157" xfId="3184"/>
    <cellStyle name="Accent5 157 2" xfId="19137"/>
    <cellStyle name="Accent5 158" xfId="3185"/>
    <cellStyle name="Accent5 158 2" xfId="19138"/>
    <cellStyle name="Accent5 159" xfId="3186"/>
    <cellStyle name="Accent5 159 2" xfId="19139"/>
    <cellStyle name="Accent5 16" xfId="3187"/>
    <cellStyle name="Accent5 16 2" xfId="3188"/>
    <cellStyle name="Accent5 16 2 2" xfId="10509"/>
    <cellStyle name="Accent5 16 3" xfId="3189"/>
    <cellStyle name="Accent5 16 4" xfId="10165"/>
    <cellStyle name="Accent5 160" xfId="3190"/>
    <cellStyle name="Accent5 160 2" xfId="19140"/>
    <cellStyle name="Accent5 161" xfId="3191"/>
    <cellStyle name="Accent5 161 2" xfId="19141"/>
    <cellStyle name="Accent5 162" xfId="3192"/>
    <cellStyle name="Accent5 162 2" xfId="19142"/>
    <cellStyle name="Accent5 163" xfId="3193"/>
    <cellStyle name="Accent5 163 2" xfId="19143"/>
    <cellStyle name="Accent5 164" xfId="3194"/>
    <cellStyle name="Accent5 164 2" xfId="19144"/>
    <cellStyle name="Accent5 165" xfId="3195"/>
    <cellStyle name="Accent5 165 2" xfId="19145"/>
    <cellStyle name="Accent5 166" xfId="3196"/>
    <cellStyle name="Accent5 166 2" xfId="19146"/>
    <cellStyle name="Accent5 167" xfId="3197"/>
    <cellStyle name="Accent5 167 2" xfId="19147"/>
    <cellStyle name="Accent5 168" xfId="3198"/>
    <cellStyle name="Accent5 168 2" xfId="19148"/>
    <cellStyle name="Accent5 169" xfId="3199"/>
    <cellStyle name="Accent5 169 2" xfId="19149"/>
    <cellStyle name="Accent5 17" xfId="3200"/>
    <cellStyle name="Accent5 17 2" xfId="3201"/>
    <cellStyle name="Accent5 17 2 2" xfId="10508"/>
    <cellStyle name="Accent5 17 3" xfId="3202"/>
    <cellStyle name="Accent5 17 4" xfId="10166"/>
    <cellStyle name="Accent5 170" xfId="3203"/>
    <cellStyle name="Accent5 170 2" xfId="19150"/>
    <cellStyle name="Accent5 171" xfId="3204"/>
    <cellStyle name="Accent5 171 2" xfId="19151"/>
    <cellStyle name="Accent5 172" xfId="3205"/>
    <cellStyle name="Accent5 173" xfId="3206"/>
    <cellStyle name="Accent5 173 2" xfId="3207"/>
    <cellStyle name="Accent5 173 3" xfId="3208"/>
    <cellStyle name="Accent5 174" xfId="3209"/>
    <cellStyle name="Accent5 174 2" xfId="3210"/>
    <cellStyle name="Accent5 174 3" xfId="3211"/>
    <cellStyle name="Accent5 175" xfId="3212"/>
    <cellStyle name="Accent5 175 2" xfId="3213"/>
    <cellStyle name="Accent5 175 3" xfId="3214"/>
    <cellStyle name="Accent5 176" xfId="3215"/>
    <cellStyle name="Accent5 176 2" xfId="3216"/>
    <cellStyle name="Accent5 176 3" xfId="3217"/>
    <cellStyle name="Accent5 177" xfId="3218"/>
    <cellStyle name="Accent5 177 2" xfId="19152"/>
    <cellStyle name="Accent5 178" xfId="3219"/>
    <cellStyle name="Accent5 178 2" xfId="19153"/>
    <cellStyle name="Accent5 179" xfId="3220"/>
    <cellStyle name="Accent5 179 2" xfId="3221"/>
    <cellStyle name="Accent5 179 3" xfId="19154"/>
    <cellStyle name="Accent5 18" xfId="3222"/>
    <cellStyle name="Accent5 18 2" xfId="3223"/>
    <cellStyle name="Accent5 18 2 2" xfId="10507"/>
    <cellStyle name="Accent5 18 3" xfId="3224"/>
    <cellStyle name="Accent5 18 4" xfId="10167"/>
    <cellStyle name="Accent5 180" xfId="3225"/>
    <cellStyle name="Accent5 180 2" xfId="3226"/>
    <cellStyle name="Accent5 180 3" xfId="19155"/>
    <cellStyle name="Accent5 181" xfId="3227"/>
    <cellStyle name="Accent5 181 2" xfId="3228"/>
    <cellStyle name="Accent5 181 3" xfId="19156"/>
    <cellStyle name="Accent5 182" xfId="3229"/>
    <cellStyle name="Accent5 182 2" xfId="3230"/>
    <cellStyle name="Accent5 182 3" xfId="19157"/>
    <cellStyle name="Accent5 183" xfId="3231"/>
    <cellStyle name="Accent5 183 2" xfId="19158"/>
    <cellStyle name="Accent5 184" xfId="3232"/>
    <cellStyle name="Accent5 184 2" xfId="19159"/>
    <cellStyle name="Accent5 185" xfId="3233"/>
    <cellStyle name="Accent5 185 2" xfId="19160"/>
    <cellStyle name="Accent5 186" xfId="3234"/>
    <cellStyle name="Accent5 186 2" xfId="19161"/>
    <cellStyle name="Accent5 187" xfId="3235"/>
    <cellStyle name="Accent5 187 2" xfId="19162"/>
    <cellStyle name="Accent5 188" xfId="3236"/>
    <cellStyle name="Accent5 188 2" xfId="19163"/>
    <cellStyle name="Accent5 189" xfId="3237"/>
    <cellStyle name="Accent5 189 2" xfId="19164"/>
    <cellStyle name="Accent5 19" xfId="3238"/>
    <cellStyle name="Accent5 19 2" xfId="10168"/>
    <cellStyle name="Accent5 19 2 2" xfId="10506"/>
    <cellStyle name="Accent5 190" xfId="3239"/>
    <cellStyle name="Accent5 190 2" xfId="19165"/>
    <cellStyle name="Accent5 191" xfId="3240"/>
    <cellStyle name="Accent5 191 2" xfId="19166"/>
    <cellStyle name="Accent5 192" xfId="3241"/>
    <cellStyle name="Accent5 192 2" xfId="19167"/>
    <cellStyle name="Accent5 193" xfId="3242"/>
    <cellStyle name="Accent5 193 2" xfId="19168"/>
    <cellStyle name="Accent5 194" xfId="3243"/>
    <cellStyle name="Accent5 194 2" xfId="19169"/>
    <cellStyle name="Accent5 195" xfId="3244"/>
    <cellStyle name="Accent5 195 2" xfId="19170"/>
    <cellStyle name="Accent5 196" xfId="3245"/>
    <cellStyle name="Accent5 197" xfId="3246"/>
    <cellStyle name="Accent5 198" xfId="3247"/>
    <cellStyle name="Accent5 198 2" xfId="19171"/>
    <cellStyle name="Accent5 199" xfId="3248"/>
    <cellStyle name="Accent5 199 2" xfId="19172"/>
    <cellStyle name="Accent5 2" xfId="106"/>
    <cellStyle name="Accent5 2 2" xfId="3249"/>
    <cellStyle name="Accent5 2 2 2" xfId="20936"/>
    <cellStyle name="Accent5 2 2 3" xfId="10505"/>
    <cellStyle name="Accent5 2 3" xfId="3250"/>
    <cellStyle name="Accent5 2 3 2" xfId="20937"/>
    <cellStyle name="Accent5 2 3 3" xfId="21636"/>
    <cellStyle name="Accent5 2 4" xfId="3251"/>
    <cellStyle name="Accent5 2 5" xfId="3252"/>
    <cellStyle name="Accent5 2 5 2" xfId="3253"/>
    <cellStyle name="Accent5 2 5 2 2" xfId="3254"/>
    <cellStyle name="Accent5 2 5 2 3" xfId="3255"/>
    <cellStyle name="Accent5 2 6" xfId="3256"/>
    <cellStyle name="Accent5 2 6 2" xfId="3257"/>
    <cellStyle name="Accent5 2 6 2 2" xfId="3258"/>
    <cellStyle name="Accent5 2 6 2 3" xfId="3259"/>
    <cellStyle name="Accent5 20" xfId="3260"/>
    <cellStyle name="Accent5 20 2" xfId="10169"/>
    <cellStyle name="Accent5 20 2 2" xfId="10504"/>
    <cellStyle name="Accent5 200" xfId="3261"/>
    <cellStyle name="Accent5 200 2" xfId="19173"/>
    <cellStyle name="Accent5 201" xfId="3262"/>
    <cellStyle name="Accent5 201 2" xfId="19174"/>
    <cellStyle name="Accent5 202" xfId="3263"/>
    <cellStyle name="Accent5 202 2" xfId="19175"/>
    <cellStyle name="Accent5 203" xfId="3264"/>
    <cellStyle name="Accent5 203 2" xfId="19176"/>
    <cellStyle name="Accent5 204" xfId="3265"/>
    <cellStyle name="Accent5 205" xfId="3266"/>
    <cellStyle name="Accent5 206" xfId="3267"/>
    <cellStyle name="Accent5 207" xfId="3268"/>
    <cellStyle name="Accent5 207 2" xfId="20861"/>
    <cellStyle name="Accent5 208" xfId="10324"/>
    <cellStyle name="Accent5 208 2" xfId="20870"/>
    <cellStyle name="Accent5 209" xfId="20867"/>
    <cellStyle name="Accent5 21" xfId="3269"/>
    <cellStyle name="Accent5 21 2" xfId="10170"/>
    <cellStyle name="Accent5 21 2 2" xfId="10503"/>
    <cellStyle name="Accent5 210" xfId="20889"/>
    <cellStyle name="Accent5 211" xfId="20903"/>
    <cellStyle name="Accent5 212" xfId="21558"/>
    <cellStyle name="Accent5 22" xfId="3270"/>
    <cellStyle name="Accent5 22 2" xfId="10332"/>
    <cellStyle name="Accent5 22 2 2" xfId="10502"/>
    <cellStyle name="Accent5 23" xfId="3271"/>
    <cellStyle name="Accent5 23 2" xfId="10331"/>
    <cellStyle name="Accent5 23 2 2" xfId="10501"/>
    <cellStyle name="Accent5 24" xfId="3272"/>
    <cellStyle name="Accent5 24 2" xfId="10330"/>
    <cellStyle name="Accent5 24 2 2" xfId="10500"/>
    <cellStyle name="Accent5 24 2 3" xfId="10418"/>
    <cellStyle name="Accent5 24 3" xfId="10419"/>
    <cellStyle name="Accent5 24 4" xfId="20938"/>
    <cellStyle name="Accent5 25" xfId="3273"/>
    <cellStyle name="Accent5 25 2" xfId="10329"/>
    <cellStyle name="Accent5 25 2 2" xfId="10499"/>
    <cellStyle name="Accent5 25 2 3" xfId="10420"/>
    <cellStyle name="Accent5 25 3" xfId="10421"/>
    <cellStyle name="Accent5 25 4" xfId="20939"/>
    <cellStyle name="Accent5 26" xfId="3274"/>
    <cellStyle name="Accent5 26 2" xfId="10422"/>
    <cellStyle name="Accent5 26 2 2" xfId="10498"/>
    <cellStyle name="Accent5 26 2 3" xfId="21617"/>
    <cellStyle name="Accent5 26 3" xfId="10423"/>
    <cellStyle name="Accent5 26 4" xfId="20940"/>
    <cellStyle name="Accent5 27" xfId="3275"/>
    <cellStyle name="Accent5 27 2" xfId="10171"/>
    <cellStyle name="Accent5 27 2 2" xfId="10497"/>
    <cellStyle name="Accent5 27 2 3" xfId="10424"/>
    <cellStyle name="Accent5 27 3" xfId="10425"/>
    <cellStyle name="Accent5 27 4" xfId="20941"/>
    <cellStyle name="Accent5 28" xfId="3276"/>
    <cellStyle name="Accent5 28 2" xfId="10172"/>
    <cellStyle name="Accent5 28 2 2" xfId="10496"/>
    <cellStyle name="Accent5 28 2 3" xfId="10426"/>
    <cellStyle name="Accent5 28 3" xfId="10427"/>
    <cellStyle name="Accent5 28 4" xfId="20942"/>
    <cellStyle name="Accent5 29" xfId="3277"/>
    <cellStyle name="Accent5 29 2" xfId="10173"/>
    <cellStyle name="Accent5 29 2 2" xfId="10495"/>
    <cellStyle name="Accent5 3" xfId="120"/>
    <cellStyle name="Accent5 3 2" xfId="3278"/>
    <cellStyle name="Accent5 3 2 2" xfId="21661"/>
    <cellStyle name="Accent5 3 3" xfId="3279"/>
    <cellStyle name="Accent5 3 4" xfId="3280"/>
    <cellStyle name="Accent5 30" xfId="3281"/>
    <cellStyle name="Accent5 30 2" xfId="10174"/>
    <cellStyle name="Accent5 30 2 2" xfId="10494"/>
    <cellStyle name="Accent5 31" xfId="3282"/>
    <cellStyle name="Accent5 31 2" xfId="10175"/>
    <cellStyle name="Accent5 31 2 2" xfId="10493"/>
    <cellStyle name="Accent5 32" xfId="3283"/>
    <cellStyle name="Accent5 32 2" xfId="10492"/>
    <cellStyle name="Accent5 32 3" xfId="21631"/>
    <cellStyle name="Accent5 33" xfId="3284"/>
    <cellStyle name="Accent5 33 2" xfId="10491"/>
    <cellStyle name="Accent5 34" xfId="3285"/>
    <cellStyle name="Accent5 34 2" xfId="10490"/>
    <cellStyle name="Accent5 34 3" xfId="10428"/>
    <cellStyle name="Accent5 35" xfId="3286"/>
    <cellStyle name="Accent5 35 2" xfId="10489"/>
    <cellStyle name="Accent5 35 3" xfId="10429"/>
    <cellStyle name="Accent5 36" xfId="3287"/>
    <cellStyle name="Accent5 36 2" xfId="10488"/>
    <cellStyle name="Accent5 36 3" xfId="10430"/>
    <cellStyle name="Accent5 37" xfId="3288"/>
    <cellStyle name="Accent5 37 2" xfId="10487"/>
    <cellStyle name="Accent5 37 3" xfId="10431"/>
    <cellStyle name="Accent5 38" xfId="3289"/>
    <cellStyle name="Accent5 38 2" xfId="10176"/>
    <cellStyle name="Accent5 39" xfId="3290"/>
    <cellStyle name="Accent5 39 2" xfId="10177"/>
    <cellStyle name="Accent5 4" xfId="127"/>
    <cellStyle name="Accent5 4 2" xfId="3291"/>
    <cellStyle name="Accent5 4 2 2" xfId="21677"/>
    <cellStyle name="Accent5 4 3" xfId="3292"/>
    <cellStyle name="Accent5 4 4" xfId="3293"/>
    <cellStyle name="Accent5 4 5" xfId="3294"/>
    <cellStyle name="Accent5 4 6" xfId="3295"/>
    <cellStyle name="Accent5 40" xfId="3296"/>
    <cellStyle name="Accent5 41" xfId="3297"/>
    <cellStyle name="Accent5 42" xfId="3298"/>
    <cellStyle name="Accent5 43" xfId="3299"/>
    <cellStyle name="Accent5 44" xfId="3300"/>
    <cellStyle name="Accent5 45" xfId="3301"/>
    <cellStyle name="Accent5 46" xfId="3302"/>
    <cellStyle name="Accent5 47" xfId="3303"/>
    <cellStyle name="Accent5 47 2" xfId="10178"/>
    <cellStyle name="Accent5 48" xfId="3304"/>
    <cellStyle name="Accent5 48 2" xfId="10179"/>
    <cellStyle name="Accent5 49" xfId="3305"/>
    <cellStyle name="Accent5 5" xfId="3306"/>
    <cellStyle name="Accent5 5 2" xfId="3307"/>
    <cellStyle name="Accent5 5 2 2" xfId="21670"/>
    <cellStyle name="Accent5 5 3" xfId="3308"/>
    <cellStyle name="Accent5 5 4" xfId="3309"/>
    <cellStyle name="Accent5 5 5" xfId="3310"/>
    <cellStyle name="Accent5 5 6" xfId="3311"/>
    <cellStyle name="Accent5 5 7" xfId="10328"/>
    <cellStyle name="Accent5 50" xfId="3312"/>
    <cellStyle name="Accent5 51" xfId="3313"/>
    <cellStyle name="Accent5 52" xfId="3314"/>
    <cellStyle name="Accent5 53" xfId="3315"/>
    <cellStyle name="Accent5 54" xfId="3316"/>
    <cellStyle name="Accent5 55" xfId="3317"/>
    <cellStyle name="Accent5 56" xfId="3318"/>
    <cellStyle name="Accent5 57" xfId="3319"/>
    <cellStyle name="Accent5 57 2" xfId="10181"/>
    <cellStyle name="Accent5 57 3" xfId="10605"/>
    <cellStyle name="Accent5 58" xfId="3320"/>
    <cellStyle name="Accent5 58 2" xfId="10670"/>
    <cellStyle name="Accent5 59" xfId="3321"/>
    <cellStyle name="Accent5 59 2" xfId="10675"/>
    <cellStyle name="Accent5 6" xfId="3322"/>
    <cellStyle name="Accent5 6 2" xfId="3323"/>
    <cellStyle name="Accent5 6 3" xfId="3324"/>
    <cellStyle name="Accent5 6 4" xfId="3325"/>
    <cellStyle name="Accent5 6 5" xfId="3326"/>
    <cellStyle name="Accent5 6 6" xfId="3327"/>
    <cellStyle name="Accent5 6 7" xfId="10327"/>
    <cellStyle name="Accent5 60" xfId="3328"/>
    <cellStyle name="Accent5 60 2" xfId="10182"/>
    <cellStyle name="Accent5 61" xfId="3329"/>
    <cellStyle name="Accent5 61 2" xfId="3330"/>
    <cellStyle name="Accent5 61 2 2" xfId="3331"/>
    <cellStyle name="Accent5 61 2 3" xfId="3332"/>
    <cellStyle name="Accent5 62" xfId="3333"/>
    <cellStyle name="Accent5 63" xfId="3334"/>
    <cellStyle name="Accent5 63 2" xfId="10183"/>
    <cellStyle name="Accent5 64" xfId="3335"/>
    <cellStyle name="Accent5 64 2" xfId="10184"/>
    <cellStyle name="Accent5 64 2 2" xfId="20849"/>
    <cellStyle name="Accent5 65" xfId="3336"/>
    <cellStyle name="Accent5 65 2" xfId="10185"/>
    <cellStyle name="Accent5 65 2 2" xfId="20850"/>
    <cellStyle name="Accent5 66" xfId="3337"/>
    <cellStyle name="Accent5 66 2" xfId="10186"/>
    <cellStyle name="Accent5 66 2 2" xfId="20851"/>
    <cellStyle name="Accent5 67" xfId="3338"/>
    <cellStyle name="Accent5 67 2" xfId="20852"/>
    <cellStyle name="Accent5 67 3" xfId="19177"/>
    <cellStyle name="Accent5 68" xfId="3339"/>
    <cellStyle name="Accent5 68 2" xfId="20877"/>
    <cellStyle name="Accent5 68 3" xfId="19178"/>
    <cellStyle name="Accent5 69" xfId="3340"/>
    <cellStyle name="Accent5 69 2" xfId="20880"/>
    <cellStyle name="Accent5 69 3" xfId="19179"/>
    <cellStyle name="Accent5 7" xfId="3341"/>
    <cellStyle name="Accent5 7 2" xfId="3342"/>
    <cellStyle name="Accent5 7 3" xfId="3343"/>
    <cellStyle name="Accent5 7 4" xfId="3344"/>
    <cellStyle name="Accent5 7 5" xfId="3345"/>
    <cellStyle name="Accent5 7 6" xfId="3346"/>
    <cellStyle name="Accent5 7 7" xfId="10326"/>
    <cellStyle name="Accent5 70" xfId="3347"/>
    <cellStyle name="Accent5 70 2" xfId="20886"/>
    <cellStyle name="Accent5 70 3" xfId="19180"/>
    <cellStyle name="Accent5 71" xfId="3348"/>
    <cellStyle name="Accent5 71 2" xfId="20888"/>
    <cellStyle name="Accent5 71 3" xfId="19181"/>
    <cellStyle name="Accent5 72" xfId="3349"/>
    <cellStyle name="Accent5 72 2" xfId="20891"/>
    <cellStyle name="Accent5 72 3" xfId="19182"/>
    <cellStyle name="Accent5 73" xfId="3350"/>
    <cellStyle name="Accent5 73 2" xfId="19183"/>
    <cellStyle name="Accent5 74" xfId="3351"/>
    <cellStyle name="Accent5 74 2" xfId="19184"/>
    <cellStyle name="Accent5 75" xfId="3352"/>
    <cellStyle name="Accent5 75 2" xfId="19185"/>
    <cellStyle name="Accent5 76" xfId="3353"/>
    <cellStyle name="Accent5 76 2" xfId="19186"/>
    <cellStyle name="Accent5 77" xfId="3354"/>
    <cellStyle name="Accent5 77 2" xfId="19187"/>
    <cellStyle name="Accent5 78" xfId="3355"/>
    <cellStyle name="Accent5 78 2" xfId="19188"/>
    <cellStyle name="Accent5 79" xfId="3356"/>
    <cellStyle name="Accent5 79 2" xfId="19189"/>
    <cellStyle name="Accent5 8" xfId="3357"/>
    <cellStyle name="Accent5 8 2" xfId="3358"/>
    <cellStyle name="Accent5 8 3" xfId="3359"/>
    <cellStyle name="Accent5 8 4" xfId="3360"/>
    <cellStyle name="Accent5 8 5" xfId="3361"/>
    <cellStyle name="Accent5 8 6" xfId="3362"/>
    <cellStyle name="Accent5 8 7" xfId="10325"/>
    <cellStyle name="Accent5 80" xfId="3363"/>
    <cellStyle name="Accent5 80 2" xfId="19190"/>
    <cellStyle name="Accent5 81" xfId="3364"/>
    <cellStyle name="Accent5 81 2" xfId="19191"/>
    <cellStyle name="Accent5 82" xfId="3365"/>
    <cellStyle name="Accent5 82 2" xfId="19192"/>
    <cellStyle name="Accent5 83" xfId="3366"/>
    <cellStyle name="Accent5 83 2" xfId="19193"/>
    <cellStyle name="Accent5 84" xfId="3367"/>
    <cellStyle name="Accent5 84 2" xfId="19194"/>
    <cellStyle name="Accent5 85" xfId="3368"/>
    <cellStyle name="Accent5 85 2" xfId="19195"/>
    <cellStyle name="Accent5 86" xfId="3369"/>
    <cellStyle name="Accent5 86 2" xfId="19196"/>
    <cellStyle name="Accent5 87" xfId="3370"/>
    <cellStyle name="Accent5 87 2" xfId="19197"/>
    <cellStyle name="Accent5 88" xfId="3371"/>
    <cellStyle name="Accent5 88 2" xfId="19198"/>
    <cellStyle name="Accent5 89" xfId="3372"/>
    <cellStyle name="Accent5 89 2" xfId="19199"/>
    <cellStyle name="Accent5 9" xfId="3373"/>
    <cellStyle name="Accent5 9 2" xfId="3374"/>
    <cellStyle name="Accent5 9 3" xfId="3375"/>
    <cellStyle name="Accent5 9 4" xfId="3376"/>
    <cellStyle name="Accent5 9 5" xfId="3377"/>
    <cellStyle name="Accent5 9 6" xfId="3378"/>
    <cellStyle name="Accent5 9 7" xfId="10187"/>
    <cellStyle name="Accent5 90" xfId="3379"/>
    <cellStyle name="Accent5 90 2" xfId="19200"/>
    <cellStyle name="Accent5 91" xfId="3380"/>
    <cellStyle name="Accent5 91 2" xfId="19201"/>
    <cellStyle name="Accent5 92" xfId="3381"/>
    <cellStyle name="Accent5 92 2" xfId="19202"/>
    <cellStyle name="Accent5 93" xfId="3382"/>
    <cellStyle name="Accent5 93 2" xfId="19203"/>
    <cellStyle name="Accent5 94" xfId="3383"/>
    <cellStyle name="Accent5 94 2" xfId="19204"/>
    <cellStyle name="Accent5 95" xfId="3384"/>
    <cellStyle name="Accent5 95 2" xfId="19205"/>
    <cellStyle name="Accent5 96" xfId="3385"/>
    <cellStyle name="Accent5 96 2" xfId="19206"/>
    <cellStyle name="Accent5 97" xfId="3386"/>
    <cellStyle name="Accent5 97 2" xfId="19207"/>
    <cellStyle name="Accent5 98" xfId="3387"/>
    <cellStyle name="Accent5 98 2" xfId="19208"/>
    <cellStyle name="Accent5 99" xfId="3388"/>
    <cellStyle name="Accent5 99 2" xfId="19209"/>
    <cellStyle name="Accent6" xfId="9738" builtinId="49" customBuiltin="1"/>
    <cellStyle name="Accent6 - 20%" xfId="27"/>
    <cellStyle name="Accent6 - 20% 2" xfId="10433"/>
    <cellStyle name="Accent6 - 40%" xfId="28"/>
    <cellStyle name="Accent6 - 40% 10" xfId="3389"/>
    <cellStyle name="Accent6 - 40% 11" xfId="3390"/>
    <cellStyle name="Accent6 - 40% 12" xfId="3391"/>
    <cellStyle name="Accent6 - 40% 13" xfId="3392"/>
    <cellStyle name="Accent6 - 40% 14" xfId="3393"/>
    <cellStyle name="Accent6 - 40% 2" xfId="3394"/>
    <cellStyle name="Accent6 - 40% 2 2" xfId="3395"/>
    <cellStyle name="Accent6 - 40% 2 3" xfId="3396"/>
    <cellStyle name="Accent6 - 40% 3" xfId="3397"/>
    <cellStyle name="Accent6 - 40% 4" xfId="3398"/>
    <cellStyle name="Accent6 - 40% 5" xfId="3399"/>
    <cellStyle name="Accent6 - 40% 6" xfId="3400"/>
    <cellStyle name="Accent6 - 40% 7" xfId="3401"/>
    <cellStyle name="Accent6 - 40% 8" xfId="3402"/>
    <cellStyle name="Accent6 - 40% 9" xfId="3403"/>
    <cellStyle name="Accent6 - 60%" xfId="29"/>
    <cellStyle name="Accent6 - 60% 10" xfId="3404"/>
    <cellStyle name="Accent6 - 60% 11" xfId="3405"/>
    <cellStyle name="Accent6 - 60% 12" xfId="3406"/>
    <cellStyle name="Accent6 - 60% 13" xfId="3407"/>
    <cellStyle name="Accent6 - 60% 14" xfId="3408"/>
    <cellStyle name="Accent6 - 60% 2" xfId="3409"/>
    <cellStyle name="Accent6 - 60% 2 2" xfId="3410"/>
    <cellStyle name="Accent6 - 60% 2 3" xfId="3411"/>
    <cellStyle name="Accent6 - 60% 3" xfId="3412"/>
    <cellStyle name="Accent6 - 60% 4" xfId="3413"/>
    <cellStyle name="Accent6 - 60% 5" xfId="3414"/>
    <cellStyle name="Accent6 - 60% 6" xfId="3415"/>
    <cellStyle name="Accent6 - 60% 7" xfId="3416"/>
    <cellStyle name="Accent6 - 60% 8" xfId="3417"/>
    <cellStyle name="Accent6 - 60% 9" xfId="3418"/>
    <cellStyle name="Accent6 10" xfId="3419"/>
    <cellStyle name="Accent6 10 2" xfId="3420"/>
    <cellStyle name="Accent6 10 3" xfId="3421"/>
    <cellStyle name="Accent6 10 4" xfId="3422"/>
    <cellStyle name="Accent6 10 5" xfId="3423"/>
    <cellStyle name="Accent6 10 6" xfId="3424"/>
    <cellStyle name="Accent6 10 7" xfId="10188"/>
    <cellStyle name="Accent6 100" xfId="3425"/>
    <cellStyle name="Accent6 100 2" xfId="19210"/>
    <cellStyle name="Accent6 101" xfId="3426"/>
    <cellStyle name="Accent6 101 2" xfId="19211"/>
    <cellStyle name="Accent6 102" xfId="3427"/>
    <cellStyle name="Accent6 102 2" xfId="19212"/>
    <cellStyle name="Accent6 103" xfId="3428"/>
    <cellStyle name="Accent6 103 2" xfId="19213"/>
    <cellStyle name="Accent6 104" xfId="3429"/>
    <cellStyle name="Accent6 104 2" xfId="19214"/>
    <cellStyle name="Accent6 105" xfId="3430"/>
    <cellStyle name="Accent6 105 2" xfId="19215"/>
    <cellStyle name="Accent6 106" xfId="3431"/>
    <cellStyle name="Accent6 106 2" xfId="19216"/>
    <cellStyle name="Accent6 107" xfId="3432"/>
    <cellStyle name="Accent6 107 2" xfId="19217"/>
    <cellStyle name="Accent6 108" xfId="3433"/>
    <cellStyle name="Accent6 108 2" xfId="19218"/>
    <cellStyle name="Accent6 109" xfId="3434"/>
    <cellStyle name="Accent6 109 2" xfId="19219"/>
    <cellStyle name="Accent6 11" xfId="3435"/>
    <cellStyle name="Accent6 11 2" xfId="3436"/>
    <cellStyle name="Accent6 11 3" xfId="3437"/>
    <cellStyle name="Accent6 11 4" xfId="3438"/>
    <cellStyle name="Accent6 11 5" xfId="3439"/>
    <cellStyle name="Accent6 11 6" xfId="3440"/>
    <cellStyle name="Accent6 11 7" xfId="10189"/>
    <cellStyle name="Accent6 110" xfId="3441"/>
    <cellStyle name="Accent6 110 2" xfId="19220"/>
    <cellStyle name="Accent6 111" xfId="3442"/>
    <cellStyle name="Accent6 111 2" xfId="19221"/>
    <cellStyle name="Accent6 112" xfId="3443"/>
    <cellStyle name="Accent6 112 2" xfId="19222"/>
    <cellStyle name="Accent6 113" xfId="3444"/>
    <cellStyle name="Accent6 113 2" xfId="19223"/>
    <cellStyle name="Accent6 114" xfId="3445"/>
    <cellStyle name="Accent6 114 2" xfId="19224"/>
    <cellStyle name="Accent6 115" xfId="3446"/>
    <cellStyle name="Accent6 115 2" xfId="19225"/>
    <cellStyle name="Accent6 116" xfId="3447"/>
    <cellStyle name="Accent6 116 2" xfId="19226"/>
    <cellStyle name="Accent6 117" xfId="3448"/>
    <cellStyle name="Accent6 117 2" xfId="19227"/>
    <cellStyle name="Accent6 118" xfId="3449"/>
    <cellStyle name="Accent6 118 2" xfId="19228"/>
    <cellStyle name="Accent6 119" xfId="3450"/>
    <cellStyle name="Accent6 119 2" xfId="19229"/>
    <cellStyle name="Accent6 12" xfId="3451"/>
    <cellStyle name="Accent6 12 2" xfId="3452"/>
    <cellStyle name="Accent6 12 2 2" xfId="10486"/>
    <cellStyle name="Accent6 12 2 3" xfId="10434"/>
    <cellStyle name="Accent6 12 3" xfId="3453"/>
    <cellStyle name="Accent6 12 4" xfId="3454"/>
    <cellStyle name="Accent6 12 4 2" xfId="20943"/>
    <cellStyle name="Accent6 12 5" xfId="3455"/>
    <cellStyle name="Accent6 12 6" xfId="3456"/>
    <cellStyle name="Accent6 12 7" xfId="10190"/>
    <cellStyle name="Accent6 120" xfId="3457"/>
    <cellStyle name="Accent6 120 2" xfId="19230"/>
    <cellStyle name="Accent6 121" xfId="3458"/>
    <cellStyle name="Accent6 121 2" xfId="19231"/>
    <cellStyle name="Accent6 122" xfId="3459"/>
    <cellStyle name="Accent6 122 2" xfId="19232"/>
    <cellStyle name="Accent6 123" xfId="3460"/>
    <cellStyle name="Accent6 123 2" xfId="19233"/>
    <cellStyle name="Accent6 124" xfId="3461"/>
    <cellStyle name="Accent6 124 2" xfId="19234"/>
    <cellStyle name="Accent6 125" xfId="3462"/>
    <cellStyle name="Accent6 125 2" xfId="19235"/>
    <cellStyle name="Accent6 126" xfId="3463"/>
    <cellStyle name="Accent6 126 2" xfId="19236"/>
    <cellStyle name="Accent6 127" xfId="3464"/>
    <cellStyle name="Accent6 127 2" xfId="19237"/>
    <cellStyle name="Accent6 128" xfId="3465"/>
    <cellStyle name="Accent6 128 2" xfId="19238"/>
    <cellStyle name="Accent6 129" xfId="3466"/>
    <cellStyle name="Accent6 129 2" xfId="19239"/>
    <cellStyle name="Accent6 13" xfId="3467"/>
    <cellStyle name="Accent6 13 2" xfId="3468"/>
    <cellStyle name="Accent6 13 2 2" xfId="10378"/>
    <cellStyle name="Accent6 13 2 3" xfId="10435"/>
    <cellStyle name="Accent6 13 3" xfId="3469"/>
    <cellStyle name="Accent6 13 4" xfId="3470"/>
    <cellStyle name="Accent6 13 4 2" xfId="20944"/>
    <cellStyle name="Accent6 13 5" xfId="3471"/>
    <cellStyle name="Accent6 13 6" xfId="3472"/>
    <cellStyle name="Accent6 13 7" xfId="10191"/>
    <cellStyle name="Accent6 130" xfId="3473"/>
    <cellStyle name="Accent6 130 2" xfId="19240"/>
    <cellStyle name="Accent6 131" xfId="3474"/>
    <cellStyle name="Accent6 131 2" xfId="19241"/>
    <cellStyle name="Accent6 132" xfId="3475"/>
    <cellStyle name="Accent6 132 2" xfId="19242"/>
    <cellStyle name="Accent6 133" xfId="3476"/>
    <cellStyle name="Accent6 133 2" xfId="19243"/>
    <cellStyle name="Accent6 134" xfId="3477"/>
    <cellStyle name="Accent6 134 2" xfId="19244"/>
    <cellStyle name="Accent6 135" xfId="3478"/>
    <cellStyle name="Accent6 135 2" xfId="19245"/>
    <cellStyle name="Accent6 136" xfId="3479"/>
    <cellStyle name="Accent6 137" xfId="3480"/>
    <cellStyle name="Accent6 137 2" xfId="19246"/>
    <cellStyle name="Accent6 138" xfId="3481"/>
    <cellStyle name="Accent6 139" xfId="3482"/>
    <cellStyle name="Accent6 14" xfId="3483"/>
    <cellStyle name="Accent6 14 2" xfId="3484"/>
    <cellStyle name="Accent6 14 3" xfId="3485"/>
    <cellStyle name="Accent6 14 4" xfId="3486"/>
    <cellStyle name="Accent6 14 5" xfId="3487"/>
    <cellStyle name="Accent6 14 6" xfId="3488"/>
    <cellStyle name="Accent6 14 7" xfId="10192"/>
    <cellStyle name="Accent6 140" xfId="3489"/>
    <cellStyle name="Accent6 140 2" xfId="19247"/>
    <cellStyle name="Accent6 141" xfId="3490"/>
    <cellStyle name="Accent6 141 2" xfId="19248"/>
    <cellStyle name="Accent6 142" xfId="3491"/>
    <cellStyle name="Accent6 142 2" xfId="19249"/>
    <cellStyle name="Accent6 143" xfId="3492"/>
    <cellStyle name="Accent6 143 2" xfId="19250"/>
    <cellStyle name="Accent6 144" xfId="3493"/>
    <cellStyle name="Accent6 144 2" xfId="19251"/>
    <cellStyle name="Accent6 145" xfId="3494"/>
    <cellStyle name="Accent6 145 2" xfId="19252"/>
    <cellStyle name="Accent6 146" xfId="3495"/>
    <cellStyle name="Accent6 146 2" xfId="19253"/>
    <cellStyle name="Accent6 147" xfId="3496"/>
    <cellStyle name="Accent6 147 2" xfId="19254"/>
    <cellStyle name="Accent6 148" xfId="3497"/>
    <cellStyle name="Accent6 148 2" xfId="19255"/>
    <cellStyle name="Accent6 149" xfId="3498"/>
    <cellStyle name="Accent6 149 2" xfId="19256"/>
    <cellStyle name="Accent6 15" xfId="3499"/>
    <cellStyle name="Accent6 15 2" xfId="3500"/>
    <cellStyle name="Accent6 15 2 2" xfId="10639"/>
    <cellStyle name="Accent6 15 3" xfId="3501"/>
    <cellStyle name="Accent6 15 4" xfId="10193"/>
    <cellStyle name="Accent6 150" xfId="3502"/>
    <cellStyle name="Accent6 150 2" xfId="19257"/>
    <cellStyle name="Accent6 151" xfId="3503"/>
    <cellStyle name="Accent6 151 2" xfId="19258"/>
    <cellStyle name="Accent6 152" xfId="3504"/>
    <cellStyle name="Accent6 152 2" xfId="19259"/>
    <cellStyle name="Accent6 153" xfId="3505"/>
    <cellStyle name="Accent6 153 2" xfId="19260"/>
    <cellStyle name="Accent6 154" xfId="3506"/>
    <cellStyle name="Accent6 154 2" xfId="19261"/>
    <cellStyle name="Accent6 155" xfId="3507"/>
    <cellStyle name="Accent6 155 2" xfId="19262"/>
    <cellStyle name="Accent6 156" xfId="3508"/>
    <cellStyle name="Accent6 156 2" xfId="19263"/>
    <cellStyle name="Accent6 157" xfId="3509"/>
    <cellStyle name="Accent6 157 2" xfId="19264"/>
    <cellStyle name="Accent6 158" xfId="3510"/>
    <cellStyle name="Accent6 158 2" xfId="19265"/>
    <cellStyle name="Accent6 159" xfId="3511"/>
    <cellStyle name="Accent6 159 2" xfId="19266"/>
    <cellStyle name="Accent6 16" xfId="3512"/>
    <cellStyle name="Accent6 16 2" xfId="3513"/>
    <cellStyle name="Accent6 16 2 2" xfId="10640"/>
    <cellStyle name="Accent6 16 3" xfId="3514"/>
    <cellStyle name="Accent6 16 4" xfId="10194"/>
    <cellStyle name="Accent6 160" xfId="3515"/>
    <cellStyle name="Accent6 160 2" xfId="19267"/>
    <cellStyle name="Accent6 161" xfId="3516"/>
    <cellStyle name="Accent6 161 2" xfId="19268"/>
    <cellStyle name="Accent6 162" xfId="3517"/>
    <cellStyle name="Accent6 162 2" xfId="19269"/>
    <cellStyle name="Accent6 163" xfId="3518"/>
    <cellStyle name="Accent6 163 2" xfId="19270"/>
    <cellStyle name="Accent6 164" xfId="3519"/>
    <cellStyle name="Accent6 164 2" xfId="19271"/>
    <cellStyle name="Accent6 165" xfId="3520"/>
    <cellStyle name="Accent6 165 2" xfId="19272"/>
    <cellStyle name="Accent6 166" xfId="3521"/>
    <cellStyle name="Accent6 166 2" xfId="19273"/>
    <cellStyle name="Accent6 167" xfId="3522"/>
    <cellStyle name="Accent6 167 2" xfId="19274"/>
    <cellStyle name="Accent6 168" xfId="3523"/>
    <cellStyle name="Accent6 168 2" xfId="19275"/>
    <cellStyle name="Accent6 169" xfId="3524"/>
    <cellStyle name="Accent6 169 2" xfId="19276"/>
    <cellStyle name="Accent6 17" xfId="3525"/>
    <cellStyle name="Accent6 17 2" xfId="3526"/>
    <cellStyle name="Accent6 17 2 2" xfId="10641"/>
    <cellStyle name="Accent6 17 3" xfId="3527"/>
    <cellStyle name="Accent6 17 4" xfId="10195"/>
    <cellStyle name="Accent6 170" xfId="3528"/>
    <cellStyle name="Accent6 170 2" xfId="19277"/>
    <cellStyle name="Accent6 171" xfId="3529"/>
    <cellStyle name="Accent6 171 2" xfId="19278"/>
    <cellStyle name="Accent6 172" xfId="3530"/>
    <cellStyle name="Accent6 173" xfId="3531"/>
    <cellStyle name="Accent6 173 2" xfId="3532"/>
    <cellStyle name="Accent6 173 3" xfId="3533"/>
    <cellStyle name="Accent6 174" xfId="3534"/>
    <cellStyle name="Accent6 174 2" xfId="3535"/>
    <cellStyle name="Accent6 174 3" xfId="3536"/>
    <cellStyle name="Accent6 175" xfId="3537"/>
    <cellStyle name="Accent6 175 2" xfId="3538"/>
    <cellStyle name="Accent6 175 3" xfId="3539"/>
    <cellStyle name="Accent6 176" xfId="3540"/>
    <cellStyle name="Accent6 176 2" xfId="3541"/>
    <cellStyle name="Accent6 176 3" xfId="3542"/>
    <cellStyle name="Accent6 177" xfId="3543"/>
    <cellStyle name="Accent6 177 2" xfId="19279"/>
    <cellStyle name="Accent6 178" xfId="3544"/>
    <cellStyle name="Accent6 178 2" xfId="19280"/>
    <cellStyle name="Accent6 179" xfId="3545"/>
    <cellStyle name="Accent6 179 2" xfId="3546"/>
    <cellStyle name="Accent6 179 3" xfId="19281"/>
    <cellStyle name="Accent6 18" xfId="3547"/>
    <cellStyle name="Accent6 18 2" xfId="3548"/>
    <cellStyle name="Accent6 18 2 2" xfId="10642"/>
    <cellStyle name="Accent6 18 3" xfId="3549"/>
    <cellStyle name="Accent6 18 4" xfId="10196"/>
    <cellStyle name="Accent6 180" xfId="3550"/>
    <cellStyle name="Accent6 180 2" xfId="3551"/>
    <cellStyle name="Accent6 180 3" xfId="19282"/>
    <cellStyle name="Accent6 181" xfId="3552"/>
    <cellStyle name="Accent6 181 2" xfId="3553"/>
    <cellStyle name="Accent6 181 3" xfId="19283"/>
    <cellStyle name="Accent6 182" xfId="3554"/>
    <cellStyle name="Accent6 182 2" xfId="3555"/>
    <cellStyle name="Accent6 182 3" xfId="19284"/>
    <cellStyle name="Accent6 183" xfId="3556"/>
    <cellStyle name="Accent6 183 2" xfId="19285"/>
    <cellStyle name="Accent6 184" xfId="3557"/>
    <cellStyle name="Accent6 184 2" xfId="19286"/>
    <cellStyle name="Accent6 185" xfId="3558"/>
    <cellStyle name="Accent6 185 2" xfId="19287"/>
    <cellStyle name="Accent6 186" xfId="3559"/>
    <cellStyle name="Accent6 186 2" xfId="19288"/>
    <cellStyle name="Accent6 187" xfId="3560"/>
    <cellStyle name="Accent6 187 2" xfId="19289"/>
    <cellStyle name="Accent6 188" xfId="3561"/>
    <cellStyle name="Accent6 188 2" xfId="19290"/>
    <cellStyle name="Accent6 189" xfId="3562"/>
    <cellStyle name="Accent6 189 2" xfId="19291"/>
    <cellStyle name="Accent6 19" xfId="3563"/>
    <cellStyle name="Accent6 19 2" xfId="10197"/>
    <cellStyle name="Accent6 19 2 2" xfId="10643"/>
    <cellStyle name="Accent6 190" xfId="3564"/>
    <cellStyle name="Accent6 190 2" xfId="19292"/>
    <cellStyle name="Accent6 191" xfId="3565"/>
    <cellStyle name="Accent6 191 2" xfId="19293"/>
    <cellStyle name="Accent6 192" xfId="3566"/>
    <cellStyle name="Accent6 192 2" xfId="19294"/>
    <cellStyle name="Accent6 193" xfId="3567"/>
    <cellStyle name="Accent6 193 2" xfId="19295"/>
    <cellStyle name="Accent6 194" xfId="3568"/>
    <cellStyle name="Accent6 194 2" xfId="19296"/>
    <cellStyle name="Accent6 195" xfId="3569"/>
    <cellStyle name="Accent6 195 2" xfId="19297"/>
    <cellStyle name="Accent6 196" xfId="3570"/>
    <cellStyle name="Accent6 197" xfId="3571"/>
    <cellStyle name="Accent6 198" xfId="3572"/>
    <cellStyle name="Accent6 198 2" xfId="19298"/>
    <cellStyle name="Accent6 199" xfId="3573"/>
    <cellStyle name="Accent6 199 2" xfId="19299"/>
    <cellStyle name="Accent6 2" xfId="107"/>
    <cellStyle name="Accent6 2 2" xfId="3574"/>
    <cellStyle name="Accent6 2 2 2" xfId="20945"/>
    <cellStyle name="Accent6 2 2 3" xfId="10644"/>
    <cellStyle name="Accent6 2 3" xfId="3575"/>
    <cellStyle name="Accent6 2 3 2" xfId="20946"/>
    <cellStyle name="Accent6 2 3 3" xfId="21610"/>
    <cellStyle name="Accent6 2 4" xfId="3576"/>
    <cellStyle name="Accent6 2 5" xfId="3577"/>
    <cellStyle name="Accent6 2 5 2" xfId="3578"/>
    <cellStyle name="Accent6 2 5 2 2" xfId="3579"/>
    <cellStyle name="Accent6 2 5 2 3" xfId="3580"/>
    <cellStyle name="Accent6 2 6" xfId="3581"/>
    <cellStyle name="Accent6 2 6 2" xfId="3582"/>
    <cellStyle name="Accent6 2 6 2 2" xfId="3583"/>
    <cellStyle name="Accent6 2 6 2 3" xfId="3584"/>
    <cellStyle name="Accent6 20" xfId="3585"/>
    <cellStyle name="Accent6 20 2" xfId="10198"/>
    <cellStyle name="Accent6 20 2 2" xfId="10645"/>
    <cellStyle name="Accent6 200" xfId="3586"/>
    <cellStyle name="Accent6 200 2" xfId="19300"/>
    <cellStyle name="Accent6 201" xfId="3587"/>
    <cellStyle name="Accent6 201 2" xfId="19301"/>
    <cellStyle name="Accent6 202" xfId="3588"/>
    <cellStyle name="Accent6 202 2" xfId="19302"/>
    <cellStyle name="Accent6 203" xfId="3589"/>
    <cellStyle name="Accent6 203 2" xfId="19303"/>
    <cellStyle name="Accent6 204" xfId="3590"/>
    <cellStyle name="Accent6 205" xfId="3591"/>
    <cellStyle name="Accent6 206" xfId="3592"/>
    <cellStyle name="Accent6 207" xfId="3593"/>
    <cellStyle name="Accent6 207 2" xfId="20862"/>
    <cellStyle name="Accent6 208" xfId="10356"/>
    <cellStyle name="Accent6 208 2" xfId="20869"/>
    <cellStyle name="Accent6 209" xfId="20868"/>
    <cellStyle name="Accent6 21" xfId="3594"/>
    <cellStyle name="Accent6 21 2" xfId="10199"/>
    <cellStyle name="Accent6 21 2 2" xfId="10646"/>
    <cellStyle name="Accent6 210" xfId="20893"/>
    <cellStyle name="Accent6 211" xfId="20902"/>
    <cellStyle name="Accent6 212" xfId="21557"/>
    <cellStyle name="Accent6 22" xfId="3595"/>
    <cellStyle name="Accent6 22 2" xfId="10323"/>
    <cellStyle name="Accent6 22 2 2" xfId="10647"/>
    <cellStyle name="Accent6 23" xfId="3596"/>
    <cellStyle name="Accent6 23 2" xfId="10322"/>
    <cellStyle name="Accent6 23 2 2" xfId="10648"/>
    <cellStyle name="Accent6 24" xfId="3597"/>
    <cellStyle name="Accent6 24 2" xfId="10321"/>
    <cellStyle name="Accent6 24 2 2" xfId="10649"/>
    <cellStyle name="Accent6 24 2 3" xfId="10436"/>
    <cellStyle name="Accent6 24 3" xfId="10437"/>
    <cellStyle name="Accent6 24 4" xfId="20947"/>
    <cellStyle name="Accent6 25" xfId="3598"/>
    <cellStyle name="Accent6 25 2" xfId="10320"/>
    <cellStyle name="Accent6 25 2 2" xfId="10650"/>
    <cellStyle name="Accent6 25 2 3" xfId="10438"/>
    <cellStyle name="Accent6 25 3" xfId="10439"/>
    <cellStyle name="Accent6 25 4" xfId="20948"/>
    <cellStyle name="Accent6 26" xfId="3599"/>
    <cellStyle name="Accent6 26 2" xfId="10440"/>
    <cellStyle name="Accent6 26 2 2" xfId="10651"/>
    <cellStyle name="Accent6 26 2 3" xfId="10540"/>
    <cellStyle name="Accent6 26 3" xfId="10441"/>
    <cellStyle name="Accent6 26 4" xfId="20949"/>
    <cellStyle name="Accent6 27" xfId="3600"/>
    <cellStyle name="Accent6 27 2" xfId="10200"/>
    <cellStyle name="Accent6 27 2 2" xfId="10652"/>
    <cellStyle name="Accent6 27 2 3" xfId="10442"/>
    <cellStyle name="Accent6 27 3" xfId="10443"/>
    <cellStyle name="Accent6 27 4" xfId="20950"/>
    <cellStyle name="Accent6 28" xfId="3601"/>
    <cellStyle name="Accent6 28 2" xfId="10201"/>
    <cellStyle name="Accent6 28 2 2" xfId="10653"/>
    <cellStyle name="Accent6 28 2 3" xfId="10444"/>
    <cellStyle name="Accent6 28 3" xfId="10445"/>
    <cellStyle name="Accent6 28 4" xfId="20951"/>
    <cellStyle name="Accent6 29" xfId="3602"/>
    <cellStyle name="Accent6 29 2" xfId="10202"/>
    <cellStyle name="Accent6 29 2 2" xfId="10654"/>
    <cellStyle name="Accent6 3" xfId="119"/>
    <cellStyle name="Accent6 3 2" xfId="3603"/>
    <cellStyle name="Accent6 3 2 2" xfId="21644"/>
    <cellStyle name="Accent6 3 3" xfId="3604"/>
    <cellStyle name="Accent6 3 4" xfId="3605"/>
    <cellStyle name="Accent6 30" xfId="3606"/>
    <cellStyle name="Accent6 30 2" xfId="10203"/>
    <cellStyle name="Accent6 30 2 2" xfId="10655"/>
    <cellStyle name="Accent6 31" xfId="3607"/>
    <cellStyle name="Accent6 31 2" xfId="10204"/>
    <cellStyle name="Accent6 31 2 2" xfId="10656"/>
    <cellStyle name="Accent6 32" xfId="3608"/>
    <cellStyle name="Accent6 32 2" xfId="10657"/>
    <cellStyle name="Accent6 32 3" xfId="21626"/>
    <cellStyle name="Accent6 33" xfId="3609"/>
    <cellStyle name="Accent6 33 2" xfId="10658"/>
    <cellStyle name="Accent6 34" xfId="3610"/>
    <cellStyle name="Accent6 34 2" xfId="10659"/>
    <cellStyle name="Accent6 34 3" xfId="10446"/>
    <cellStyle name="Accent6 35" xfId="3611"/>
    <cellStyle name="Accent6 35 2" xfId="10660"/>
    <cellStyle name="Accent6 35 3" xfId="10447"/>
    <cellStyle name="Accent6 36" xfId="3612"/>
    <cellStyle name="Accent6 36 2" xfId="10661"/>
    <cellStyle name="Accent6 36 3" xfId="10448"/>
    <cellStyle name="Accent6 37" xfId="3613"/>
    <cellStyle name="Accent6 37 2" xfId="10662"/>
    <cellStyle name="Accent6 37 3" xfId="10449"/>
    <cellStyle name="Accent6 38" xfId="3614"/>
    <cellStyle name="Accent6 38 2" xfId="10205"/>
    <cellStyle name="Accent6 39" xfId="3615"/>
    <cellStyle name="Accent6 39 2" xfId="10206"/>
    <cellStyle name="Accent6 4" xfId="102"/>
    <cellStyle name="Accent6 4 2" xfId="3616"/>
    <cellStyle name="Accent6 4 2 2" xfId="21639"/>
    <cellStyle name="Accent6 4 3" xfId="3617"/>
    <cellStyle name="Accent6 4 4" xfId="3618"/>
    <cellStyle name="Accent6 4 5" xfId="3619"/>
    <cellStyle name="Accent6 4 6" xfId="3620"/>
    <cellStyle name="Accent6 40" xfId="3621"/>
    <cellStyle name="Accent6 41" xfId="3622"/>
    <cellStyle name="Accent6 42" xfId="3623"/>
    <cellStyle name="Accent6 43" xfId="3624"/>
    <cellStyle name="Accent6 44" xfId="3625"/>
    <cellStyle name="Accent6 45" xfId="3626"/>
    <cellStyle name="Accent6 46" xfId="3627"/>
    <cellStyle name="Accent6 47" xfId="3628"/>
    <cellStyle name="Accent6 47 2" xfId="10207"/>
    <cellStyle name="Accent6 48" xfId="3629"/>
    <cellStyle name="Accent6 48 2" xfId="10208"/>
    <cellStyle name="Accent6 49" xfId="3630"/>
    <cellStyle name="Accent6 5" xfId="3631"/>
    <cellStyle name="Accent6 5 2" xfId="3632"/>
    <cellStyle name="Accent6 5 2 2" xfId="21594"/>
    <cellStyle name="Accent6 5 3" xfId="3633"/>
    <cellStyle name="Accent6 5 4" xfId="3634"/>
    <cellStyle name="Accent6 5 5" xfId="3635"/>
    <cellStyle name="Accent6 5 6" xfId="3636"/>
    <cellStyle name="Accent6 5 7" xfId="10319"/>
    <cellStyle name="Accent6 50" xfId="3637"/>
    <cellStyle name="Accent6 51" xfId="3638"/>
    <cellStyle name="Accent6 52" xfId="3639"/>
    <cellStyle name="Accent6 53" xfId="3640"/>
    <cellStyle name="Accent6 54" xfId="3641"/>
    <cellStyle name="Accent6 55" xfId="3642"/>
    <cellStyle name="Accent6 56" xfId="3643"/>
    <cellStyle name="Accent6 57" xfId="3644"/>
    <cellStyle name="Accent6 57 2" xfId="10209"/>
    <cellStyle name="Accent6 57 3" xfId="10606"/>
    <cellStyle name="Accent6 58" xfId="3645"/>
    <cellStyle name="Accent6 58 2" xfId="10669"/>
    <cellStyle name="Accent6 59" xfId="3646"/>
    <cellStyle name="Accent6 59 2" xfId="10676"/>
    <cellStyle name="Accent6 6" xfId="3647"/>
    <cellStyle name="Accent6 6 2" xfId="3648"/>
    <cellStyle name="Accent6 6 3" xfId="3649"/>
    <cellStyle name="Accent6 6 4" xfId="3650"/>
    <cellStyle name="Accent6 6 5" xfId="3651"/>
    <cellStyle name="Accent6 6 6" xfId="3652"/>
    <cellStyle name="Accent6 6 7" xfId="10318"/>
    <cellStyle name="Accent6 60" xfId="3653"/>
    <cellStyle name="Accent6 60 2" xfId="10210"/>
    <cellStyle name="Accent6 61" xfId="3654"/>
    <cellStyle name="Accent6 61 2" xfId="3655"/>
    <cellStyle name="Accent6 61 2 2" xfId="3656"/>
    <cellStyle name="Accent6 61 2 3" xfId="3657"/>
    <cellStyle name="Accent6 62" xfId="3658"/>
    <cellStyle name="Accent6 63" xfId="3659"/>
    <cellStyle name="Accent6 63 2" xfId="10211"/>
    <cellStyle name="Accent6 64" xfId="3660"/>
    <cellStyle name="Accent6 64 2" xfId="10212"/>
    <cellStyle name="Accent6 64 2 2" xfId="20853"/>
    <cellStyle name="Accent6 65" xfId="3661"/>
    <cellStyle name="Accent6 65 2" xfId="10213"/>
    <cellStyle name="Accent6 65 2 2" xfId="20854"/>
    <cellStyle name="Accent6 66" xfId="3662"/>
    <cellStyle name="Accent6 66 2" xfId="10214"/>
    <cellStyle name="Accent6 66 2 2" xfId="20855"/>
    <cellStyle name="Accent6 67" xfId="3663"/>
    <cellStyle name="Accent6 67 2" xfId="20856"/>
    <cellStyle name="Accent6 67 3" xfId="19304"/>
    <cellStyle name="Accent6 68" xfId="3664"/>
    <cellStyle name="Accent6 68 2" xfId="20910"/>
    <cellStyle name="Accent6 68 3" xfId="19305"/>
    <cellStyle name="Accent6 69" xfId="3665"/>
    <cellStyle name="Accent6 69 2" xfId="20911"/>
    <cellStyle name="Accent6 69 3" xfId="19306"/>
    <cellStyle name="Accent6 7" xfId="3666"/>
    <cellStyle name="Accent6 7 2" xfId="3667"/>
    <cellStyle name="Accent6 7 3" xfId="3668"/>
    <cellStyle name="Accent6 7 4" xfId="3669"/>
    <cellStyle name="Accent6 7 5" xfId="3670"/>
    <cellStyle name="Accent6 7 6" xfId="3671"/>
    <cellStyle name="Accent6 7 7" xfId="10317"/>
    <cellStyle name="Accent6 70" xfId="3672"/>
    <cellStyle name="Accent6 70 2" xfId="20912"/>
    <cellStyle name="Accent6 70 3" xfId="19307"/>
    <cellStyle name="Accent6 71" xfId="3673"/>
    <cellStyle name="Accent6 71 2" xfId="20913"/>
    <cellStyle name="Accent6 71 3" xfId="19308"/>
    <cellStyle name="Accent6 72" xfId="3674"/>
    <cellStyle name="Accent6 72 2" xfId="20914"/>
    <cellStyle name="Accent6 72 3" xfId="19309"/>
    <cellStyle name="Accent6 73" xfId="3675"/>
    <cellStyle name="Accent6 73 2" xfId="19310"/>
    <cellStyle name="Accent6 74" xfId="3676"/>
    <cellStyle name="Accent6 74 2" xfId="19311"/>
    <cellStyle name="Accent6 75" xfId="3677"/>
    <cellStyle name="Accent6 75 2" xfId="19312"/>
    <cellStyle name="Accent6 76" xfId="3678"/>
    <cellStyle name="Accent6 76 2" xfId="19313"/>
    <cellStyle name="Accent6 77" xfId="3679"/>
    <cellStyle name="Accent6 77 2" xfId="19314"/>
    <cellStyle name="Accent6 78" xfId="3680"/>
    <cellStyle name="Accent6 78 2" xfId="19315"/>
    <cellStyle name="Accent6 79" xfId="3681"/>
    <cellStyle name="Accent6 79 2" xfId="19316"/>
    <cellStyle name="Accent6 8" xfId="3682"/>
    <cellStyle name="Accent6 8 2" xfId="3683"/>
    <cellStyle name="Accent6 8 3" xfId="3684"/>
    <cellStyle name="Accent6 8 4" xfId="3685"/>
    <cellStyle name="Accent6 8 5" xfId="3686"/>
    <cellStyle name="Accent6 8 6" xfId="3687"/>
    <cellStyle name="Accent6 8 7" xfId="10316"/>
    <cellStyle name="Accent6 80" xfId="3688"/>
    <cellStyle name="Accent6 80 2" xfId="19317"/>
    <cellStyle name="Accent6 81" xfId="3689"/>
    <cellStyle name="Accent6 81 2" xfId="19318"/>
    <cellStyle name="Accent6 82" xfId="3690"/>
    <cellStyle name="Accent6 82 2" xfId="19319"/>
    <cellStyle name="Accent6 83" xfId="3691"/>
    <cellStyle name="Accent6 83 2" xfId="19320"/>
    <cellStyle name="Accent6 84" xfId="3692"/>
    <cellStyle name="Accent6 84 2" xfId="19321"/>
    <cellStyle name="Accent6 85" xfId="3693"/>
    <cellStyle name="Accent6 85 2" xfId="19322"/>
    <cellStyle name="Accent6 86" xfId="3694"/>
    <cellStyle name="Accent6 86 2" xfId="19323"/>
    <cellStyle name="Accent6 87" xfId="3695"/>
    <cellStyle name="Accent6 87 2" xfId="19324"/>
    <cellStyle name="Accent6 88" xfId="3696"/>
    <cellStyle name="Accent6 88 2" xfId="19325"/>
    <cellStyle name="Accent6 89" xfId="3697"/>
    <cellStyle name="Accent6 89 2" xfId="19326"/>
    <cellStyle name="Accent6 9" xfId="3698"/>
    <cellStyle name="Accent6 9 2" xfId="3699"/>
    <cellStyle name="Accent6 9 3" xfId="3700"/>
    <cellStyle name="Accent6 9 4" xfId="3701"/>
    <cellStyle name="Accent6 9 5" xfId="3702"/>
    <cellStyle name="Accent6 9 6" xfId="3703"/>
    <cellStyle name="Accent6 9 7" xfId="10215"/>
    <cellStyle name="Accent6 90" xfId="3704"/>
    <cellStyle name="Accent6 90 2" xfId="19327"/>
    <cellStyle name="Accent6 91" xfId="3705"/>
    <cellStyle name="Accent6 91 2" xfId="19328"/>
    <cellStyle name="Accent6 92" xfId="3706"/>
    <cellStyle name="Accent6 92 2" xfId="19329"/>
    <cellStyle name="Accent6 93" xfId="3707"/>
    <cellStyle name="Accent6 93 2" xfId="19330"/>
    <cellStyle name="Accent6 94" xfId="3708"/>
    <cellStyle name="Accent6 94 2" xfId="19331"/>
    <cellStyle name="Accent6 95" xfId="3709"/>
    <cellStyle name="Accent6 95 2" xfId="19332"/>
    <cellStyle name="Accent6 96" xfId="3710"/>
    <cellStyle name="Accent6 96 2" xfId="19333"/>
    <cellStyle name="Accent6 97" xfId="3711"/>
    <cellStyle name="Accent6 97 2" xfId="19334"/>
    <cellStyle name="Accent6 98" xfId="3712"/>
    <cellStyle name="Accent6 98 2" xfId="19335"/>
    <cellStyle name="Accent6 99" xfId="3713"/>
    <cellStyle name="Accent6 99 2" xfId="19336"/>
    <cellStyle name="Bad" xfId="9708" builtinId="27" customBuiltin="1"/>
    <cellStyle name="Bad 10" xfId="3714"/>
    <cellStyle name="Bad 10 2" xfId="3715"/>
    <cellStyle name="Bad 10 3" xfId="3716"/>
    <cellStyle name="Bad 10 4" xfId="3717"/>
    <cellStyle name="Bad 10 5" xfId="19337"/>
    <cellStyle name="Bad 11" xfId="3718"/>
    <cellStyle name="Bad 11 2" xfId="3719"/>
    <cellStyle name="Bad 11 3" xfId="3720"/>
    <cellStyle name="Bad 11 4" xfId="3721"/>
    <cellStyle name="Bad 11 5" xfId="19338"/>
    <cellStyle name="Bad 12" xfId="3722"/>
    <cellStyle name="Bad 12 2" xfId="3723"/>
    <cellStyle name="Bad 12 3" xfId="3724"/>
    <cellStyle name="Bad 12 4" xfId="3725"/>
    <cellStyle name="Bad 12 5" xfId="19339"/>
    <cellStyle name="Bad 13" xfId="3726"/>
    <cellStyle name="Bad 13 2" xfId="3727"/>
    <cellStyle name="Bad 13 3" xfId="3728"/>
    <cellStyle name="Bad 13 4" xfId="3729"/>
    <cellStyle name="Bad 13 5" xfId="19340"/>
    <cellStyle name="Bad 14" xfId="3730"/>
    <cellStyle name="Bad 14 2" xfId="3731"/>
    <cellStyle name="Bad 14 3" xfId="3732"/>
    <cellStyle name="Bad 14 4" xfId="3733"/>
    <cellStyle name="Bad 14 5" xfId="19341"/>
    <cellStyle name="Bad 15" xfId="3734"/>
    <cellStyle name="Bad 15 2" xfId="19342"/>
    <cellStyle name="Bad 16" xfId="3735"/>
    <cellStyle name="Bad 17" xfId="3736"/>
    <cellStyle name="Bad 17 2" xfId="19343"/>
    <cellStyle name="Bad 18" xfId="3737"/>
    <cellStyle name="Bad 18 2" xfId="19344"/>
    <cellStyle name="Bad 19" xfId="19345"/>
    <cellStyle name="Bad 2" xfId="108"/>
    <cellStyle name="Bad 2 2" xfId="3738"/>
    <cellStyle name="Bad 2 2 2" xfId="20952"/>
    <cellStyle name="Bad 2 2 3" xfId="21671"/>
    <cellStyle name="Bad 2 3" xfId="3739"/>
    <cellStyle name="Bad 2 3 2" xfId="21611"/>
    <cellStyle name="Bad 2 4" xfId="3740"/>
    <cellStyle name="Bad 2 5" xfId="3741"/>
    <cellStyle name="Bad 2 5 2" xfId="3742"/>
    <cellStyle name="Bad 2 5 2 2" xfId="3743"/>
    <cellStyle name="Bad 2 5 2 3" xfId="3744"/>
    <cellStyle name="Bad 2 6" xfId="3745"/>
    <cellStyle name="Bad 2 6 2" xfId="3746"/>
    <cellStyle name="Bad 2 6 2 2" xfId="3747"/>
    <cellStyle name="Bad 2 6 2 3" xfId="3748"/>
    <cellStyle name="Bad 20" xfId="19346"/>
    <cellStyle name="Bad 21" xfId="19347"/>
    <cellStyle name="Bad 22" xfId="19348"/>
    <cellStyle name="Bad 23" xfId="19349"/>
    <cellStyle name="Bad 24" xfId="19350"/>
    <cellStyle name="Bad 25" xfId="19351"/>
    <cellStyle name="Bad 26" xfId="19352"/>
    <cellStyle name="Bad 27" xfId="19353"/>
    <cellStyle name="Bad 28" xfId="19354"/>
    <cellStyle name="Bad 29" xfId="19355"/>
    <cellStyle name="Bad 3" xfId="3749"/>
    <cellStyle name="Bad 3 2" xfId="3750"/>
    <cellStyle name="Bad 3 2 2" xfId="21599"/>
    <cellStyle name="Bad 3 3" xfId="3751"/>
    <cellStyle name="Bad 3 4" xfId="3752"/>
    <cellStyle name="Bad 3 5" xfId="3753"/>
    <cellStyle name="Bad 3 5 2" xfId="3754"/>
    <cellStyle name="Bad 3 5 2 2" xfId="3755"/>
    <cellStyle name="Bad 3 5 2 3" xfId="3756"/>
    <cellStyle name="Bad 3 6" xfId="3757"/>
    <cellStyle name="Bad 3 7" xfId="10216"/>
    <cellStyle name="Bad 30" xfId="19356"/>
    <cellStyle name="Bad 31" xfId="19357"/>
    <cellStyle name="Bad 32" xfId="19358"/>
    <cellStyle name="Bad 33" xfId="19359"/>
    <cellStyle name="Bad 34" xfId="19360"/>
    <cellStyle name="Bad 35" xfId="19361"/>
    <cellStyle name="Bad 36" xfId="19362"/>
    <cellStyle name="Bad 37" xfId="19363"/>
    <cellStyle name="Bad 38" xfId="19364"/>
    <cellStyle name="Bad 39" xfId="19365"/>
    <cellStyle name="Bad 4" xfId="3758"/>
    <cellStyle name="Bad 4 2" xfId="3759"/>
    <cellStyle name="Bad 4 3" xfId="3760"/>
    <cellStyle name="Bad 4 4" xfId="3761"/>
    <cellStyle name="Bad 4 5" xfId="19366"/>
    <cellStyle name="Bad 40" xfId="19367"/>
    <cellStyle name="Bad 41" xfId="19368"/>
    <cellStyle name="Bad 42" xfId="19369"/>
    <cellStyle name="Bad 43" xfId="19370"/>
    <cellStyle name="Bad 44" xfId="19371"/>
    <cellStyle name="Bad 45" xfId="19372"/>
    <cellStyle name="Bad 46" xfId="19373"/>
    <cellStyle name="Bad 47" xfId="19374"/>
    <cellStyle name="Bad 5" xfId="3762"/>
    <cellStyle name="Bad 5 2" xfId="3763"/>
    <cellStyle name="Bad 5 3" xfId="3764"/>
    <cellStyle name="Bad 5 4" xfId="3765"/>
    <cellStyle name="Bad 5 5" xfId="19375"/>
    <cellStyle name="Bad 6" xfId="3766"/>
    <cellStyle name="Bad 6 2" xfId="3767"/>
    <cellStyle name="Bad 6 3" xfId="3768"/>
    <cellStyle name="Bad 6 4" xfId="3769"/>
    <cellStyle name="Bad 6 5" xfId="19376"/>
    <cellStyle name="Bad 7" xfId="3770"/>
    <cellStyle name="Bad 7 2" xfId="3771"/>
    <cellStyle name="Bad 7 3" xfId="3772"/>
    <cellStyle name="Bad 7 4" xfId="3773"/>
    <cellStyle name="Bad 7 5" xfId="19377"/>
    <cellStyle name="Bad 8" xfId="3774"/>
    <cellStyle name="Bad 8 2" xfId="3775"/>
    <cellStyle name="Bad 8 3" xfId="3776"/>
    <cellStyle name="Bad 8 4" xfId="3777"/>
    <cellStyle name="Bad 8 5" xfId="19378"/>
    <cellStyle name="Bad 9" xfId="3778"/>
    <cellStyle name="Bad 9 2" xfId="3779"/>
    <cellStyle name="Bad 9 3" xfId="3780"/>
    <cellStyle name="Bad 9 4" xfId="3781"/>
    <cellStyle name="Bad 9 5" xfId="19379"/>
    <cellStyle name="Calculation" xfId="9712" builtinId="22" customBuiltin="1"/>
    <cellStyle name="Calculation 10" xfId="3782"/>
    <cellStyle name="Calculation 10 2" xfId="3783"/>
    <cellStyle name="Calculation 10 3" xfId="3784"/>
    <cellStyle name="Calculation 10 4" xfId="3785"/>
    <cellStyle name="Calculation 10 5" xfId="19380"/>
    <cellStyle name="Calculation 11" xfId="3786"/>
    <cellStyle name="Calculation 11 2" xfId="3787"/>
    <cellStyle name="Calculation 11 3" xfId="3788"/>
    <cellStyle name="Calculation 11 4" xfId="3789"/>
    <cellStyle name="Calculation 11 5" xfId="19381"/>
    <cellStyle name="Calculation 12" xfId="3790"/>
    <cellStyle name="Calculation 12 2" xfId="3791"/>
    <cellStyle name="Calculation 12 3" xfId="3792"/>
    <cellStyle name="Calculation 12 4" xfId="3793"/>
    <cellStyle name="Calculation 12 5" xfId="19382"/>
    <cellStyle name="Calculation 13" xfId="3794"/>
    <cellStyle name="Calculation 13 2" xfId="3795"/>
    <cellStyle name="Calculation 13 3" xfId="3796"/>
    <cellStyle name="Calculation 13 4" xfId="3797"/>
    <cellStyle name="Calculation 13 5" xfId="19383"/>
    <cellStyle name="Calculation 14" xfId="3798"/>
    <cellStyle name="Calculation 14 2" xfId="3799"/>
    <cellStyle name="Calculation 14 3" xfId="3800"/>
    <cellStyle name="Calculation 14 4" xfId="3801"/>
    <cellStyle name="Calculation 14 5" xfId="19384"/>
    <cellStyle name="Calculation 15" xfId="3802"/>
    <cellStyle name="Calculation 15 2" xfId="19385"/>
    <cellStyle name="Calculation 16" xfId="3803"/>
    <cellStyle name="Calculation 17" xfId="3804"/>
    <cellStyle name="Calculation 17 2" xfId="19386"/>
    <cellStyle name="Calculation 18" xfId="3805"/>
    <cellStyle name="Calculation 18 2" xfId="19387"/>
    <cellStyle name="Calculation 19" xfId="19388"/>
    <cellStyle name="Calculation 2" xfId="109"/>
    <cellStyle name="Calculation 2 2" xfId="3806"/>
    <cellStyle name="Calculation 2 2 2" xfId="20953"/>
    <cellStyle name="Calculation 2 2 3" xfId="16798"/>
    <cellStyle name="Calculation 2 3" xfId="3807"/>
    <cellStyle name="Calculation 2 3 2" xfId="21612"/>
    <cellStyle name="Calculation 2 4" xfId="3808"/>
    <cellStyle name="Calculation 2 5" xfId="3809"/>
    <cellStyle name="Calculation 2 5 2" xfId="3810"/>
    <cellStyle name="Calculation 2 5 2 2" xfId="3811"/>
    <cellStyle name="Calculation 2 5 2 3" xfId="3812"/>
    <cellStyle name="Calculation 2 6" xfId="3813"/>
    <cellStyle name="Calculation 2 6 2" xfId="3814"/>
    <cellStyle name="Calculation 2 6 2 2" xfId="3815"/>
    <cellStyle name="Calculation 2 6 2 3" xfId="3816"/>
    <cellStyle name="Calculation 20" xfId="19389"/>
    <cellStyle name="Calculation 21" xfId="19390"/>
    <cellStyle name="Calculation 22" xfId="19391"/>
    <cellStyle name="Calculation 23" xfId="19392"/>
    <cellStyle name="Calculation 24" xfId="19393"/>
    <cellStyle name="Calculation 25" xfId="19394"/>
    <cellStyle name="Calculation 26" xfId="19395"/>
    <cellStyle name="Calculation 27" xfId="19396"/>
    <cellStyle name="Calculation 28" xfId="19397"/>
    <cellStyle name="Calculation 29" xfId="19398"/>
    <cellStyle name="Calculation 3" xfId="3817"/>
    <cellStyle name="Calculation 3 2" xfId="3818"/>
    <cellStyle name="Calculation 3 2 2" xfId="21601"/>
    <cellStyle name="Calculation 3 3" xfId="3819"/>
    <cellStyle name="Calculation 3 4" xfId="3820"/>
    <cellStyle name="Calculation 3 5" xfId="3821"/>
    <cellStyle name="Calculation 3 5 2" xfId="3822"/>
    <cellStyle name="Calculation 3 5 2 2" xfId="3823"/>
    <cellStyle name="Calculation 3 5 2 3" xfId="3824"/>
    <cellStyle name="Calculation 3 6" xfId="3825"/>
    <cellStyle name="Calculation 3 7" xfId="10217"/>
    <cellStyle name="Calculation 30" xfId="19399"/>
    <cellStyle name="Calculation 31" xfId="19400"/>
    <cellStyle name="Calculation 32" xfId="19401"/>
    <cellStyle name="Calculation 33" xfId="19402"/>
    <cellStyle name="Calculation 34" xfId="19403"/>
    <cellStyle name="Calculation 35" xfId="19404"/>
    <cellStyle name="Calculation 36" xfId="19405"/>
    <cellStyle name="Calculation 37" xfId="19406"/>
    <cellStyle name="Calculation 38" xfId="19407"/>
    <cellStyle name="Calculation 39" xfId="19408"/>
    <cellStyle name="Calculation 4" xfId="3826"/>
    <cellStyle name="Calculation 4 2" xfId="3827"/>
    <cellStyle name="Calculation 4 3" xfId="3828"/>
    <cellStyle name="Calculation 4 4" xfId="3829"/>
    <cellStyle name="Calculation 4 5" xfId="19409"/>
    <cellStyle name="Calculation 40" xfId="19410"/>
    <cellStyle name="Calculation 41" xfId="19411"/>
    <cellStyle name="Calculation 42" xfId="19412"/>
    <cellStyle name="Calculation 43" xfId="19413"/>
    <cellStyle name="Calculation 44" xfId="19414"/>
    <cellStyle name="Calculation 45" xfId="19415"/>
    <cellStyle name="Calculation 46" xfId="19416"/>
    <cellStyle name="Calculation 47" xfId="19417"/>
    <cellStyle name="Calculation 5" xfId="3830"/>
    <cellStyle name="Calculation 5 2" xfId="3831"/>
    <cellStyle name="Calculation 5 3" xfId="3832"/>
    <cellStyle name="Calculation 5 4" xfId="3833"/>
    <cellStyle name="Calculation 5 5" xfId="19418"/>
    <cellStyle name="Calculation 6" xfId="3834"/>
    <cellStyle name="Calculation 6 2" xfId="3835"/>
    <cellStyle name="Calculation 6 3" xfId="3836"/>
    <cellStyle name="Calculation 6 4" xfId="3837"/>
    <cellStyle name="Calculation 6 5" xfId="19419"/>
    <cellStyle name="Calculation 7" xfId="3838"/>
    <cellStyle name="Calculation 7 2" xfId="3839"/>
    <cellStyle name="Calculation 7 3" xfId="3840"/>
    <cellStyle name="Calculation 7 4" xfId="3841"/>
    <cellStyle name="Calculation 7 5" xfId="19420"/>
    <cellStyle name="Calculation 8" xfId="3842"/>
    <cellStyle name="Calculation 8 2" xfId="3843"/>
    <cellStyle name="Calculation 8 3" xfId="3844"/>
    <cellStyle name="Calculation 8 4" xfId="3845"/>
    <cellStyle name="Calculation 8 5" xfId="19421"/>
    <cellStyle name="Calculation 9" xfId="3846"/>
    <cellStyle name="Calculation 9 2" xfId="3847"/>
    <cellStyle name="Calculation 9 3" xfId="3848"/>
    <cellStyle name="Calculation 9 4" xfId="3849"/>
    <cellStyle name="Calculation 9 5" xfId="19422"/>
    <cellStyle name="CASH" xfId="9694"/>
    <cellStyle name="Check Cell" xfId="9714" builtinId="23" customBuiltin="1"/>
    <cellStyle name="Check Cell 10" xfId="3850"/>
    <cellStyle name="Check Cell 10 2" xfId="3851"/>
    <cellStyle name="Check Cell 10 3" xfId="3852"/>
    <cellStyle name="Check Cell 10 4" xfId="3853"/>
    <cellStyle name="Check Cell 10 5" xfId="19423"/>
    <cellStyle name="Check Cell 11" xfId="3854"/>
    <cellStyle name="Check Cell 11 2" xfId="3855"/>
    <cellStyle name="Check Cell 11 3" xfId="3856"/>
    <cellStyle name="Check Cell 11 4" xfId="3857"/>
    <cellStyle name="Check Cell 11 5" xfId="19424"/>
    <cellStyle name="Check Cell 12" xfId="3858"/>
    <cellStyle name="Check Cell 12 2" xfId="3859"/>
    <cellStyle name="Check Cell 12 3" xfId="3860"/>
    <cellStyle name="Check Cell 12 4" xfId="3861"/>
    <cellStyle name="Check Cell 12 5" xfId="19425"/>
    <cellStyle name="Check Cell 13" xfId="3862"/>
    <cellStyle name="Check Cell 13 2" xfId="3863"/>
    <cellStyle name="Check Cell 13 3" xfId="3864"/>
    <cellStyle name="Check Cell 13 4" xfId="3865"/>
    <cellStyle name="Check Cell 13 5" xfId="19426"/>
    <cellStyle name="Check Cell 14" xfId="3866"/>
    <cellStyle name="Check Cell 14 2" xfId="3867"/>
    <cellStyle name="Check Cell 14 3" xfId="3868"/>
    <cellStyle name="Check Cell 14 4" xfId="3869"/>
    <cellStyle name="Check Cell 14 5" xfId="19427"/>
    <cellStyle name="Check Cell 15" xfId="3870"/>
    <cellStyle name="Check Cell 15 2" xfId="19428"/>
    <cellStyle name="Check Cell 16" xfId="3871"/>
    <cellStyle name="Check Cell 17" xfId="3872"/>
    <cellStyle name="Check Cell 17 2" xfId="19429"/>
    <cellStyle name="Check Cell 18" xfId="3873"/>
    <cellStyle name="Check Cell 18 2" xfId="19430"/>
    <cellStyle name="Check Cell 19" xfId="19431"/>
    <cellStyle name="Check Cell 2" xfId="110"/>
    <cellStyle name="Check Cell 2 2" xfId="3874"/>
    <cellStyle name="Check Cell 2 2 2" xfId="20954"/>
    <cellStyle name="Check Cell 2 2 3" xfId="10663"/>
    <cellStyle name="Check Cell 2 3" xfId="3875"/>
    <cellStyle name="Check Cell 2 3 2" xfId="20955"/>
    <cellStyle name="Check Cell 2 3 3" xfId="21595"/>
    <cellStyle name="Check Cell 2 4" xfId="3876"/>
    <cellStyle name="Check Cell 2 5" xfId="3877"/>
    <cellStyle name="Check Cell 2 5 2" xfId="3878"/>
    <cellStyle name="Check Cell 2 5 2 2" xfId="3879"/>
    <cellStyle name="Check Cell 2 5 2 3" xfId="3880"/>
    <cellStyle name="Check Cell 2 6" xfId="3881"/>
    <cellStyle name="Check Cell 2 6 2" xfId="3882"/>
    <cellStyle name="Check Cell 2 6 2 2" xfId="3883"/>
    <cellStyle name="Check Cell 2 6 2 3" xfId="3884"/>
    <cellStyle name="Check Cell 20" xfId="19432"/>
    <cellStyle name="Check Cell 21" xfId="19433"/>
    <cellStyle name="Check Cell 22" xfId="19434"/>
    <cellStyle name="Check Cell 23" xfId="19435"/>
    <cellStyle name="Check Cell 24" xfId="19436"/>
    <cellStyle name="Check Cell 25" xfId="19437"/>
    <cellStyle name="Check Cell 26" xfId="19438"/>
    <cellStyle name="Check Cell 27" xfId="19439"/>
    <cellStyle name="Check Cell 28" xfId="19440"/>
    <cellStyle name="Check Cell 29" xfId="19441"/>
    <cellStyle name="Check Cell 3" xfId="3885"/>
    <cellStyle name="Check Cell 3 2" xfId="3886"/>
    <cellStyle name="Check Cell 3 2 2" xfId="10664"/>
    <cellStyle name="Check Cell 3 2 3" xfId="21602"/>
    <cellStyle name="Check Cell 3 3" xfId="3887"/>
    <cellStyle name="Check Cell 3 4" xfId="3888"/>
    <cellStyle name="Check Cell 3 5" xfId="3889"/>
    <cellStyle name="Check Cell 3 5 2" xfId="3890"/>
    <cellStyle name="Check Cell 3 5 2 2" xfId="3891"/>
    <cellStyle name="Check Cell 3 5 2 3" xfId="3892"/>
    <cellStyle name="Check Cell 3 6" xfId="3893"/>
    <cellStyle name="Check Cell 3 7" xfId="10218"/>
    <cellStyle name="Check Cell 30" xfId="19442"/>
    <cellStyle name="Check Cell 31" xfId="19443"/>
    <cellStyle name="Check Cell 32" xfId="19444"/>
    <cellStyle name="Check Cell 33" xfId="19445"/>
    <cellStyle name="Check Cell 34" xfId="19446"/>
    <cellStyle name="Check Cell 35" xfId="19447"/>
    <cellStyle name="Check Cell 36" xfId="19448"/>
    <cellStyle name="Check Cell 37" xfId="19449"/>
    <cellStyle name="Check Cell 38" xfId="19450"/>
    <cellStyle name="Check Cell 39" xfId="19451"/>
    <cellStyle name="Check Cell 4" xfId="3894"/>
    <cellStyle name="Check Cell 4 2" xfId="3895"/>
    <cellStyle name="Check Cell 4 3" xfId="3896"/>
    <cellStyle name="Check Cell 4 4" xfId="3897"/>
    <cellStyle name="Check Cell 40" xfId="19452"/>
    <cellStyle name="Check Cell 41" xfId="19453"/>
    <cellStyle name="Check Cell 42" xfId="19454"/>
    <cellStyle name="Check Cell 43" xfId="19455"/>
    <cellStyle name="Check Cell 44" xfId="19456"/>
    <cellStyle name="Check Cell 45" xfId="19457"/>
    <cellStyle name="Check Cell 46" xfId="19458"/>
    <cellStyle name="Check Cell 47" xfId="19459"/>
    <cellStyle name="Check Cell 5" xfId="3898"/>
    <cellStyle name="Check Cell 5 2" xfId="3899"/>
    <cellStyle name="Check Cell 5 3" xfId="3900"/>
    <cellStyle name="Check Cell 5 4" xfId="3901"/>
    <cellStyle name="Check Cell 5 5" xfId="19460"/>
    <cellStyle name="Check Cell 6" xfId="3902"/>
    <cellStyle name="Check Cell 6 2" xfId="3903"/>
    <cellStyle name="Check Cell 6 3" xfId="3904"/>
    <cellStyle name="Check Cell 6 4" xfId="3905"/>
    <cellStyle name="Check Cell 6 5" xfId="19461"/>
    <cellStyle name="Check Cell 7" xfId="3906"/>
    <cellStyle name="Check Cell 7 2" xfId="3907"/>
    <cellStyle name="Check Cell 7 3" xfId="3908"/>
    <cellStyle name="Check Cell 7 4" xfId="3909"/>
    <cellStyle name="Check Cell 7 5" xfId="19462"/>
    <cellStyle name="Check Cell 8" xfId="3910"/>
    <cellStyle name="Check Cell 8 2" xfId="3911"/>
    <cellStyle name="Check Cell 8 3" xfId="3912"/>
    <cellStyle name="Check Cell 8 4" xfId="3913"/>
    <cellStyle name="Check Cell 8 5" xfId="19463"/>
    <cellStyle name="Check Cell 9" xfId="3914"/>
    <cellStyle name="Check Cell 9 2" xfId="3915"/>
    <cellStyle name="Check Cell 9 3" xfId="3916"/>
    <cellStyle name="Check Cell 9 4" xfId="3917"/>
    <cellStyle name="Check Cell 9 5" xfId="19464"/>
    <cellStyle name="Comma" xfId="1" builtinId="3"/>
    <cellStyle name="Comma [0] 2" xfId="3918"/>
    <cellStyle name="Comma [0] 2 10" xfId="20956"/>
    <cellStyle name="Comma [0] 2 11" xfId="20957"/>
    <cellStyle name="Comma [0] 2 12" xfId="20958"/>
    <cellStyle name="Comma [0] 2 13" xfId="20959"/>
    <cellStyle name="Comma [0] 2 14" xfId="20960"/>
    <cellStyle name="Comma [0] 2 15" xfId="20961"/>
    <cellStyle name="Comma [0] 2 16" xfId="20962"/>
    <cellStyle name="Comma [0] 2 17" xfId="20963"/>
    <cellStyle name="Comma [0] 2 18" xfId="20964"/>
    <cellStyle name="Comma [0] 2 19" xfId="20965"/>
    <cellStyle name="Comma [0] 2 2" xfId="9698"/>
    <cellStyle name="Comma [0] 2 20" xfId="20966"/>
    <cellStyle name="Comma [0] 2 21" xfId="20967"/>
    <cellStyle name="Comma [0] 2 22" xfId="20968"/>
    <cellStyle name="Comma [0] 2 23" xfId="20969"/>
    <cellStyle name="Comma [0] 2 24" xfId="20970"/>
    <cellStyle name="Comma [0] 2 25" xfId="20971"/>
    <cellStyle name="Comma [0] 2 26" xfId="20972"/>
    <cellStyle name="Comma [0] 2 27" xfId="20973"/>
    <cellStyle name="Comma [0] 2 28" xfId="20974"/>
    <cellStyle name="Comma [0] 2 29" xfId="20975"/>
    <cellStyle name="Comma [0] 2 3" xfId="9699"/>
    <cellStyle name="Comma [0] 2 30" xfId="20976"/>
    <cellStyle name="Comma [0] 2 4" xfId="20977"/>
    <cellStyle name="Comma [0] 2 5" xfId="20978"/>
    <cellStyle name="Comma [0] 2 6" xfId="20979"/>
    <cellStyle name="Comma [0] 2 7" xfId="20980"/>
    <cellStyle name="Comma [0] 2 8" xfId="20981"/>
    <cellStyle name="Comma [0] 2 9" xfId="20982"/>
    <cellStyle name="Comma [0] 3" xfId="3919"/>
    <cellStyle name="Comma [0] 4" xfId="3920"/>
    <cellStyle name="Comma [0] 5" xfId="3921"/>
    <cellStyle name="Comma [0] 6" xfId="3922"/>
    <cellStyle name="Comma [0] 7" xfId="3923"/>
    <cellStyle name="Comma [0] 8" xfId="3924"/>
    <cellStyle name="Comma 10" xfId="3925"/>
    <cellStyle name="Comma 10 10" xfId="3926"/>
    <cellStyle name="Comma 10 10 2" xfId="3927"/>
    <cellStyle name="Comma 10 10 2 2" xfId="3928"/>
    <cellStyle name="Comma 10 10 2 3" xfId="3929"/>
    <cellStyle name="Comma 10 10 3" xfId="3930"/>
    <cellStyle name="Comma 10 10 4" xfId="3931"/>
    <cellStyle name="Comma 10 11" xfId="3932"/>
    <cellStyle name="Comma 10 11 2" xfId="3933"/>
    <cellStyle name="Comma 10 11 3" xfId="3934"/>
    <cellStyle name="Comma 10 12" xfId="3935"/>
    <cellStyle name="Comma 10 13" xfId="3936"/>
    <cellStyle name="Comma 10 14" xfId="3937"/>
    <cellStyle name="Comma 10 15" xfId="3938"/>
    <cellStyle name="Comma 10 16" xfId="10219"/>
    <cellStyle name="Comma 10 17" xfId="21564"/>
    <cellStyle name="Comma 10 2" xfId="3939"/>
    <cellStyle name="Comma 10 2 2" xfId="3940"/>
    <cellStyle name="Comma 10 2 2 2" xfId="3941"/>
    <cellStyle name="Comma 10 2 2 2 2" xfId="3942"/>
    <cellStyle name="Comma 10 2 2 2 2 2" xfId="3943"/>
    <cellStyle name="Comma 10 2 2 2 2 2 2" xfId="3944"/>
    <cellStyle name="Comma 10 2 2 2 2 2 3" xfId="3945"/>
    <cellStyle name="Comma 10 2 2 2 2 3" xfId="3946"/>
    <cellStyle name="Comma 10 2 2 2 2 4" xfId="3947"/>
    <cellStyle name="Comma 10 2 2 2 3" xfId="3948"/>
    <cellStyle name="Comma 10 2 2 2 3 2" xfId="3949"/>
    <cellStyle name="Comma 10 2 2 2 3 3" xfId="3950"/>
    <cellStyle name="Comma 10 2 2 2 4" xfId="3951"/>
    <cellStyle name="Comma 10 2 2 2 5" xfId="3952"/>
    <cellStyle name="Comma 10 2 2 2 6" xfId="3953"/>
    <cellStyle name="Comma 10 2 2 3" xfId="3954"/>
    <cellStyle name="Comma 10 2 2 3 2" xfId="3955"/>
    <cellStyle name="Comma 10 2 2 3 2 2" xfId="3956"/>
    <cellStyle name="Comma 10 2 2 3 2 3" xfId="3957"/>
    <cellStyle name="Comma 10 2 2 3 3" xfId="3958"/>
    <cellStyle name="Comma 10 2 2 3 4" xfId="3959"/>
    <cellStyle name="Comma 10 2 2 4" xfId="3960"/>
    <cellStyle name="Comma 10 2 2 4 2" xfId="3961"/>
    <cellStyle name="Comma 10 2 2 4 3" xfId="3962"/>
    <cellStyle name="Comma 10 2 2 5" xfId="3963"/>
    <cellStyle name="Comma 10 2 2 6" xfId="3964"/>
    <cellStyle name="Comma 10 2 2 7" xfId="3965"/>
    <cellStyle name="Comma 10 2 2 8" xfId="3966"/>
    <cellStyle name="Comma 10 2 3" xfId="3967"/>
    <cellStyle name="Comma 10 2 3 2" xfId="3968"/>
    <cellStyle name="Comma 10 2 3 2 2" xfId="3969"/>
    <cellStyle name="Comma 10 2 3 2 2 2" xfId="3970"/>
    <cellStyle name="Comma 10 2 3 2 2 3" xfId="3971"/>
    <cellStyle name="Comma 10 2 3 2 3" xfId="3972"/>
    <cellStyle name="Comma 10 2 3 2 4" xfId="3973"/>
    <cellStyle name="Comma 10 2 3 3" xfId="3974"/>
    <cellStyle name="Comma 10 2 3 3 2" xfId="3975"/>
    <cellStyle name="Comma 10 2 3 3 3" xfId="3976"/>
    <cellStyle name="Comma 10 2 3 4" xfId="3977"/>
    <cellStyle name="Comma 10 2 3 5" xfId="3978"/>
    <cellStyle name="Comma 10 2 3 6" xfId="3979"/>
    <cellStyle name="Comma 10 2 4" xfId="3980"/>
    <cellStyle name="Comma 10 2 4 2" xfId="3981"/>
    <cellStyle name="Comma 10 2 4 2 2" xfId="3982"/>
    <cellStyle name="Comma 10 2 4 2 3" xfId="3983"/>
    <cellStyle name="Comma 10 2 4 3" xfId="3984"/>
    <cellStyle name="Comma 10 2 4 4" xfId="3985"/>
    <cellStyle name="Comma 10 2 5" xfId="3986"/>
    <cellStyle name="Comma 10 2 5 2" xfId="3987"/>
    <cellStyle name="Comma 10 2 5 3" xfId="3988"/>
    <cellStyle name="Comma 10 2 6" xfId="3989"/>
    <cellStyle name="Comma 10 2 7" xfId="3990"/>
    <cellStyle name="Comma 10 2 8" xfId="3991"/>
    <cellStyle name="Comma 10 2 9" xfId="3992"/>
    <cellStyle name="Comma 10 3" xfId="3993"/>
    <cellStyle name="Comma 10 4" xfId="3994"/>
    <cellStyle name="Comma 10 4 2" xfId="3995"/>
    <cellStyle name="Comma 10 5" xfId="3996"/>
    <cellStyle name="Comma 10 5 2" xfId="3997"/>
    <cellStyle name="Comma 10 5 3" xfId="3998"/>
    <cellStyle name="Comma 10 5 4" xfId="3999"/>
    <cellStyle name="Comma 10 6" xfId="4000"/>
    <cellStyle name="Comma 10 6 2" xfId="4001"/>
    <cellStyle name="Comma 10 6 2 2" xfId="4002"/>
    <cellStyle name="Comma 10 6 2 2 2" xfId="4003"/>
    <cellStyle name="Comma 10 6 2 2 2 2" xfId="4004"/>
    <cellStyle name="Comma 10 6 2 2 2 3" xfId="4005"/>
    <cellStyle name="Comma 10 6 2 2 3" xfId="4006"/>
    <cellStyle name="Comma 10 6 2 2 4" xfId="4007"/>
    <cellStyle name="Comma 10 6 2 3" xfId="4008"/>
    <cellStyle name="Comma 10 6 2 3 2" xfId="4009"/>
    <cellStyle name="Comma 10 6 2 3 3" xfId="4010"/>
    <cellStyle name="Comma 10 6 2 4" xfId="4011"/>
    <cellStyle name="Comma 10 6 2 5" xfId="4012"/>
    <cellStyle name="Comma 10 6 2 6" xfId="4013"/>
    <cellStyle name="Comma 10 6 3" xfId="4014"/>
    <cellStyle name="Comma 10 6 3 2" xfId="4015"/>
    <cellStyle name="Comma 10 6 3 2 2" xfId="4016"/>
    <cellStyle name="Comma 10 6 3 2 3" xfId="4017"/>
    <cellStyle name="Comma 10 6 3 3" xfId="4018"/>
    <cellStyle name="Comma 10 6 3 4" xfId="4019"/>
    <cellStyle name="Comma 10 6 4" xfId="4020"/>
    <cellStyle name="Comma 10 6 4 2" xfId="4021"/>
    <cellStyle name="Comma 10 6 4 3" xfId="4022"/>
    <cellStyle name="Comma 10 6 5" xfId="4023"/>
    <cellStyle name="Comma 10 6 6" xfId="4024"/>
    <cellStyle name="Comma 10 6 7" xfId="4025"/>
    <cellStyle name="Comma 10 6 8" xfId="4026"/>
    <cellStyle name="Comma 10 7" xfId="4027"/>
    <cellStyle name="Comma 10 7 2" xfId="4028"/>
    <cellStyle name="Comma 10 7 2 2" xfId="4029"/>
    <cellStyle name="Comma 10 7 2 2 2" xfId="4030"/>
    <cellStyle name="Comma 10 7 2 2 3" xfId="4031"/>
    <cellStyle name="Comma 10 7 2 3" xfId="4032"/>
    <cellStyle name="Comma 10 7 2 4" xfId="4033"/>
    <cellStyle name="Comma 10 7 3" xfId="4034"/>
    <cellStyle name="Comma 10 7 3 2" xfId="4035"/>
    <cellStyle name="Comma 10 7 3 3" xfId="4036"/>
    <cellStyle name="Comma 10 7 4" xfId="4037"/>
    <cellStyle name="Comma 10 7 5" xfId="4038"/>
    <cellStyle name="Comma 10 7 6" xfId="4039"/>
    <cellStyle name="Comma 10 8" xfId="4040"/>
    <cellStyle name="Comma 10 8 2" xfId="4041"/>
    <cellStyle name="Comma 10 8 2 2" xfId="4042"/>
    <cellStyle name="Comma 10 8 2 2 2" xfId="4043"/>
    <cellStyle name="Comma 10 8 2 2 3" xfId="4044"/>
    <cellStyle name="Comma 10 8 2 3" xfId="4045"/>
    <cellStyle name="Comma 10 8 2 4" xfId="4046"/>
    <cellStyle name="Comma 10 8 3" xfId="4047"/>
    <cellStyle name="Comma 10 8 3 2" xfId="4048"/>
    <cellStyle name="Comma 10 8 3 3" xfId="4049"/>
    <cellStyle name="Comma 10 8 4" xfId="4050"/>
    <cellStyle name="Comma 10 8 5" xfId="4051"/>
    <cellStyle name="Comma 10 9" xfId="4052"/>
    <cellStyle name="Comma 10 9 2" xfId="4053"/>
    <cellStyle name="Comma 10 9 2 2" xfId="4054"/>
    <cellStyle name="Comma 10 9 2 3" xfId="4055"/>
    <cellStyle name="Comma 10 9 3" xfId="4056"/>
    <cellStyle name="Comma 10 9 4" xfId="4057"/>
    <cellStyle name="Comma 100" xfId="4058"/>
    <cellStyle name="Comma 101" xfId="4059"/>
    <cellStyle name="Comma 102" xfId="4060"/>
    <cellStyle name="Comma 103" xfId="4061"/>
    <cellStyle name="Comma 103 2" xfId="4062"/>
    <cellStyle name="Comma 104" xfId="4063"/>
    <cellStyle name="Comma 104 2" xfId="4064"/>
    <cellStyle name="Comma 105" xfId="4065"/>
    <cellStyle name="Comma 106" xfId="4066"/>
    <cellStyle name="Comma 107" xfId="4067"/>
    <cellStyle name="Comma 108" xfId="4068"/>
    <cellStyle name="Comma 109" xfId="4069"/>
    <cellStyle name="Comma 11" xfId="4070"/>
    <cellStyle name="Comma 11 10" xfId="4071"/>
    <cellStyle name="Comma 11 11" xfId="4072"/>
    <cellStyle name="Comma 11 12" xfId="4073"/>
    <cellStyle name="Comma 11 13" xfId="4074"/>
    <cellStyle name="Comma 11 14" xfId="10220"/>
    <cellStyle name="Comma 11 2" xfId="4075"/>
    <cellStyle name="Comma 11 2 2" xfId="4076"/>
    <cellStyle name="Comma 11 2 2 2" xfId="4077"/>
    <cellStyle name="Comma 11 2 2 2 2" xfId="4078"/>
    <cellStyle name="Comma 11 2 2 2 2 2" xfId="4079"/>
    <cellStyle name="Comma 11 2 2 2 2 2 2" xfId="4080"/>
    <cellStyle name="Comma 11 2 2 2 2 2 3" xfId="4081"/>
    <cellStyle name="Comma 11 2 2 2 2 3" xfId="4082"/>
    <cellStyle name="Comma 11 2 2 2 2 4" xfId="4083"/>
    <cellStyle name="Comma 11 2 2 2 3" xfId="4084"/>
    <cellStyle name="Comma 11 2 2 2 3 2" xfId="4085"/>
    <cellStyle name="Comma 11 2 2 2 3 3" xfId="4086"/>
    <cellStyle name="Comma 11 2 2 2 4" xfId="4087"/>
    <cellStyle name="Comma 11 2 2 2 5" xfId="4088"/>
    <cellStyle name="Comma 11 2 2 2 6" xfId="4089"/>
    <cellStyle name="Comma 11 2 2 3" xfId="4090"/>
    <cellStyle name="Comma 11 2 2 3 2" xfId="4091"/>
    <cellStyle name="Comma 11 2 2 3 2 2" xfId="4092"/>
    <cellStyle name="Comma 11 2 2 3 2 3" xfId="4093"/>
    <cellStyle name="Comma 11 2 2 3 3" xfId="4094"/>
    <cellStyle name="Comma 11 2 2 3 4" xfId="4095"/>
    <cellStyle name="Comma 11 2 2 4" xfId="4096"/>
    <cellStyle name="Comma 11 2 2 4 2" xfId="4097"/>
    <cellStyle name="Comma 11 2 2 4 3" xfId="4098"/>
    <cellStyle name="Comma 11 2 2 5" xfId="4099"/>
    <cellStyle name="Comma 11 2 2 6" xfId="4100"/>
    <cellStyle name="Comma 11 2 2 7" xfId="4101"/>
    <cellStyle name="Comma 11 2 2 8" xfId="4102"/>
    <cellStyle name="Comma 11 2 3" xfId="4103"/>
    <cellStyle name="Comma 11 2 3 2" xfId="4104"/>
    <cellStyle name="Comma 11 2 3 2 2" xfId="4105"/>
    <cellStyle name="Comma 11 2 3 2 2 2" xfId="4106"/>
    <cellStyle name="Comma 11 2 3 2 2 3" xfId="4107"/>
    <cellStyle name="Comma 11 2 3 2 3" xfId="4108"/>
    <cellStyle name="Comma 11 2 3 2 4" xfId="4109"/>
    <cellStyle name="Comma 11 2 3 3" xfId="4110"/>
    <cellStyle name="Comma 11 2 3 3 2" xfId="4111"/>
    <cellStyle name="Comma 11 2 3 3 3" xfId="4112"/>
    <cellStyle name="Comma 11 2 3 4" xfId="4113"/>
    <cellStyle name="Comma 11 2 3 5" xfId="4114"/>
    <cellStyle name="Comma 11 2 3 6" xfId="4115"/>
    <cellStyle name="Comma 11 2 4" xfId="4116"/>
    <cellStyle name="Comma 11 2 4 2" xfId="4117"/>
    <cellStyle name="Comma 11 2 4 2 2" xfId="4118"/>
    <cellStyle name="Comma 11 2 4 2 3" xfId="4119"/>
    <cellStyle name="Comma 11 2 4 3" xfId="4120"/>
    <cellStyle name="Comma 11 2 4 4" xfId="4121"/>
    <cellStyle name="Comma 11 2 5" xfId="4122"/>
    <cellStyle name="Comma 11 2 5 2" xfId="4123"/>
    <cellStyle name="Comma 11 2 5 3" xfId="4124"/>
    <cellStyle name="Comma 11 2 6" xfId="4125"/>
    <cellStyle name="Comma 11 2 7" xfId="4126"/>
    <cellStyle name="Comma 11 2 8" xfId="4127"/>
    <cellStyle name="Comma 11 2 9" xfId="4128"/>
    <cellStyle name="Comma 11 3" xfId="4129"/>
    <cellStyle name="Comma 11 4" xfId="4130"/>
    <cellStyle name="Comma 11 4 2" xfId="4131"/>
    <cellStyle name="Comma 11 4 2 2" xfId="4132"/>
    <cellStyle name="Comma 11 4 2 2 2" xfId="4133"/>
    <cellStyle name="Comma 11 4 2 2 2 2" xfId="4134"/>
    <cellStyle name="Comma 11 4 2 2 2 3" xfId="4135"/>
    <cellStyle name="Comma 11 4 2 2 3" xfId="4136"/>
    <cellStyle name="Comma 11 4 2 2 4" xfId="4137"/>
    <cellStyle name="Comma 11 4 2 3" xfId="4138"/>
    <cellStyle name="Comma 11 4 2 3 2" xfId="4139"/>
    <cellStyle name="Comma 11 4 2 3 3" xfId="4140"/>
    <cellStyle name="Comma 11 4 2 4" xfId="4141"/>
    <cellStyle name="Comma 11 4 2 5" xfId="4142"/>
    <cellStyle name="Comma 11 4 2 6" xfId="4143"/>
    <cellStyle name="Comma 11 4 3" xfId="4144"/>
    <cellStyle name="Comma 11 4 3 2" xfId="4145"/>
    <cellStyle name="Comma 11 4 3 2 2" xfId="4146"/>
    <cellStyle name="Comma 11 4 3 2 3" xfId="4147"/>
    <cellStyle name="Comma 11 4 3 3" xfId="4148"/>
    <cellStyle name="Comma 11 4 3 4" xfId="4149"/>
    <cellStyle name="Comma 11 4 4" xfId="4150"/>
    <cellStyle name="Comma 11 4 4 2" xfId="4151"/>
    <cellStyle name="Comma 11 4 4 3" xfId="4152"/>
    <cellStyle name="Comma 11 4 5" xfId="4153"/>
    <cellStyle name="Comma 11 4 6" xfId="4154"/>
    <cellStyle name="Comma 11 4 7" xfId="4155"/>
    <cellStyle name="Comma 11 4 8" xfId="4156"/>
    <cellStyle name="Comma 11 5" xfId="4157"/>
    <cellStyle name="Comma 11 5 2" xfId="4158"/>
    <cellStyle name="Comma 11 5 2 2" xfId="4159"/>
    <cellStyle name="Comma 11 5 2 2 2" xfId="4160"/>
    <cellStyle name="Comma 11 5 2 2 3" xfId="4161"/>
    <cellStyle name="Comma 11 5 2 3" xfId="4162"/>
    <cellStyle name="Comma 11 5 2 4" xfId="4163"/>
    <cellStyle name="Comma 11 5 3" xfId="4164"/>
    <cellStyle name="Comma 11 5 3 2" xfId="4165"/>
    <cellStyle name="Comma 11 5 3 3" xfId="4166"/>
    <cellStyle name="Comma 11 5 4" xfId="4167"/>
    <cellStyle name="Comma 11 5 5" xfId="4168"/>
    <cellStyle name="Comma 11 5 6" xfId="4169"/>
    <cellStyle name="Comma 11 6" xfId="4170"/>
    <cellStyle name="Comma 11 6 2" xfId="4171"/>
    <cellStyle name="Comma 11 6 2 2" xfId="4172"/>
    <cellStyle name="Comma 11 6 2 2 2" xfId="4173"/>
    <cellStyle name="Comma 11 6 2 2 3" xfId="4174"/>
    <cellStyle name="Comma 11 6 2 3" xfId="4175"/>
    <cellStyle name="Comma 11 6 2 4" xfId="4176"/>
    <cellStyle name="Comma 11 6 3" xfId="4177"/>
    <cellStyle name="Comma 11 6 3 2" xfId="4178"/>
    <cellStyle name="Comma 11 6 3 3" xfId="4179"/>
    <cellStyle name="Comma 11 6 4" xfId="4180"/>
    <cellStyle name="Comma 11 6 5" xfId="4181"/>
    <cellStyle name="Comma 11 7" xfId="4182"/>
    <cellStyle name="Comma 11 7 2" xfId="4183"/>
    <cellStyle name="Comma 11 7 2 2" xfId="4184"/>
    <cellStyle name="Comma 11 7 2 3" xfId="4185"/>
    <cellStyle name="Comma 11 7 3" xfId="4186"/>
    <cellStyle name="Comma 11 7 4" xfId="4187"/>
    <cellStyle name="Comma 11 8" xfId="4188"/>
    <cellStyle name="Comma 11 8 2" xfId="4189"/>
    <cellStyle name="Comma 11 8 2 2" xfId="4190"/>
    <cellStyle name="Comma 11 8 2 3" xfId="4191"/>
    <cellStyle name="Comma 11 8 3" xfId="4192"/>
    <cellStyle name="Comma 11 8 4" xfId="4193"/>
    <cellStyle name="Comma 11 9" xfId="4194"/>
    <cellStyle name="Comma 11 9 2" xfId="4195"/>
    <cellStyle name="Comma 11 9 3" xfId="4196"/>
    <cellStyle name="Comma 110" xfId="4197"/>
    <cellStyle name="Comma 111" xfId="4198"/>
    <cellStyle name="Comma 112" xfId="4199"/>
    <cellStyle name="Comma 113" xfId="4200"/>
    <cellStyle name="Comma 114" xfId="4201"/>
    <cellStyle name="Comma 115" xfId="4202"/>
    <cellStyle name="Comma 116" xfId="4203"/>
    <cellStyle name="Comma 117" xfId="4204"/>
    <cellStyle name="Comma 118" xfId="4205"/>
    <cellStyle name="Comma 119" xfId="4206"/>
    <cellStyle name="Comma 12" xfId="4207"/>
    <cellStyle name="Comma 12 2" xfId="4208"/>
    <cellStyle name="Comma 12 3" xfId="4209"/>
    <cellStyle name="Comma 12 3 2" xfId="4210"/>
    <cellStyle name="Comma 12 3 3" xfId="4211"/>
    <cellStyle name="Comma 120" xfId="4212"/>
    <cellStyle name="Comma 121" xfId="4213"/>
    <cellStyle name="Comma 122" xfId="4214"/>
    <cellStyle name="Comma 123" xfId="4215"/>
    <cellStyle name="Comma 124" xfId="4216"/>
    <cellStyle name="Comma 125" xfId="4217"/>
    <cellStyle name="Comma 126" xfId="4218"/>
    <cellStyle name="Comma 127" xfId="4219"/>
    <cellStyle name="Comma 128" xfId="4220"/>
    <cellStyle name="Comma 129" xfId="4221"/>
    <cellStyle name="Comma 13" xfId="4222"/>
    <cellStyle name="Comma 13 10" xfId="4223"/>
    <cellStyle name="Comma 13 11" xfId="10221"/>
    <cellStyle name="Comma 13 2" xfId="4224"/>
    <cellStyle name="Comma 13 3" xfId="4225"/>
    <cellStyle name="Comma 13 3 2" xfId="4226"/>
    <cellStyle name="Comma 13 3 2 2" xfId="4227"/>
    <cellStyle name="Comma 13 3 2 2 2" xfId="4228"/>
    <cellStyle name="Comma 13 3 2 2 2 2" xfId="4229"/>
    <cellStyle name="Comma 13 3 2 2 2 3" xfId="4230"/>
    <cellStyle name="Comma 13 3 2 2 3" xfId="4231"/>
    <cellStyle name="Comma 13 3 2 2 4" xfId="4232"/>
    <cellStyle name="Comma 13 3 2 3" xfId="4233"/>
    <cellStyle name="Comma 13 3 2 3 2" xfId="4234"/>
    <cellStyle name="Comma 13 3 2 3 3" xfId="4235"/>
    <cellStyle name="Comma 13 3 2 4" xfId="4236"/>
    <cellStyle name="Comma 13 3 2 5" xfId="4237"/>
    <cellStyle name="Comma 13 3 2 6" xfId="4238"/>
    <cellStyle name="Comma 13 3 3" xfId="4239"/>
    <cellStyle name="Comma 13 3 3 2" xfId="4240"/>
    <cellStyle name="Comma 13 3 3 2 2" xfId="4241"/>
    <cellStyle name="Comma 13 3 3 2 3" xfId="4242"/>
    <cellStyle name="Comma 13 3 3 3" xfId="4243"/>
    <cellStyle name="Comma 13 3 3 4" xfId="4244"/>
    <cellStyle name="Comma 13 3 4" xfId="4245"/>
    <cellStyle name="Comma 13 3 4 2" xfId="4246"/>
    <cellStyle name="Comma 13 3 4 3" xfId="4247"/>
    <cellStyle name="Comma 13 3 5" xfId="4248"/>
    <cellStyle name="Comma 13 3 6" xfId="4249"/>
    <cellStyle name="Comma 13 3 7" xfId="4250"/>
    <cellStyle name="Comma 13 3 8" xfId="4251"/>
    <cellStyle name="Comma 13 4" xfId="4252"/>
    <cellStyle name="Comma 13 4 2" xfId="4253"/>
    <cellStyle name="Comma 13 4 2 2" xfId="4254"/>
    <cellStyle name="Comma 13 4 2 2 2" xfId="4255"/>
    <cellStyle name="Comma 13 4 2 2 3" xfId="4256"/>
    <cellStyle name="Comma 13 4 2 3" xfId="4257"/>
    <cellStyle name="Comma 13 4 2 4" xfId="4258"/>
    <cellStyle name="Comma 13 4 3" xfId="4259"/>
    <cellStyle name="Comma 13 4 3 2" xfId="4260"/>
    <cellStyle name="Comma 13 4 3 3" xfId="4261"/>
    <cellStyle name="Comma 13 4 4" xfId="4262"/>
    <cellStyle name="Comma 13 4 5" xfId="4263"/>
    <cellStyle name="Comma 13 4 6" xfId="4264"/>
    <cellStyle name="Comma 13 5" xfId="4265"/>
    <cellStyle name="Comma 13 5 2" xfId="4266"/>
    <cellStyle name="Comma 13 5 2 2" xfId="4267"/>
    <cellStyle name="Comma 13 5 2 3" xfId="4268"/>
    <cellStyle name="Comma 13 5 3" xfId="4269"/>
    <cellStyle name="Comma 13 5 4" xfId="4270"/>
    <cellStyle name="Comma 13 6" xfId="4271"/>
    <cellStyle name="Comma 13 6 2" xfId="4272"/>
    <cellStyle name="Comma 13 6 3" xfId="4273"/>
    <cellStyle name="Comma 13 7" xfId="4274"/>
    <cellStyle name="Comma 13 8" xfId="4275"/>
    <cellStyle name="Comma 13 9" xfId="4276"/>
    <cellStyle name="Comma 130" xfId="4277"/>
    <cellStyle name="Comma 131" xfId="4278"/>
    <cellStyle name="Comma 132" xfId="4279"/>
    <cellStyle name="Comma 133" xfId="9749"/>
    <cellStyle name="Comma 134" xfId="10312"/>
    <cellStyle name="Comma 135" xfId="10362"/>
    <cellStyle name="Comma 136" xfId="10310"/>
    <cellStyle name="Comma 137" xfId="10180"/>
    <cellStyle name="Comma 138" xfId="10375"/>
    <cellStyle name="Comma 139" xfId="10367"/>
    <cellStyle name="Comma 14" xfId="4280"/>
    <cellStyle name="Comma 14 10" xfId="10222"/>
    <cellStyle name="Comma 14 2" xfId="4281"/>
    <cellStyle name="Comma 14 2 2" xfId="4282"/>
    <cellStyle name="Comma 14 2 2 2" xfId="4283"/>
    <cellStyle name="Comma 14 2 2 2 2" xfId="4284"/>
    <cellStyle name="Comma 14 2 2 2 2 2" xfId="4285"/>
    <cellStyle name="Comma 14 2 2 2 2 3" xfId="4286"/>
    <cellStyle name="Comma 14 2 2 2 3" xfId="4287"/>
    <cellStyle name="Comma 14 2 2 2 4" xfId="4288"/>
    <cellStyle name="Comma 14 2 2 3" xfId="4289"/>
    <cellStyle name="Comma 14 2 2 3 2" xfId="4290"/>
    <cellStyle name="Comma 14 2 2 3 3" xfId="4291"/>
    <cellStyle name="Comma 14 2 2 4" xfId="4292"/>
    <cellStyle name="Comma 14 2 2 5" xfId="4293"/>
    <cellStyle name="Comma 14 2 2 6" xfId="4294"/>
    <cellStyle name="Comma 14 2 3" xfId="4295"/>
    <cellStyle name="Comma 14 2 3 2" xfId="4296"/>
    <cellStyle name="Comma 14 2 3 2 2" xfId="4297"/>
    <cellStyle name="Comma 14 2 3 2 3" xfId="4298"/>
    <cellStyle name="Comma 14 2 3 3" xfId="4299"/>
    <cellStyle name="Comma 14 2 3 4" xfId="4300"/>
    <cellStyle name="Comma 14 2 4" xfId="4301"/>
    <cellStyle name="Comma 14 2 4 2" xfId="4302"/>
    <cellStyle name="Comma 14 2 4 3" xfId="4303"/>
    <cellStyle name="Comma 14 2 5" xfId="4304"/>
    <cellStyle name="Comma 14 2 6" xfId="4305"/>
    <cellStyle name="Comma 14 2 7" xfId="4306"/>
    <cellStyle name="Comma 14 2 8" xfId="4307"/>
    <cellStyle name="Comma 14 3" xfId="4308"/>
    <cellStyle name="Comma 14 3 2" xfId="4309"/>
    <cellStyle name="Comma 14 3 2 2" xfId="4310"/>
    <cellStyle name="Comma 14 3 2 2 2" xfId="4311"/>
    <cellStyle name="Comma 14 3 2 2 3" xfId="4312"/>
    <cellStyle name="Comma 14 3 2 3" xfId="4313"/>
    <cellStyle name="Comma 14 3 2 4" xfId="4314"/>
    <cellStyle name="Comma 14 3 3" xfId="4315"/>
    <cellStyle name="Comma 14 3 3 2" xfId="4316"/>
    <cellStyle name="Comma 14 3 3 3" xfId="4317"/>
    <cellStyle name="Comma 14 3 4" xfId="4318"/>
    <cellStyle name="Comma 14 3 5" xfId="4319"/>
    <cellStyle name="Comma 14 3 6" xfId="4320"/>
    <cellStyle name="Comma 14 4" xfId="4321"/>
    <cellStyle name="Comma 14 4 2" xfId="4322"/>
    <cellStyle name="Comma 14 4 2 2" xfId="4323"/>
    <cellStyle name="Comma 14 4 2 3" xfId="4324"/>
    <cellStyle name="Comma 14 4 3" xfId="4325"/>
    <cellStyle name="Comma 14 4 4" xfId="4326"/>
    <cellStyle name="Comma 14 5" xfId="4327"/>
    <cellStyle name="Comma 14 5 2" xfId="4328"/>
    <cellStyle name="Comma 14 5 3" xfId="4329"/>
    <cellStyle name="Comma 14 6" xfId="4330"/>
    <cellStyle name="Comma 14 7" xfId="4331"/>
    <cellStyle name="Comma 14 8" xfId="4332"/>
    <cellStyle name="Comma 14 9" xfId="4333"/>
    <cellStyle name="Comma 140" xfId="10373"/>
    <cellStyle name="Comma 141" xfId="10366"/>
    <cellStyle name="Comma 142" xfId="10485"/>
    <cellStyle name="Comma 143" xfId="21667"/>
    <cellStyle name="Comma 144" xfId="21573"/>
    <cellStyle name="Comma 145" xfId="21641"/>
    <cellStyle name="Comma 146" xfId="21581"/>
    <cellStyle name="Comma 147" xfId="21669"/>
    <cellStyle name="Comma 148" xfId="21591"/>
    <cellStyle name="Comma 149" xfId="21665"/>
    <cellStyle name="Comma 15" xfId="4334"/>
    <cellStyle name="Comma 15 10" xfId="10223"/>
    <cellStyle name="Comma 15 2" xfId="4335"/>
    <cellStyle name="Comma 15 2 2" xfId="4336"/>
    <cellStyle name="Comma 15 2 2 2" xfId="4337"/>
    <cellStyle name="Comma 15 2 2 2 2" xfId="4338"/>
    <cellStyle name="Comma 15 2 2 2 2 2" xfId="4339"/>
    <cellStyle name="Comma 15 2 2 2 2 3" xfId="4340"/>
    <cellStyle name="Comma 15 2 2 2 3" xfId="4341"/>
    <cellStyle name="Comma 15 2 2 2 4" xfId="4342"/>
    <cellStyle name="Comma 15 2 2 3" xfId="4343"/>
    <cellStyle name="Comma 15 2 2 3 2" xfId="4344"/>
    <cellStyle name="Comma 15 2 2 3 3" xfId="4345"/>
    <cellStyle name="Comma 15 2 2 4" xfId="4346"/>
    <cellStyle name="Comma 15 2 2 5" xfId="4347"/>
    <cellStyle name="Comma 15 2 2 6" xfId="4348"/>
    <cellStyle name="Comma 15 2 3" xfId="4349"/>
    <cellStyle name="Comma 15 2 3 2" xfId="4350"/>
    <cellStyle name="Comma 15 2 3 2 2" xfId="4351"/>
    <cellStyle name="Comma 15 2 3 2 3" xfId="4352"/>
    <cellStyle name="Comma 15 2 3 3" xfId="4353"/>
    <cellStyle name="Comma 15 2 3 4" xfId="4354"/>
    <cellStyle name="Comma 15 2 4" xfId="4355"/>
    <cellStyle name="Comma 15 2 4 2" xfId="4356"/>
    <cellStyle name="Comma 15 2 4 3" xfId="4357"/>
    <cellStyle name="Comma 15 2 5" xfId="4358"/>
    <cellStyle name="Comma 15 2 6" xfId="4359"/>
    <cellStyle name="Comma 15 2 7" xfId="4360"/>
    <cellStyle name="Comma 15 2 8" xfId="4361"/>
    <cellStyle name="Comma 15 3" xfId="4362"/>
    <cellStyle name="Comma 15 3 2" xfId="4363"/>
    <cellStyle name="Comma 15 3 2 2" xfId="4364"/>
    <cellStyle name="Comma 15 3 2 2 2" xfId="4365"/>
    <cellStyle name="Comma 15 3 2 2 3" xfId="4366"/>
    <cellStyle name="Comma 15 3 2 3" xfId="4367"/>
    <cellStyle name="Comma 15 3 2 4" xfId="4368"/>
    <cellStyle name="Comma 15 3 3" xfId="4369"/>
    <cellStyle name="Comma 15 3 3 2" xfId="4370"/>
    <cellStyle name="Comma 15 3 3 3" xfId="4371"/>
    <cellStyle name="Comma 15 3 4" xfId="4372"/>
    <cellStyle name="Comma 15 3 5" xfId="4373"/>
    <cellStyle name="Comma 15 3 6" xfId="4374"/>
    <cellStyle name="Comma 15 4" xfId="4375"/>
    <cellStyle name="Comma 15 4 2" xfId="4376"/>
    <cellStyle name="Comma 15 4 2 2" xfId="4377"/>
    <cellStyle name="Comma 15 4 2 3" xfId="4378"/>
    <cellStyle name="Comma 15 4 3" xfId="4379"/>
    <cellStyle name="Comma 15 4 4" xfId="4380"/>
    <cellStyle name="Comma 15 5" xfId="4381"/>
    <cellStyle name="Comma 15 5 2" xfId="4382"/>
    <cellStyle name="Comma 15 5 3" xfId="4383"/>
    <cellStyle name="Comma 15 6" xfId="4384"/>
    <cellStyle name="Comma 15 7" xfId="4385"/>
    <cellStyle name="Comma 15 8" xfId="4386"/>
    <cellStyle name="Comma 15 9" xfId="4387"/>
    <cellStyle name="Comma 150" xfId="21678"/>
    <cellStyle name="Comma 16" xfId="4388"/>
    <cellStyle name="Comma 16 10" xfId="10224"/>
    <cellStyle name="Comma 16 2" xfId="4389"/>
    <cellStyle name="Comma 16 2 2" xfId="4390"/>
    <cellStyle name="Comma 16 2 2 2" xfId="4391"/>
    <cellStyle name="Comma 16 2 2 2 2" xfId="4392"/>
    <cellStyle name="Comma 16 2 2 2 2 2" xfId="4393"/>
    <cellStyle name="Comma 16 2 2 2 2 3" xfId="4394"/>
    <cellStyle name="Comma 16 2 2 2 3" xfId="4395"/>
    <cellStyle name="Comma 16 2 2 2 4" xfId="4396"/>
    <cellStyle name="Comma 16 2 2 3" xfId="4397"/>
    <cellStyle name="Comma 16 2 2 3 2" xfId="4398"/>
    <cellStyle name="Comma 16 2 2 3 3" xfId="4399"/>
    <cellStyle name="Comma 16 2 2 4" xfId="4400"/>
    <cellStyle name="Comma 16 2 2 5" xfId="4401"/>
    <cellStyle name="Comma 16 2 2 6" xfId="4402"/>
    <cellStyle name="Comma 16 2 3" xfId="4403"/>
    <cellStyle name="Comma 16 2 3 2" xfId="4404"/>
    <cellStyle name="Comma 16 2 3 2 2" xfId="4405"/>
    <cellStyle name="Comma 16 2 3 2 3" xfId="4406"/>
    <cellStyle name="Comma 16 2 3 3" xfId="4407"/>
    <cellStyle name="Comma 16 2 3 4" xfId="4408"/>
    <cellStyle name="Comma 16 2 4" xfId="4409"/>
    <cellStyle name="Comma 16 2 4 2" xfId="4410"/>
    <cellStyle name="Comma 16 2 4 3" xfId="4411"/>
    <cellStyle name="Comma 16 2 5" xfId="4412"/>
    <cellStyle name="Comma 16 2 6" xfId="4413"/>
    <cellStyle name="Comma 16 2 7" xfId="4414"/>
    <cellStyle name="Comma 16 2 8" xfId="4415"/>
    <cellStyle name="Comma 16 3" xfId="4416"/>
    <cellStyle name="Comma 16 3 2" xfId="4417"/>
    <cellStyle name="Comma 16 3 2 2" xfId="4418"/>
    <cellStyle name="Comma 16 3 2 2 2" xfId="4419"/>
    <cellStyle name="Comma 16 3 2 2 3" xfId="4420"/>
    <cellStyle name="Comma 16 3 2 3" xfId="4421"/>
    <cellStyle name="Comma 16 3 2 4" xfId="4422"/>
    <cellStyle name="Comma 16 3 3" xfId="4423"/>
    <cellStyle name="Comma 16 3 3 2" xfId="4424"/>
    <cellStyle name="Comma 16 3 3 3" xfId="4425"/>
    <cellStyle name="Comma 16 3 4" xfId="4426"/>
    <cellStyle name="Comma 16 3 5" xfId="4427"/>
    <cellStyle name="Comma 16 3 6" xfId="4428"/>
    <cellStyle name="Comma 16 4" xfId="4429"/>
    <cellStyle name="Comma 16 4 2" xfId="4430"/>
    <cellStyle name="Comma 16 4 2 2" xfId="4431"/>
    <cellStyle name="Comma 16 4 2 3" xfId="4432"/>
    <cellStyle name="Comma 16 4 3" xfId="4433"/>
    <cellStyle name="Comma 16 4 4" xfId="4434"/>
    <cellStyle name="Comma 16 5" xfId="4435"/>
    <cellStyle name="Comma 16 5 2" xfId="4436"/>
    <cellStyle name="Comma 16 5 3" xfId="4437"/>
    <cellStyle name="Comma 16 6" xfId="4438"/>
    <cellStyle name="Comma 16 7" xfId="4439"/>
    <cellStyle name="Comma 16 8" xfId="4440"/>
    <cellStyle name="Comma 16 9" xfId="4441"/>
    <cellStyle name="Comma 17" xfId="4442"/>
    <cellStyle name="Comma 17 10" xfId="10225"/>
    <cellStyle name="Comma 17 2" xfId="4443"/>
    <cellStyle name="Comma 17 2 2" xfId="4444"/>
    <cellStyle name="Comma 17 2 2 2" xfId="4445"/>
    <cellStyle name="Comma 17 2 2 2 2" xfId="4446"/>
    <cellStyle name="Comma 17 2 2 2 2 2" xfId="4447"/>
    <cellStyle name="Comma 17 2 2 2 2 3" xfId="4448"/>
    <cellStyle name="Comma 17 2 2 2 3" xfId="4449"/>
    <cellStyle name="Comma 17 2 2 2 4" xfId="4450"/>
    <cellStyle name="Comma 17 2 2 3" xfId="4451"/>
    <cellStyle name="Comma 17 2 2 3 2" xfId="4452"/>
    <cellStyle name="Comma 17 2 2 3 3" xfId="4453"/>
    <cellStyle name="Comma 17 2 2 4" xfId="4454"/>
    <cellStyle name="Comma 17 2 2 5" xfId="4455"/>
    <cellStyle name="Comma 17 2 2 6" xfId="4456"/>
    <cellStyle name="Comma 17 2 3" xfId="4457"/>
    <cellStyle name="Comma 17 2 3 2" xfId="4458"/>
    <cellStyle name="Comma 17 2 3 2 2" xfId="4459"/>
    <cellStyle name="Comma 17 2 3 2 3" xfId="4460"/>
    <cellStyle name="Comma 17 2 3 3" xfId="4461"/>
    <cellStyle name="Comma 17 2 3 4" xfId="4462"/>
    <cellStyle name="Comma 17 2 4" xfId="4463"/>
    <cellStyle name="Comma 17 2 4 2" xfId="4464"/>
    <cellStyle name="Comma 17 2 4 3" xfId="4465"/>
    <cellStyle name="Comma 17 2 5" xfId="4466"/>
    <cellStyle name="Comma 17 2 6" xfId="4467"/>
    <cellStyle name="Comma 17 2 7" xfId="4468"/>
    <cellStyle name="Comma 17 2 8" xfId="4469"/>
    <cellStyle name="Comma 17 3" xfId="4470"/>
    <cellStyle name="Comma 17 3 2" xfId="4471"/>
    <cellStyle name="Comma 17 3 2 2" xfId="4472"/>
    <cellStyle name="Comma 17 3 2 2 2" xfId="4473"/>
    <cellStyle name="Comma 17 3 2 2 3" xfId="4474"/>
    <cellStyle name="Comma 17 3 2 3" xfId="4475"/>
    <cellStyle name="Comma 17 3 2 4" xfId="4476"/>
    <cellStyle name="Comma 17 3 3" xfId="4477"/>
    <cellStyle name="Comma 17 3 3 2" xfId="4478"/>
    <cellStyle name="Comma 17 3 3 3" xfId="4479"/>
    <cellStyle name="Comma 17 3 4" xfId="4480"/>
    <cellStyle name="Comma 17 3 5" xfId="4481"/>
    <cellStyle name="Comma 17 3 6" xfId="4482"/>
    <cellStyle name="Comma 17 4" xfId="4483"/>
    <cellStyle name="Comma 17 4 2" xfId="4484"/>
    <cellStyle name="Comma 17 4 2 2" xfId="4485"/>
    <cellStyle name="Comma 17 4 2 3" xfId="4486"/>
    <cellStyle name="Comma 17 4 3" xfId="4487"/>
    <cellStyle name="Comma 17 4 4" xfId="4488"/>
    <cellStyle name="Comma 17 5" xfId="4489"/>
    <cellStyle name="Comma 17 5 2" xfId="4490"/>
    <cellStyle name="Comma 17 5 3" xfId="4491"/>
    <cellStyle name="Comma 17 6" xfId="4492"/>
    <cellStyle name="Comma 17 7" xfId="4493"/>
    <cellStyle name="Comma 17 8" xfId="4494"/>
    <cellStyle name="Comma 17 9" xfId="4495"/>
    <cellStyle name="Comma 18" xfId="4496"/>
    <cellStyle name="Comma 18 10" xfId="10226"/>
    <cellStyle name="Comma 18 2" xfId="4497"/>
    <cellStyle name="Comma 18 2 2" xfId="4498"/>
    <cellStyle name="Comma 18 2 2 2" xfId="4499"/>
    <cellStyle name="Comma 18 2 2 2 2" xfId="4500"/>
    <cellStyle name="Comma 18 2 2 2 2 2" xfId="4501"/>
    <cellStyle name="Comma 18 2 2 2 2 3" xfId="4502"/>
    <cellStyle name="Comma 18 2 2 2 3" xfId="4503"/>
    <cellStyle name="Comma 18 2 2 2 4" xfId="4504"/>
    <cellStyle name="Comma 18 2 2 3" xfId="4505"/>
    <cellStyle name="Comma 18 2 2 3 2" xfId="4506"/>
    <cellStyle name="Comma 18 2 2 3 3" xfId="4507"/>
    <cellStyle name="Comma 18 2 2 4" xfId="4508"/>
    <cellStyle name="Comma 18 2 2 5" xfId="4509"/>
    <cellStyle name="Comma 18 2 2 6" xfId="4510"/>
    <cellStyle name="Comma 18 2 3" xfId="4511"/>
    <cellStyle name="Comma 18 2 3 2" xfId="4512"/>
    <cellStyle name="Comma 18 2 3 2 2" xfId="4513"/>
    <cellStyle name="Comma 18 2 3 2 3" xfId="4514"/>
    <cellStyle name="Comma 18 2 3 3" xfId="4515"/>
    <cellStyle name="Comma 18 2 3 4" xfId="4516"/>
    <cellStyle name="Comma 18 2 4" xfId="4517"/>
    <cellStyle name="Comma 18 2 4 2" xfId="4518"/>
    <cellStyle name="Comma 18 2 4 3" xfId="4519"/>
    <cellStyle name="Comma 18 2 5" xfId="4520"/>
    <cellStyle name="Comma 18 2 6" xfId="4521"/>
    <cellStyle name="Comma 18 2 7" xfId="4522"/>
    <cellStyle name="Comma 18 2 8" xfId="4523"/>
    <cellStyle name="Comma 18 3" xfId="4524"/>
    <cellStyle name="Comma 18 3 2" xfId="4525"/>
    <cellStyle name="Comma 18 3 2 2" xfId="4526"/>
    <cellStyle name="Comma 18 3 2 2 2" xfId="4527"/>
    <cellStyle name="Comma 18 3 2 2 3" xfId="4528"/>
    <cellStyle name="Comma 18 3 2 3" xfId="4529"/>
    <cellStyle name="Comma 18 3 2 4" xfId="4530"/>
    <cellStyle name="Comma 18 3 3" xfId="4531"/>
    <cellStyle name="Comma 18 3 3 2" xfId="4532"/>
    <cellStyle name="Comma 18 3 3 3" xfId="4533"/>
    <cellStyle name="Comma 18 3 4" xfId="4534"/>
    <cellStyle name="Comma 18 3 5" xfId="4535"/>
    <cellStyle name="Comma 18 3 6" xfId="4536"/>
    <cellStyle name="Comma 18 4" xfId="4537"/>
    <cellStyle name="Comma 18 4 2" xfId="4538"/>
    <cellStyle name="Comma 18 4 2 2" xfId="4539"/>
    <cellStyle name="Comma 18 4 2 3" xfId="4540"/>
    <cellStyle name="Comma 18 4 3" xfId="4541"/>
    <cellStyle name="Comma 18 4 4" xfId="4542"/>
    <cellStyle name="Comma 18 5" xfId="4543"/>
    <cellStyle name="Comma 18 5 2" xfId="4544"/>
    <cellStyle name="Comma 18 5 3" xfId="4545"/>
    <cellStyle name="Comma 18 6" xfId="4546"/>
    <cellStyle name="Comma 18 7" xfId="4547"/>
    <cellStyle name="Comma 18 8" xfId="4548"/>
    <cellStyle name="Comma 18 9" xfId="4549"/>
    <cellStyle name="Comma 19" xfId="4550"/>
    <cellStyle name="Comma 19 10" xfId="10227"/>
    <cellStyle name="Comma 19 2" xfId="4551"/>
    <cellStyle name="Comma 19 2 2" xfId="4552"/>
    <cellStyle name="Comma 19 2 2 2" xfId="4553"/>
    <cellStyle name="Comma 19 2 2 2 2" xfId="4554"/>
    <cellStyle name="Comma 19 2 2 2 2 2" xfId="4555"/>
    <cellStyle name="Comma 19 2 2 2 2 3" xfId="4556"/>
    <cellStyle name="Comma 19 2 2 2 3" xfId="4557"/>
    <cellStyle name="Comma 19 2 2 2 4" xfId="4558"/>
    <cellStyle name="Comma 19 2 2 3" xfId="4559"/>
    <cellStyle name="Comma 19 2 2 3 2" xfId="4560"/>
    <cellStyle name="Comma 19 2 2 3 3" xfId="4561"/>
    <cellStyle name="Comma 19 2 2 4" xfId="4562"/>
    <cellStyle name="Comma 19 2 2 5" xfId="4563"/>
    <cellStyle name="Comma 19 2 2 6" xfId="4564"/>
    <cellStyle name="Comma 19 2 3" xfId="4565"/>
    <cellStyle name="Comma 19 2 3 2" xfId="4566"/>
    <cellStyle name="Comma 19 2 3 2 2" xfId="4567"/>
    <cellStyle name="Comma 19 2 3 2 3" xfId="4568"/>
    <cellStyle name="Comma 19 2 3 3" xfId="4569"/>
    <cellStyle name="Comma 19 2 3 4" xfId="4570"/>
    <cellStyle name="Comma 19 2 4" xfId="4571"/>
    <cellStyle name="Comma 19 2 4 2" xfId="4572"/>
    <cellStyle name="Comma 19 2 4 3" xfId="4573"/>
    <cellStyle name="Comma 19 2 5" xfId="4574"/>
    <cellStyle name="Comma 19 2 6" xfId="4575"/>
    <cellStyle name="Comma 19 2 7" xfId="4576"/>
    <cellStyle name="Comma 19 2 8" xfId="4577"/>
    <cellStyle name="Comma 19 3" xfId="4578"/>
    <cellStyle name="Comma 19 3 2" xfId="4579"/>
    <cellStyle name="Comma 19 3 2 2" xfId="4580"/>
    <cellStyle name="Comma 19 3 2 2 2" xfId="4581"/>
    <cellStyle name="Comma 19 3 2 2 3" xfId="4582"/>
    <cellStyle name="Comma 19 3 2 3" xfId="4583"/>
    <cellStyle name="Comma 19 3 2 4" xfId="4584"/>
    <cellStyle name="Comma 19 3 3" xfId="4585"/>
    <cellStyle name="Comma 19 3 3 2" xfId="4586"/>
    <cellStyle name="Comma 19 3 3 3" xfId="4587"/>
    <cellStyle name="Comma 19 3 4" xfId="4588"/>
    <cellStyle name="Comma 19 3 5" xfId="4589"/>
    <cellStyle name="Comma 19 3 6" xfId="4590"/>
    <cellStyle name="Comma 19 4" xfId="4591"/>
    <cellStyle name="Comma 19 4 2" xfId="4592"/>
    <cellStyle name="Comma 19 4 2 2" xfId="4593"/>
    <cellStyle name="Comma 19 4 2 3" xfId="4594"/>
    <cellStyle name="Comma 19 4 3" xfId="4595"/>
    <cellStyle name="Comma 19 4 4" xfId="4596"/>
    <cellStyle name="Comma 19 5" xfId="4597"/>
    <cellStyle name="Comma 19 5 2" xfId="4598"/>
    <cellStyle name="Comma 19 5 3" xfId="4599"/>
    <cellStyle name="Comma 19 6" xfId="4600"/>
    <cellStyle name="Comma 19 7" xfId="4601"/>
    <cellStyle name="Comma 19 8" xfId="4602"/>
    <cellStyle name="Comma 19 9" xfId="4603"/>
    <cellStyle name="Comma 2" xfId="10"/>
    <cellStyle name="Comma 2 10" xfId="20983"/>
    <cellStyle name="Comma 2 11" xfId="20984"/>
    <cellStyle name="Comma 2 12" xfId="20985"/>
    <cellStyle name="Comma 2 13" xfId="20986"/>
    <cellStyle name="Comma 2 14" xfId="20987"/>
    <cellStyle name="Comma 2 15" xfId="20988"/>
    <cellStyle name="Comma 2 16" xfId="20989"/>
    <cellStyle name="Comma 2 17" xfId="20990"/>
    <cellStyle name="Comma 2 18" xfId="20991"/>
    <cellStyle name="Comma 2 19" xfId="20992"/>
    <cellStyle name="Comma 2 2" xfId="134"/>
    <cellStyle name="Comma 2 2 2" xfId="20993"/>
    <cellStyle name="Comma 2 2 3" xfId="21570"/>
    <cellStyle name="Comma 2 2 4" xfId="21657"/>
    <cellStyle name="Comma 2 20" xfId="20994"/>
    <cellStyle name="Comma 2 21" xfId="20995"/>
    <cellStyle name="Comma 2 22" xfId="20996"/>
    <cellStyle name="Comma 2 23" xfId="20997"/>
    <cellStyle name="Comma 2 24" xfId="20998"/>
    <cellStyle name="Comma 2 25" xfId="20999"/>
    <cellStyle name="Comma 2 26" xfId="21000"/>
    <cellStyle name="Comma 2 27" xfId="21001"/>
    <cellStyle name="Comma 2 28" xfId="21002"/>
    <cellStyle name="Comma 2 29" xfId="21003"/>
    <cellStyle name="Comma 2 3" xfId="4604"/>
    <cellStyle name="Comma 2 3 2" xfId="4605"/>
    <cellStyle name="Comma 2 3 2 2" xfId="4606"/>
    <cellStyle name="Comma 2 3 2 3" xfId="4607"/>
    <cellStyle name="Comma 2 3 3" xfId="4608"/>
    <cellStyle name="Comma 2 3 4" xfId="4609"/>
    <cellStyle name="Comma 2 3 5" xfId="21004"/>
    <cellStyle name="Comma 2 30" xfId="21005"/>
    <cellStyle name="Comma 2 31" xfId="21006"/>
    <cellStyle name="Comma 2 32" xfId="21588"/>
    <cellStyle name="Comma 2 33" xfId="21693"/>
    <cellStyle name="Comma 2 4" xfId="4610"/>
    <cellStyle name="Comma 2 4 2" xfId="21007"/>
    <cellStyle name="Comma 2 5" xfId="9686"/>
    <cellStyle name="Comma 2 5 2" xfId="21008"/>
    <cellStyle name="Comma 2 6" xfId="21009"/>
    <cellStyle name="Comma 2 7" xfId="21010"/>
    <cellStyle name="Comma 2 8" xfId="21011"/>
    <cellStyle name="Comma 2 9" xfId="21012"/>
    <cellStyle name="Comma 20" xfId="4611"/>
    <cellStyle name="Comma 20 10" xfId="10228"/>
    <cellStyle name="Comma 20 2" xfId="4612"/>
    <cellStyle name="Comma 20 2 2" xfId="4613"/>
    <cellStyle name="Comma 20 2 2 2" xfId="4614"/>
    <cellStyle name="Comma 20 2 2 2 2" xfId="4615"/>
    <cellStyle name="Comma 20 2 2 2 2 2" xfId="4616"/>
    <cellStyle name="Comma 20 2 2 2 2 3" xfId="4617"/>
    <cellStyle name="Comma 20 2 2 2 3" xfId="4618"/>
    <cellStyle name="Comma 20 2 2 2 4" xfId="4619"/>
    <cellStyle name="Comma 20 2 2 3" xfId="4620"/>
    <cellStyle name="Comma 20 2 2 3 2" xfId="4621"/>
    <cellStyle name="Comma 20 2 2 3 3" xfId="4622"/>
    <cellStyle name="Comma 20 2 2 4" xfId="4623"/>
    <cellStyle name="Comma 20 2 2 5" xfId="4624"/>
    <cellStyle name="Comma 20 2 2 6" xfId="4625"/>
    <cellStyle name="Comma 20 2 3" xfId="4626"/>
    <cellStyle name="Comma 20 2 3 2" xfId="4627"/>
    <cellStyle name="Comma 20 2 3 2 2" xfId="4628"/>
    <cellStyle name="Comma 20 2 3 2 3" xfId="4629"/>
    <cellStyle name="Comma 20 2 3 3" xfId="4630"/>
    <cellStyle name="Comma 20 2 3 4" xfId="4631"/>
    <cellStyle name="Comma 20 2 4" xfId="4632"/>
    <cellStyle name="Comma 20 2 4 2" xfId="4633"/>
    <cellStyle name="Comma 20 2 4 3" xfId="4634"/>
    <cellStyle name="Comma 20 2 5" xfId="4635"/>
    <cellStyle name="Comma 20 2 6" xfId="4636"/>
    <cellStyle name="Comma 20 2 7" xfId="4637"/>
    <cellStyle name="Comma 20 2 8" xfId="4638"/>
    <cellStyle name="Comma 20 3" xfId="4639"/>
    <cellStyle name="Comma 20 3 2" xfId="4640"/>
    <cellStyle name="Comma 20 3 2 2" xfId="4641"/>
    <cellStyle name="Comma 20 3 2 2 2" xfId="4642"/>
    <cellStyle name="Comma 20 3 2 2 3" xfId="4643"/>
    <cellStyle name="Comma 20 3 2 3" xfId="4644"/>
    <cellStyle name="Comma 20 3 2 4" xfId="4645"/>
    <cellStyle name="Comma 20 3 3" xfId="4646"/>
    <cellStyle name="Comma 20 3 3 2" xfId="4647"/>
    <cellStyle name="Comma 20 3 3 3" xfId="4648"/>
    <cellStyle name="Comma 20 3 4" xfId="4649"/>
    <cellStyle name="Comma 20 3 5" xfId="4650"/>
    <cellStyle name="Comma 20 3 6" xfId="4651"/>
    <cellStyle name="Comma 20 4" xfId="4652"/>
    <cellStyle name="Comma 20 4 2" xfId="4653"/>
    <cellStyle name="Comma 20 4 2 2" xfId="4654"/>
    <cellStyle name="Comma 20 4 2 3" xfId="4655"/>
    <cellStyle name="Comma 20 4 3" xfId="4656"/>
    <cellStyle name="Comma 20 4 4" xfId="4657"/>
    <cellStyle name="Comma 20 5" xfId="4658"/>
    <cellStyle name="Comma 20 5 2" xfId="4659"/>
    <cellStyle name="Comma 20 5 3" xfId="4660"/>
    <cellStyle name="Comma 20 6" xfId="4661"/>
    <cellStyle name="Comma 20 7" xfId="4662"/>
    <cellStyle name="Comma 20 8" xfId="4663"/>
    <cellStyle name="Comma 20 9" xfId="4664"/>
    <cellStyle name="Comma 21" xfId="4665"/>
    <cellStyle name="Comma 21 10" xfId="10229"/>
    <cellStyle name="Comma 21 2" xfId="4666"/>
    <cellStyle name="Comma 21 2 2" xfId="4667"/>
    <cellStyle name="Comma 21 2 2 2" xfId="4668"/>
    <cellStyle name="Comma 21 2 2 2 2" xfId="4669"/>
    <cellStyle name="Comma 21 2 2 2 2 2" xfId="4670"/>
    <cellStyle name="Comma 21 2 2 2 2 3" xfId="4671"/>
    <cellStyle name="Comma 21 2 2 2 3" xfId="4672"/>
    <cellStyle name="Comma 21 2 2 2 4" xfId="4673"/>
    <cellStyle name="Comma 21 2 2 3" xfId="4674"/>
    <cellStyle name="Comma 21 2 2 3 2" xfId="4675"/>
    <cellStyle name="Comma 21 2 2 3 3" xfId="4676"/>
    <cellStyle name="Comma 21 2 2 4" xfId="4677"/>
    <cellStyle name="Comma 21 2 2 5" xfId="4678"/>
    <cellStyle name="Comma 21 2 2 6" xfId="4679"/>
    <cellStyle name="Comma 21 2 3" xfId="4680"/>
    <cellStyle name="Comma 21 2 3 2" xfId="4681"/>
    <cellStyle name="Comma 21 2 3 2 2" xfId="4682"/>
    <cellStyle name="Comma 21 2 3 2 3" xfId="4683"/>
    <cellStyle name="Comma 21 2 3 3" xfId="4684"/>
    <cellStyle name="Comma 21 2 3 4" xfId="4685"/>
    <cellStyle name="Comma 21 2 4" xfId="4686"/>
    <cellStyle name="Comma 21 2 4 2" xfId="4687"/>
    <cellStyle name="Comma 21 2 4 3" xfId="4688"/>
    <cellStyle name="Comma 21 2 5" xfId="4689"/>
    <cellStyle name="Comma 21 2 6" xfId="4690"/>
    <cellStyle name="Comma 21 2 7" xfId="4691"/>
    <cellStyle name="Comma 21 2 8" xfId="4692"/>
    <cellStyle name="Comma 21 3" xfId="4693"/>
    <cellStyle name="Comma 21 3 2" xfId="4694"/>
    <cellStyle name="Comma 21 3 2 2" xfId="4695"/>
    <cellStyle name="Comma 21 3 2 2 2" xfId="4696"/>
    <cellStyle name="Comma 21 3 2 2 3" xfId="4697"/>
    <cellStyle name="Comma 21 3 2 3" xfId="4698"/>
    <cellStyle name="Comma 21 3 2 4" xfId="4699"/>
    <cellStyle name="Comma 21 3 3" xfId="4700"/>
    <cellStyle name="Comma 21 3 3 2" xfId="4701"/>
    <cellStyle name="Comma 21 3 3 3" xfId="4702"/>
    <cellStyle name="Comma 21 3 4" xfId="4703"/>
    <cellStyle name="Comma 21 3 5" xfId="4704"/>
    <cellStyle name="Comma 21 3 6" xfId="4705"/>
    <cellStyle name="Comma 21 4" xfId="4706"/>
    <cellStyle name="Comma 21 4 2" xfId="4707"/>
    <cellStyle name="Comma 21 4 2 2" xfId="4708"/>
    <cellStyle name="Comma 21 4 2 3" xfId="4709"/>
    <cellStyle name="Comma 21 4 3" xfId="4710"/>
    <cellStyle name="Comma 21 4 4" xfId="4711"/>
    <cellStyle name="Comma 21 5" xfId="4712"/>
    <cellStyle name="Comma 21 5 2" xfId="4713"/>
    <cellStyle name="Comma 21 5 3" xfId="4714"/>
    <cellStyle name="Comma 21 6" xfId="4715"/>
    <cellStyle name="Comma 21 7" xfId="4716"/>
    <cellStyle name="Comma 21 8" xfId="4717"/>
    <cellStyle name="Comma 21 9" xfId="4718"/>
    <cellStyle name="Comma 22" xfId="4719"/>
    <cellStyle name="Comma 22 10" xfId="10230"/>
    <cellStyle name="Comma 22 2" xfId="4720"/>
    <cellStyle name="Comma 22 2 2" xfId="4721"/>
    <cellStyle name="Comma 22 2 2 2" xfId="4722"/>
    <cellStyle name="Comma 22 2 2 2 2" xfId="4723"/>
    <cellStyle name="Comma 22 2 2 2 2 2" xfId="4724"/>
    <cellStyle name="Comma 22 2 2 2 2 3" xfId="4725"/>
    <cellStyle name="Comma 22 2 2 2 3" xfId="4726"/>
    <cellStyle name="Comma 22 2 2 2 4" xfId="4727"/>
    <cellStyle name="Comma 22 2 2 3" xfId="4728"/>
    <cellStyle name="Comma 22 2 2 3 2" xfId="4729"/>
    <cellStyle name="Comma 22 2 2 3 3" xfId="4730"/>
    <cellStyle name="Comma 22 2 2 4" xfId="4731"/>
    <cellStyle name="Comma 22 2 2 5" xfId="4732"/>
    <cellStyle name="Comma 22 2 2 6" xfId="4733"/>
    <cellStyle name="Comma 22 2 3" xfId="4734"/>
    <cellStyle name="Comma 22 2 3 2" xfId="4735"/>
    <cellStyle name="Comma 22 2 3 2 2" xfId="4736"/>
    <cellStyle name="Comma 22 2 3 2 3" xfId="4737"/>
    <cellStyle name="Comma 22 2 3 3" xfId="4738"/>
    <cellStyle name="Comma 22 2 3 4" xfId="4739"/>
    <cellStyle name="Comma 22 2 4" xfId="4740"/>
    <cellStyle name="Comma 22 2 4 2" xfId="4741"/>
    <cellStyle name="Comma 22 2 4 3" xfId="4742"/>
    <cellStyle name="Comma 22 2 5" xfId="4743"/>
    <cellStyle name="Comma 22 2 6" xfId="4744"/>
    <cellStyle name="Comma 22 2 7" xfId="4745"/>
    <cellStyle name="Comma 22 2 8" xfId="4746"/>
    <cellStyle name="Comma 22 3" xfId="4747"/>
    <cellStyle name="Comma 22 3 2" xfId="4748"/>
    <cellStyle name="Comma 22 3 2 2" xfId="4749"/>
    <cellStyle name="Comma 22 3 2 2 2" xfId="4750"/>
    <cellStyle name="Comma 22 3 2 2 3" xfId="4751"/>
    <cellStyle name="Comma 22 3 2 3" xfId="4752"/>
    <cellStyle name="Comma 22 3 2 4" xfId="4753"/>
    <cellStyle name="Comma 22 3 3" xfId="4754"/>
    <cellStyle name="Comma 22 3 3 2" xfId="4755"/>
    <cellStyle name="Comma 22 3 3 3" xfId="4756"/>
    <cellStyle name="Comma 22 3 4" xfId="4757"/>
    <cellStyle name="Comma 22 3 5" xfId="4758"/>
    <cellStyle name="Comma 22 3 6" xfId="4759"/>
    <cellStyle name="Comma 22 4" xfId="4760"/>
    <cellStyle name="Comma 22 4 2" xfId="4761"/>
    <cellStyle name="Comma 22 4 2 2" xfId="4762"/>
    <cellStyle name="Comma 22 4 2 3" xfId="4763"/>
    <cellStyle name="Comma 22 4 3" xfId="4764"/>
    <cellStyle name="Comma 22 4 4" xfId="4765"/>
    <cellStyle name="Comma 22 5" xfId="4766"/>
    <cellStyle name="Comma 22 5 2" xfId="4767"/>
    <cellStyle name="Comma 22 5 3" xfId="4768"/>
    <cellStyle name="Comma 22 6" xfId="4769"/>
    <cellStyle name="Comma 22 7" xfId="4770"/>
    <cellStyle name="Comma 22 8" xfId="4771"/>
    <cellStyle name="Comma 22 9" xfId="4772"/>
    <cellStyle name="Comma 23" xfId="4773"/>
    <cellStyle name="Comma 23 10" xfId="10231"/>
    <cellStyle name="Comma 23 2" xfId="4774"/>
    <cellStyle name="Comma 23 2 2" xfId="4775"/>
    <cellStyle name="Comma 23 2 2 2" xfId="4776"/>
    <cellStyle name="Comma 23 2 2 2 2" xfId="4777"/>
    <cellStyle name="Comma 23 2 2 2 2 2" xfId="4778"/>
    <cellStyle name="Comma 23 2 2 2 2 3" xfId="4779"/>
    <cellStyle name="Comma 23 2 2 2 3" xfId="4780"/>
    <cellStyle name="Comma 23 2 2 2 4" xfId="4781"/>
    <cellStyle name="Comma 23 2 2 3" xfId="4782"/>
    <cellStyle name="Comma 23 2 2 3 2" xfId="4783"/>
    <cellStyle name="Comma 23 2 2 3 3" xfId="4784"/>
    <cellStyle name="Comma 23 2 2 4" xfId="4785"/>
    <cellStyle name="Comma 23 2 2 5" xfId="4786"/>
    <cellStyle name="Comma 23 2 2 6" xfId="4787"/>
    <cellStyle name="Comma 23 2 3" xfId="4788"/>
    <cellStyle name="Comma 23 2 3 2" xfId="4789"/>
    <cellStyle name="Comma 23 2 3 2 2" xfId="4790"/>
    <cellStyle name="Comma 23 2 3 2 3" xfId="4791"/>
    <cellStyle name="Comma 23 2 3 3" xfId="4792"/>
    <cellStyle name="Comma 23 2 3 4" xfId="4793"/>
    <cellStyle name="Comma 23 2 4" xfId="4794"/>
    <cellStyle name="Comma 23 2 4 2" xfId="4795"/>
    <cellStyle name="Comma 23 2 4 3" xfId="4796"/>
    <cellStyle name="Comma 23 2 5" xfId="4797"/>
    <cellStyle name="Comma 23 2 6" xfId="4798"/>
    <cellStyle name="Comma 23 2 7" xfId="4799"/>
    <cellStyle name="Comma 23 2 8" xfId="4800"/>
    <cellStyle name="Comma 23 3" xfId="4801"/>
    <cellStyle name="Comma 23 3 2" xfId="4802"/>
    <cellStyle name="Comma 23 3 2 2" xfId="4803"/>
    <cellStyle name="Comma 23 3 2 2 2" xfId="4804"/>
    <cellStyle name="Comma 23 3 2 2 3" xfId="4805"/>
    <cellStyle name="Comma 23 3 2 3" xfId="4806"/>
    <cellStyle name="Comma 23 3 2 4" xfId="4807"/>
    <cellStyle name="Comma 23 3 3" xfId="4808"/>
    <cellStyle name="Comma 23 3 3 2" xfId="4809"/>
    <cellStyle name="Comma 23 3 3 3" xfId="4810"/>
    <cellStyle name="Comma 23 3 4" xfId="4811"/>
    <cellStyle name="Comma 23 3 5" xfId="4812"/>
    <cellStyle name="Comma 23 3 6" xfId="4813"/>
    <cellStyle name="Comma 23 4" xfId="4814"/>
    <cellStyle name="Comma 23 4 2" xfId="4815"/>
    <cellStyle name="Comma 23 4 2 2" xfId="4816"/>
    <cellStyle name="Comma 23 4 2 3" xfId="4817"/>
    <cellStyle name="Comma 23 4 3" xfId="4818"/>
    <cellStyle name="Comma 23 4 4" xfId="4819"/>
    <cellStyle name="Comma 23 5" xfId="4820"/>
    <cellStyle name="Comma 23 5 2" xfId="4821"/>
    <cellStyle name="Comma 23 5 3" xfId="4822"/>
    <cellStyle name="Comma 23 6" xfId="4823"/>
    <cellStyle name="Comma 23 7" xfId="4824"/>
    <cellStyle name="Comma 23 8" xfId="4825"/>
    <cellStyle name="Comma 23 9" xfId="4826"/>
    <cellStyle name="Comma 24" xfId="4827"/>
    <cellStyle name="Comma 24 2" xfId="10232"/>
    <cellStyle name="Comma 25" xfId="4828"/>
    <cellStyle name="Comma 25 10" xfId="10233"/>
    <cellStyle name="Comma 25 2" xfId="4829"/>
    <cellStyle name="Comma 25 2 2" xfId="4830"/>
    <cellStyle name="Comma 25 2 2 2" xfId="4831"/>
    <cellStyle name="Comma 25 2 2 2 2" xfId="4832"/>
    <cellStyle name="Comma 25 2 2 2 2 2" xfId="4833"/>
    <cellStyle name="Comma 25 2 2 2 2 3" xfId="4834"/>
    <cellStyle name="Comma 25 2 2 2 3" xfId="4835"/>
    <cellStyle name="Comma 25 2 2 2 4" xfId="4836"/>
    <cellStyle name="Comma 25 2 2 3" xfId="4837"/>
    <cellStyle name="Comma 25 2 2 3 2" xfId="4838"/>
    <cellStyle name="Comma 25 2 2 3 3" xfId="4839"/>
    <cellStyle name="Comma 25 2 2 4" xfId="4840"/>
    <cellStyle name="Comma 25 2 2 5" xfId="4841"/>
    <cellStyle name="Comma 25 2 2 6" xfId="4842"/>
    <cellStyle name="Comma 25 2 3" xfId="4843"/>
    <cellStyle name="Comma 25 2 3 2" xfId="4844"/>
    <cellStyle name="Comma 25 2 3 2 2" xfId="4845"/>
    <cellStyle name="Comma 25 2 3 2 3" xfId="4846"/>
    <cellStyle name="Comma 25 2 3 3" xfId="4847"/>
    <cellStyle name="Comma 25 2 3 4" xfId="4848"/>
    <cellStyle name="Comma 25 2 4" xfId="4849"/>
    <cellStyle name="Comma 25 2 4 2" xfId="4850"/>
    <cellStyle name="Comma 25 2 4 3" xfId="4851"/>
    <cellStyle name="Comma 25 2 5" xfId="4852"/>
    <cellStyle name="Comma 25 2 6" xfId="4853"/>
    <cellStyle name="Comma 25 2 7" xfId="4854"/>
    <cellStyle name="Comma 25 2 8" xfId="4855"/>
    <cellStyle name="Comma 25 3" xfId="4856"/>
    <cellStyle name="Comma 25 3 2" xfId="4857"/>
    <cellStyle name="Comma 25 3 2 2" xfId="4858"/>
    <cellStyle name="Comma 25 3 2 2 2" xfId="4859"/>
    <cellStyle name="Comma 25 3 2 2 3" xfId="4860"/>
    <cellStyle name="Comma 25 3 2 3" xfId="4861"/>
    <cellStyle name="Comma 25 3 2 4" xfId="4862"/>
    <cellStyle name="Comma 25 3 3" xfId="4863"/>
    <cellStyle name="Comma 25 3 3 2" xfId="4864"/>
    <cellStyle name="Comma 25 3 3 3" xfId="4865"/>
    <cellStyle name="Comma 25 3 4" xfId="4866"/>
    <cellStyle name="Comma 25 3 5" xfId="4867"/>
    <cellStyle name="Comma 25 3 6" xfId="4868"/>
    <cellStyle name="Comma 25 4" xfId="4869"/>
    <cellStyle name="Comma 25 4 2" xfId="4870"/>
    <cellStyle name="Comma 25 4 2 2" xfId="4871"/>
    <cellStyle name="Comma 25 4 2 3" xfId="4872"/>
    <cellStyle name="Comma 25 4 3" xfId="4873"/>
    <cellStyle name="Comma 25 4 4" xfId="4874"/>
    <cellStyle name="Comma 25 5" xfId="4875"/>
    <cellStyle name="Comma 25 5 2" xfId="4876"/>
    <cellStyle name="Comma 25 5 3" xfId="4877"/>
    <cellStyle name="Comma 25 6" xfId="4878"/>
    <cellStyle name="Comma 25 7" xfId="4879"/>
    <cellStyle name="Comma 25 8" xfId="4880"/>
    <cellStyle name="Comma 25 9" xfId="4881"/>
    <cellStyle name="Comma 26" xfId="4882"/>
    <cellStyle name="Comma 26 10" xfId="10234"/>
    <cellStyle name="Comma 26 2" xfId="4883"/>
    <cellStyle name="Comma 26 2 2" xfId="4884"/>
    <cellStyle name="Comma 26 2 2 2" xfId="4885"/>
    <cellStyle name="Comma 26 2 2 2 2" xfId="4886"/>
    <cellStyle name="Comma 26 2 2 2 2 2" xfId="4887"/>
    <cellStyle name="Comma 26 2 2 2 2 3" xfId="4888"/>
    <cellStyle name="Comma 26 2 2 2 3" xfId="4889"/>
    <cellStyle name="Comma 26 2 2 2 4" xfId="4890"/>
    <cellStyle name="Comma 26 2 2 3" xfId="4891"/>
    <cellStyle name="Comma 26 2 2 3 2" xfId="4892"/>
    <cellStyle name="Comma 26 2 2 3 3" xfId="4893"/>
    <cellStyle name="Comma 26 2 2 4" xfId="4894"/>
    <cellStyle name="Comma 26 2 2 5" xfId="4895"/>
    <cellStyle name="Comma 26 2 2 6" xfId="4896"/>
    <cellStyle name="Comma 26 2 3" xfId="4897"/>
    <cellStyle name="Comma 26 2 3 2" xfId="4898"/>
    <cellStyle name="Comma 26 2 3 2 2" xfId="4899"/>
    <cellStyle name="Comma 26 2 3 2 3" xfId="4900"/>
    <cellStyle name="Comma 26 2 3 3" xfId="4901"/>
    <cellStyle name="Comma 26 2 3 4" xfId="4902"/>
    <cellStyle name="Comma 26 2 4" xfId="4903"/>
    <cellStyle name="Comma 26 2 4 2" xfId="4904"/>
    <cellStyle name="Comma 26 2 4 3" xfId="4905"/>
    <cellStyle name="Comma 26 2 5" xfId="4906"/>
    <cellStyle name="Comma 26 2 6" xfId="4907"/>
    <cellStyle name="Comma 26 2 7" xfId="4908"/>
    <cellStyle name="Comma 26 2 8" xfId="4909"/>
    <cellStyle name="Comma 26 3" xfId="4910"/>
    <cellStyle name="Comma 26 3 2" xfId="4911"/>
    <cellStyle name="Comma 26 3 2 2" xfId="4912"/>
    <cellStyle name="Comma 26 3 2 2 2" xfId="4913"/>
    <cellStyle name="Comma 26 3 2 2 3" xfId="4914"/>
    <cellStyle name="Comma 26 3 2 3" xfId="4915"/>
    <cellStyle name="Comma 26 3 2 4" xfId="4916"/>
    <cellStyle name="Comma 26 3 3" xfId="4917"/>
    <cellStyle name="Comma 26 3 3 2" xfId="4918"/>
    <cellStyle name="Comma 26 3 3 3" xfId="4919"/>
    <cellStyle name="Comma 26 3 4" xfId="4920"/>
    <cellStyle name="Comma 26 3 5" xfId="4921"/>
    <cellStyle name="Comma 26 3 6" xfId="4922"/>
    <cellStyle name="Comma 26 4" xfId="4923"/>
    <cellStyle name="Comma 26 4 2" xfId="4924"/>
    <cellStyle name="Comma 26 4 2 2" xfId="4925"/>
    <cellStyle name="Comma 26 4 2 3" xfId="4926"/>
    <cellStyle name="Comma 26 4 3" xfId="4927"/>
    <cellStyle name="Comma 26 4 4" xfId="4928"/>
    <cellStyle name="Comma 26 5" xfId="4929"/>
    <cellStyle name="Comma 26 5 2" xfId="4930"/>
    <cellStyle name="Comma 26 5 3" xfId="4931"/>
    <cellStyle name="Comma 26 6" xfId="4932"/>
    <cellStyle name="Comma 26 7" xfId="4933"/>
    <cellStyle name="Comma 26 8" xfId="4934"/>
    <cellStyle name="Comma 26 9" xfId="4935"/>
    <cellStyle name="Comma 27" xfId="4936"/>
    <cellStyle name="Comma 28" xfId="4937"/>
    <cellStyle name="Comma 29" xfId="4938"/>
    <cellStyle name="Comma 3" xfId="4939"/>
    <cellStyle name="Comma 3 10" xfId="4940"/>
    <cellStyle name="Comma 3 10 2" xfId="4941"/>
    <cellStyle name="Comma 3 10 2 2" xfId="4942"/>
    <cellStyle name="Comma 3 10 2 3" xfId="4943"/>
    <cellStyle name="Comma 3 10 3" xfId="4944"/>
    <cellStyle name="Comma 3 10 4" xfId="4945"/>
    <cellStyle name="Comma 3 11" xfId="4946"/>
    <cellStyle name="Comma 3 11 2" xfId="4947"/>
    <cellStyle name="Comma 3 11 3" xfId="4948"/>
    <cellStyle name="Comma 3 12" xfId="4949"/>
    <cellStyle name="Comma 3 13" xfId="4950"/>
    <cellStyle name="Comma 3 14" xfId="4951"/>
    <cellStyle name="Comma 3 15" xfId="4952"/>
    <cellStyle name="Comma 3 16" xfId="21589"/>
    <cellStyle name="Comma 3 2" xfId="4953"/>
    <cellStyle name="Comma 3 2 10" xfId="4954"/>
    <cellStyle name="Comma 3 2 11" xfId="21614"/>
    <cellStyle name="Comma 3 2 2" xfId="4955"/>
    <cellStyle name="Comma 3 2 2 2" xfId="4956"/>
    <cellStyle name="Comma 3 2 2 2 2" xfId="4957"/>
    <cellStyle name="Comma 3 2 2 2 2 2" xfId="4958"/>
    <cellStyle name="Comma 3 2 2 2 2 2 2" xfId="4959"/>
    <cellStyle name="Comma 3 2 2 2 2 2 3" xfId="4960"/>
    <cellStyle name="Comma 3 2 2 2 2 3" xfId="4961"/>
    <cellStyle name="Comma 3 2 2 2 2 4" xfId="4962"/>
    <cellStyle name="Comma 3 2 2 2 3" xfId="4963"/>
    <cellStyle name="Comma 3 2 2 2 3 2" xfId="4964"/>
    <cellStyle name="Comma 3 2 2 2 3 3" xfId="4965"/>
    <cellStyle name="Comma 3 2 2 2 4" xfId="4966"/>
    <cellStyle name="Comma 3 2 2 2 5" xfId="4967"/>
    <cellStyle name="Comma 3 2 2 2 6" xfId="4968"/>
    <cellStyle name="Comma 3 2 2 3" xfId="4969"/>
    <cellStyle name="Comma 3 2 2 3 2" xfId="4970"/>
    <cellStyle name="Comma 3 2 2 3 2 2" xfId="4971"/>
    <cellStyle name="Comma 3 2 2 3 2 3" xfId="4972"/>
    <cellStyle name="Comma 3 2 2 3 3" xfId="4973"/>
    <cellStyle name="Comma 3 2 2 3 4" xfId="4974"/>
    <cellStyle name="Comma 3 2 2 4" xfId="4975"/>
    <cellStyle name="Comma 3 2 2 4 2" xfId="4976"/>
    <cellStyle name="Comma 3 2 2 4 3" xfId="4977"/>
    <cellStyle name="Comma 3 2 2 5" xfId="4978"/>
    <cellStyle name="Comma 3 2 2 6" xfId="4979"/>
    <cellStyle name="Comma 3 2 2 7" xfId="4980"/>
    <cellStyle name="Comma 3 2 2 8" xfId="4981"/>
    <cellStyle name="Comma 3 2 3" xfId="4982"/>
    <cellStyle name="Comma 3 2 3 2" xfId="4983"/>
    <cellStyle name="Comma 3 2 3 2 2" xfId="4984"/>
    <cellStyle name="Comma 3 2 3 2 2 2" xfId="4985"/>
    <cellStyle name="Comma 3 2 3 2 2 3" xfId="4986"/>
    <cellStyle name="Comma 3 2 3 2 3" xfId="4987"/>
    <cellStyle name="Comma 3 2 3 2 4" xfId="4988"/>
    <cellStyle name="Comma 3 2 3 3" xfId="4989"/>
    <cellStyle name="Comma 3 2 3 3 2" xfId="4990"/>
    <cellStyle name="Comma 3 2 3 3 3" xfId="4991"/>
    <cellStyle name="Comma 3 2 3 4" xfId="4992"/>
    <cellStyle name="Comma 3 2 3 5" xfId="4993"/>
    <cellStyle name="Comma 3 2 3 6" xfId="4994"/>
    <cellStyle name="Comma 3 2 4" xfId="4995"/>
    <cellStyle name="Comma 3 2 4 2" xfId="4996"/>
    <cellStyle name="Comma 3 2 4 2 2" xfId="4997"/>
    <cellStyle name="Comma 3 2 4 2 3" xfId="4998"/>
    <cellStyle name="Comma 3 2 4 3" xfId="4999"/>
    <cellStyle name="Comma 3 2 4 4" xfId="5000"/>
    <cellStyle name="Comma 3 2 5" xfId="5001"/>
    <cellStyle name="Comma 3 2 5 2" xfId="5002"/>
    <cellStyle name="Comma 3 2 5 3" xfId="5003"/>
    <cellStyle name="Comma 3 2 6" xfId="5004"/>
    <cellStyle name="Comma 3 2 6 2" xfId="5005"/>
    <cellStyle name="Comma 3 2 6 3" xfId="5006"/>
    <cellStyle name="Comma 3 2 7" xfId="5007"/>
    <cellStyle name="Comma 3 2 8" xfId="5008"/>
    <cellStyle name="Comma 3 2 9" xfId="5009"/>
    <cellStyle name="Comma 3 3" xfId="5010"/>
    <cellStyle name="Comma 3 4" xfId="5011"/>
    <cellStyle name="Comma 3 4 2" xfId="5012"/>
    <cellStyle name="Comma 3 5" xfId="5013"/>
    <cellStyle name="Comma 3 5 2" xfId="5014"/>
    <cellStyle name="Comma 3 5 3" xfId="5015"/>
    <cellStyle name="Comma 3 5 4" xfId="5016"/>
    <cellStyle name="Comma 3 6" xfId="5017"/>
    <cellStyle name="Comma 3 6 2" xfId="5018"/>
    <cellStyle name="Comma 3 6 2 2" xfId="5019"/>
    <cellStyle name="Comma 3 6 2 2 2" xfId="5020"/>
    <cellStyle name="Comma 3 6 2 2 2 2" xfId="5021"/>
    <cellStyle name="Comma 3 6 2 2 2 3" xfId="5022"/>
    <cellStyle name="Comma 3 6 2 2 3" xfId="5023"/>
    <cellStyle name="Comma 3 6 2 2 4" xfId="5024"/>
    <cellStyle name="Comma 3 6 2 3" xfId="5025"/>
    <cellStyle name="Comma 3 6 2 3 2" xfId="5026"/>
    <cellStyle name="Comma 3 6 2 3 3" xfId="5027"/>
    <cellStyle name="Comma 3 6 2 4" xfId="5028"/>
    <cellStyle name="Comma 3 6 2 5" xfId="5029"/>
    <cellStyle name="Comma 3 6 2 6" xfId="5030"/>
    <cellStyle name="Comma 3 6 3" xfId="5031"/>
    <cellStyle name="Comma 3 6 3 2" xfId="5032"/>
    <cellStyle name="Comma 3 6 3 2 2" xfId="5033"/>
    <cellStyle name="Comma 3 6 3 2 3" xfId="5034"/>
    <cellStyle name="Comma 3 6 3 3" xfId="5035"/>
    <cellStyle name="Comma 3 6 3 4" xfId="5036"/>
    <cellStyle name="Comma 3 6 4" xfId="5037"/>
    <cellStyle name="Comma 3 6 4 2" xfId="5038"/>
    <cellStyle name="Comma 3 6 4 3" xfId="5039"/>
    <cellStyle name="Comma 3 6 5" xfId="5040"/>
    <cellStyle name="Comma 3 6 6" xfId="5041"/>
    <cellStyle name="Comma 3 6 7" xfId="5042"/>
    <cellStyle name="Comma 3 6 8" xfId="5043"/>
    <cellStyle name="Comma 3 7" xfId="5044"/>
    <cellStyle name="Comma 3 7 2" xfId="5045"/>
    <cellStyle name="Comma 3 7 2 2" xfId="5046"/>
    <cellStyle name="Comma 3 7 2 2 2" xfId="5047"/>
    <cellStyle name="Comma 3 7 2 2 3" xfId="5048"/>
    <cellStyle name="Comma 3 7 2 3" xfId="5049"/>
    <cellStyle name="Comma 3 7 2 4" xfId="5050"/>
    <cellStyle name="Comma 3 7 3" xfId="5051"/>
    <cellStyle name="Comma 3 7 3 2" xfId="5052"/>
    <cellStyle name="Comma 3 7 3 3" xfId="5053"/>
    <cellStyle name="Comma 3 7 4" xfId="5054"/>
    <cellStyle name="Comma 3 7 5" xfId="5055"/>
    <cellStyle name="Comma 3 7 6" xfId="5056"/>
    <cellStyle name="Comma 3 8" xfId="5057"/>
    <cellStyle name="Comma 3 8 2" xfId="5058"/>
    <cellStyle name="Comma 3 8 2 2" xfId="5059"/>
    <cellStyle name="Comma 3 8 2 2 2" xfId="5060"/>
    <cellStyle name="Comma 3 8 2 2 3" xfId="5061"/>
    <cellStyle name="Comma 3 8 2 3" xfId="5062"/>
    <cellStyle name="Comma 3 8 2 4" xfId="5063"/>
    <cellStyle name="Comma 3 8 3" xfId="5064"/>
    <cellStyle name="Comma 3 8 3 2" xfId="5065"/>
    <cellStyle name="Comma 3 8 3 3" xfId="5066"/>
    <cellStyle name="Comma 3 8 4" xfId="5067"/>
    <cellStyle name="Comma 3 8 5" xfId="5068"/>
    <cellStyle name="Comma 3 9" xfId="5069"/>
    <cellStyle name="Comma 3 9 2" xfId="5070"/>
    <cellStyle name="Comma 3 9 2 2" xfId="5071"/>
    <cellStyle name="Comma 3 9 2 3" xfId="5072"/>
    <cellStyle name="Comma 3 9 3" xfId="5073"/>
    <cellStyle name="Comma 3 9 4" xfId="5074"/>
    <cellStyle name="Comma 30" xfId="5075"/>
    <cellStyle name="Comma 31" xfId="5076"/>
    <cellStyle name="Comma 32" xfId="5077"/>
    <cellStyle name="Comma 33" xfId="5078"/>
    <cellStyle name="Comma 34" xfId="5079"/>
    <cellStyle name="Comma 35" xfId="5080"/>
    <cellStyle name="Comma 35 2" xfId="10235"/>
    <cellStyle name="Comma 36" xfId="5081"/>
    <cellStyle name="Comma 36 2" xfId="10236"/>
    <cellStyle name="Comma 37" xfId="5082"/>
    <cellStyle name="Comma 37 2" xfId="5083"/>
    <cellStyle name="Comma 37 2 2" xfId="5084"/>
    <cellStyle name="Comma 37 2 2 2" xfId="5085"/>
    <cellStyle name="Comma 37 2 2 2 2" xfId="5086"/>
    <cellStyle name="Comma 37 2 2 2 3" xfId="5087"/>
    <cellStyle name="Comma 37 2 2 3" xfId="5088"/>
    <cellStyle name="Comma 37 2 2 4" xfId="5089"/>
    <cellStyle name="Comma 37 2 3" xfId="5090"/>
    <cellStyle name="Comma 37 2 3 2" xfId="5091"/>
    <cellStyle name="Comma 37 2 3 3" xfId="5092"/>
    <cellStyle name="Comma 37 2 4" xfId="5093"/>
    <cellStyle name="Comma 37 2 5" xfId="5094"/>
    <cellStyle name="Comma 37 2 6" xfId="5095"/>
    <cellStyle name="Comma 37 3" xfId="5096"/>
    <cellStyle name="Comma 37 3 2" xfId="5097"/>
    <cellStyle name="Comma 37 3 2 2" xfId="5098"/>
    <cellStyle name="Comma 37 3 2 3" xfId="5099"/>
    <cellStyle name="Comma 37 3 3" xfId="5100"/>
    <cellStyle name="Comma 37 3 4" xfId="5101"/>
    <cellStyle name="Comma 37 4" xfId="5102"/>
    <cellStyle name="Comma 37 4 2" xfId="5103"/>
    <cellStyle name="Comma 37 4 3" xfId="5104"/>
    <cellStyle name="Comma 37 5" xfId="5105"/>
    <cellStyle name="Comma 37 6" xfId="5106"/>
    <cellStyle name="Comma 37 7" xfId="5107"/>
    <cellStyle name="Comma 37 8" xfId="5108"/>
    <cellStyle name="Comma 37 9" xfId="10237"/>
    <cellStyle name="Comma 38" xfId="5109"/>
    <cellStyle name="Comma 39" xfId="5110"/>
    <cellStyle name="Comma 39 2" xfId="5111"/>
    <cellStyle name="Comma 39 2 2" xfId="5112"/>
    <cellStyle name="Comma 39 2 2 2" xfId="5113"/>
    <cellStyle name="Comma 39 2 2 3" xfId="5114"/>
    <cellStyle name="Comma 39 2 3" xfId="5115"/>
    <cellStyle name="Comma 39 2 4" xfId="5116"/>
    <cellStyle name="Comma 39 3" xfId="5117"/>
    <cellStyle name="Comma 39 3 2" xfId="5118"/>
    <cellStyle name="Comma 39 3 3" xfId="5119"/>
    <cellStyle name="Comma 39 4" xfId="5120"/>
    <cellStyle name="Comma 39 5" xfId="5121"/>
    <cellStyle name="Comma 39 6" xfId="5122"/>
    <cellStyle name="Comma 39 7" xfId="10238"/>
    <cellStyle name="Comma 4" xfId="5123"/>
    <cellStyle name="Comma 4 2" xfId="10361"/>
    <cellStyle name="Comma 4 2 2" xfId="21580"/>
    <cellStyle name="Comma 4 2 3" xfId="21697"/>
    <cellStyle name="Comma 4 3" xfId="21571"/>
    <cellStyle name="Comma 40" xfId="5124"/>
    <cellStyle name="Comma 40 2" xfId="5125"/>
    <cellStyle name="Comma 40 2 2" xfId="5126"/>
    <cellStyle name="Comma 40 2 2 2" xfId="5127"/>
    <cellStyle name="Comma 40 2 2 3" xfId="5128"/>
    <cellStyle name="Comma 40 2 3" xfId="5129"/>
    <cellStyle name="Comma 40 2 4" xfId="5130"/>
    <cellStyle name="Comma 40 3" xfId="5131"/>
    <cellStyle name="Comma 40 3 2" xfId="5132"/>
    <cellStyle name="Comma 40 3 3" xfId="5133"/>
    <cellStyle name="Comma 40 4" xfId="5134"/>
    <cellStyle name="Comma 40 5" xfId="5135"/>
    <cellStyle name="Comma 40 6" xfId="5136"/>
    <cellStyle name="Comma 40 7" xfId="10239"/>
    <cellStyle name="Comma 41" xfId="5137"/>
    <cellStyle name="Comma 42" xfId="5138"/>
    <cellStyle name="Comma 43" xfId="5139"/>
    <cellStyle name="Comma 44" xfId="5140"/>
    <cellStyle name="Comma 45" xfId="5141"/>
    <cellStyle name="Comma 46" xfId="5142"/>
    <cellStyle name="Comma 47" xfId="5143"/>
    <cellStyle name="Comma 48" xfId="5144"/>
    <cellStyle name="Comma 49" xfId="5145"/>
    <cellStyle name="Comma 5" xfId="5146"/>
    <cellStyle name="Comma 5 2" xfId="21672"/>
    <cellStyle name="Comma 5 3" xfId="21703"/>
    <cellStyle name="Comma 50" xfId="5147"/>
    <cellStyle name="Comma 51" xfId="5148"/>
    <cellStyle name="Comma 52" xfId="5149"/>
    <cellStyle name="Comma 53" xfId="5150"/>
    <cellStyle name="Comma 54" xfId="5151"/>
    <cellStyle name="Comma 55" xfId="5152"/>
    <cellStyle name="Comma 56" xfId="5153"/>
    <cellStyle name="Comma 57" xfId="5154"/>
    <cellStyle name="Comma 58" xfId="5155"/>
    <cellStyle name="Comma 59" xfId="5156"/>
    <cellStyle name="Comma 6" xfId="5157"/>
    <cellStyle name="Comma 6 2" xfId="21664"/>
    <cellStyle name="Comma 6 3" xfId="21740"/>
    <cellStyle name="Comma 60" xfId="5158"/>
    <cellStyle name="Comma 61" xfId="5159"/>
    <cellStyle name="Comma 62" xfId="5160"/>
    <cellStyle name="Comma 63" xfId="5161"/>
    <cellStyle name="Comma 64" xfId="5162"/>
    <cellStyle name="Comma 65" xfId="5163"/>
    <cellStyle name="Comma 66" xfId="5164"/>
    <cellStyle name="Comma 67" xfId="5165"/>
    <cellStyle name="Comma 68" xfId="5166"/>
    <cellStyle name="Comma 69" xfId="5167"/>
    <cellStyle name="Comma 7" xfId="5168"/>
    <cellStyle name="Comma 7 10" xfId="5169"/>
    <cellStyle name="Comma 7 10 2" xfId="5170"/>
    <cellStyle name="Comma 7 10 2 2" xfId="5171"/>
    <cellStyle name="Comma 7 10 2 3" xfId="5172"/>
    <cellStyle name="Comma 7 10 3" xfId="5173"/>
    <cellStyle name="Comma 7 10 4" xfId="5174"/>
    <cellStyle name="Comma 7 11" xfId="5175"/>
    <cellStyle name="Comma 7 11 2" xfId="5176"/>
    <cellStyle name="Comma 7 11 3" xfId="5177"/>
    <cellStyle name="Comma 7 12" xfId="5178"/>
    <cellStyle name="Comma 7 13" xfId="5179"/>
    <cellStyle name="Comma 7 14" xfId="5180"/>
    <cellStyle name="Comma 7 15" xfId="5181"/>
    <cellStyle name="Comma 7 16" xfId="10240"/>
    <cellStyle name="Comma 7 17" xfId="21624"/>
    <cellStyle name="Comma 7 2" xfId="5182"/>
    <cellStyle name="Comma 7 2 2" xfId="5183"/>
    <cellStyle name="Comma 7 2 2 2" xfId="5184"/>
    <cellStyle name="Comma 7 2 2 2 2" xfId="5185"/>
    <cellStyle name="Comma 7 2 2 2 2 2" xfId="5186"/>
    <cellStyle name="Comma 7 2 2 2 2 2 2" xfId="5187"/>
    <cellStyle name="Comma 7 2 2 2 2 2 3" xfId="5188"/>
    <cellStyle name="Comma 7 2 2 2 2 3" xfId="5189"/>
    <cellStyle name="Comma 7 2 2 2 2 4" xfId="5190"/>
    <cellStyle name="Comma 7 2 2 2 3" xfId="5191"/>
    <cellStyle name="Comma 7 2 2 2 3 2" xfId="5192"/>
    <cellStyle name="Comma 7 2 2 2 3 3" xfId="5193"/>
    <cellStyle name="Comma 7 2 2 2 4" xfId="5194"/>
    <cellStyle name="Comma 7 2 2 2 5" xfId="5195"/>
    <cellStyle name="Comma 7 2 2 2 6" xfId="5196"/>
    <cellStyle name="Comma 7 2 2 3" xfId="5197"/>
    <cellStyle name="Comma 7 2 2 3 2" xfId="5198"/>
    <cellStyle name="Comma 7 2 2 3 2 2" xfId="5199"/>
    <cellStyle name="Comma 7 2 2 3 2 3" xfId="5200"/>
    <cellStyle name="Comma 7 2 2 3 3" xfId="5201"/>
    <cellStyle name="Comma 7 2 2 3 4" xfId="5202"/>
    <cellStyle name="Comma 7 2 2 4" xfId="5203"/>
    <cellStyle name="Comma 7 2 2 4 2" xfId="5204"/>
    <cellStyle name="Comma 7 2 2 4 3" xfId="5205"/>
    <cellStyle name="Comma 7 2 2 5" xfId="5206"/>
    <cellStyle name="Comma 7 2 2 6" xfId="5207"/>
    <cellStyle name="Comma 7 2 2 7" xfId="5208"/>
    <cellStyle name="Comma 7 2 2 8" xfId="5209"/>
    <cellStyle name="Comma 7 2 3" xfId="5210"/>
    <cellStyle name="Comma 7 2 3 2" xfId="5211"/>
    <cellStyle name="Comma 7 2 3 2 2" xfId="5212"/>
    <cellStyle name="Comma 7 2 3 2 2 2" xfId="5213"/>
    <cellStyle name="Comma 7 2 3 2 2 3" xfId="5214"/>
    <cellStyle name="Comma 7 2 3 2 3" xfId="5215"/>
    <cellStyle name="Comma 7 2 3 2 4" xfId="5216"/>
    <cellStyle name="Comma 7 2 3 3" xfId="5217"/>
    <cellStyle name="Comma 7 2 3 3 2" xfId="5218"/>
    <cellStyle name="Comma 7 2 3 3 3" xfId="5219"/>
    <cellStyle name="Comma 7 2 3 4" xfId="5220"/>
    <cellStyle name="Comma 7 2 3 5" xfId="5221"/>
    <cellStyle name="Comma 7 2 3 6" xfId="5222"/>
    <cellStyle name="Comma 7 2 4" xfId="5223"/>
    <cellStyle name="Comma 7 2 4 2" xfId="5224"/>
    <cellStyle name="Comma 7 2 4 2 2" xfId="5225"/>
    <cellStyle name="Comma 7 2 4 2 3" xfId="5226"/>
    <cellStyle name="Comma 7 2 4 3" xfId="5227"/>
    <cellStyle name="Comma 7 2 4 4" xfId="5228"/>
    <cellStyle name="Comma 7 2 5" xfId="5229"/>
    <cellStyle name="Comma 7 2 5 2" xfId="5230"/>
    <cellStyle name="Comma 7 2 5 3" xfId="5231"/>
    <cellStyle name="Comma 7 2 6" xfId="5232"/>
    <cellStyle name="Comma 7 2 7" xfId="5233"/>
    <cellStyle name="Comma 7 2 8" xfId="5234"/>
    <cellStyle name="Comma 7 2 9" xfId="5235"/>
    <cellStyle name="Comma 7 3" xfId="5236"/>
    <cellStyle name="Comma 7 4" xfId="5237"/>
    <cellStyle name="Comma 7 4 2" xfId="5238"/>
    <cellStyle name="Comma 7 5" xfId="5239"/>
    <cellStyle name="Comma 7 5 2" xfId="5240"/>
    <cellStyle name="Comma 7 5 3" xfId="5241"/>
    <cellStyle name="Comma 7 5 4" xfId="5242"/>
    <cellStyle name="Comma 7 6" xfId="5243"/>
    <cellStyle name="Comma 7 6 2" xfId="5244"/>
    <cellStyle name="Comma 7 6 2 2" xfId="5245"/>
    <cellStyle name="Comma 7 6 2 2 2" xfId="5246"/>
    <cellStyle name="Comma 7 6 2 2 2 2" xfId="5247"/>
    <cellStyle name="Comma 7 6 2 2 2 3" xfId="5248"/>
    <cellStyle name="Comma 7 6 2 2 3" xfId="5249"/>
    <cellStyle name="Comma 7 6 2 2 4" xfId="5250"/>
    <cellStyle name="Comma 7 6 2 3" xfId="5251"/>
    <cellStyle name="Comma 7 6 2 3 2" xfId="5252"/>
    <cellStyle name="Comma 7 6 2 3 3" xfId="5253"/>
    <cellStyle name="Comma 7 6 2 4" xfId="5254"/>
    <cellStyle name="Comma 7 6 2 5" xfId="5255"/>
    <cellStyle name="Comma 7 6 2 6" xfId="5256"/>
    <cellStyle name="Comma 7 6 3" xfId="5257"/>
    <cellStyle name="Comma 7 6 3 2" xfId="5258"/>
    <cellStyle name="Comma 7 6 3 2 2" xfId="5259"/>
    <cellStyle name="Comma 7 6 3 2 3" xfId="5260"/>
    <cellStyle name="Comma 7 6 3 3" xfId="5261"/>
    <cellStyle name="Comma 7 6 3 4" xfId="5262"/>
    <cellStyle name="Comma 7 6 4" xfId="5263"/>
    <cellStyle name="Comma 7 6 4 2" xfId="5264"/>
    <cellStyle name="Comma 7 6 4 3" xfId="5265"/>
    <cellStyle name="Comma 7 6 5" xfId="5266"/>
    <cellStyle name="Comma 7 6 6" xfId="5267"/>
    <cellStyle name="Comma 7 6 7" xfId="5268"/>
    <cellStyle name="Comma 7 6 8" xfId="5269"/>
    <cellStyle name="Comma 7 7" xfId="5270"/>
    <cellStyle name="Comma 7 7 2" xfId="5271"/>
    <cellStyle name="Comma 7 7 2 2" xfId="5272"/>
    <cellStyle name="Comma 7 7 2 2 2" xfId="5273"/>
    <cellStyle name="Comma 7 7 2 2 3" xfId="5274"/>
    <cellStyle name="Comma 7 7 2 3" xfId="5275"/>
    <cellStyle name="Comma 7 7 2 4" xfId="5276"/>
    <cellStyle name="Comma 7 7 3" xfId="5277"/>
    <cellStyle name="Comma 7 7 3 2" xfId="5278"/>
    <cellStyle name="Comma 7 7 3 3" xfId="5279"/>
    <cellStyle name="Comma 7 7 4" xfId="5280"/>
    <cellStyle name="Comma 7 7 5" xfId="5281"/>
    <cellStyle name="Comma 7 7 6" xfId="5282"/>
    <cellStyle name="Comma 7 8" xfId="5283"/>
    <cellStyle name="Comma 7 8 2" xfId="5284"/>
    <cellStyle name="Comma 7 8 2 2" xfId="5285"/>
    <cellStyle name="Comma 7 8 2 2 2" xfId="5286"/>
    <cellStyle name="Comma 7 8 2 2 3" xfId="5287"/>
    <cellStyle name="Comma 7 8 2 3" xfId="5288"/>
    <cellStyle name="Comma 7 8 2 4" xfId="5289"/>
    <cellStyle name="Comma 7 8 3" xfId="5290"/>
    <cellStyle name="Comma 7 8 3 2" xfId="5291"/>
    <cellStyle name="Comma 7 8 3 3" xfId="5292"/>
    <cellStyle name="Comma 7 8 4" xfId="5293"/>
    <cellStyle name="Comma 7 8 5" xfId="5294"/>
    <cellStyle name="Comma 7 9" xfId="5295"/>
    <cellStyle name="Comma 7 9 2" xfId="5296"/>
    <cellStyle name="Comma 7 9 2 2" xfId="5297"/>
    <cellStyle name="Comma 7 9 2 3" xfId="5298"/>
    <cellStyle name="Comma 7 9 3" xfId="5299"/>
    <cellStyle name="Comma 7 9 4" xfId="5300"/>
    <cellStyle name="Comma 70" xfId="5301"/>
    <cellStyle name="Comma 71" xfId="5302"/>
    <cellStyle name="Comma 72" xfId="5303"/>
    <cellStyle name="Comma 73" xfId="5304"/>
    <cellStyle name="Comma 74" xfId="5305"/>
    <cellStyle name="Comma 75" xfId="5306"/>
    <cellStyle name="Comma 76" xfId="5307"/>
    <cellStyle name="Comma 77" xfId="5308"/>
    <cellStyle name="Comma 78" xfId="5309"/>
    <cellStyle name="Comma 78 2" xfId="5310"/>
    <cellStyle name="Comma 78 2 2" xfId="5311"/>
    <cellStyle name="Comma 78 2 2 2" xfId="5312"/>
    <cellStyle name="Comma 78 2 2 3" xfId="5313"/>
    <cellStyle name="Comma 78 2 3" xfId="5314"/>
    <cellStyle name="Comma 78 2 4" xfId="5315"/>
    <cellStyle name="Comma 78 3" xfId="5316"/>
    <cellStyle name="Comma 78 4" xfId="10241"/>
    <cellStyle name="Comma 79" xfId="5317"/>
    <cellStyle name="Comma 79 2" xfId="5318"/>
    <cellStyle name="Comma 79 2 2" xfId="5319"/>
    <cellStyle name="Comma 79 2 2 2" xfId="5320"/>
    <cellStyle name="Comma 79 2 2 3" xfId="5321"/>
    <cellStyle name="Comma 79 2 3" xfId="5322"/>
    <cellStyle name="Comma 79 2 4" xfId="5323"/>
    <cellStyle name="Comma 79 3" xfId="5324"/>
    <cellStyle name="Comma 79 4" xfId="10242"/>
    <cellStyle name="Comma 8" xfId="5325"/>
    <cellStyle name="Comma 8 10" xfId="5326"/>
    <cellStyle name="Comma 8 10 2" xfId="5327"/>
    <cellStyle name="Comma 8 10 2 2" xfId="5328"/>
    <cellStyle name="Comma 8 10 2 3" xfId="5329"/>
    <cellStyle name="Comma 8 10 3" xfId="5330"/>
    <cellStyle name="Comma 8 10 4" xfId="5331"/>
    <cellStyle name="Comma 8 11" xfId="5332"/>
    <cellStyle name="Comma 8 11 2" xfId="5333"/>
    <cellStyle name="Comma 8 11 3" xfId="5334"/>
    <cellStyle name="Comma 8 12" xfId="5335"/>
    <cellStyle name="Comma 8 13" xfId="5336"/>
    <cellStyle name="Comma 8 14" xfId="5337"/>
    <cellStyle name="Comma 8 15" xfId="5338"/>
    <cellStyle name="Comma 8 16" xfId="10243"/>
    <cellStyle name="Comma 8 17" xfId="10371"/>
    <cellStyle name="Comma 8 2" xfId="5339"/>
    <cellStyle name="Comma 8 2 2" xfId="5340"/>
    <cellStyle name="Comma 8 2 2 2" xfId="5341"/>
    <cellStyle name="Comma 8 2 2 2 2" xfId="5342"/>
    <cellStyle name="Comma 8 2 2 2 2 2" xfId="5343"/>
    <cellStyle name="Comma 8 2 2 2 2 2 2" xfId="5344"/>
    <cellStyle name="Comma 8 2 2 2 2 2 3" xfId="5345"/>
    <cellStyle name="Comma 8 2 2 2 2 3" xfId="5346"/>
    <cellStyle name="Comma 8 2 2 2 2 4" xfId="5347"/>
    <cellStyle name="Comma 8 2 2 2 3" xfId="5348"/>
    <cellStyle name="Comma 8 2 2 2 3 2" xfId="5349"/>
    <cellStyle name="Comma 8 2 2 2 3 3" xfId="5350"/>
    <cellStyle name="Comma 8 2 2 2 4" xfId="5351"/>
    <cellStyle name="Comma 8 2 2 2 5" xfId="5352"/>
    <cellStyle name="Comma 8 2 2 2 6" xfId="5353"/>
    <cellStyle name="Comma 8 2 2 3" xfId="5354"/>
    <cellStyle name="Comma 8 2 2 3 2" xfId="5355"/>
    <cellStyle name="Comma 8 2 2 3 2 2" xfId="5356"/>
    <cellStyle name="Comma 8 2 2 3 2 3" xfId="5357"/>
    <cellStyle name="Comma 8 2 2 3 3" xfId="5358"/>
    <cellStyle name="Comma 8 2 2 3 4" xfId="5359"/>
    <cellStyle name="Comma 8 2 2 4" xfId="5360"/>
    <cellStyle name="Comma 8 2 2 4 2" xfId="5361"/>
    <cellStyle name="Comma 8 2 2 4 3" xfId="5362"/>
    <cellStyle name="Comma 8 2 2 5" xfId="5363"/>
    <cellStyle name="Comma 8 2 2 6" xfId="5364"/>
    <cellStyle name="Comma 8 2 2 7" xfId="5365"/>
    <cellStyle name="Comma 8 2 2 8" xfId="5366"/>
    <cellStyle name="Comma 8 2 3" xfId="5367"/>
    <cellStyle name="Comma 8 2 3 2" xfId="5368"/>
    <cellStyle name="Comma 8 2 3 2 2" xfId="5369"/>
    <cellStyle name="Comma 8 2 3 2 2 2" xfId="5370"/>
    <cellStyle name="Comma 8 2 3 2 2 3" xfId="5371"/>
    <cellStyle name="Comma 8 2 3 2 3" xfId="5372"/>
    <cellStyle name="Comma 8 2 3 2 4" xfId="5373"/>
    <cellStyle name="Comma 8 2 3 3" xfId="5374"/>
    <cellStyle name="Comma 8 2 3 3 2" xfId="5375"/>
    <cellStyle name="Comma 8 2 3 3 3" xfId="5376"/>
    <cellStyle name="Comma 8 2 3 4" xfId="5377"/>
    <cellStyle name="Comma 8 2 3 5" xfId="5378"/>
    <cellStyle name="Comma 8 2 3 6" xfId="5379"/>
    <cellStyle name="Comma 8 2 4" xfId="5380"/>
    <cellStyle name="Comma 8 2 4 2" xfId="5381"/>
    <cellStyle name="Comma 8 2 4 2 2" xfId="5382"/>
    <cellStyle name="Comma 8 2 4 2 3" xfId="5383"/>
    <cellStyle name="Comma 8 2 4 3" xfId="5384"/>
    <cellStyle name="Comma 8 2 4 4" xfId="5385"/>
    <cellStyle name="Comma 8 2 5" xfId="5386"/>
    <cellStyle name="Comma 8 2 5 2" xfId="5387"/>
    <cellStyle name="Comma 8 2 5 3" xfId="5388"/>
    <cellStyle name="Comma 8 2 6" xfId="5389"/>
    <cellStyle name="Comma 8 2 7" xfId="5390"/>
    <cellStyle name="Comma 8 2 8" xfId="5391"/>
    <cellStyle name="Comma 8 2 9" xfId="5392"/>
    <cellStyle name="Comma 8 3" xfId="5393"/>
    <cellStyle name="Comma 8 4" xfId="5394"/>
    <cellStyle name="Comma 8 4 2" xfId="5395"/>
    <cellStyle name="Comma 8 5" xfId="5396"/>
    <cellStyle name="Comma 8 5 2" xfId="5397"/>
    <cellStyle name="Comma 8 5 3" xfId="5398"/>
    <cellStyle name="Comma 8 5 4" xfId="5399"/>
    <cellStyle name="Comma 8 6" xfId="5400"/>
    <cellStyle name="Comma 8 6 2" xfId="5401"/>
    <cellStyle name="Comma 8 6 2 2" xfId="5402"/>
    <cellStyle name="Comma 8 6 2 2 2" xfId="5403"/>
    <cellStyle name="Comma 8 6 2 2 2 2" xfId="5404"/>
    <cellStyle name="Comma 8 6 2 2 2 3" xfId="5405"/>
    <cellStyle name="Comma 8 6 2 2 3" xfId="5406"/>
    <cellStyle name="Comma 8 6 2 2 4" xfId="5407"/>
    <cellStyle name="Comma 8 6 2 3" xfId="5408"/>
    <cellStyle name="Comma 8 6 2 3 2" xfId="5409"/>
    <cellStyle name="Comma 8 6 2 3 3" xfId="5410"/>
    <cellStyle name="Comma 8 6 2 4" xfId="5411"/>
    <cellStyle name="Comma 8 6 2 5" xfId="5412"/>
    <cellStyle name="Comma 8 6 2 6" xfId="5413"/>
    <cellStyle name="Comma 8 6 3" xfId="5414"/>
    <cellStyle name="Comma 8 6 3 2" xfId="5415"/>
    <cellStyle name="Comma 8 6 3 2 2" xfId="5416"/>
    <cellStyle name="Comma 8 6 3 2 3" xfId="5417"/>
    <cellStyle name="Comma 8 6 3 3" xfId="5418"/>
    <cellStyle name="Comma 8 6 3 4" xfId="5419"/>
    <cellStyle name="Comma 8 6 4" xfId="5420"/>
    <cellStyle name="Comma 8 6 4 2" xfId="5421"/>
    <cellStyle name="Comma 8 6 4 3" xfId="5422"/>
    <cellStyle name="Comma 8 6 5" xfId="5423"/>
    <cellStyle name="Comma 8 6 6" xfId="5424"/>
    <cellStyle name="Comma 8 6 7" xfId="5425"/>
    <cellStyle name="Comma 8 6 8" xfId="5426"/>
    <cellStyle name="Comma 8 7" xfId="5427"/>
    <cellStyle name="Comma 8 7 2" xfId="5428"/>
    <cellStyle name="Comma 8 7 2 2" xfId="5429"/>
    <cellStyle name="Comma 8 7 2 2 2" xfId="5430"/>
    <cellStyle name="Comma 8 7 2 2 3" xfId="5431"/>
    <cellStyle name="Comma 8 7 2 3" xfId="5432"/>
    <cellStyle name="Comma 8 7 2 4" xfId="5433"/>
    <cellStyle name="Comma 8 7 3" xfId="5434"/>
    <cellStyle name="Comma 8 7 3 2" xfId="5435"/>
    <cellStyle name="Comma 8 7 3 3" xfId="5436"/>
    <cellStyle name="Comma 8 7 4" xfId="5437"/>
    <cellStyle name="Comma 8 7 5" xfId="5438"/>
    <cellStyle name="Comma 8 7 6" xfId="5439"/>
    <cellStyle name="Comma 8 8" xfId="5440"/>
    <cellStyle name="Comma 8 8 2" xfId="5441"/>
    <cellStyle name="Comma 8 8 2 2" xfId="5442"/>
    <cellStyle name="Comma 8 8 2 2 2" xfId="5443"/>
    <cellStyle name="Comma 8 8 2 2 3" xfId="5444"/>
    <cellStyle name="Comma 8 8 2 3" xfId="5445"/>
    <cellStyle name="Comma 8 8 2 4" xfId="5446"/>
    <cellStyle name="Comma 8 8 3" xfId="5447"/>
    <cellStyle name="Comma 8 8 3 2" xfId="5448"/>
    <cellStyle name="Comma 8 8 3 3" xfId="5449"/>
    <cellStyle name="Comma 8 8 4" xfId="5450"/>
    <cellStyle name="Comma 8 8 5" xfId="5451"/>
    <cellStyle name="Comma 8 9" xfId="5452"/>
    <cellStyle name="Comma 8 9 2" xfId="5453"/>
    <cellStyle name="Comma 8 9 2 2" xfId="5454"/>
    <cellStyle name="Comma 8 9 2 3" xfId="5455"/>
    <cellStyle name="Comma 8 9 3" xfId="5456"/>
    <cellStyle name="Comma 8 9 4" xfId="5457"/>
    <cellStyle name="Comma 80" xfId="5458"/>
    <cellStyle name="Comma 80 2" xfId="5459"/>
    <cellStyle name="Comma 80 2 2" xfId="5460"/>
    <cellStyle name="Comma 80 2 2 2" xfId="5461"/>
    <cellStyle name="Comma 80 2 2 3" xfId="5462"/>
    <cellStyle name="Comma 80 2 3" xfId="5463"/>
    <cellStyle name="Comma 80 2 4" xfId="5464"/>
    <cellStyle name="Comma 80 3" xfId="5465"/>
    <cellStyle name="Comma 80 4" xfId="10244"/>
    <cellStyle name="Comma 81" xfId="5466"/>
    <cellStyle name="Comma 81 2" xfId="5467"/>
    <cellStyle name="Comma 81 2 2" xfId="5468"/>
    <cellStyle name="Comma 81 2 2 2" xfId="5469"/>
    <cellStyle name="Comma 81 2 2 3" xfId="5470"/>
    <cellStyle name="Comma 81 2 3" xfId="5471"/>
    <cellStyle name="Comma 81 2 4" xfId="5472"/>
    <cellStyle name="Comma 81 3" xfId="5473"/>
    <cellStyle name="Comma 81 4" xfId="10245"/>
    <cellStyle name="Comma 82" xfId="5474"/>
    <cellStyle name="Comma 82 2" xfId="5475"/>
    <cellStyle name="Comma 82 3" xfId="10246"/>
    <cellStyle name="Comma 83" xfId="5476"/>
    <cellStyle name="Comma 83 2" xfId="5477"/>
    <cellStyle name="Comma 83 3" xfId="10247"/>
    <cellStyle name="Comma 84" xfId="5478"/>
    <cellStyle name="Comma 84 2" xfId="5479"/>
    <cellStyle name="Comma 85" xfId="5480"/>
    <cellStyle name="Comma 85 2" xfId="5481"/>
    <cellStyle name="Comma 85 2 2" xfId="5482"/>
    <cellStyle name="Comma 85 3" xfId="5483"/>
    <cellStyle name="Comma 85 4" xfId="5484"/>
    <cellStyle name="Comma 86" xfId="5485"/>
    <cellStyle name="Comma 86 2" xfId="5486"/>
    <cellStyle name="Comma 86 2 2" xfId="5487"/>
    <cellStyle name="Comma 86 3" xfId="5488"/>
    <cellStyle name="Comma 86 4" xfId="5489"/>
    <cellStyle name="Comma 87" xfId="5490"/>
    <cellStyle name="Comma 87 2" xfId="5491"/>
    <cellStyle name="Comma 87 2 2" xfId="5492"/>
    <cellStyle name="Comma 87 3" xfId="5493"/>
    <cellStyle name="Comma 88" xfId="5494"/>
    <cellStyle name="Comma 88 2" xfId="5495"/>
    <cellStyle name="Comma 88 2 2" xfId="5496"/>
    <cellStyle name="Comma 88 3" xfId="5497"/>
    <cellStyle name="Comma 89" xfId="5498"/>
    <cellStyle name="Comma 9" xfId="5499"/>
    <cellStyle name="Comma 9 10" xfId="5500"/>
    <cellStyle name="Comma 9 10 2" xfId="5501"/>
    <cellStyle name="Comma 9 10 2 2" xfId="5502"/>
    <cellStyle name="Comma 9 10 2 3" xfId="5503"/>
    <cellStyle name="Comma 9 10 3" xfId="5504"/>
    <cellStyle name="Comma 9 10 4" xfId="5505"/>
    <cellStyle name="Comma 9 11" xfId="5506"/>
    <cellStyle name="Comma 9 11 2" xfId="5507"/>
    <cellStyle name="Comma 9 11 3" xfId="5508"/>
    <cellStyle name="Comma 9 12" xfId="5509"/>
    <cellStyle name="Comma 9 13" xfId="5510"/>
    <cellStyle name="Comma 9 14" xfId="5511"/>
    <cellStyle name="Comma 9 15" xfId="5512"/>
    <cellStyle name="Comma 9 16" xfId="10248"/>
    <cellStyle name="Comma 9 17" xfId="21563"/>
    <cellStyle name="Comma 9 2" xfId="5513"/>
    <cellStyle name="Comma 9 2 2" xfId="5514"/>
    <cellStyle name="Comma 9 2 2 2" xfId="5515"/>
    <cellStyle name="Comma 9 2 2 2 2" xfId="5516"/>
    <cellStyle name="Comma 9 2 2 2 2 2" xfId="5517"/>
    <cellStyle name="Comma 9 2 2 2 2 2 2" xfId="5518"/>
    <cellStyle name="Comma 9 2 2 2 2 2 3" xfId="5519"/>
    <cellStyle name="Comma 9 2 2 2 2 3" xfId="5520"/>
    <cellStyle name="Comma 9 2 2 2 2 4" xfId="5521"/>
    <cellStyle name="Comma 9 2 2 2 3" xfId="5522"/>
    <cellStyle name="Comma 9 2 2 2 3 2" xfId="5523"/>
    <cellStyle name="Comma 9 2 2 2 3 3" xfId="5524"/>
    <cellStyle name="Comma 9 2 2 2 4" xfId="5525"/>
    <cellStyle name="Comma 9 2 2 2 5" xfId="5526"/>
    <cellStyle name="Comma 9 2 2 2 6" xfId="5527"/>
    <cellStyle name="Comma 9 2 2 3" xfId="5528"/>
    <cellStyle name="Comma 9 2 2 3 2" xfId="5529"/>
    <cellStyle name="Comma 9 2 2 3 2 2" xfId="5530"/>
    <cellStyle name="Comma 9 2 2 3 2 3" xfId="5531"/>
    <cellStyle name="Comma 9 2 2 3 3" xfId="5532"/>
    <cellStyle name="Comma 9 2 2 3 4" xfId="5533"/>
    <cellStyle name="Comma 9 2 2 4" xfId="5534"/>
    <cellStyle name="Comma 9 2 2 4 2" xfId="5535"/>
    <cellStyle name="Comma 9 2 2 4 3" xfId="5536"/>
    <cellStyle name="Comma 9 2 2 5" xfId="5537"/>
    <cellStyle name="Comma 9 2 2 6" xfId="5538"/>
    <cellStyle name="Comma 9 2 2 7" xfId="5539"/>
    <cellStyle name="Comma 9 2 2 8" xfId="5540"/>
    <cellStyle name="Comma 9 2 3" xfId="5541"/>
    <cellStyle name="Comma 9 2 3 2" xfId="5542"/>
    <cellStyle name="Comma 9 2 3 2 2" xfId="5543"/>
    <cellStyle name="Comma 9 2 3 2 2 2" xfId="5544"/>
    <cellStyle name="Comma 9 2 3 2 2 3" xfId="5545"/>
    <cellStyle name="Comma 9 2 3 2 3" xfId="5546"/>
    <cellStyle name="Comma 9 2 3 2 4" xfId="5547"/>
    <cellStyle name="Comma 9 2 3 3" xfId="5548"/>
    <cellStyle name="Comma 9 2 3 3 2" xfId="5549"/>
    <cellStyle name="Comma 9 2 3 3 3" xfId="5550"/>
    <cellStyle name="Comma 9 2 3 4" xfId="5551"/>
    <cellStyle name="Comma 9 2 3 5" xfId="5552"/>
    <cellStyle name="Comma 9 2 3 6" xfId="5553"/>
    <cellStyle name="Comma 9 2 4" xfId="5554"/>
    <cellStyle name="Comma 9 2 4 2" xfId="5555"/>
    <cellStyle name="Comma 9 2 4 2 2" xfId="5556"/>
    <cellStyle name="Comma 9 2 4 2 3" xfId="5557"/>
    <cellStyle name="Comma 9 2 4 3" xfId="5558"/>
    <cellStyle name="Comma 9 2 4 4" xfId="5559"/>
    <cellStyle name="Comma 9 2 5" xfId="5560"/>
    <cellStyle name="Comma 9 2 5 2" xfId="5561"/>
    <cellStyle name="Comma 9 2 5 3" xfId="5562"/>
    <cellStyle name="Comma 9 2 6" xfId="5563"/>
    <cellStyle name="Comma 9 2 7" xfId="5564"/>
    <cellStyle name="Comma 9 2 8" xfId="5565"/>
    <cellStyle name="Comma 9 2 9" xfId="5566"/>
    <cellStyle name="Comma 9 3" xfId="5567"/>
    <cellStyle name="Comma 9 4" xfId="5568"/>
    <cellStyle name="Comma 9 4 2" xfId="5569"/>
    <cellStyle name="Comma 9 5" xfId="5570"/>
    <cellStyle name="Comma 9 5 2" xfId="5571"/>
    <cellStyle name="Comma 9 5 3" xfId="5572"/>
    <cellStyle name="Comma 9 5 4" xfId="5573"/>
    <cellStyle name="Comma 9 6" xfId="5574"/>
    <cellStyle name="Comma 9 6 2" xfId="5575"/>
    <cellStyle name="Comma 9 6 2 2" xfId="5576"/>
    <cellStyle name="Comma 9 6 2 2 2" xfId="5577"/>
    <cellStyle name="Comma 9 6 2 2 2 2" xfId="5578"/>
    <cellStyle name="Comma 9 6 2 2 2 3" xfId="5579"/>
    <cellStyle name="Comma 9 6 2 2 3" xfId="5580"/>
    <cellStyle name="Comma 9 6 2 2 4" xfId="5581"/>
    <cellStyle name="Comma 9 6 2 3" xfId="5582"/>
    <cellStyle name="Comma 9 6 2 3 2" xfId="5583"/>
    <cellStyle name="Comma 9 6 2 3 3" xfId="5584"/>
    <cellStyle name="Comma 9 6 2 4" xfId="5585"/>
    <cellStyle name="Comma 9 6 2 5" xfId="5586"/>
    <cellStyle name="Comma 9 6 2 6" xfId="5587"/>
    <cellStyle name="Comma 9 6 3" xfId="5588"/>
    <cellStyle name="Comma 9 6 3 2" xfId="5589"/>
    <cellStyle name="Comma 9 6 3 2 2" xfId="5590"/>
    <cellStyle name="Comma 9 6 3 2 3" xfId="5591"/>
    <cellStyle name="Comma 9 6 3 3" xfId="5592"/>
    <cellStyle name="Comma 9 6 3 4" xfId="5593"/>
    <cellStyle name="Comma 9 6 4" xfId="5594"/>
    <cellStyle name="Comma 9 6 4 2" xfId="5595"/>
    <cellStyle name="Comma 9 6 4 3" xfId="5596"/>
    <cellStyle name="Comma 9 6 5" xfId="5597"/>
    <cellStyle name="Comma 9 6 6" xfId="5598"/>
    <cellStyle name="Comma 9 6 7" xfId="5599"/>
    <cellStyle name="Comma 9 6 8" xfId="5600"/>
    <cellStyle name="Comma 9 7" xfId="5601"/>
    <cellStyle name="Comma 9 7 2" xfId="5602"/>
    <cellStyle name="Comma 9 7 2 2" xfId="5603"/>
    <cellStyle name="Comma 9 7 2 2 2" xfId="5604"/>
    <cellStyle name="Comma 9 7 2 2 3" xfId="5605"/>
    <cellStyle name="Comma 9 7 2 3" xfId="5606"/>
    <cellStyle name="Comma 9 7 2 4" xfId="5607"/>
    <cellStyle name="Comma 9 7 3" xfId="5608"/>
    <cellStyle name="Comma 9 7 3 2" xfId="5609"/>
    <cellStyle name="Comma 9 7 3 3" xfId="5610"/>
    <cellStyle name="Comma 9 7 4" xfId="5611"/>
    <cellStyle name="Comma 9 7 5" xfId="5612"/>
    <cellStyle name="Comma 9 7 6" xfId="5613"/>
    <cellStyle name="Comma 9 8" xfId="5614"/>
    <cellStyle name="Comma 9 8 2" xfId="5615"/>
    <cellStyle name="Comma 9 8 2 2" xfId="5616"/>
    <cellStyle name="Comma 9 8 2 2 2" xfId="5617"/>
    <cellStyle name="Comma 9 8 2 2 3" xfId="5618"/>
    <cellStyle name="Comma 9 8 2 3" xfId="5619"/>
    <cellStyle name="Comma 9 8 2 4" xfId="5620"/>
    <cellStyle name="Comma 9 8 3" xfId="5621"/>
    <cellStyle name="Comma 9 8 3 2" xfId="5622"/>
    <cellStyle name="Comma 9 8 3 3" xfId="5623"/>
    <cellStyle name="Comma 9 8 4" xfId="5624"/>
    <cellStyle name="Comma 9 8 5" xfId="5625"/>
    <cellStyle name="Comma 9 9" xfId="5626"/>
    <cellStyle name="Comma 9 9 2" xfId="5627"/>
    <cellStyle name="Comma 9 9 2 2" xfId="5628"/>
    <cellStyle name="Comma 9 9 2 3" xfId="5629"/>
    <cellStyle name="Comma 9 9 3" xfId="5630"/>
    <cellStyle name="Comma 9 9 4" xfId="5631"/>
    <cellStyle name="Comma 90" xfId="5632"/>
    <cellStyle name="Comma 90 2" xfId="5633"/>
    <cellStyle name="Comma 91" xfId="5634"/>
    <cellStyle name="Comma 92" xfId="5635"/>
    <cellStyle name="Comma 92 2" xfId="5636"/>
    <cellStyle name="Comma 93" xfId="5637"/>
    <cellStyle name="Comma 93 2" xfId="5638"/>
    <cellStyle name="Comma 94" xfId="5639"/>
    <cellStyle name="Comma 95" xfId="5640"/>
    <cellStyle name="Comma 95 2" xfId="5641"/>
    <cellStyle name="Comma 96" xfId="5642"/>
    <cellStyle name="Comma 96 2" xfId="5643"/>
    <cellStyle name="Comma 97" xfId="5644"/>
    <cellStyle name="Comma 98" xfId="5645"/>
    <cellStyle name="Comma 99" xfId="5646"/>
    <cellStyle name="Currency [0] 2" xfId="5647"/>
    <cellStyle name="Currency [0] 2 10" xfId="21013"/>
    <cellStyle name="Currency [0] 2 11" xfId="21014"/>
    <cellStyle name="Currency [0] 2 12" xfId="21015"/>
    <cellStyle name="Currency [0] 2 13" xfId="21016"/>
    <cellStyle name="Currency [0] 2 14" xfId="21017"/>
    <cellStyle name="Currency [0] 2 15" xfId="21018"/>
    <cellStyle name="Currency [0] 2 16" xfId="21019"/>
    <cellStyle name="Currency [0] 2 17" xfId="21020"/>
    <cellStyle name="Currency [0] 2 18" xfId="21021"/>
    <cellStyle name="Currency [0] 2 19" xfId="21022"/>
    <cellStyle name="Currency [0] 2 2" xfId="9700"/>
    <cellStyle name="Currency [0] 2 20" xfId="21023"/>
    <cellStyle name="Currency [0] 2 21" xfId="21024"/>
    <cellStyle name="Currency [0] 2 22" xfId="21025"/>
    <cellStyle name="Currency [0] 2 23" xfId="21026"/>
    <cellStyle name="Currency [0] 2 24" xfId="21027"/>
    <cellStyle name="Currency [0] 2 25" xfId="21028"/>
    <cellStyle name="Currency [0] 2 26" xfId="21029"/>
    <cellStyle name="Currency [0] 2 27" xfId="21030"/>
    <cellStyle name="Currency [0] 2 28" xfId="21031"/>
    <cellStyle name="Currency [0] 2 29" xfId="21032"/>
    <cellStyle name="Currency [0] 2 3" xfId="9701"/>
    <cellStyle name="Currency [0] 2 30" xfId="21033"/>
    <cellStyle name="Currency [0] 2 4" xfId="21034"/>
    <cellStyle name="Currency [0] 2 5" xfId="21035"/>
    <cellStyle name="Currency [0] 2 6" xfId="21036"/>
    <cellStyle name="Currency [0] 2 7" xfId="21037"/>
    <cellStyle name="Currency [0] 2 8" xfId="21038"/>
    <cellStyle name="Currency [0] 2 9" xfId="21039"/>
    <cellStyle name="Currency [0] 3" xfId="5648"/>
    <cellStyle name="Currency [0] 4" xfId="5649"/>
    <cellStyle name="Currency [0] 5" xfId="5650"/>
    <cellStyle name="Currency [0] 6" xfId="5651"/>
    <cellStyle name="Currency [0] 7" xfId="5652"/>
    <cellStyle name="Currency [0] 8" xfId="5653"/>
    <cellStyle name="Currency 10" xfId="5654"/>
    <cellStyle name="Currency 10 10" xfId="5655"/>
    <cellStyle name="Currency 10 11" xfId="5656"/>
    <cellStyle name="Currency 10 12" xfId="5657"/>
    <cellStyle name="Currency 10 13" xfId="10249"/>
    <cellStyle name="Currency 10 2" xfId="5658"/>
    <cellStyle name="Currency 10 2 2" xfId="5659"/>
    <cellStyle name="Currency 10 2 2 2" xfId="5660"/>
    <cellStyle name="Currency 10 2 2 2 2" xfId="5661"/>
    <cellStyle name="Currency 10 2 2 2 2 2" xfId="5662"/>
    <cellStyle name="Currency 10 2 2 2 2 2 2" xfId="5663"/>
    <cellStyle name="Currency 10 2 2 2 2 2 3" xfId="5664"/>
    <cellStyle name="Currency 10 2 2 2 2 3" xfId="5665"/>
    <cellStyle name="Currency 10 2 2 2 2 4" xfId="5666"/>
    <cellStyle name="Currency 10 2 2 2 3" xfId="5667"/>
    <cellStyle name="Currency 10 2 2 2 3 2" xfId="5668"/>
    <cellStyle name="Currency 10 2 2 2 3 3" xfId="5669"/>
    <cellStyle name="Currency 10 2 2 2 4" xfId="5670"/>
    <cellStyle name="Currency 10 2 2 2 5" xfId="5671"/>
    <cellStyle name="Currency 10 2 2 2 6" xfId="5672"/>
    <cellStyle name="Currency 10 2 2 3" xfId="5673"/>
    <cellStyle name="Currency 10 2 2 3 2" xfId="5674"/>
    <cellStyle name="Currency 10 2 2 3 2 2" xfId="5675"/>
    <cellStyle name="Currency 10 2 2 3 2 3" xfId="5676"/>
    <cellStyle name="Currency 10 2 2 3 3" xfId="5677"/>
    <cellStyle name="Currency 10 2 2 3 4" xfId="5678"/>
    <cellStyle name="Currency 10 2 2 4" xfId="5679"/>
    <cellStyle name="Currency 10 2 2 4 2" xfId="5680"/>
    <cellStyle name="Currency 10 2 2 4 3" xfId="5681"/>
    <cellStyle name="Currency 10 2 2 5" xfId="5682"/>
    <cellStyle name="Currency 10 2 2 6" xfId="5683"/>
    <cellStyle name="Currency 10 2 2 7" xfId="5684"/>
    <cellStyle name="Currency 10 2 2 8" xfId="5685"/>
    <cellStyle name="Currency 10 2 3" xfId="5686"/>
    <cellStyle name="Currency 10 2 3 2" xfId="5687"/>
    <cellStyle name="Currency 10 2 3 2 2" xfId="5688"/>
    <cellStyle name="Currency 10 2 3 2 2 2" xfId="5689"/>
    <cellStyle name="Currency 10 2 3 2 2 3" xfId="5690"/>
    <cellStyle name="Currency 10 2 3 2 3" xfId="5691"/>
    <cellStyle name="Currency 10 2 3 2 4" xfId="5692"/>
    <cellStyle name="Currency 10 2 3 3" xfId="5693"/>
    <cellStyle name="Currency 10 2 3 3 2" xfId="5694"/>
    <cellStyle name="Currency 10 2 3 3 3" xfId="5695"/>
    <cellStyle name="Currency 10 2 3 4" xfId="5696"/>
    <cellStyle name="Currency 10 2 3 5" xfId="5697"/>
    <cellStyle name="Currency 10 2 3 6" xfId="5698"/>
    <cellStyle name="Currency 10 2 4" xfId="5699"/>
    <cellStyle name="Currency 10 2 4 2" xfId="5700"/>
    <cellStyle name="Currency 10 2 4 2 2" xfId="5701"/>
    <cellStyle name="Currency 10 2 4 2 3" xfId="5702"/>
    <cellStyle name="Currency 10 2 4 3" xfId="5703"/>
    <cellStyle name="Currency 10 2 4 4" xfId="5704"/>
    <cellStyle name="Currency 10 2 5" xfId="5705"/>
    <cellStyle name="Currency 10 2 5 2" xfId="5706"/>
    <cellStyle name="Currency 10 2 5 3" xfId="5707"/>
    <cellStyle name="Currency 10 2 6" xfId="5708"/>
    <cellStyle name="Currency 10 2 7" xfId="5709"/>
    <cellStyle name="Currency 10 2 8" xfId="5710"/>
    <cellStyle name="Currency 10 2 9" xfId="5711"/>
    <cellStyle name="Currency 10 3" xfId="5712"/>
    <cellStyle name="Currency 10 3 2" xfId="5713"/>
    <cellStyle name="Currency 10 3 2 2" xfId="5714"/>
    <cellStyle name="Currency 10 3 2 2 2" xfId="5715"/>
    <cellStyle name="Currency 10 3 2 2 2 2" xfId="5716"/>
    <cellStyle name="Currency 10 3 2 2 2 3" xfId="5717"/>
    <cellStyle name="Currency 10 3 2 2 3" xfId="5718"/>
    <cellStyle name="Currency 10 3 2 2 4" xfId="5719"/>
    <cellStyle name="Currency 10 3 2 3" xfId="5720"/>
    <cellStyle name="Currency 10 3 2 3 2" xfId="5721"/>
    <cellStyle name="Currency 10 3 2 3 3" xfId="5722"/>
    <cellStyle name="Currency 10 3 2 4" xfId="5723"/>
    <cellStyle name="Currency 10 3 2 5" xfId="5724"/>
    <cellStyle name="Currency 10 3 2 6" xfId="5725"/>
    <cellStyle name="Currency 10 3 3" xfId="5726"/>
    <cellStyle name="Currency 10 3 3 2" xfId="5727"/>
    <cellStyle name="Currency 10 3 3 2 2" xfId="5728"/>
    <cellStyle name="Currency 10 3 3 2 3" xfId="5729"/>
    <cellStyle name="Currency 10 3 3 3" xfId="5730"/>
    <cellStyle name="Currency 10 3 3 4" xfId="5731"/>
    <cellStyle name="Currency 10 3 4" xfId="5732"/>
    <cellStyle name="Currency 10 3 4 2" xfId="5733"/>
    <cellStyle name="Currency 10 3 4 3" xfId="5734"/>
    <cellStyle name="Currency 10 3 5" xfId="5735"/>
    <cellStyle name="Currency 10 3 6" xfId="5736"/>
    <cellStyle name="Currency 10 3 7" xfId="5737"/>
    <cellStyle name="Currency 10 3 8" xfId="5738"/>
    <cellStyle name="Currency 10 4" xfId="5739"/>
    <cellStyle name="Currency 10 4 2" xfId="5740"/>
    <cellStyle name="Currency 10 4 2 2" xfId="5741"/>
    <cellStyle name="Currency 10 4 2 2 2" xfId="5742"/>
    <cellStyle name="Currency 10 4 2 2 3" xfId="5743"/>
    <cellStyle name="Currency 10 4 2 3" xfId="5744"/>
    <cellStyle name="Currency 10 4 2 4" xfId="5745"/>
    <cellStyle name="Currency 10 4 3" xfId="5746"/>
    <cellStyle name="Currency 10 4 3 2" xfId="5747"/>
    <cellStyle name="Currency 10 4 3 3" xfId="5748"/>
    <cellStyle name="Currency 10 4 4" xfId="5749"/>
    <cellStyle name="Currency 10 4 5" xfId="5750"/>
    <cellStyle name="Currency 10 4 6" xfId="5751"/>
    <cellStyle name="Currency 10 5" xfId="5752"/>
    <cellStyle name="Currency 10 5 2" xfId="5753"/>
    <cellStyle name="Currency 10 5 2 2" xfId="5754"/>
    <cellStyle name="Currency 10 5 2 2 2" xfId="5755"/>
    <cellStyle name="Currency 10 5 2 2 3" xfId="5756"/>
    <cellStyle name="Currency 10 5 2 3" xfId="5757"/>
    <cellStyle name="Currency 10 5 2 4" xfId="5758"/>
    <cellStyle name="Currency 10 5 3" xfId="5759"/>
    <cellStyle name="Currency 10 5 3 2" xfId="5760"/>
    <cellStyle name="Currency 10 5 3 3" xfId="5761"/>
    <cellStyle name="Currency 10 5 4" xfId="5762"/>
    <cellStyle name="Currency 10 5 5" xfId="5763"/>
    <cellStyle name="Currency 10 6" xfId="5764"/>
    <cellStyle name="Currency 10 6 2" xfId="5765"/>
    <cellStyle name="Currency 10 6 2 2" xfId="5766"/>
    <cellStyle name="Currency 10 6 2 3" xfId="5767"/>
    <cellStyle name="Currency 10 6 3" xfId="5768"/>
    <cellStyle name="Currency 10 6 4" xfId="5769"/>
    <cellStyle name="Currency 10 7" xfId="5770"/>
    <cellStyle name="Currency 10 7 2" xfId="5771"/>
    <cellStyle name="Currency 10 7 2 2" xfId="5772"/>
    <cellStyle name="Currency 10 7 2 3" xfId="5773"/>
    <cellStyle name="Currency 10 7 3" xfId="5774"/>
    <cellStyle name="Currency 10 7 4" xfId="5775"/>
    <cellStyle name="Currency 10 8" xfId="5776"/>
    <cellStyle name="Currency 10 8 2" xfId="5777"/>
    <cellStyle name="Currency 10 8 3" xfId="5778"/>
    <cellStyle name="Currency 10 9" xfId="5779"/>
    <cellStyle name="Currency 100" xfId="5780"/>
    <cellStyle name="Currency 101" xfId="9697"/>
    <cellStyle name="Currency 102" xfId="10357"/>
    <cellStyle name="Currency 103" xfId="10374"/>
    <cellStyle name="Currency 104" xfId="10368"/>
    <cellStyle name="Currency 105" xfId="9746"/>
    <cellStyle name="Currency 106" xfId="20787"/>
    <cellStyle name="Currency 107" xfId="21666"/>
    <cellStyle name="Currency 108" xfId="21574"/>
    <cellStyle name="Currency 109" xfId="21640"/>
    <cellStyle name="Currency 11" xfId="5781"/>
    <cellStyle name="Currency 11 10" xfId="5782"/>
    <cellStyle name="Currency 11 11" xfId="5783"/>
    <cellStyle name="Currency 11 12" xfId="5784"/>
    <cellStyle name="Currency 11 13" xfId="10250"/>
    <cellStyle name="Currency 11 2" xfId="5785"/>
    <cellStyle name="Currency 11 2 2" xfId="5786"/>
    <cellStyle name="Currency 11 2 2 2" xfId="5787"/>
    <cellStyle name="Currency 11 2 2 2 2" xfId="5788"/>
    <cellStyle name="Currency 11 2 2 2 2 2" xfId="5789"/>
    <cellStyle name="Currency 11 2 2 2 2 2 2" xfId="5790"/>
    <cellStyle name="Currency 11 2 2 2 2 2 3" xfId="5791"/>
    <cellStyle name="Currency 11 2 2 2 2 3" xfId="5792"/>
    <cellStyle name="Currency 11 2 2 2 2 4" xfId="5793"/>
    <cellStyle name="Currency 11 2 2 2 3" xfId="5794"/>
    <cellStyle name="Currency 11 2 2 2 3 2" xfId="5795"/>
    <cellStyle name="Currency 11 2 2 2 3 3" xfId="5796"/>
    <cellStyle name="Currency 11 2 2 2 4" xfId="5797"/>
    <cellStyle name="Currency 11 2 2 2 5" xfId="5798"/>
    <cellStyle name="Currency 11 2 2 2 6" xfId="5799"/>
    <cellStyle name="Currency 11 2 2 3" xfId="5800"/>
    <cellStyle name="Currency 11 2 2 3 2" xfId="5801"/>
    <cellStyle name="Currency 11 2 2 3 2 2" xfId="5802"/>
    <cellStyle name="Currency 11 2 2 3 2 3" xfId="5803"/>
    <cellStyle name="Currency 11 2 2 3 3" xfId="5804"/>
    <cellStyle name="Currency 11 2 2 3 4" xfId="5805"/>
    <cellStyle name="Currency 11 2 2 4" xfId="5806"/>
    <cellStyle name="Currency 11 2 2 4 2" xfId="5807"/>
    <cellStyle name="Currency 11 2 2 4 3" xfId="5808"/>
    <cellStyle name="Currency 11 2 2 5" xfId="5809"/>
    <cellStyle name="Currency 11 2 2 6" xfId="5810"/>
    <cellStyle name="Currency 11 2 2 7" xfId="5811"/>
    <cellStyle name="Currency 11 2 2 8" xfId="5812"/>
    <cellStyle name="Currency 11 2 3" xfId="5813"/>
    <cellStyle name="Currency 11 2 3 2" xfId="5814"/>
    <cellStyle name="Currency 11 2 3 2 2" xfId="5815"/>
    <cellStyle name="Currency 11 2 3 2 2 2" xfId="5816"/>
    <cellStyle name="Currency 11 2 3 2 2 3" xfId="5817"/>
    <cellStyle name="Currency 11 2 3 2 3" xfId="5818"/>
    <cellStyle name="Currency 11 2 3 2 4" xfId="5819"/>
    <cellStyle name="Currency 11 2 3 3" xfId="5820"/>
    <cellStyle name="Currency 11 2 3 3 2" xfId="5821"/>
    <cellStyle name="Currency 11 2 3 3 3" xfId="5822"/>
    <cellStyle name="Currency 11 2 3 4" xfId="5823"/>
    <cellStyle name="Currency 11 2 3 5" xfId="5824"/>
    <cellStyle name="Currency 11 2 3 6" xfId="5825"/>
    <cellStyle name="Currency 11 2 4" xfId="5826"/>
    <cellStyle name="Currency 11 2 4 2" xfId="5827"/>
    <cellStyle name="Currency 11 2 4 2 2" xfId="5828"/>
    <cellStyle name="Currency 11 2 4 2 3" xfId="5829"/>
    <cellStyle name="Currency 11 2 4 3" xfId="5830"/>
    <cellStyle name="Currency 11 2 4 4" xfId="5831"/>
    <cellStyle name="Currency 11 2 5" xfId="5832"/>
    <cellStyle name="Currency 11 2 5 2" xfId="5833"/>
    <cellStyle name="Currency 11 2 5 3" xfId="5834"/>
    <cellStyle name="Currency 11 2 6" xfId="5835"/>
    <cellStyle name="Currency 11 2 7" xfId="5836"/>
    <cellStyle name="Currency 11 2 8" xfId="5837"/>
    <cellStyle name="Currency 11 2 9" xfId="5838"/>
    <cellStyle name="Currency 11 3" xfId="5839"/>
    <cellStyle name="Currency 11 3 2" xfId="5840"/>
    <cellStyle name="Currency 11 3 2 2" xfId="5841"/>
    <cellStyle name="Currency 11 3 2 2 2" xfId="5842"/>
    <cellStyle name="Currency 11 3 2 2 2 2" xfId="5843"/>
    <cellStyle name="Currency 11 3 2 2 2 3" xfId="5844"/>
    <cellStyle name="Currency 11 3 2 2 3" xfId="5845"/>
    <cellStyle name="Currency 11 3 2 2 4" xfId="5846"/>
    <cellStyle name="Currency 11 3 2 3" xfId="5847"/>
    <cellStyle name="Currency 11 3 2 3 2" xfId="5848"/>
    <cellStyle name="Currency 11 3 2 3 3" xfId="5849"/>
    <cellStyle name="Currency 11 3 2 4" xfId="5850"/>
    <cellStyle name="Currency 11 3 2 5" xfId="5851"/>
    <cellStyle name="Currency 11 3 2 6" xfId="5852"/>
    <cellStyle name="Currency 11 3 3" xfId="5853"/>
    <cellStyle name="Currency 11 3 3 2" xfId="5854"/>
    <cellStyle name="Currency 11 3 3 2 2" xfId="5855"/>
    <cellStyle name="Currency 11 3 3 2 3" xfId="5856"/>
    <cellStyle name="Currency 11 3 3 3" xfId="5857"/>
    <cellStyle name="Currency 11 3 3 4" xfId="5858"/>
    <cellStyle name="Currency 11 3 4" xfId="5859"/>
    <cellStyle name="Currency 11 3 4 2" xfId="5860"/>
    <cellStyle name="Currency 11 3 4 3" xfId="5861"/>
    <cellStyle name="Currency 11 3 5" xfId="5862"/>
    <cellStyle name="Currency 11 3 6" xfId="5863"/>
    <cellStyle name="Currency 11 3 7" xfId="5864"/>
    <cellStyle name="Currency 11 3 8" xfId="5865"/>
    <cellStyle name="Currency 11 4" xfId="5866"/>
    <cellStyle name="Currency 11 4 2" xfId="5867"/>
    <cellStyle name="Currency 11 4 2 2" xfId="5868"/>
    <cellStyle name="Currency 11 4 2 2 2" xfId="5869"/>
    <cellStyle name="Currency 11 4 2 2 3" xfId="5870"/>
    <cellStyle name="Currency 11 4 2 3" xfId="5871"/>
    <cellStyle name="Currency 11 4 2 4" xfId="5872"/>
    <cellStyle name="Currency 11 4 3" xfId="5873"/>
    <cellStyle name="Currency 11 4 3 2" xfId="5874"/>
    <cellStyle name="Currency 11 4 3 3" xfId="5875"/>
    <cellStyle name="Currency 11 4 4" xfId="5876"/>
    <cellStyle name="Currency 11 4 5" xfId="5877"/>
    <cellStyle name="Currency 11 4 6" xfId="5878"/>
    <cellStyle name="Currency 11 5" xfId="5879"/>
    <cellStyle name="Currency 11 5 2" xfId="5880"/>
    <cellStyle name="Currency 11 5 2 2" xfId="5881"/>
    <cellStyle name="Currency 11 5 2 2 2" xfId="5882"/>
    <cellStyle name="Currency 11 5 2 2 3" xfId="5883"/>
    <cellStyle name="Currency 11 5 2 3" xfId="5884"/>
    <cellStyle name="Currency 11 5 2 4" xfId="5885"/>
    <cellStyle name="Currency 11 5 3" xfId="5886"/>
    <cellStyle name="Currency 11 5 3 2" xfId="5887"/>
    <cellStyle name="Currency 11 5 3 3" xfId="5888"/>
    <cellStyle name="Currency 11 5 4" xfId="5889"/>
    <cellStyle name="Currency 11 5 5" xfId="5890"/>
    <cellStyle name="Currency 11 6" xfId="5891"/>
    <cellStyle name="Currency 11 6 2" xfId="5892"/>
    <cellStyle name="Currency 11 6 2 2" xfId="5893"/>
    <cellStyle name="Currency 11 6 2 3" xfId="5894"/>
    <cellStyle name="Currency 11 6 3" xfId="5895"/>
    <cellStyle name="Currency 11 6 4" xfId="5896"/>
    <cellStyle name="Currency 11 7" xfId="5897"/>
    <cellStyle name="Currency 11 7 2" xfId="5898"/>
    <cellStyle name="Currency 11 7 2 2" xfId="5899"/>
    <cellStyle name="Currency 11 7 2 3" xfId="5900"/>
    <cellStyle name="Currency 11 7 3" xfId="5901"/>
    <cellStyle name="Currency 11 7 4" xfId="5902"/>
    <cellStyle name="Currency 11 8" xfId="5903"/>
    <cellStyle name="Currency 11 8 2" xfId="5904"/>
    <cellStyle name="Currency 11 8 3" xfId="5905"/>
    <cellStyle name="Currency 11 9" xfId="5906"/>
    <cellStyle name="Currency 110" xfId="21582"/>
    <cellStyle name="Currency 111" xfId="21568"/>
    <cellStyle name="Currency 112" xfId="21592"/>
    <cellStyle name="Currency 113" xfId="21650"/>
    <cellStyle name="Currency 114" xfId="21679"/>
    <cellStyle name="Currency 12" xfId="5907"/>
    <cellStyle name="Currency 12 10" xfId="5908"/>
    <cellStyle name="Currency 12 11" xfId="5909"/>
    <cellStyle name="Currency 12 12" xfId="5910"/>
    <cellStyle name="Currency 12 13" xfId="10251"/>
    <cellStyle name="Currency 12 2" xfId="5911"/>
    <cellStyle name="Currency 12 2 2" xfId="5912"/>
    <cellStyle name="Currency 12 2 2 2" xfId="5913"/>
    <cellStyle name="Currency 12 2 2 2 2" xfId="5914"/>
    <cellStyle name="Currency 12 2 2 2 2 2" xfId="5915"/>
    <cellStyle name="Currency 12 2 2 2 2 2 2" xfId="5916"/>
    <cellStyle name="Currency 12 2 2 2 2 2 3" xfId="5917"/>
    <cellStyle name="Currency 12 2 2 2 2 3" xfId="5918"/>
    <cellStyle name="Currency 12 2 2 2 2 4" xfId="5919"/>
    <cellStyle name="Currency 12 2 2 2 3" xfId="5920"/>
    <cellStyle name="Currency 12 2 2 2 3 2" xfId="5921"/>
    <cellStyle name="Currency 12 2 2 2 3 3" xfId="5922"/>
    <cellStyle name="Currency 12 2 2 2 4" xfId="5923"/>
    <cellStyle name="Currency 12 2 2 2 5" xfId="5924"/>
    <cellStyle name="Currency 12 2 2 2 6" xfId="5925"/>
    <cellStyle name="Currency 12 2 2 3" xfId="5926"/>
    <cellStyle name="Currency 12 2 2 3 2" xfId="5927"/>
    <cellStyle name="Currency 12 2 2 3 2 2" xfId="5928"/>
    <cellStyle name="Currency 12 2 2 3 2 3" xfId="5929"/>
    <cellStyle name="Currency 12 2 2 3 3" xfId="5930"/>
    <cellStyle name="Currency 12 2 2 3 4" xfId="5931"/>
    <cellStyle name="Currency 12 2 2 4" xfId="5932"/>
    <cellStyle name="Currency 12 2 2 4 2" xfId="5933"/>
    <cellStyle name="Currency 12 2 2 4 3" xfId="5934"/>
    <cellStyle name="Currency 12 2 2 5" xfId="5935"/>
    <cellStyle name="Currency 12 2 2 6" xfId="5936"/>
    <cellStyle name="Currency 12 2 2 7" xfId="5937"/>
    <cellStyle name="Currency 12 2 2 8" xfId="5938"/>
    <cellStyle name="Currency 12 2 3" xfId="5939"/>
    <cellStyle name="Currency 12 2 3 2" xfId="5940"/>
    <cellStyle name="Currency 12 2 3 2 2" xfId="5941"/>
    <cellStyle name="Currency 12 2 3 2 2 2" xfId="5942"/>
    <cellStyle name="Currency 12 2 3 2 2 3" xfId="5943"/>
    <cellStyle name="Currency 12 2 3 2 3" xfId="5944"/>
    <cellStyle name="Currency 12 2 3 2 4" xfId="5945"/>
    <cellStyle name="Currency 12 2 3 3" xfId="5946"/>
    <cellStyle name="Currency 12 2 3 3 2" xfId="5947"/>
    <cellStyle name="Currency 12 2 3 3 3" xfId="5948"/>
    <cellStyle name="Currency 12 2 3 4" xfId="5949"/>
    <cellStyle name="Currency 12 2 3 5" xfId="5950"/>
    <cellStyle name="Currency 12 2 3 6" xfId="5951"/>
    <cellStyle name="Currency 12 2 4" xfId="5952"/>
    <cellStyle name="Currency 12 2 4 2" xfId="5953"/>
    <cellStyle name="Currency 12 2 4 2 2" xfId="5954"/>
    <cellStyle name="Currency 12 2 4 2 3" xfId="5955"/>
    <cellStyle name="Currency 12 2 4 3" xfId="5956"/>
    <cellStyle name="Currency 12 2 4 4" xfId="5957"/>
    <cellStyle name="Currency 12 2 5" xfId="5958"/>
    <cellStyle name="Currency 12 2 5 2" xfId="5959"/>
    <cellStyle name="Currency 12 2 5 3" xfId="5960"/>
    <cellStyle name="Currency 12 2 6" xfId="5961"/>
    <cellStyle name="Currency 12 2 7" xfId="5962"/>
    <cellStyle name="Currency 12 2 8" xfId="5963"/>
    <cellStyle name="Currency 12 2 9" xfId="5964"/>
    <cellStyle name="Currency 12 3" xfId="5965"/>
    <cellStyle name="Currency 12 3 2" xfId="5966"/>
    <cellStyle name="Currency 12 3 2 2" xfId="5967"/>
    <cellStyle name="Currency 12 3 2 2 2" xfId="5968"/>
    <cellStyle name="Currency 12 3 2 2 2 2" xfId="5969"/>
    <cellStyle name="Currency 12 3 2 2 2 3" xfId="5970"/>
    <cellStyle name="Currency 12 3 2 2 3" xfId="5971"/>
    <cellStyle name="Currency 12 3 2 2 4" xfId="5972"/>
    <cellStyle name="Currency 12 3 2 3" xfId="5973"/>
    <cellStyle name="Currency 12 3 2 3 2" xfId="5974"/>
    <cellStyle name="Currency 12 3 2 3 3" xfId="5975"/>
    <cellStyle name="Currency 12 3 2 4" xfId="5976"/>
    <cellStyle name="Currency 12 3 2 5" xfId="5977"/>
    <cellStyle name="Currency 12 3 2 6" xfId="5978"/>
    <cellStyle name="Currency 12 3 3" xfId="5979"/>
    <cellStyle name="Currency 12 3 3 2" xfId="5980"/>
    <cellStyle name="Currency 12 3 3 2 2" xfId="5981"/>
    <cellStyle name="Currency 12 3 3 2 3" xfId="5982"/>
    <cellStyle name="Currency 12 3 3 3" xfId="5983"/>
    <cellStyle name="Currency 12 3 3 4" xfId="5984"/>
    <cellStyle name="Currency 12 3 4" xfId="5985"/>
    <cellStyle name="Currency 12 3 4 2" xfId="5986"/>
    <cellStyle name="Currency 12 3 4 3" xfId="5987"/>
    <cellStyle name="Currency 12 3 5" xfId="5988"/>
    <cellStyle name="Currency 12 3 6" xfId="5989"/>
    <cellStyle name="Currency 12 3 7" xfId="5990"/>
    <cellStyle name="Currency 12 3 8" xfId="5991"/>
    <cellStyle name="Currency 12 4" xfId="5992"/>
    <cellStyle name="Currency 12 4 2" xfId="5993"/>
    <cellStyle name="Currency 12 4 2 2" xfId="5994"/>
    <cellStyle name="Currency 12 4 2 2 2" xfId="5995"/>
    <cellStyle name="Currency 12 4 2 2 3" xfId="5996"/>
    <cellStyle name="Currency 12 4 2 3" xfId="5997"/>
    <cellStyle name="Currency 12 4 2 4" xfId="5998"/>
    <cellStyle name="Currency 12 4 3" xfId="5999"/>
    <cellStyle name="Currency 12 4 3 2" xfId="6000"/>
    <cellStyle name="Currency 12 4 3 3" xfId="6001"/>
    <cellStyle name="Currency 12 4 4" xfId="6002"/>
    <cellStyle name="Currency 12 4 5" xfId="6003"/>
    <cellStyle name="Currency 12 4 6" xfId="6004"/>
    <cellStyle name="Currency 12 5" xfId="6005"/>
    <cellStyle name="Currency 12 5 2" xfId="6006"/>
    <cellStyle name="Currency 12 5 2 2" xfId="6007"/>
    <cellStyle name="Currency 12 5 2 2 2" xfId="6008"/>
    <cellStyle name="Currency 12 5 2 2 3" xfId="6009"/>
    <cellStyle name="Currency 12 5 2 3" xfId="6010"/>
    <cellStyle name="Currency 12 5 2 4" xfId="6011"/>
    <cellStyle name="Currency 12 5 3" xfId="6012"/>
    <cellStyle name="Currency 12 5 3 2" xfId="6013"/>
    <cellStyle name="Currency 12 5 3 3" xfId="6014"/>
    <cellStyle name="Currency 12 5 4" xfId="6015"/>
    <cellStyle name="Currency 12 5 5" xfId="6016"/>
    <cellStyle name="Currency 12 6" xfId="6017"/>
    <cellStyle name="Currency 12 6 2" xfId="6018"/>
    <cellStyle name="Currency 12 6 2 2" xfId="6019"/>
    <cellStyle name="Currency 12 6 2 3" xfId="6020"/>
    <cellStyle name="Currency 12 6 3" xfId="6021"/>
    <cellStyle name="Currency 12 6 4" xfId="6022"/>
    <cellStyle name="Currency 12 7" xfId="6023"/>
    <cellStyle name="Currency 12 7 2" xfId="6024"/>
    <cellStyle name="Currency 12 7 2 2" xfId="6025"/>
    <cellStyle name="Currency 12 7 2 3" xfId="6026"/>
    <cellStyle name="Currency 12 7 3" xfId="6027"/>
    <cellStyle name="Currency 12 7 4" xfId="6028"/>
    <cellStyle name="Currency 12 8" xfId="6029"/>
    <cellStyle name="Currency 12 8 2" xfId="6030"/>
    <cellStyle name="Currency 12 8 3" xfId="6031"/>
    <cellStyle name="Currency 12 9" xfId="6032"/>
    <cellStyle name="Currency 13" xfId="6033"/>
    <cellStyle name="Currency 14" xfId="6034"/>
    <cellStyle name="Currency 14 10" xfId="10252"/>
    <cellStyle name="Currency 14 2" xfId="6035"/>
    <cellStyle name="Currency 14 2 2" xfId="6036"/>
    <cellStyle name="Currency 14 2 2 2" xfId="6037"/>
    <cellStyle name="Currency 14 2 2 2 2" xfId="6038"/>
    <cellStyle name="Currency 14 2 2 2 2 2" xfId="6039"/>
    <cellStyle name="Currency 14 2 2 2 2 3" xfId="6040"/>
    <cellStyle name="Currency 14 2 2 2 3" xfId="6041"/>
    <cellStyle name="Currency 14 2 2 2 4" xfId="6042"/>
    <cellStyle name="Currency 14 2 2 3" xfId="6043"/>
    <cellStyle name="Currency 14 2 2 3 2" xfId="6044"/>
    <cellStyle name="Currency 14 2 2 3 3" xfId="6045"/>
    <cellStyle name="Currency 14 2 2 4" xfId="6046"/>
    <cellStyle name="Currency 14 2 2 5" xfId="6047"/>
    <cellStyle name="Currency 14 2 2 6" xfId="6048"/>
    <cellStyle name="Currency 14 2 3" xfId="6049"/>
    <cellStyle name="Currency 14 2 3 2" xfId="6050"/>
    <cellStyle name="Currency 14 2 3 2 2" xfId="6051"/>
    <cellStyle name="Currency 14 2 3 2 3" xfId="6052"/>
    <cellStyle name="Currency 14 2 3 3" xfId="6053"/>
    <cellStyle name="Currency 14 2 3 4" xfId="6054"/>
    <cellStyle name="Currency 14 2 4" xfId="6055"/>
    <cellStyle name="Currency 14 2 4 2" xfId="6056"/>
    <cellStyle name="Currency 14 2 4 3" xfId="6057"/>
    <cellStyle name="Currency 14 2 5" xfId="6058"/>
    <cellStyle name="Currency 14 2 6" xfId="6059"/>
    <cellStyle name="Currency 14 2 7" xfId="6060"/>
    <cellStyle name="Currency 14 2 8" xfId="6061"/>
    <cellStyle name="Currency 14 3" xfId="6062"/>
    <cellStyle name="Currency 14 3 2" xfId="6063"/>
    <cellStyle name="Currency 14 3 2 2" xfId="6064"/>
    <cellStyle name="Currency 14 3 2 2 2" xfId="6065"/>
    <cellStyle name="Currency 14 3 2 2 3" xfId="6066"/>
    <cellStyle name="Currency 14 3 2 3" xfId="6067"/>
    <cellStyle name="Currency 14 3 2 4" xfId="6068"/>
    <cellStyle name="Currency 14 3 3" xfId="6069"/>
    <cellStyle name="Currency 14 3 3 2" xfId="6070"/>
    <cellStyle name="Currency 14 3 3 3" xfId="6071"/>
    <cellStyle name="Currency 14 3 4" xfId="6072"/>
    <cellStyle name="Currency 14 3 5" xfId="6073"/>
    <cellStyle name="Currency 14 3 6" xfId="6074"/>
    <cellStyle name="Currency 14 4" xfId="6075"/>
    <cellStyle name="Currency 14 4 2" xfId="6076"/>
    <cellStyle name="Currency 14 4 2 2" xfId="6077"/>
    <cellStyle name="Currency 14 4 2 3" xfId="6078"/>
    <cellStyle name="Currency 14 4 3" xfId="6079"/>
    <cellStyle name="Currency 14 4 4" xfId="6080"/>
    <cellStyle name="Currency 14 5" xfId="6081"/>
    <cellStyle name="Currency 14 5 2" xfId="6082"/>
    <cellStyle name="Currency 14 5 3" xfId="6083"/>
    <cellStyle name="Currency 14 6" xfId="6084"/>
    <cellStyle name="Currency 14 7" xfId="6085"/>
    <cellStyle name="Currency 14 8" xfId="6086"/>
    <cellStyle name="Currency 14 9" xfId="6087"/>
    <cellStyle name="Currency 15" xfId="6088"/>
    <cellStyle name="Currency 15 10" xfId="10253"/>
    <cellStyle name="Currency 15 2" xfId="6089"/>
    <cellStyle name="Currency 15 2 2" xfId="6090"/>
    <cellStyle name="Currency 15 2 2 2" xfId="6091"/>
    <cellStyle name="Currency 15 2 2 2 2" xfId="6092"/>
    <cellStyle name="Currency 15 2 2 2 2 2" xfId="6093"/>
    <cellStyle name="Currency 15 2 2 2 2 3" xfId="6094"/>
    <cellStyle name="Currency 15 2 2 2 3" xfId="6095"/>
    <cellStyle name="Currency 15 2 2 2 4" xfId="6096"/>
    <cellStyle name="Currency 15 2 2 3" xfId="6097"/>
    <cellStyle name="Currency 15 2 2 3 2" xfId="6098"/>
    <cellStyle name="Currency 15 2 2 3 3" xfId="6099"/>
    <cellStyle name="Currency 15 2 2 4" xfId="6100"/>
    <cellStyle name="Currency 15 2 2 5" xfId="6101"/>
    <cellStyle name="Currency 15 2 2 6" xfId="6102"/>
    <cellStyle name="Currency 15 2 3" xfId="6103"/>
    <cellStyle name="Currency 15 2 3 2" xfId="6104"/>
    <cellStyle name="Currency 15 2 3 2 2" xfId="6105"/>
    <cellStyle name="Currency 15 2 3 2 3" xfId="6106"/>
    <cellStyle name="Currency 15 2 3 3" xfId="6107"/>
    <cellStyle name="Currency 15 2 3 4" xfId="6108"/>
    <cellStyle name="Currency 15 2 4" xfId="6109"/>
    <cellStyle name="Currency 15 2 4 2" xfId="6110"/>
    <cellStyle name="Currency 15 2 4 3" xfId="6111"/>
    <cellStyle name="Currency 15 2 5" xfId="6112"/>
    <cellStyle name="Currency 15 2 6" xfId="6113"/>
    <cellStyle name="Currency 15 2 7" xfId="6114"/>
    <cellStyle name="Currency 15 2 8" xfId="6115"/>
    <cellStyle name="Currency 15 3" xfId="6116"/>
    <cellStyle name="Currency 15 3 2" xfId="6117"/>
    <cellStyle name="Currency 15 3 2 2" xfId="6118"/>
    <cellStyle name="Currency 15 3 2 2 2" xfId="6119"/>
    <cellStyle name="Currency 15 3 2 2 3" xfId="6120"/>
    <cellStyle name="Currency 15 3 2 3" xfId="6121"/>
    <cellStyle name="Currency 15 3 2 4" xfId="6122"/>
    <cellStyle name="Currency 15 3 3" xfId="6123"/>
    <cellStyle name="Currency 15 3 3 2" xfId="6124"/>
    <cellStyle name="Currency 15 3 3 3" xfId="6125"/>
    <cellStyle name="Currency 15 3 4" xfId="6126"/>
    <cellStyle name="Currency 15 3 5" xfId="6127"/>
    <cellStyle name="Currency 15 3 6" xfId="6128"/>
    <cellStyle name="Currency 15 4" xfId="6129"/>
    <cellStyle name="Currency 15 4 2" xfId="6130"/>
    <cellStyle name="Currency 15 4 2 2" xfId="6131"/>
    <cellStyle name="Currency 15 4 2 3" xfId="6132"/>
    <cellStyle name="Currency 15 4 3" xfId="6133"/>
    <cellStyle name="Currency 15 4 4" xfId="6134"/>
    <cellStyle name="Currency 15 5" xfId="6135"/>
    <cellStyle name="Currency 15 5 2" xfId="6136"/>
    <cellStyle name="Currency 15 5 3" xfId="6137"/>
    <cellStyle name="Currency 15 6" xfId="6138"/>
    <cellStyle name="Currency 15 7" xfId="6139"/>
    <cellStyle name="Currency 15 8" xfId="6140"/>
    <cellStyle name="Currency 15 9" xfId="6141"/>
    <cellStyle name="Currency 16" xfId="6142"/>
    <cellStyle name="Currency 16 10" xfId="10254"/>
    <cellStyle name="Currency 16 2" xfId="6143"/>
    <cellStyle name="Currency 16 2 2" xfId="6144"/>
    <cellStyle name="Currency 16 2 2 2" xfId="6145"/>
    <cellStyle name="Currency 16 2 2 2 2" xfId="6146"/>
    <cellStyle name="Currency 16 2 2 2 2 2" xfId="6147"/>
    <cellStyle name="Currency 16 2 2 2 2 3" xfId="6148"/>
    <cellStyle name="Currency 16 2 2 2 3" xfId="6149"/>
    <cellStyle name="Currency 16 2 2 2 4" xfId="6150"/>
    <cellStyle name="Currency 16 2 2 3" xfId="6151"/>
    <cellStyle name="Currency 16 2 2 3 2" xfId="6152"/>
    <cellStyle name="Currency 16 2 2 3 3" xfId="6153"/>
    <cellStyle name="Currency 16 2 2 4" xfId="6154"/>
    <cellStyle name="Currency 16 2 2 5" xfId="6155"/>
    <cellStyle name="Currency 16 2 2 6" xfId="6156"/>
    <cellStyle name="Currency 16 2 3" xfId="6157"/>
    <cellStyle name="Currency 16 2 3 2" xfId="6158"/>
    <cellStyle name="Currency 16 2 3 2 2" xfId="6159"/>
    <cellStyle name="Currency 16 2 3 2 3" xfId="6160"/>
    <cellStyle name="Currency 16 2 3 3" xfId="6161"/>
    <cellStyle name="Currency 16 2 3 4" xfId="6162"/>
    <cellStyle name="Currency 16 2 4" xfId="6163"/>
    <cellStyle name="Currency 16 2 4 2" xfId="6164"/>
    <cellStyle name="Currency 16 2 4 3" xfId="6165"/>
    <cellStyle name="Currency 16 2 5" xfId="6166"/>
    <cellStyle name="Currency 16 2 6" xfId="6167"/>
    <cellStyle name="Currency 16 2 7" xfId="6168"/>
    <cellStyle name="Currency 16 2 8" xfId="6169"/>
    <cellStyle name="Currency 16 3" xfId="6170"/>
    <cellStyle name="Currency 16 3 2" xfId="6171"/>
    <cellStyle name="Currency 16 3 2 2" xfId="6172"/>
    <cellStyle name="Currency 16 3 2 2 2" xfId="6173"/>
    <cellStyle name="Currency 16 3 2 2 3" xfId="6174"/>
    <cellStyle name="Currency 16 3 2 3" xfId="6175"/>
    <cellStyle name="Currency 16 3 2 4" xfId="6176"/>
    <cellStyle name="Currency 16 3 3" xfId="6177"/>
    <cellStyle name="Currency 16 3 3 2" xfId="6178"/>
    <cellStyle name="Currency 16 3 3 3" xfId="6179"/>
    <cellStyle name="Currency 16 3 4" xfId="6180"/>
    <cellStyle name="Currency 16 3 5" xfId="6181"/>
    <cellStyle name="Currency 16 3 6" xfId="6182"/>
    <cellStyle name="Currency 16 4" xfId="6183"/>
    <cellStyle name="Currency 16 4 2" xfId="6184"/>
    <cellStyle name="Currency 16 4 2 2" xfId="6185"/>
    <cellStyle name="Currency 16 4 2 3" xfId="6186"/>
    <cellStyle name="Currency 16 4 3" xfId="6187"/>
    <cellStyle name="Currency 16 4 4" xfId="6188"/>
    <cellStyle name="Currency 16 5" xfId="6189"/>
    <cellStyle name="Currency 16 5 2" xfId="6190"/>
    <cellStyle name="Currency 16 5 3" xfId="6191"/>
    <cellStyle name="Currency 16 6" xfId="6192"/>
    <cellStyle name="Currency 16 7" xfId="6193"/>
    <cellStyle name="Currency 16 8" xfId="6194"/>
    <cellStyle name="Currency 16 9" xfId="6195"/>
    <cellStyle name="Currency 17" xfId="6196"/>
    <cellStyle name="Currency 17 10" xfId="10255"/>
    <cellStyle name="Currency 17 2" xfId="6197"/>
    <cellStyle name="Currency 17 2 2" xfId="6198"/>
    <cellStyle name="Currency 17 2 2 2" xfId="6199"/>
    <cellStyle name="Currency 17 2 2 2 2" xfId="6200"/>
    <cellStyle name="Currency 17 2 2 2 2 2" xfId="6201"/>
    <cellStyle name="Currency 17 2 2 2 2 3" xfId="6202"/>
    <cellStyle name="Currency 17 2 2 2 3" xfId="6203"/>
    <cellStyle name="Currency 17 2 2 2 4" xfId="6204"/>
    <cellStyle name="Currency 17 2 2 3" xfId="6205"/>
    <cellStyle name="Currency 17 2 2 3 2" xfId="6206"/>
    <cellStyle name="Currency 17 2 2 3 3" xfId="6207"/>
    <cellStyle name="Currency 17 2 2 4" xfId="6208"/>
    <cellStyle name="Currency 17 2 2 5" xfId="6209"/>
    <cellStyle name="Currency 17 2 2 6" xfId="6210"/>
    <cellStyle name="Currency 17 2 3" xfId="6211"/>
    <cellStyle name="Currency 17 2 3 2" xfId="6212"/>
    <cellStyle name="Currency 17 2 3 2 2" xfId="6213"/>
    <cellStyle name="Currency 17 2 3 2 3" xfId="6214"/>
    <cellStyle name="Currency 17 2 3 3" xfId="6215"/>
    <cellStyle name="Currency 17 2 3 4" xfId="6216"/>
    <cellStyle name="Currency 17 2 4" xfId="6217"/>
    <cellStyle name="Currency 17 2 4 2" xfId="6218"/>
    <cellStyle name="Currency 17 2 4 3" xfId="6219"/>
    <cellStyle name="Currency 17 2 5" xfId="6220"/>
    <cellStyle name="Currency 17 2 6" xfId="6221"/>
    <cellStyle name="Currency 17 2 7" xfId="6222"/>
    <cellStyle name="Currency 17 2 8" xfId="6223"/>
    <cellStyle name="Currency 17 3" xfId="6224"/>
    <cellStyle name="Currency 17 3 2" xfId="6225"/>
    <cellStyle name="Currency 17 3 2 2" xfId="6226"/>
    <cellStyle name="Currency 17 3 2 2 2" xfId="6227"/>
    <cellStyle name="Currency 17 3 2 2 3" xfId="6228"/>
    <cellStyle name="Currency 17 3 2 3" xfId="6229"/>
    <cellStyle name="Currency 17 3 2 4" xfId="6230"/>
    <cellStyle name="Currency 17 3 3" xfId="6231"/>
    <cellStyle name="Currency 17 3 3 2" xfId="6232"/>
    <cellStyle name="Currency 17 3 3 3" xfId="6233"/>
    <cellStyle name="Currency 17 3 4" xfId="6234"/>
    <cellStyle name="Currency 17 3 5" xfId="6235"/>
    <cellStyle name="Currency 17 3 6" xfId="6236"/>
    <cellStyle name="Currency 17 4" xfId="6237"/>
    <cellStyle name="Currency 17 4 2" xfId="6238"/>
    <cellStyle name="Currency 17 4 2 2" xfId="6239"/>
    <cellStyle name="Currency 17 4 2 3" xfId="6240"/>
    <cellStyle name="Currency 17 4 3" xfId="6241"/>
    <cellStyle name="Currency 17 4 4" xfId="6242"/>
    <cellStyle name="Currency 17 5" xfId="6243"/>
    <cellStyle name="Currency 17 5 2" xfId="6244"/>
    <cellStyle name="Currency 17 5 3" xfId="6245"/>
    <cellStyle name="Currency 17 6" xfId="6246"/>
    <cellStyle name="Currency 17 7" xfId="6247"/>
    <cellStyle name="Currency 17 8" xfId="6248"/>
    <cellStyle name="Currency 17 9" xfId="6249"/>
    <cellStyle name="Currency 18" xfId="6250"/>
    <cellStyle name="Currency 18 10" xfId="10256"/>
    <cellStyle name="Currency 18 2" xfId="6251"/>
    <cellStyle name="Currency 18 2 2" xfId="6252"/>
    <cellStyle name="Currency 18 2 2 2" xfId="6253"/>
    <cellStyle name="Currency 18 2 2 2 2" xfId="6254"/>
    <cellStyle name="Currency 18 2 2 2 2 2" xfId="6255"/>
    <cellStyle name="Currency 18 2 2 2 2 3" xfId="6256"/>
    <cellStyle name="Currency 18 2 2 2 3" xfId="6257"/>
    <cellStyle name="Currency 18 2 2 2 4" xfId="6258"/>
    <cellStyle name="Currency 18 2 2 3" xfId="6259"/>
    <cellStyle name="Currency 18 2 2 3 2" xfId="6260"/>
    <cellStyle name="Currency 18 2 2 3 3" xfId="6261"/>
    <cellStyle name="Currency 18 2 2 4" xfId="6262"/>
    <cellStyle name="Currency 18 2 2 5" xfId="6263"/>
    <cellStyle name="Currency 18 2 2 6" xfId="6264"/>
    <cellStyle name="Currency 18 2 3" xfId="6265"/>
    <cellStyle name="Currency 18 2 3 2" xfId="6266"/>
    <cellStyle name="Currency 18 2 3 2 2" xfId="6267"/>
    <cellStyle name="Currency 18 2 3 2 3" xfId="6268"/>
    <cellStyle name="Currency 18 2 3 3" xfId="6269"/>
    <cellStyle name="Currency 18 2 3 4" xfId="6270"/>
    <cellStyle name="Currency 18 2 4" xfId="6271"/>
    <cellStyle name="Currency 18 2 4 2" xfId="6272"/>
    <cellStyle name="Currency 18 2 4 3" xfId="6273"/>
    <cellStyle name="Currency 18 2 5" xfId="6274"/>
    <cellStyle name="Currency 18 2 6" xfId="6275"/>
    <cellStyle name="Currency 18 2 7" xfId="6276"/>
    <cellStyle name="Currency 18 2 8" xfId="6277"/>
    <cellStyle name="Currency 18 3" xfId="6278"/>
    <cellStyle name="Currency 18 3 2" xfId="6279"/>
    <cellStyle name="Currency 18 3 2 2" xfId="6280"/>
    <cellStyle name="Currency 18 3 2 2 2" xfId="6281"/>
    <cellStyle name="Currency 18 3 2 2 3" xfId="6282"/>
    <cellStyle name="Currency 18 3 2 3" xfId="6283"/>
    <cellStyle name="Currency 18 3 2 4" xfId="6284"/>
    <cellStyle name="Currency 18 3 3" xfId="6285"/>
    <cellStyle name="Currency 18 3 3 2" xfId="6286"/>
    <cellStyle name="Currency 18 3 3 3" xfId="6287"/>
    <cellStyle name="Currency 18 3 4" xfId="6288"/>
    <cellStyle name="Currency 18 3 5" xfId="6289"/>
    <cellStyle name="Currency 18 3 6" xfId="6290"/>
    <cellStyle name="Currency 18 4" xfId="6291"/>
    <cellStyle name="Currency 18 4 2" xfId="6292"/>
    <cellStyle name="Currency 18 4 2 2" xfId="6293"/>
    <cellStyle name="Currency 18 4 2 3" xfId="6294"/>
    <cellStyle name="Currency 18 4 3" xfId="6295"/>
    <cellStyle name="Currency 18 4 4" xfId="6296"/>
    <cellStyle name="Currency 18 5" xfId="6297"/>
    <cellStyle name="Currency 18 5 2" xfId="6298"/>
    <cellStyle name="Currency 18 5 3" xfId="6299"/>
    <cellStyle name="Currency 18 6" xfId="6300"/>
    <cellStyle name="Currency 18 7" xfId="6301"/>
    <cellStyle name="Currency 18 8" xfId="6302"/>
    <cellStyle name="Currency 18 9" xfId="6303"/>
    <cellStyle name="Currency 19" xfId="6304"/>
    <cellStyle name="Currency 19 10" xfId="10257"/>
    <cellStyle name="Currency 19 2" xfId="6305"/>
    <cellStyle name="Currency 19 2 2" xfId="6306"/>
    <cellStyle name="Currency 19 2 2 2" xfId="6307"/>
    <cellStyle name="Currency 19 2 2 2 2" xfId="6308"/>
    <cellStyle name="Currency 19 2 2 2 2 2" xfId="6309"/>
    <cellStyle name="Currency 19 2 2 2 2 3" xfId="6310"/>
    <cellStyle name="Currency 19 2 2 2 3" xfId="6311"/>
    <cellStyle name="Currency 19 2 2 2 4" xfId="6312"/>
    <cellStyle name="Currency 19 2 2 3" xfId="6313"/>
    <cellStyle name="Currency 19 2 2 3 2" xfId="6314"/>
    <cellStyle name="Currency 19 2 2 3 3" xfId="6315"/>
    <cellStyle name="Currency 19 2 2 4" xfId="6316"/>
    <cellStyle name="Currency 19 2 2 5" xfId="6317"/>
    <cellStyle name="Currency 19 2 2 6" xfId="6318"/>
    <cellStyle name="Currency 19 2 3" xfId="6319"/>
    <cellStyle name="Currency 19 2 3 2" xfId="6320"/>
    <cellStyle name="Currency 19 2 3 2 2" xfId="6321"/>
    <cellStyle name="Currency 19 2 3 2 3" xfId="6322"/>
    <cellStyle name="Currency 19 2 3 3" xfId="6323"/>
    <cellStyle name="Currency 19 2 3 4" xfId="6324"/>
    <cellStyle name="Currency 19 2 4" xfId="6325"/>
    <cellStyle name="Currency 19 2 4 2" xfId="6326"/>
    <cellStyle name="Currency 19 2 4 3" xfId="6327"/>
    <cellStyle name="Currency 19 2 5" xfId="6328"/>
    <cellStyle name="Currency 19 2 6" xfId="6329"/>
    <cellStyle name="Currency 19 2 7" xfId="6330"/>
    <cellStyle name="Currency 19 2 8" xfId="6331"/>
    <cellStyle name="Currency 19 3" xfId="6332"/>
    <cellStyle name="Currency 19 3 2" xfId="6333"/>
    <cellStyle name="Currency 19 3 2 2" xfId="6334"/>
    <cellStyle name="Currency 19 3 2 2 2" xfId="6335"/>
    <cellStyle name="Currency 19 3 2 2 3" xfId="6336"/>
    <cellStyle name="Currency 19 3 2 3" xfId="6337"/>
    <cellStyle name="Currency 19 3 2 4" xfId="6338"/>
    <cellStyle name="Currency 19 3 3" xfId="6339"/>
    <cellStyle name="Currency 19 3 3 2" xfId="6340"/>
    <cellStyle name="Currency 19 3 3 3" xfId="6341"/>
    <cellStyle name="Currency 19 3 4" xfId="6342"/>
    <cellStyle name="Currency 19 3 5" xfId="6343"/>
    <cellStyle name="Currency 19 3 6" xfId="6344"/>
    <cellStyle name="Currency 19 4" xfId="6345"/>
    <cellStyle name="Currency 19 4 2" xfId="6346"/>
    <cellStyle name="Currency 19 4 2 2" xfId="6347"/>
    <cellStyle name="Currency 19 4 2 3" xfId="6348"/>
    <cellStyle name="Currency 19 4 3" xfId="6349"/>
    <cellStyle name="Currency 19 4 4" xfId="6350"/>
    <cellStyle name="Currency 19 5" xfId="6351"/>
    <cellStyle name="Currency 19 5 2" xfId="6352"/>
    <cellStyle name="Currency 19 5 3" xfId="6353"/>
    <cellStyle name="Currency 19 6" xfId="6354"/>
    <cellStyle name="Currency 19 7" xfId="6355"/>
    <cellStyle name="Currency 19 8" xfId="6356"/>
    <cellStyle name="Currency 19 9" xfId="6357"/>
    <cellStyle name="Currency 2" xfId="11"/>
    <cellStyle name="Currency 2 10" xfId="21040"/>
    <cellStyle name="Currency 2 11" xfId="21041"/>
    <cellStyle name="Currency 2 12" xfId="21042"/>
    <cellStyle name="Currency 2 13" xfId="21043"/>
    <cellStyle name="Currency 2 14" xfId="21044"/>
    <cellStyle name="Currency 2 15" xfId="21045"/>
    <cellStyle name="Currency 2 16" xfId="21046"/>
    <cellStyle name="Currency 2 17" xfId="21047"/>
    <cellStyle name="Currency 2 18" xfId="21048"/>
    <cellStyle name="Currency 2 19" xfId="21049"/>
    <cellStyle name="Currency 2 2" xfId="135"/>
    <cellStyle name="Currency 2 2 2" xfId="21050"/>
    <cellStyle name="Currency 2 2 3" xfId="21648"/>
    <cellStyle name="Currency 2 20" xfId="21051"/>
    <cellStyle name="Currency 2 21" xfId="21052"/>
    <cellStyle name="Currency 2 22" xfId="21053"/>
    <cellStyle name="Currency 2 23" xfId="21054"/>
    <cellStyle name="Currency 2 24" xfId="21055"/>
    <cellStyle name="Currency 2 25" xfId="21056"/>
    <cellStyle name="Currency 2 26" xfId="21057"/>
    <cellStyle name="Currency 2 27" xfId="21058"/>
    <cellStyle name="Currency 2 28" xfId="21059"/>
    <cellStyle name="Currency 2 29" xfId="21060"/>
    <cellStyle name="Currency 2 3" xfId="6358"/>
    <cellStyle name="Currency 2 3 2" xfId="6359"/>
    <cellStyle name="Currency 2 3 2 2" xfId="6360"/>
    <cellStyle name="Currency 2 3 2 3" xfId="6361"/>
    <cellStyle name="Currency 2 3 3" xfId="6362"/>
    <cellStyle name="Currency 2 3 4" xfId="6363"/>
    <cellStyle name="Currency 2 3 5" xfId="21061"/>
    <cellStyle name="Currency 2 30" xfId="21062"/>
    <cellStyle name="Currency 2 4" xfId="6364"/>
    <cellStyle name="Currency 2 4 2" xfId="21063"/>
    <cellStyle name="Currency 2 5" xfId="21064"/>
    <cellStyle name="Currency 2 6" xfId="21065"/>
    <cellStyle name="Currency 2 7" xfId="21066"/>
    <cellStyle name="Currency 2 8" xfId="21067"/>
    <cellStyle name="Currency 2 9" xfId="21068"/>
    <cellStyle name="Currency 20" xfId="6365"/>
    <cellStyle name="Currency 20 10" xfId="10258"/>
    <cellStyle name="Currency 20 2" xfId="6366"/>
    <cellStyle name="Currency 20 2 2" xfId="6367"/>
    <cellStyle name="Currency 20 2 2 2" xfId="6368"/>
    <cellStyle name="Currency 20 2 2 2 2" xfId="6369"/>
    <cellStyle name="Currency 20 2 2 2 2 2" xfId="6370"/>
    <cellStyle name="Currency 20 2 2 2 2 3" xfId="6371"/>
    <cellStyle name="Currency 20 2 2 2 3" xfId="6372"/>
    <cellStyle name="Currency 20 2 2 2 4" xfId="6373"/>
    <cellStyle name="Currency 20 2 2 3" xfId="6374"/>
    <cellStyle name="Currency 20 2 2 3 2" xfId="6375"/>
    <cellStyle name="Currency 20 2 2 3 3" xfId="6376"/>
    <cellStyle name="Currency 20 2 2 4" xfId="6377"/>
    <cellStyle name="Currency 20 2 2 5" xfId="6378"/>
    <cellStyle name="Currency 20 2 2 6" xfId="6379"/>
    <cellStyle name="Currency 20 2 3" xfId="6380"/>
    <cellStyle name="Currency 20 2 3 2" xfId="6381"/>
    <cellStyle name="Currency 20 2 3 2 2" xfId="6382"/>
    <cellStyle name="Currency 20 2 3 2 3" xfId="6383"/>
    <cellStyle name="Currency 20 2 3 3" xfId="6384"/>
    <cellStyle name="Currency 20 2 3 4" xfId="6385"/>
    <cellStyle name="Currency 20 2 4" xfId="6386"/>
    <cellStyle name="Currency 20 2 4 2" xfId="6387"/>
    <cellStyle name="Currency 20 2 4 3" xfId="6388"/>
    <cellStyle name="Currency 20 2 5" xfId="6389"/>
    <cellStyle name="Currency 20 2 6" xfId="6390"/>
    <cellStyle name="Currency 20 2 7" xfId="6391"/>
    <cellStyle name="Currency 20 2 8" xfId="6392"/>
    <cellStyle name="Currency 20 3" xfId="6393"/>
    <cellStyle name="Currency 20 3 2" xfId="6394"/>
    <cellStyle name="Currency 20 3 2 2" xfId="6395"/>
    <cellStyle name="Currency 20 3 2 2 2" xfId="6396"/>
    <cellStyle name="Currency 20 3 2 2 3" xfId="6397"/>
    <cellStyle name="Currency 20 3 2 3" xfId="6398"/>
    <cellStyle name="Currency 20 3 2 4" xfId="6399"/>
    <cellStyle name="Currency 20 3 3" xfId="6400"/>
    <cellStyle name="Currency 20 3 3 2" xfId="6401"/>
    <cellStyle name="Currency 20 3 3 3" xfId="6402"/>
    <cellStyle name="Currency 20 3 4" xfId="6403"/>
    <cellStyle name="Currency 20 3 5" xfId="6404"/>
    <cellStyle name="Currency 20 3 6" xfId="6405"/>
    <cellStyle name="Currency 20 4" xfId="6406"/>
    <cellStyle name="Currency 20 4 2" xfId="6407"/>
    <cellStyle name="Currency 20 4 2 2" xfId="6408"/>
    <cellStyle name="Currency 20 4 2 3" xfId="6409"/>
    <cellStyle name="Currency 20 4 3" xfId="6410"/>
    <cellStyle name="Currency 20 4 4" xfId="6411"/>
    <cellStyle name="Currency 20 5" xfId="6412"/>
    <cellStyle name="Currency 20 5 2" xfId="6413"/>
    <cellStyle name="Currency 20 5 3" xfId="6414"/>
    <cellStyle name="Currency 20 6" xfId="6415"/>
    <cellStyle name="Currency 20 7" xfId="6416"/>
    <cellStyle name="Currency 20 8" xfId="6417"/>
    <cellStyle name="Currency 20 9" xfId="6418"/>
    <cellStyle name="Currency 21" xfId="6419"/>
    <cellStyle name="Currency 21 10" xfId="10259"/>
    <cellStyle name="Currency 21 2" xfId="6420"/>
    <cellStyle name="Currency 21 2 2" xfId="6421"/>
    <cellStyle name="Currency 21 2 2 2" xfId="6422"/>
    <cellStyle name="Currency 21 2 2 2 2" xfId="6423"/>
    <cellStyle name="Currency 21 2 2 2 2 2" xfId="6424"/>
    <cellStyle name="Currency 21 2 2 2 2 3" xfId="6425"/>
    <cellStyle name="Currency 21 2 2 2 3" xfId="6426"/>
    <cellStyle name="Currency 21 2 2 2 4" xfId="6427"/>
    <cellStyle name="Currency 21 2 2 3" xfId="6428"/>
    <cellStyle name="Currency 21 2 2 3 2" xfId="6429"/>
    <cellStyle name="Currency 21 2 2 3 3" xfId="6430"/>
    <cellStyle name="Currency 21 2 2 4" xfId="6431"/>
    <cellStyle name="Currency 21 2 2 5" xfId="6432"/>
    <cellStyle name="Currency 21 2 2 6" xfId="6433"/>
    <cellStyle name="Currency 21 2 3" xfId="6434"/>
    <cellStyle name="Currency 21 2 3 2" xfId="6435"/>
    <cellStyle name="Currency 21 2 3 2 2" xfId="6436"/>
    <cellStyle name="Currency 21 2 3 2 3" xfId="6437"/>
    <cellStyle name="Currency 21 2 3 3" xfId="6438"/>
    <cellStyle name="Currency 21 2 3 4" xfId="6439"/>
    <cellStyle name="Currency 21 2 4" xfId="6440"/>
    <cellStyle name="Currency 21 2 4 2" xfId="6441"/>
    <cellStyle name="Currency 21 2 4 3" xfId="6442"/>
    <cellStyle name="Currency 21 2 5" xfId="6443"/>
    <cellStyle name="Currency 21 2 6" xfId="6444"/>
    <cellStyle name="Currency 21 2 7" xfId="6445"/>
    <cellStyle name="Currency 21 2 8" xfId="6446"/>
    <cellStyle name="Currency 21 3" xfId="6447"/>
    <cellStyle name="Currency 21 3 2" xfId="6448"/>
    <cellStyle name="Currency 21 3 2 2" xfId="6449"/>
    <cellStyle name="Currency 21 3 2 2 2" xfId="6450"/>
    <cellStyle name="Currency 21 3 2 2 3" xfId="6451"/>
    <cellStyle name="Currency 21 3 2 3" xfId="6452"/>
    <cellStyle name="Currency 21 3 2 4" xfId="6453"/>
    <cellStyle name="Currency 21 3 3" xfId="6454"/>
    <cellStyle name="Currency 21 3 3 2" xfId="6455"/>
    <cellStyle name="Currency 21 3 3 3" xfId="6456"/>
    <cellStyle name="Currency 21 3 4" xfId="6457"/>
    <cellStyle name="Currency 21 3 5" xfId="6458"/>
    <cellStyle name="Currency 21 3 6" xfId="6459"/>
    <cellStyle name="Currency 21 4" xfId="6460"/>
    <cellStyle name="Currency 21 4 2" xfId="6461"/>
    <cellStyle name="Currency 21 4 2 2" xfId="6462"/>
    <cellStyle name="Currency 21 4 2 3" xfId="6463"/>
    <cellStyle name="Currency 21 4 3" xfId="6464"/>
    <cellStyle name="Currency 21 4 4" xfId="6465"/>
    <cellStyle name="Currency 21 5" xfId="6466"/>
    <cellStyle name="Currency 21 5 2" xfId="6467"/>
    <cellStyle name="Currency 21 5 3" xfId="6468"/>
    <cellStyle name="Currency 21 6" xfId="6469"/>
    <cellStyle name="Currency 21 7" xfId="6470"/>
    <cellStyle name="Currency 21 8" xfId="6471"/>
    <cellStyle name="Currency 21 9" xfId="6472"/>
    <cellStyle name="Currency 22" xfId="6473"/>
    <cellStyle name="Currency 22 10" xfId="10260"/>
    <cellStyle name="Currency 22 2" xfId="6474"/>
    <cellStyle name="Currency 22 2 2" xfId="6475"/>
    <cellStyle name="Currency 22 2 2 2" xfId="6476"/>
    <cellStyle name="Currency 22 2 2 2 2" xfId="6477"/>
    <cellStyle name="Currency 22 2 2 2 2 2" xfId="6478"/>
    <cellStyle name="Currency 22 2 2 2 2 3" xfId="6479"/>
    <cellStyle name="Currency 22 2 2 2 3" xfId="6480"/>
    <cellStyle name="Currency 22 2 2 2 4" xfId="6481"/>
    <cellStyle name="Currency 22 2 2 3" xfId="6482"/>
    <cellStyle name="Currency 22 2 2 3 2" xfId="6483"/>
    <cellStyle name="Currency 22 2 2 3 3" xfId="6484"/>
    <cellStyle name="Currency 22 2 2 4" xfId="6485"/>
    <cellStyle name="Currency 22 2 2 5" xfId="6486"/>
    <cellStyle name="Currency 22 2 2 6" xfId="6487"/>
    <cellStyle name="Currency 22 2 3" xfId="6488"/>
    <cellStyle name="Currency 22 2 3 2" xfId="6489"/>
    <cellStyle name="Currency 22 2 3 2 2" xfId="6490"/>
    <cellStyle name="Currency 22 2 3 2 3" xfId="6491"/>
    <cellStyle name="Currency 22 2 3 3" xfId="6492"/>
    <cellStyle name="Currency 22 2 3 4" xfId="6493"/>
    <cellStyle name="Currency 22 2 4" xfId="6494"/>
    <cellStyle name="Currency 22 2 4 2" xfId="6495"/>
    <cellStyle name="Currency 22 2 4 3" xfId="6496"/>
    <cellStyle name="Currency 22 2 5" xfId="6497"/>
    <cellStyle name="Currency 22 2 6" xfId="6498"/>
    <cellStyle name="Currency 22 2 7" xfId="6499"/>
    <cellStyle name="Currency 22 2 8" xfId="6500"/>
    <cellStyle name="Currency 22 3" xfId="6501"/>
    <cellStyle name="Currency 22 3 2" xfId="6502"/>
    <cellStyle name="Currency 22 3 2 2" xfId="6503"/>
    <cellStyle name="Currency 22 3 2 2 2" xfId="6504"/>
    <cellStyle name="Currency 22 3 2 2 3" xfId="6505"/>
    <cellStyle name="Currency 22 3 2 3" xfId="6506"/>
    <cellStyle name="Currency 22 3 2 4" xfId="6507"/>
    <cellStyle name="Currency 22 3 3" xfId="6508"/>
    <cellStyle name="Currency 22 3 3 2" xfId="6509"/>
    <cellStyle name="Currency 22 3 3 3" xfId="6510"/>
    <cellStyle name="Currency 22 3 4" xfId="6511"/>
    <cellStyle name="Currency 22 3 5" xfId="6512"/>
    <cellStyle name="Currency 22 3 6" xfId="6513"/>
    <cellStyle name="Currency 22 4" xfId="6514"/>
    <cellStyle name="Currency 22 4 2" xfId="6515"/>
    <cellStyle name="Currency 22 4 2 2" xfId="6516"/>
    <cellStyle name="Currency 22 4 2 3" xfId="6517"/>
    <cellStyle name="Currency 22 4 3" xfId="6518"/>
    <cellStyle name="Currency 22 4 4" xfId="6519"/>
    <cellStyle name="Currency 22 5" xfId="6520"/>
    <cellStyle name="Currency 22 5 2" xfId="6521"/>
    <cellStyle name="Currency 22 5 3" xfId="6522"/>
    <cellStyle name="Currency 22 6" xfId="6523"/>
    <cellStyle name="Currency 22 7" xfId="6524"/>
    <cellStyle name="Currency 22 8" xfId="6525"/>
    <cellStyle name="Currency 22 9" xfId="6526"/>
    <cellStyle name="Currency 23" xfId="6527"/>
    <cellStyle name="Currency 23 10" xfId="10261"/>
    <cellStyle name="Currency 23 2" xfId="6528"/>
    <cellStyle name="Currency 23 2 2" xfId="6529"/>
    <cellStyle name="Currency 23 2 2 2" xfId="6530"/>
    <cellStyle name="Currency 23 2 2 2 2" xfId="6531"/>
    <cellStyle name="Currency 23 2 2 2 2 2" xfId="6532"/>
    <cellStyle name="Currency 23 2 2 2 2 3" xfId="6533"/>
    <cellStyle name="Currency 23 2 2 2 3" xfId="6534"/>
    <cellStyle name="Currency 23 2 2 2 4" xfId="6535"/>
    <cellStyle name="Currency 23 2 2 3" xfId="6536"/>
    <cellStyle name="Currency 23 2 2 3 2" xfId="6537"/>
    <cellStyle name="Currency 23 2 2 3 3" xfId="6538"/>
    <cellStyle name="Currency 23 2 2 4" xfId="6539"/>
    <cellStyle name="Currency 23 2 2 5" xfId="6540"/>
    <cellStyle name="Currency 23 2 2 6" xfId="6541"/>
    <cellStyle name="Currency 23 2 3" xfId="6542"/>
    <cellStyle name="Currency 23 2 3 2" xfId="6543"/>
    <cellStyle name="Currency 23 2 3 2 2" xfId="6544"/>
    <cellStyle name="Currency 23 2 3 2 3" xfId="6545"/>
    <cellStyle name="Currency 23 2 3 3" xfId="6546"/>
    <cellStyle name="Currency 23 2 3 4" xfId="6547"/>
    <cellStyle name="Currency 23 2 4" xfId="6548"/>
    <cellStyle name="Currency 23 2 4 2" xfId="6549"/>
    <cellStyle name="Currency 23 2 4 3" xfId="6550"/>
    <cellStyle name="Currency 23 2 5" xfId="6551"/>
    <cellStyle name="Currency 23 2 6" xfId="6552"/>
    <cellStyle name="Currency 23 2 7" xfId="6553"/>
    <cellStyle name="Currency 23 2 8" xfId="6554"/>
    <cellStyle name="Currency 23 3" xfId="6555"/>
    <cellStyle name="Currency 23 3 2" xfId="6556"/>
    <cellStyle name="Currency 23 3 2 2" xfId="6557"/>
    <cellStyle name="Currency 23 3 2 2 2" xfId="6558"/>
    <cellStyle name="Currency 23 3 2 2 3" xfId="6559"/>
    <cellStyle name="Currency 23 3 2 3" xfId="6560"/>
    <cellStyle name="Currency 23 3 2 4" xfId="6561"/>
    <cellStyle name="Currency 23 3 3" xfId="6562"/>
    <cellStyle name="Currency 23 3 3 2" xfId="6563"/>
    <cellStyle name="Currency 23 3 3 3" xfId="6564"/>
    <cellStyle name="Currency 23 3 4" xfId="6565"/>
    <cellStyle name="Currency 23 3 5" xfId="6566"/>
    <cellStyle name="Currency 23 3 6" xfId="6567"/>
    <cellStyle name="Currency 23 4" xfId="6568"/>
    <cellStyle name="Currency 23 4 2" xfId="6569"/>
    <cellStyle name="Currency 23 4 2 2" xfId="6570"/>
    <cellStyle name="Currency 23 4 2 3" xfId="6571"/>
    <cellStyle name="Currency 23 4 3" xfId="6572"/>
    <cellStyle name="Currency 23 4 4" xfId="6573"/>
    <cellStyle name="Currency 23 5" xfId="6574"/>
    <cellStyle name="Currency 23 5 2" xfId="6575"/>
    <cellStyle name="Currency 23 5 3" xfId="6576"/>
    <cellStyle name="Currency 23 6" xfId="6577"/>
    <cellStyle name="Currency 23 7" xfId="6578"/>
    <cellStyle name="Currency 23 8" xfId="6579"/>
    <cellStyle name="Currency 23 9" xfId="6580"/>
    <cellStyle name="Currency 24" xfId="6581"/>
    <cellStyle name="Currency 24 10" xfId="10262"/>
    <cellStyle name="Currency 24 2" xfId="6582"/>
    <cellStyle name="Currency 24 2 2" xfId="6583"/>
    <cellStyle name="Currency 24 2 2 2" xfId="6584"/>
    <cellStyle name="Currency 24 2 2 2 2" xfId="6585"/>
    <cellStyle name="Currency 24 2 2 2 2 2" xfId="6586"/>
    <cellStyle name="Currency 24 2 2 2 2 3" xfId="6587"/>
    <cellStyle name="Currency 24 2 2 2 3" xfId="6588"/>
    <cellStyle name="Currency 24 2 2 2 4" xfId="6589"/>
    <cellStyle name="Currency 24 2 2 3" xfId="6590"/>
    <cellStyle name="Currency 24 2 2 3 2" xfId="6591"/>
    <cellStyle name="Currency 24 2 2 3 3" xfId="6592"/>
    <cellStyle name="Currency 24 2 2 4" xfId="6593"/>
    <cellStyle name="Currency 24 2 2 5" xfId="6594"/>
    <cellStyle name="Currency 24 2 2 6" xfId="6595"/>
    <cellStyle name="Currency 24 2 3" xfId="6596"/>
    <cellStyle name="Currency 24 2 3 2" xfId="6597"/>
    <cellStyle name="Currency 24 2 3 2 2" xfId="6598"/>
    <cellStyle name="Currency 24 2 3 2 3" xfId="6599"/>
    <cellStyle name="Currency 24 2 3 3" xfId="6600"/>
    <cellStyle name="Currency 24 2 3 4" xfId="6601"/>
    <cellStyle name="Currency 24 2 4" xfId="6602"/>
    <cellStyle name="Currency 24 2 4 2" xfId="6603"/>
    <cellStyle name="Currency 24 2 4 3" xfId="6604"/>
    <cellStyle name="Currency 24 2 5" xfId="6605"/>
    <cellStyle name="Currency 24 2 6" xfId="6606"/>
    <cellStyle name="Currency 24 2 7" xfId="6607"/>
    <cellStyle name="Currency 24 2 8" xfId="6608"/>
    <cellStyle name="Currency 24 3" xfId="6609"/>
    <cellStyle name="Currency 24 3 2" xfId="6610"/>
    <cellStyle name="Currency 24 3 2 2" xfId="6611"/>
    <cellStyle name="Currency 24 3 2 2 2" xfId="6612"/>
    <cellStyle name="Currency 24 3 2 2 3" xfId="6613"/>
    <cellStyle name="Currency 24 3 2 3" xfId="6614"/>
    <cellStyle name="Currency 24 3 2 4" xfId="6615"/>
    <cellStyle name="Currency 24 3 3" xfId="6616"/>
    <cellStyle name="Currency 24 3 3 2" xfId="6617"/>
    <cellStyle name="Currency 24 3 3 3" xfId="6618"/>
    <cellStyle name="Currency 24 3 4" xfId="6619"/>
    <cellStyle name="Currency 24 3 5" xfId="6620"/>
    <cellStyle name="Currency 24 3 6" xfId="6621"/>
    <cellStyle name="Currency 24 4" xfId="6622"/>
    <cellStyle name="Currency 24 4 2" xfId="6623"/>
    <cellStyle name="Currency 24 4 2 2" xfId="6624"/>
    <cellStyle name="Currency 24 4 2 3" xfId="6625"/>
    <cellStyle name="Currency 24 4 3" xfId="6626"/>
    <cellStyle name="Currency 24 4 4" xfId="6627"/>
    <cellStyle name="Currency 24 5" xfId="6628"/>
    <cellStyle name="Currency 24 5 2" xfId="6629"/>
    <cellStyle name="Currency 24 5 3" xfId="6630"/>
    <cellStyle name="Currency 24 6" xfId="6631"/>
    <cellStyle name="Currency 24 7" xfId="6632"/>
    <cellStyle name="Currency 24 8" xfId="6633"/>
    <cellStyle name="Currency 24 9" xfId="6634"/>
    <cellStyle name="Currency 25" xfId="6635"/>
    <cellStyle name="Currency 25 10" xfId="10263"/>
    <cellStyle name="Currency 25 2" xfId="6636"/>
    <cellStyle name="Currency 25 2 2" xfId="6637"/>
    <cellStyle name="Currency 25 2 2 2" xfId="6638"/>
    <cellStyle name="Currency 25 2 2 2 2" xfId="6639"/>
    <cellStyle name="Currency 25 2 2 2 2 2" xfId="6640"/>
    <cellStyle name="Currency 25 2 2 2 2 3" xfId="6641"/>
    <cellStyle name="Currency 25 2 2 2 3" xfId="6642"/>
    <cellStyle name="Currency 25 2 2 2 4" xfId="6643"/>
    <cellStyle name="Currency 25 2 2 3" xfId="6644"/>
    <cellStyle name="Currency 25 2 2 3 2" xfId="6645"/>
    <cellStyle name="Currency 25 2 2 3 3" xfId="6646"/>
    <cellStyle name="Currency 25 2 2 4" xfId="6647"/>
    <cellStyle name="Currency 25 2 2 5" xfId="6648"/>
    <cellStyle name="Currency 25 2 2 6" xfId="6649"/>
    <cellStyle name="Currency 25 2 3" xfId="6650"/>
    <cellStyle name="Currency 25 2 3 2" xfId="6651"/>
    <cellStyle name="Currency 25 2 3 2 2" xfId="6652"/>
    <cellStyle name="Currency 25 2 3 2 3" xfId="6653"/>
    <cellStyle name="Currency 25 2 3 3" xfId="6654"/>
    <cellStyle name="Currency 25 2 3 4" xfId="6655"/>
    <cellStyle name="Currency 25 2 4" xfId="6656"/>
    <cellStyle name="Currency 25 2 4 2" xfId="6657"/>
    <cellStyle name="Currency 25 2 4 3" xfId="6658"/>
    <cellStyle name="Currency 25 2 5" xfId="6659"/>
    <cellStyle name="Currency 25 2 6" xfId="6660"/>
    <cellStyle name="Currency 25 2 7" xfId="6661"/>
    <cellStyle name="Currency 25 2 8" xfId="6662"/>
    <cellStyle name="Currency 25 3" xfId="6663"/>
    <cellStyle name="Currency 25 3 2" xfId="6664"/>
    <cellStyle name="Currency 25 3 2 2" xfId="6665"/>
    <cellStyle name="Currency 25 3 2 2 2" xfId="6666"/>
    <cellStyle name="Currency 25 3 2 2 3" xfId="6667"/>
    <cellStyle name="Currency 25 3 2 3" xfId="6668"/>
    <cellStyle name="Currency 25 3 2 4" xfId="6669"/>
    <cellStyle name="Currency 25 3 3" xfId="6670"/>
    <cellStyle name="Currency 25 3 3 2" xfId="6671"/>
    <cellStyle name="Currency 25 3 3 3" xfId="6672"/>
    <cellStyle name="Currency 25 3 4" xfId="6673"/>
    <cellStyle name="Currency 25 3 5" xfId="6674"/>
    <cellStyle name="Currency 25 3 6" xfId="6675"/>
    <cellStyle name="Currency 25 4" xfId="6676"/>
    <cellStyle name="Currency 25 4 2" xfId="6677"/>
    <cellStyle name="Currency 25 4 2 2" xfId="6678"/>
    <cellStyle name="Currency 25 4 2 3" xfId="6679"/>
    <cellStyle name="Currency 25 4 3" xfId="6680"/>
    <cellStyle name="Currency 25 4 4" xfId="6681"/>
    <cellStyle name="Currency 25 5" xfId="6682"/>
    <cellStyle name="Currency 25 5 2" xfId="6683"/>
    <cellStyle name="Currency 25 5 3" xfId="6684"/>
    <cellStyle name="Currency 25 6" xfId="6685"/>
    <cellStyle name="Currency 25 7" xfId="6686"/>
    <cellStyle name="Currency 25 8" xfId="6687"/>
    <cellStyle name="Currency 25 9" xfId="6688"/>
    <cellStyle name="Currency 26" xfId="6689"/>
    <cellStyle name="Currency 26 10" xfId="10264"/>
    <cellStyle name="Currency 26 2" xfId="6690"/>
    <cellStyle name="Currency 26 2 2" xfId="6691"/>
    <cellStyle name="Currency 26 2 2 2" xfId="6692"/>
    <cellStyle name="Currency 26 2 2 2 2" xfId="6693"/>
    <cellStyle name="Currency 26 2 2 2 2 2" xfId="6694"/>
    <cellStyle name="Currency 26 2 2 2 2 3" xfId="6695"/>
    <cellStyle name="Currency 26 2 2 2 3" xfId="6696"/>
    <cellStyle name="Currency 26 2 2 2 4" xfId="6697"/>
    <cellStyle name="Currency 26 2 2 3" xfId="6698"/>
    <cellStyle name="Currency 26 2 2 3 2" xfId="6699"/>
    <cellStyle name="Currency 26 2 2 3 3" xfId="6700"/>
    <cellStyle name="Currency 26 2 2 4" xfId="6701"/>
    <cellStyle name="Currency 26 2 2 5" xfId="6702"/>
    <cellStyle name="Currency 26 2 2 6" xfId="6703"/>
    <cellStyle name="Currency 26 2 3" xfId="6704"/>
    <cellStyle name="Currency 26 2 3 2" xfId="6705"/>
    <cellStyle name="Currency 26 2 3 2 2" xfId="6706"/>
    <cellStyle name="Currency 26 2 3 2 3" xfId="6707"/>
    <cellStyle name="Currency 26 2 3 3" xfId="6708"/>
    <cellStyle name="Currency 26 2 3 4" xfId="6709"/>
    <cellStyle name="Currency 26 2 4" xfId="6710"/>
    <cellStyle name="Currency 26 2 4 2" xfId="6711"/>
    <cellStyle name="Currency 26 2 4 3" xfId="6712"/>
    <cellStyle name="Currency 26 2 5" xfId="6713"/>
    <cellStyle name="Currency 26 2 6" xfId="6714"/>
    <cellStyle name="Currency 26 2 7" xfId="6715"/>
    <cellStyle name="Currency 26 2 8" xfId="6716"/>
    <cellStyle name="Currency 26 3" xfId="6717"/>
    <cellStyle name="Currency 26 3 2" xfId="6718"/>
    <cellStyle name="Currency 26 3 2 2" xfId="6719"/>
    <cellStyle name="Currency 26 3 2 2 2" xfId="6720"/>
    <cellStyle name="Currency 26 3 2 2 3" xfId="6721"/>
    <cellStyle name="Currency 26 3 2 3" xfId="6722"/>
    <cellStyle name="Currency 26 3 2 4" xfId="6723"/>
    <cellStyle name="Currency 26 3 3" xfId="6724"/>
    <cellStyle name="Currency 26 3 3 2" xfId="6725"/>
    <cellStyle name="Currency 26 3 3 3" xfId="6726"/>
    <cellStyle name="Currency 26 3 4" xfId="6727"/>
    <cellStyle name="Currency 26 3 5" xfId="6728"/>
    <cellStyle name="Currency 26 3 6" xfId="6729"/>
    <cellStyle name="Currency 26 4" xfId="6730"/>
    <cellStyle name="Currency 26 4 2" xfId="6731"/>
    <cellStyle name="Currency 26 4 2 2" xfId="6732"/>
    <cellStyle name="Currency 26 4 2 3" xfId="6733"/>
    <cellStyle name="Currency 26 4 3" xfId="6734"/>
    <cellStyle name="Currency 26 4 4" xfId="6735"/>
    <cellStyle name="Currency 26 5" xfId="6736"/>
    <cellStyle name="Currency 26 5 2" xfId="6737"/>
    <cellStyle name="Currency 26 5 3" xfId="6738"/>
    <cellStyle name="Currency 26 6" xfId="6739"/>
    <cellStyle name="Currency 26 7" xfId="6740"/>
    <cellStyle name="Currency 26 8" xfId="6741"/>
    <cellStyle name="Currency 26 9" xfId="6742"/>
    <cellStyle name="Currency 27" xfId="6743"/>
    <cellStyle name="Currency 28" xfId="6744"/>
    <cellStyle name="Currency 29" xfId="6745"/>
    <cellStyle name="Currency 3" xfId="133"/>
    <cellStyle name="Currency 3 2" xfId="10265"/>
    <cellStyle name="Currency 3 2 2" xfId="21629"/>
    <cellStyle name="Currency 3 2 3" xfId="21742"/>
    <cellStyle name="Currency 30" xfId="6746"/>
    <cellStyle name="Currency 31" xfId="6747"/>
    <cellStyle name="Currency 32" xfId="6748"/>
    <cellStyle name="Currency 33" xfId="6749"/>
    <cellStyle name="Currency 34" xfId="6750"/>
    <cellStyle name="Currency 35" xfId="6751"/>
    <cellStyle name="Currency 36" xfId="6752"/>
    <cellStyle name="Currency 37" xfId="6753"/>
    <cellStyle name="Currency 38" xfId="6754"/>
    <cellStyle name="Currency 39" xfId="6755"/>
    <cellStyle name="Currency 4" xfId="6756"/>
    <cellStyle name="Currency 4 2" xfId="21576"/>
    <cellStyle name="Currency 4 3" xfId="21696"/>
    <cellStyle name="Currency 40" xfId="6757"/>
    <cellStyle name="Currency 41" xfId="6758"/>
    <cellStyle name="Currency 42" xfId="6759"/>
    <cellStyle name="Currency 43" xfId="6760"/>
    <cellStyle name="Currency 44" xfId="6761"/>
    <cellStyle name="Currency 45" xfId="6762"/>
    <cellStyle name="Currency 46" xfId="6763"/>
    <cellStyle name="Currency 47" xfId="6764"/>
    <cellStyle name="Currency 48" xfId="6765"/>
    <cellStyle name="Currency 49" xfId="6766"/>
    <cellStyle name="Currency 5" xfId="6767"/>
    <cellStyle name="Currency 5 2" xfId="21628"/>
    <cellStyle name="Currency 50" xfId="6768"/>
    <cellStyle name="Currency 51" xfId="6769"/>
    <cellStyle name="Currency 52" xfId="6770"/>
    <cellStyle name="Currency 53" xfId="6771"/>
    <cellStyle name="Currency 54" xfId="6772"/>
    <cellStyle name="Currency 55" xfId="6773"/>
    <cellStyle name="Currency 56" xfId="6774"/>
    <cellStyle name="Currency 57" xfId="6775"/>
    <cellStyle name="Currency 58" xfId="6776"/>
    <cellStyle name="Currency 59" xfId="6777"/>
    <cellStyle name="Currency 6" xfId="6778"/>
    <cellStyle name="Currency 6 10" xfId="6779"/>
    <cellStyle name="Currency 6 11" xfId="6780"/>
    <cellStyle name="Currency 6 12" xfId="6781"/>
    <cellStyle name="Currency 6 13" xfId="10266"/>
    <cellStyle name="Currency 6 2" xfId="6782"/>
    <cellStyle name="Currency 6 2 2" xfId="6783"/>
    <cellStyle name="Currency 6 2 2 2" xfId="6784"/>
    <cellStyle name="Currency 6 2 2 2 2" xfId="6785"/>
    <cellStyle name="Currency 6 2 2 2 2 2" xfId="6786"/>
    <cellStyle name="Currency 6 2 2 2 2 2 2" xfId="6787"/>
    <cellStyle name="Currency 6 2 2 2 2 2 3" xfId="6788"/>
    <cellStyle name="Currency 6 2 2 2 2 3" xfId="6789"/>
    <cellStyle name="Currency 6 2 2 2 2 4" xfId="6790"/>
    <cellStyle name="Currency 6 2 2 2 3" xfId="6791"/>
    <cellStyle name="Currency 6 2 2 2 3 2" xfId="6792"/>
    <cellStyle name="Currency 6 2 2 2 3 3" xfId="6793"/>
    <cellStyle name="Currency 6 2 2 2 4" xfId="6794"/>
    <cellStyle name="Currency 6 2 2 2 5" xfId="6795"/>
    <cellStyle name="Currency 6 2 2 2 6" xfId="6796"/>
    <cellStyle name="Currency 6 2 2 3" xfId="6797"/>
    <cellStyle name="Currency 6 2 2 3 2" xfId="6798"/>
    <cellStyle name="Currency 6 2 2 3 2 2" xfId="6799"/>
    <cellStyle name="Currency 6 2 2 3 2 3" xfId="6800"/>
    <cellStyle name="Currency 6 2 2 3 3" xfId="6801"/>
    <cellStyle name="Currency 6 2 2 3 4" xfId="6802"/>
    <cellStyle name="Currency 6 2 2 4" xfId="6803"/>
    <cellStyle name="Currency 6 2 2 4 2" xfId="6804"/>
    <cellStyle name="Currency 6 2 2 4 3" xfId="6805"/>
    <cellStyle name="Currency 6 2 2 5" xfId="6806"/>
    <cellStyle name="Currency 6 2 2 6" xfId="6807"/>
    <cellStyle name="Currency 6 2 2 7" xfId="6808"/>
    <cellStyle name="Currency 6 2 2 8" xfId="6809"/>
    <cellStyle name="Currency 6 2 3" xfId="6810"/>
    <cellStyle name="Currency 6 2 3 2" xfId="6811"/>
    <cellStyle name="Currency 6 2 3 2 2" xfId="6812"/>
    <cellStyle name="Currency 6 2 3 2 2 2" xfId="6813"/>
    <cellStyle name="Currency 6 2 3 2 2 3" xfId="6814"/>
    <cellStyle name="Currency 6 2 3 2 3" xfId="6815"/>
    <cellStyle name="Currency 6 2 3 2 4" xfId="6816"/>
    <cellStyle name="Currency 6 2 3 3" xfId="6817"/>
    <cellStyle name="Currency 6 2 3 3 2" xfId="6818"/>
    <cellStyle name="Currency 6 2 3 3 3" xfId="6819"/>
    <cellStyle name="Currency 6 2 3 4" xfId="6820"/>
    <cellStyle name="Currency 6 2 3 5" xfId="6821"/>
    <cellStyle name="Currency 6 2 3 6" xfId="6822"/>
    <cellStyle name="Currency 6 2 4" xfId="6823"/>
    <cellStyle name="Currency 6 2 4 2" xfId="6824"/>
    <cellStyle name="Currency 6 2 4 2 2" xfId="6825"/>
    <cellStyle name="Currency 6 2 4 2 3" xfId="6826"/>
    <cellStyle name="Currency 6 2 4 3" xfId="6827"/>
    <cellStyle name="Currency 6 2 4 4" xfId="6828"/>
    <cellStyle name="Currency 6 2 5" xfId="6829"/>
    <cellStyle name="Currency 6 2 5 2" xfId="6830"/>
    <cellStyle name="Currency 6 2 5 3" xfId="6831"/>
    <cellStyle name="Currency 6 2 6" xfId="6832"/>
    <cellStyle name="Currency 6 2 7" xfId="6833"/>
    <cellStyle name="Currency 6 2 8" xfId="6834"/>
    <cellStyle name="Currency 6 2 9" xfId="6835"/>
    <cellStyle name="Currency 6 3" xfId="6836"/>
    <cellStyle name="Currency 6 3 2" xfId="6837"/>
    <cellStyle name="Currency 6 3 2 2" xfId="6838"/>
    <cellStyle name="Currency 6 3 2 2 2" xfId="6839"/>
    <cellStyle name="Currency 6 3 2 2 2 2" xfId="6840"/>
    <cellStyle name="Currency 6 3 2 2 2 3" xfId="6841"/>
    <cellStyle name="Currency 6 3 2 2 3" xfId="6842"/>
    <cellStyle name="Currency 6 3 2 2 4" xfId="6843"/>
    <cellStyle name="Currency 6 3 2 3" xfId="6844"/>
    <cellStyle name="Currency 6 3 2 3 2" xfId="6845"/>
    <cellStyle name="Currency 6 3 2 3 3" xfId="6846"/>
    <cellStyle name="Currency 6 3 2 4" xfId="6847"/>
    <cellStyle name="Currency 6 3 2 5" xfId="6848"/>
    <cellStyle name="Currency 6 3 2 6" xfId="6849"/>
    <cellStyle name="Currency 6 3 3" xfId="6850"/>
    <cellStyle name="Currency 6 3 3 2" xfId="6851"/>
    <cellStyle name="Currency 6 3 3 2 2" xfId="6852"/>
    <cellStyle name="Currency 6 3 3 2 3" xfId="6853"/>
    <cellStyle name="Currency 6 3 3 3" xfId="6854"/>
    <cellStyle name="Currency 6 3 3 4" xfId="6855"/>
    <cellStyle name="Currency 6 3 4" xfId="6856"/>
    <cellStyle name="Currency 6 3 4 2" xfId="6857"/>
    <cellStyle name="Currency 6 3 4 3" xfId="6858"/>
    <cellStyle name="Currency 6 3 5" xfId="6859"/>
    <cellStyle name="Currency 6 3 6" xfId="6860"/>
    <cellStyle name="Currency 6 3 7" xfId="6861"/>
    <cellStyle name="Currency 6 3 8" xfId="6862"/>
    <cellStyle name="Currency 6 4" xfId="6863"/>
    <cellStyle name="Currency 6 4 2" xfId="6864"/>
    <cellStyle name="Currency 6 4 2 2" xfId="6865"/>
    <cellStyle name="Currency 6 4 2 2 2" xfId="6866"/>
    <cellStyle name="Currency 6 4 2 2 3" xfId="6867"/>
    <cellStyle name="Currency 6 4 2 3" xfId="6868"/>
    <cellStyle name="Currency 6 4 2 4" xfId="6869"/>
    <cellStyle name="Currency 6 4 3" xfId="6870"/>
    <cellStyle name="Currency 6 4 3 2" xfId="6871"/>
    <cellStyle name="Currency 6 4 3 3" xfId="6872"/>
    <cellStyle name="Currency 6 4 4" xfId="6873"/>
    <cellStyle name="Currency 6 4 5" xfId="6874"/>
    <cellStyle name="Currency 6 4 6" xfId="6875"/>
    <cellStyle name="Currency 6 5" xfId="6876"/>
    <cellStyle name="Currency 6 5 2" xfId="6877"/>
    <cellStyle name="Currency 6 5 2 2" xfId="6878"/>
    <cellStyle name="Currency 6 5 2 2 2" xfId="6879"/>
    <cellStyle name="Currency 6 5 2 2 3" xfId="6880"/>
    <cellStyle name="Currency 6 5 2 3" xfId="6881"/>
    <cellStyle name="Currency 6 5 2 4" xfId="6882"/>
    <cellStyle name="Currency 6 5 3" xfId="6883"/>
    <cellStyle name="Currency 6 5 3 2" xfId="6884"/>
    <cellStyle name="Currency 6 5 3 3" xfId="6885"/>
    <cellStyle name="Currency 6 5 4" xfId="6886"/>
    <cellStyle name="Currency 6 5 5" xfId="6887"/>
    <cellStyle name="Currency 6 6" xfId="6888"/>
    <cellStyle name="Currency 6 6 2" xfId="6889"/>
    <cellStyle name="Currency 6 6 2 2" xfId="6890"/>
    <cellStyle name="Currency 6 6 2 3" xfId="6891"/>
    <cellStyle name="Currency 6 6 3" xfId="6892"/>
    <cellStyle name="Currency 6 6 4" xfId="6893"/>
    <cellStyle name="Currency 6 7" xfId="6894"/>
    <cellStyle name="Currency 6 7 2" xfId="6895"/>
    <cellStyle name="Currency 6 7 2 2" xfId="6896"/>
    <cellStyle name="Currency 6 7 2 3" xfId="6897"/>
    <cellStyle name="Currency 6 7 3" xfId="6898"/>
    <cellStyle name="Currency 6 7 4" xfId="6899"/>
    <cellStyle name="Currency 6 8" xfId="6900"/>
    <cellStyle name="Currency 6 8 2" xfId="6901"/>
    <cellStyle name="Currency 6 8 3" xfId="6902"/>
    <cellStyle name="Currency 6 9" xfId="6903"/>
    <cellStyle name="Currency 60" xfId="6904"/>
    <cellStyle name="Currency 61" xfId="6905"/>
    <cellStyle name="Currency 62" xfId="6906"/>
    <cellStyle name="Currency 63" xfId="6907"/>
    <cellStyle name="Currency 64" xfId="6908"/>
    <cellStyle name="Currency 65" xfId="6909"/>
    <cellStyle name="Currency 66" xfId="6910"/>
    <cellStyle name="Currency 67" xfId="6911"/>
    <cellStyle name="Currency 68" xfId="6912"/>
    <cellStyle name="Currency 69" xfId="6913"/>
    <cellStyle name="Currency 7" xfId="6914"/>
    <cellStyle name="Currency 7 10" xfId="6915"/>
    <cellStyle name="Currency 7 11" xfId="6916"/>
    <cellStyle name="Currency 7 12" xfId="6917"/>
    <cellStyle name="Currency 7 13" xfId="10267"/>
    <cellStyle name="Currency 7 2" xfId="6918"/>
    <cellStyle name="Currency 7 2 2" xfId="6919"/>
    <cellStyle name="Currency 7 2 2 2" xfId="6920"/>
    <cellStyle name="Currency 7 2 2 2 2" xfId="6921"/>
    <cellStyle name="Currency 7 2 2 2 2 2" xfId="6922"/>
    <cellStyle name="Currency 7 2 2 2 2 2 2" xfId="6923"/>
    <cellStyle name="Currency 7 2 2 2 2 2 3" xfId="6924"/>
    <cellStyle name="Currency 7 2 2 2 2 3" xfId="6925"/>
    <cellStyle name="Currency 7 2 2 2 2 4" xfId="6926"/>
    <cellStyle name="Currency 7 2 2 2 3" xfId="6927"/>
    <cellStyle name="Currency 7 2 2 2 3 2" xfId="6928"/>
    <cellStyle name="Currency 7 2 2 2 3 3" xfId="6929"/>
    <cellStyle name="Currency 7 2 2 2 4" xfId="6930"/>
    <cellStyle name="Currency 7 2 2 2 5" xfId="6931"/>
    <cellStyle name="Currency 7 2 2 2 6" xfId="6932"/>
    <cellStyle name="Currency 7 2 2 3" xfId="6933"/>
    <cellStyle name="Currency 7 2 2 3 2" xfId="6934"/>
    <cellStyle name="Currency 7 2 2 3 2 2" xfId="6935"/>
    <cellStyle name="Currency 7 2 2 3 2 3" xfId="6936"/>
    <cellStyle name="Currency 7 2 2 3 3" xfId="6937"/>
    <cellStyle name="Currency 7 2 2 3 4" xfId="6938"/>
    <cellStyle name="Currency 7 2 2 4" xfId="6939"/>
    <cellStyle name="Currency 7 2 2 4 2" xfId="6940"/>
    <cellStyle name="Currency 7 2 2 4 3" xfId="6941"/>
    <cellStyle name="Currency 7 2 2 5" xfId="6942"/>
    <cellStyle name="Currency 7 2 2 6" xfId="6943"/>
    <cellStyle name="Currency 7 2 2 7" xfId="6944"/>
    <cellStyle name="Currency 7 2 2 8" xfId="6945"/>
    <cellStyle name="Currency 7 2 3" xfId="6946"/>
    <cellStyle name="Currency 7 2 3 2" xfId="6947"/>
    <cellStyle name="Currency 7 2 3 2 2" xfId="6948"/>
    <cellStyle name="Currency 7 2 3 2 2 2" xfId="6949"/>
    <cellStyle name="Currency 7 2 3 2 2 3" xfId="6950"/>
    <cellStyle name="Currency 7 2 3 2 3" xfId="6951"/>
    <cellStyle name="Currency 7 2 3 2 4" xfId="6952"/>
    <cellStyle name="Currency 7 2 3 3" xfId="6953"/>
    <cellStyle name="Currency 7 2 3 3 2" xfId="6954"/>
    <cellStyle name="Currency 7 2 3 3 3" xfId="6955"/>
    <cellStyle name="Currency 7 2 3 4" xfId="6956"/>
    <cellStyle name="Currency 7 2 3 5" xfId="6957"/>
    <cellStyle name="Currency 7 2 3 6" xfId="6958"/>
    <cellStyle name="Currency 7 2 4" xfId="6959"/>
    <cellStyle name="Currency 7 2 4 2" xfId="6960"/>
    <cellStyle name="Currency 7 2 4 2 2" xfId="6961"/>
    <cellStyle name="Currency 7 2 4 2 3" xfId="6962"/>
    <cellStyle name="Currency 7 2 4 3" xfId="6963"/>
    <cellStyle name="Currency 7 2 4 4" xfId="6964"/>
    <cellStyle name="Currency 7 2 5" xfId="6965"/>
    <cellStyle name="Currency 7 2 5 2" xfId="6966"/>
    <cellStyle name="Currency 7 2 5 3" xfId="6967"/>
    <cellStyle name="Currency 7 2 6" xfId="6968"/>
    <cellStyle name="Currency 7 2 7" xfId="6969"/>
    <cellStyle name="Currency 7 2 8" xfId="6970"/>
    <cellStyle name="Currency 7 2 9" xfId="6971"/>
    <cellStyle name="Currency 7 3" xfId="6972"/>
    <cellStyle name="Currency 7 3 2" xfId="6973"/>
    <cellStyle name="Currency 7 3 2 2" xfId="6974"/>
    <cellStyle name="Currency 7 3 2 2 2" xfId="6975"/>
    <cellStyle name="Currency 7 3 2 2 2 2" xfId="6976"/>
    <cellStyle name="Currency 7 3 2 2 2 3" xfId="6977"/>
    <cellStyle name="Currency 7 3 2 2 3" xfId="6978"/>
    <cellStyle name="Currency 7 3 2 2 4" xfId="6979"/>
    <cellStyle name="Currency 7 3 2 3" xfId="6980"/>
    <cellStyle name="Currency 7 3 2 3 2" xfId="6981"/>
    <cellStyle name="Currency 7 3 2 3 3" xfId="6982"/>
    <cellStyle name="Currency 7 3 2 4" xfId="6983"/>
    <cellStyle name="Currency 7 3 2 5" xfId="6984"/>
    <cellStyle name="Currency 7 3 2 6" xfId="6985"/>
    <cellStyle name="Currency 7 3 3" xfId="6986"/>
    <cellStyle name="Currency 7 3 3 2" xfId="6987"/>
    <cellStyle name="Currency 7 3 3 2 2" xfId="6988"/>
    <cellStyle name="Currency 7 3 3 2 3" xfId="6989"/>
    <cellStyle name="Currency 7 3 3 3" xfId="6990"/>
    <cellStyle name="Currency 7 3 3 4" xfId="6991"/>
    <cellStyle name="Currency 7 3 4" xfId="6992"/>
    <cellStyle name="Currency 7 3 4 2" xfId="6993"/>
    <cellStyle name="Currency 7 3 4 3" xfId="6994"/>
    <cellStyle name="Currency 7 3 5" xfId="6995"/>
    <cellStyle name="Currency 7 3 6" xfId="6996"/>
    <cellStyle name="Currency 7 3 7" xfId="6997"/>
    <cellStyle name="Currency 7 3 8" xfId="6998"/>
    <cellStyle name="Currency 7 4" xfId="6999"/>
    <cellStyle name="Currency 7 4 2" xfId="7000"/>
    <cellStyle name="Currency 7 4 2 2" xfId="7001"/>
    <cellStyle name="Currency 7 4 2 2 2" xfId="7002"/>
    <cellStyle name="Currency 7 4 2 2 3" xfId="7003"/>
    <cellStyle name="Currency 7 4 2 3" xfId="7004"/>
    <cellStyle name="Currency 7 4 2 4" xfId="7005"/>
    <cellStyle name="Currency 7 4 3" xfId="7006"/>
    <cellStyle name="Currency 7 4 3 2" xfId="7007"/>
    <cellStyle name="Currency 7 4 3 3" xfId="7008"/>
    <cellStyle name="Currency 7 4 4" xfId="7009"/>
    <cellStyle name="Currency 7 4 5" xfId="7010"/>
    <cellStyle name="Currency 7 4 6" xfId="7011"/>
    <cellStyle name="Currency 7 5" xfId="7012"/>
    <cellStyle name="Currency 7 5 2" xfId="7013"/>
    <cellStyle name="Currency 7 5 2 2" xfId="7014"/>
    <cellStyle name="Currency 7 5 2 2 2" xfId="7015"/>
    <cellStyle name="Currency 7 5 2 2 3" xfId="7016"/>
    <cellStyle name="Currency 7 5 2 3" xfId="7017"/>
    <cellStyle name="Currency 7 5 2 4" xfId="7018"/>
    <cellStyle name="Currency 7 5 3" xfId="7019"/>
    <cellStyle name="Currency 7 5 3 2" xfId="7020"/>
    <cellStyle name="Currency 7 5 3 3" xfId="7021"/>
    <cellStyle name="Currency 7 5 4" xfId="7022"/>
    <cellStyle name="Currency 7 5 5" xfId="7023"/>
    <cellStyle name="Currency 7 6" xfId="7024"/>
    <cellStyle name="Currency 7 6 2" xfId="7025"/>
    <cellStyle name="Currency 7 6 2 2" xfId="7026"/>
    <cellStyle name="Currency 7 6 2 3" xfId="7027"/>
    <cellStyle name="Currency 7 6 3" xfId="7028"/>
    <cellStyle name="Currency 7 6 4" xfId="7029"/>
    <cellStyle name="Currency 7 7" xfId="7030"/>
    <cellStyle name="Currency 7 7 2" xfId="7031"/>
    <cellStyle name="Currency 7 7 2 2" xfId="7032"/>
    <cellStyle name="Currency 7 7 2 3" xfId="7033"/>
    <cellStyle name="Currency 7 7 3" xfId="7034"/>
    <cellStyle name="Currency 7 7 4" xfId="7035"/>
    <cellStyle name="Currency 7 8" xfId="7036"/>
    <cellStyle name="Currency 7 8 2" xfId="7037"/>
    <cellStyle name="Currency 7 8 3" xfId="7038"/>
    <cellStyle name="Currency 7 9" xfId="7039"/>
    <cellStyle name="Currency 70" xfId="7040"/>
    <cellStyle name="Currency 71" xfId="7041"/>
    <cellStyle name="Currency 72" xfId="7042"/>
    <cellStyle name="Currency 73" xfId="7043"/>
    <cellStyle name="Currency 73 2" xfId="7044"/>
    <cellStyle name="Currency 73 2 2" xfId="7045"/>
    <cellStyle name="Currency 73 2 3" xfId="7046"/>
    <cellStyle name="Currency 73 3" xfId="7047"/>
    <cellStyle name="Currency 73 4" xfId="7048"/>
    <cellStyle name="Currency 74" xfId="7049"/>
    <cellStyle name="Currency 74 2" xfId="7050"/>
    <cellStyle name="Currency 74 2 2" xfId="7051"/>
    <cellStyle name="Currency 74 2 3" xfId="7052"/>
    <cellStyle name="Currency 74 3" xfId="7053"/>
    <cellStyle name="Currency 74 4" xfId="7054"/>
    <cellStyle name="Currency 75" xfId="7055"/>
    <cellStyle name="Currency 75 2" xfId="7056"/>
    <cellStyle name="Currency 75 2 2" xfId="7057"/>
    <cellStyle name="Currency 75 2 3" xfId="7058"/>
    <cellStyle name="Currency 75 3" xfId="7059"/>
    <cellStyle name="Currency 75 4" xfId="7060"/>
    <cellStyle name="Currency 76" xfId="7061"/>
    <cellStyle name="Currency 76 2" xfId="7062"/>
    <cellStyle name="Currency 76 2 2" xfId="7063"/>
    <cellStyle name="Currency 76 2 3" xfId="7064"/>
    <cellStyle name="Currency 76 3" xfId="7065"/>
    <cellStyle name="Currency 76 4" xfId="7066"/>
    <cellStyle name="Currency 77" xfId="7067"/>
    <cellStyle name="Currency 77 2" xfId="7068"/>
    <cellStyle name="Currency 78" xfId="7069"/>
    <cellStyle name="Currency 78 2" xfId="7070"/>
    <cellStyle name="Currency 79" xfId="7071"/>
    <cellStyle name="Currency 79 2" xfId="7072"/>
    <cellStyle name="Currency 8" xfId="7073"/>
    <cellStyle name="Currency 8 10" xfId="7074"/>
    <cellStyle name="Currency 8 11" xfId="7075"/>
    <cellStyle name="Currency 8 12" xfId="7076"/>
    <cellStyle name="Currency 8 13" xfId="10268"/>
    <cellStyle name="Currency 8 14" xfId="10369"/>
    <cellStyle name="Currency 8 2" xfId="7077"/>
    <cellStyle name="Currency 8 2 2" xfId="7078"/>
    <cellStyle name="Currency 8 2 2 2" xfId="7079"/>
    <cellStyle name="Currency 8 2 2 2 2" xfId="7080"/>
    <cellStyle name="Currency 8 2 2 2 2 2" xfId="7081"/>
    <cellStyle name="Currency 8 2 2 2 2 2 2" xfId="7082"/>
    <cellStyle name="Currency 8 2 2 2 2 2 3" xfId="7083"/>
    <cellStyle name="Currency 8 2 2 2 2 3" xfId="7084"/>
    <cellStyle name="Currency 8 2 2 2 2 4" xfId="7085"/>
    <cellStyle name="Currency 8 2 2 2 3" xfId="7086"/>
    <cellStyle name="Currency 8 2 2 2 3 2" xfId="7087"/>
    <cellStyle name="Currency 8 2 2 2 3 3" xfId="7088"/>
    <cellStyle name="Currency 8 2 2 2 4" xfId="7089"/>
    <cellStyle name="Currency 8 2 2 2 5" xfId="7090"/>
    <cellStyle name="Currency 8 2 2 2 6" xfId="7091"/>
    <cellStyle name="Currency 8 2 2 3" xfId="7092"/>
    <cellStyle name="Currency 8 2 2 3 2" xfId="7093"/>
    <cellStyle name="Currency 8 2 2 3 2 2" xfId="7094"/>
    <cellStyle name="Currency 8 2 2 3 2 3" xfId="7095"/>
    <cellStyle name="Currency 8 2 2 3 3" xfId="7096"/>
    <cellStyle name="Currency 8 2 2 3 4" xfId="7097"/>
    <cellStyle name="Currency 8 2 2 4" xfId="7098"/>
    <cellStyle name="Currency 8 2 2 4 2" xfId="7099"/>
    <cellStyle name="Currency 8 2 2 4 3" xfId="7100"/>
    <cellStyle name="Currency 8 2 2 5" xfId="7101"/>
    <cellStyle name="Currency 8 2 2 6" xfId="7102"/>
    <cellStyle name="Currency 8 2 2 7" xfId="7103"/>
    <cellStyle name="Currency 8 2 2 8" xfId="7104"/>
    <cellStyle name="Currency 8 2 3" xfId="7105"/>
    <cellStyle name="Currency 8 2 3 2" xfId="7106"/>
    <cellStyle name="Currency 8 2 3 2 2" xfId="7107"/>
    <cellStyle name="Currency 8 2 3 2 2 2" xfId="7108"/>
    <cellStyle name="Currency 8 2 3 2 2 3" xfId="7109"/>
    <cellStyle name="Currency 8 2 3 2 3" xfId="7110"/>
    <cellStyle name="Currency 8 2 3 2 4" xfId="7111"/>
    <cellStyle name="Currency 8 2 3 3" xfId="7112"/>
    <cellStyle name="Currency 8 2 3 3 2" xfId="7113"/>
    <cellStyle name="Currency 8 2 3 3 3" xfId="7114"/>
    <cellStyle name="Currency 8 2 3 4" xfId="7115"/>
    <cellStyle name="Currency 8 2 3 5" xfId="7116"/>
    <cellStyle name="Currency 8 2 3 6" xfId="7117"/>
    <cellStyle name="Currency 8 2 4" xfId="7118"/>
    <cellStyle name="Currency 8 2 4 2" xfId="7119"/>
    <cellStyle name="Currency 8 2 4 2 2" xfId="7120"/>
    <cellStyle name="Currency 8 2 4 2 3" xfId="7121"/>
    <cellStyle name="Currency 8 2 4 3" xfId="7122"/>
    <cellStyle name="Currency 8 2 4 4" xfId="7123"/>
    <cellStyle name="Currency 8 2 5" xfId="7124"/>
    <cellStyle name="Currency 8 2 5 2" xfId="7125"/>
    <cellStyle name="Currency 8 2 5 3" xfId="7126"/>
    <cellStyle name="Currency 8 2 6" xfId="7127"/>
    <cellStyle name="Currency 8 2 7" xfId="7128"/>
    <cellStyle name="Currency 8 2 8" xfId="7129"/>
    <cellStyle name="Currency 8 2 9" xfId="7130"/>
    <cellStyle name="Currency 8 3" xfId="7131"/>
    <cellStyle name="Currency 8 3 2" xfId="7132"/>
    <cellStyle name="Currency 8 3 2 2" xfId="7133"/>
    <cellStyle name="Currency 8 3 2 2 2" xfId="7134"/>
    <cellStyle name="Currency 8 3 2 2 2 2" xfId="7135"/>
    <cellStyle name="Currency 8 3 2 2 2 3" xfId="7136"/>
    <cellStyle name="Currency 8 3 2 2 3" xfId="7137"/>
    <cellStyle name="Currency 8 3 2 2 4" xfId="7138"/>
    <cellStyle name="Currency 8 3 2 3" xfId="7139"/>
    <cellStyle name="Currency 8 3 2 3 2" xfId="7140"/>
    <cellStyle name="Currency 8 3 2 3 3" xfId="7141"/>
    <cellStyle name="Currency 8 3 2 4" xfId="7142"/>
    <cellStyle name="Currency 8 3 2 5" xfId="7143"/>
    <cellStyle name="Currency 8 3 2 6" xfId="7144"/>
    <cellStyle name="Currency 8 3 3" xfId="7145"/>
    <cellStyle name="Currency 8 3 3 2" xfId="7146"/>
    <cellStyle name="Currency 8 3 3 2 2" xfId="7147"/>
    <cellStyle name="Currency 8 3 3 2 3" xfId="7148"/>
    <cellStyle name="Currency 8 3 3 3" xfId="7149"/>
    <cellStyle name="Currency 8 3 3 4" xfId="7150"/>
    <cellStyle name="Currency 8 3 4" xfId="7151"/>
    <cellStyle name="Currency 8 3 4 2" xfId="7152"/>
    <cellStyle name="Currency 8 3 4 3" xfId="7153"/>
    <cellStyle name="Currency 8 3 5" xfId="7154"/>
    <cellStyle name="Currency 8 3 6" xfId="7155"/>
    <cellStyle name="Currency 8 3 7" xfId="7156"/>
    <cellStyle name="Currency 8 3 8" xfId="7157"/>
    <cellStyle name="Currency 8 4" xfId="7158"/>
    <cellStyle name="Currency 8 4 2" xfId="7159"/>
    <cellStyle name="Currency 8 4 2 2" xfId="7160"/>
    <cellStyle name="Currency 8 4 2 2 2" xfId="7161"/>
    <cellStyle name="Currency 8 4 2 2 3" xfId="7162"/>
    <cellStyle name="Currency 8 4 2 3" xfId="7163"/>
    <cellStyle name="Currency 8 4 2 4" xfId="7164"/>
    <cellStyle name="Currency 8 4 3" xfId="7165"/>
    <cellStyle name="Currency 8 4 3 2" xfId="7166"/>
    <cellStyle name="Currency 8 4 3 3" xfId="7167"/>
    <cellStyle name="Currency 8 4 4" xfId="7168"/>
    <cellStyle name="Currency 8 4 5" xfId="7169"/>
    <cellStyle name="Currency 8 4 6" xfId="7170"/>
    <cellStyle name="Currency 8 5" xfId="7171"/>
    <cellStyle name="Currency 8 5 2" xfId="7172"/>
    <cellStyle name="Currency 8 5 2 2" xfId="7173"/>
    <cellStyle name="Currency 8 5 2 2 2" xfId="7174"/>
    <cellStyle name="Currency 8 5 2 2 3" xfId="7175"/>
    <cellStyle name="Currency 8 5 2 3" xfId="7176"/>
    <cellStyle name="Currency 8 5 2 4" xfId="7177"/>
    <cellStyle name="Currency 8 5 3" xfId="7178"/>
    <cellStyle name="Currency 8 5 3 2" xfId="7179"/>
    <cellStyle name="Currency 8 5 3 3" xfId="7180"/>
    <cellStyle name="Currency 8 5 4" xfId="7181"/>
    <cellStyle name="Currency 8 5 5" xfId="7182"/>
    <cellStyle name="Currency 8 6" xfId="7183"/>
    <cellStyle name="Currency 8 6 2" xfId="7184"/>
    <cellStyle name="Currency 8 6 2 2" xfId="7185"/>
    <cellStyle name="Currency 8 6 2 3" xfId="7186"/>
    <cellStyle name="Currency 8 6 3" xfId="7187"/>
    <cellStyle name="Currency 8 6 4" xfId="7188"/>
    <cellStyle name="Currency 8 7" xfId="7189"/>
    <cellStyle name="Currency 8 7 2" xfId="7190"/>
    <cellStyle name="Currency 8 7 2 2" xfId="7191"/>
    <cellStyle name="Currency 8 7 2 3" xfId="7192"/>
    <cellStyle name="Currency 8 7 3" xfId="7193"/>
    <cellStyle name="Currency 8 7 4" xfId="7194"/>
    <cellStyle name="Currency 8 8" xfId="7195"/>
    <cellStyle name="Currency 8 8 2" xfId="7196"/>
    <cellStyle name="Currency 8 8 3" xfId="7197"/>
    <cellStyle name="Currency 8 9" xfId="7198"/>
    <cellStyle name="Currency 80" xfId="7199"/>
    <cellStyle name="Currency 80 2" xfId="7200"/>
    <cellStyle name="Currency 81" xfId="7201"/>
    <cellStyle name="Currency 81 2" xfId="7202"/>
    <cellStyle name="Currency 82" xfId="7203"/>
    <cellStyle name="Currency 83" xfId="7204"/>
    <cellStyle name="Currency 84" xfId="7205"/>
    <cellStyle name="Currency 85" xfId="7206"/>
    <cellStyle name="Currency 86" xfId="7207"/>
    <cellStyle name="Currency 87" xfId="7208"/>
    <cellStyle name="Currency 88" xfId="7209"/>
    <cellStyle name="Currency 89" xfId="7210"/>
    <cellStyle name="Currency 9" xfId="7211"/>
    <cellStyle name="Currency 9 10" xfId="7212"/>
    <cellStyle name="Currency 9 11" xfId="7213"/>
    <cellStyle name="Currency 9 12" xfId="7214"/>
    <cellStyle name="Currency 9 13" xfId="10269"/>
    <cellStyle name="Currency 9 2" xfId="7215"/>
    <cellStyle name="Currency 9 2 2" xfId="7216"/>
    <cellStyle name="Currency 9 2 2 2" xfId="7217"/>
    <cellStyle name="Currency 9 2 2 2 2" xfId="7218"/>
    <cellStyle name="Currency 9 2 2 2 2 2" xfId="7219"/>
    <cellStyle name="Currency 9 2 2 2 2 2 2" xfId="7220"/>
    <cellStyle name="Currency 9 2 2 2 2 2 3" xfId="7221"/>
    <cellStyle name="Currency 9 2 2 2 2 3" xfId="7222"/>
    <cellStyle name="Currency 9 2 2 2 2 4" xfId="7223"/>
    <cellStyle name="Currency 9 2 2 2 3" xfId="7224"/>
    <cellStyle name="Currency 9 2 2 2 3 2" xfId="7225"/>
    <cellStyle name="Currency 9 2 2 2 3 3" xfId="7226"/>
    <cellStyle name="Currency 9 2 2 2 4" xfId="7227"/>
    <cellStyle name="Currency 9 2 2 2 5" xfId="7228"/>
    <cellStyle name="Currency 9 2 2 2 6" xfId="7229"/>
    <cellStyle name="Currency 9 2 2 3" xfId="7230"/>
    <cellStyle name="Currency 9 2 2 3 2" xfId="7231"/>
    <cellStyle name="Currency 9 2 2 3 2 2" xfId="7232"/>
    <cellStyle name="Currency 9 2 2 3 2 3" xfId="7233"/>
    <cellStyle name="Currency 9 2 2 3 3" xfId="7234"/>
    <cellStyle name="Currency 9 2 2 3 4" xfId="7235"/>
    <cellStyle name="Currency 9 2 2 4" xfId="7236"/>
    <cellStyle name="Currency 9 2 2 4 2" xfId="7237"/>
    <cellStyle name="Currency 9 2 2 4 3" xfId="7238"/>
    <cellStyle name="Currency 9 2 2 5" xfId="7239"/>
    <cellStyle name="Currency 9 2 2 6" xfId="7240"/>
    <cellStyle name="Currency 9 2 2 7" xfId="7241"/>
    <cellStyle name="Currency 9 2 2 8" xfId="7242"/>
    <cellStyle name="Currency 9 2 3" xfId="7243"/>
    <cellStyle name="Currency 9 2 3 2" xfId="7244"/>
    <cellStyle name="Currency 9 2 3 2 2" xfId="7245"/>
    <cellStyle name="Currency 9 2 3 2 2 2" xfId="7246"/>
    <cellStyle name="Currency 9 2 3 2 2 3" xfId="7247"/>
    <cellStyle name="Currency 9 2 3 2 3" xfId="7248"/>
    <cellStyle name="Currency 9 2 3 2 4" xfId="7249"/>
    <cellStyle name="Currency 9 2 3 3" xfId="7250"/>
    <cellStyle name="Currency 9 2 3 3 2" xfId="7251"/>
    <cellStyle name="Currency 9 2 3 3 3" xfId="7252"/>
    <cellStyle name="Currency 9 2 3 4" xfId="7253"/>
    <cellStyle name="Currency 9 2 3 5" xfId="7254"/>
    <cellStyle name="Currency 9 2 3 6" xfId="7255"/>
    <cellStyle name="Currency 9 2 4" xfId="7256"/>
    <cellStyle name="Currency 9 2 4 2" xfId="7257"/>
    <cellStyle name="Currency 9 2 4 2 2" xfId="7258"/>
    <cellStyle name="Currency 9 2 4 2 3" xfId="7259"/>
    <cellStyle name="Currency 9 2 4 3" xfId="7260"/>
    <cellStyle name="Currency 9 2 4 4" xfId="7261"/>
    <cellStyle name="Currency 9 2 5" xfId="7262"/>
    <cellStyle name="Currency 9 2 5 2" xfId="7263"/>
    <cellStyle name="Currency 9 2 5 3" xfId="7264"/>
    <cellStyle name="Currency 9 2 6" xfId="7265"/>
    <cellStyle name="Currency 9 2 7" xfId="7266"/>
    <cellStyle name="Currency 9 2 8" xfId="7267"/>
    <cellStyle name="Currency 9 2 9" xfId="7268"/>
    <cellStyle name="Currency 9 3" xfId="7269"/>
    <cellStyle name="Currency 9 3 2" xfId="7270"/>
    <cellStyle name="Currency 9 3 2 2" xfId="7271"/>
    <cellStyle name="Currency 9 3 2 2 2" xfId="7272"/>
    <cellStyle name="Currency 9 3 2 2 2 2" xfId="7273"/>
    <cellStyle name="Currency 9 3 2 2 2 3" xfId="7274"/>
    <cellStyle name="Currency 9 3 2 2 3" xfId="7275"/>
    <cellStyle name="Currency 9 3 2 2 4" xfId="7276"/>
    <cellStyle name="Currency 9 3 2 3" xfId="7277"/>
    <cellStyle name="Currency 9 3 2 3 2" xfId="7278"/>
    <cellStyle name="Currency 9 3 2 3 3" xfId="7279"/>
    <cellStyle name="Currency 9 3 2 4" xfId="7280"/>
    <cellStyle name="Currency 9 3 2 5" xfId="7281"/>
    <cellStyle name="Currency 9 3 2 6" xfId="7282"/>
    <cellStyle name="Currency 9 3 3" xfId="7283"/>
    <cellStyle name="Currency 9 3 3 2" xfId="7284"/>
    <cellStyle name="Currency 9 3 3 2 2" xfId="7285"/>
    <cellStyle name="Currency 9 3 3 2 3" xfId="7286"/>
    <cellStyle name="Currency 9 3 3 3" xfId="7287"/>
    <cellStyle name="Currency 9 3 3 4" xfId="7288"/>
    <cellStyle name="Currency 9 3 4" xfId="7289"/>
    <cellStyle name="Currency 9 3 4 2" xfId="7290"/>
    <cellStyle name="Currency 9 3 4 3" xfId="7291"/>
    <cellStyle name="Currency 9 3 5" xfId="7292"/>
    <cellStyle name="Currency 9 3 6" xfId="7293"/>
    <cellStyle name="Currency 9 3 7" xfId="7294"/>
    <cellStyle name="Currency 9 3 8" xfId="7295"/>
    <cellStyle name="Currency 9 4" xfId="7296"/>
    <cellStyle name="Currency 9 4 2" xfId="7297"/>
    <cellStyle name="Currency 9 4 2 2" xfId="7298"/>
    <cellStyle name="Currency 9 4 2 2 2" xfId="7299"/>
    <cellStyle name="Currency 9 4 2 2 3" xfId="7300"/>
    <cellStyle name="Currency 9 4 2 3" xfId="7301"/>
    <cellStyle name="Currency 9 4 2 4" xfId="7302"/>
    <cellStyle name="Currency 9 4 3" xfId="7303"/>
    <cellStyle name="Currency 9 4 3 2" xfId="7304"/>
    <cellStyle name="Currency 9 4 3 3" xfId="7305"/>
    <cellStyle name="Currency 9 4 4" xfId="7306"/>
    <cellStyle name="Currency 9 4 5" xfId="7307"/>
    <cellStyle name="Currency 9 4 6" xfId="7308"/>
    <cellStyle name="Currency 9 5" xfId="7309"/>
    <cellStyle name="Currency 9 5 2" xfId="7310"/>
    <cellStyle name="Currency 9 5 2 2" xfId="7311"/>
    <cellStyle name="Currency 9 5 2 2 2" xfId="7312"/>
    <cellStyle name="Currency 9 5 2 2 3" xfId="7313"/>
    <cellStyle name="Currency 9 5 2 3" xfId="7314"/>
    <cellStyle name="Currency 9 5 2 4" xfId="7315"/>
    <cellStyle name="Currency 9 5 3" xfId="7316"/>
    <cellStyle name="Currency 9 5 3 2" xfId="7317"/>
    <cellStyle name="Currency 9 5 3 3" xfId="7318"/>
    <cellStyle name="Currency 9 5 4" xfId="7319"/>
    <cellStyle name="Currency 9 5 5" xfId="7320"/>
    <cellStyle name="Currency 9 6" xfId="7321"/>
    <cellStyle name="Currency 9 6 2" xfId="7322"/>
    <cellStyle name="Currency 9 6 2 2" xfId="7323"/>
    <cellStyle name="Currency 9 6 2 3" xfId="7324"/>
    <cellStyle name="Currency 9 6 3" xfId="7325"/>
    <cellStyle name="Currency 9 6 4" xfId="7326"/>
    <cellStyle name="Currency 9 7" xfId="7327"/>
    <cellStyle name="Currency 9 7 2" xfId="7328"/>
    <cellStyle name="Currency 9 7 2 2" xfId="7329"/>
    <cellStyle name="Currency 9 7 2 3" xfId="7330"/>
    <cellStyle name="Currency 9 7 3" xfId="7331"/>
    <cellStyle name="Currency 9 7 4" xfId="7332"/>
    <cellStyle name="Currency 9 8" xfId="7333"/>
    <cellStyle name="Currency 9 8 2" xfId="7334"/>
    <cellStyle name="Currency 9 8 3" xfId="7335"/>
    <cellStyle name="Currency 9 9" xfId="7336"/>
    <cellStyle name="Currency 90" xfId="7337"/>
    <cellStyle name="Currency 91" xfId="7338"/>
    <cellStyle name="Currency 92" xfId="7339"/>
    <cellStyle name="Currency 93" xfId="7340"/>
    <cellStyle name="Currency 94" xfId="7341"/>
    <cellStyle name="Currency 95" xfId="7342"/>
    <cellStyle name="Currency 96" xfId="7343"/>
    <cellStyle name="Currency 97" xfId="7344"/>
    <cellStyle name="Currency 98" xfId="7345"/>
    <cellStyle name="Currency 99" xfId="7346"/>
    <cellStyle name="Emphasis 1" xfId="30"/>
    <cellStyle name="Emphasis 1 10" xfId="7347"/>
    <cellStyle name="Emphasis 1 11" xfId="7348"/>
    <cellStyle name="Emphasis 1 12" xfId="7349"/>
    <cellStyle name="Emphasis 1 13" xfId="7350"/>
    <cellStyle name="Emphasis 1 2" xfId="7351"/>
    <cellStyle name="Emphasis 1 2 2" xfId="7352"/>
    <cellStyle name="Emphasis 1 2 3" xfId="7353"/>
    <cellStyle name="Emphasis 1 3" xfId="7354"/>
    <cellStyle name="Emphasis 1 4" xfId="7355"/>
    <cellStyle name="Emphasis 1 5" xfId="7356"/>
    <cellStyle name="Emphasis 1 6" xfId="7357"/>
    <cellStyle name="Emphasis 1 7" xfId="7358"/>
    <cellStyle name="Emphasis 1 8" xfId="7359"/>
    <cellStyle name="Emphasis 1 9" xfId="7360"/>
    <cellStyle name="Emphasis 2" xfId="31"/>
    <cellStyle name="Emphasis 2 10" xfId="7361"/>
    <cellStyle name="Emphasis 2 11" xfId="7362"/>
    <cellStyle name="Emphasis 2 12" xfId="7363"/>
    <cellStyle name="Emphasis 2 13" xfId="7364"/>
    <cellStyle name="Emphasis 2 2" xfId="7365"/>
    <cellStyle name="Emphasis 2 2 2" xfId="7366"/>
    <cellStyle name="Emphasis 2 2 3" xfId="7367"/>
    <cellStyle name="Emphasis 2 3" xfId="7368"/>
    <cellStyle name="Emphasis 2 4" xfId="7369"/>
    <cellStyle name="Emphasis 2 5" xfId="7370"/>
    <cellStyle name="Emphasis 2 6" xfId="7371"/>
    <cellStyle name="Emphasis 2 7" xfId="7372"/>
    <cellStyle name="Emphasis 2 8" xfId="7373"/>
    <cellStyle name="Emphasis 2 9" xfId="7374"/>
    <cellStyle name="Emphasis 3" xfId="32"/>
    <cellStyle name="Emphasis 3 10" xfId="7375"/>
    <cellStyle name="Emphasis 3 11" xfId="7376"/>
    <cellStyle name="Emphasis 3 12" xfId="7377"/>
    <cellStyle name="Emphasis 3 13" xfId="7378"/>
    <cellStyle name="Emphasis 3 2" xfId="7379"/>
    <cellStyle name="Emphasis 3 3" xfId="7380"/>
    <cellStyle name="Emphasis 3 4" xfId="7381"/>
    <cellStyle name="Emphasis 3 5" xfId="7382"/>
    <cellStyle name="Emphasis 3 6" xfId="7383"/>
    <cellStyle name="Emphasis 3 7" xfId="7384"/>
    <cellStyle name="Emphasis 3 8" xfId="7385"/>
    <cellStyle name="Emphasis 3 9" xfId="7386"/>
    <cellStyle name="Excel Built-in Comma" xfId="10450"/>
    <cellStyle name="Excel Built-in Currency" xfId="10451"/>
    <cellStyle name="Excel Built-in Normal" xfId="10452"/>
    <cellStyle name="Explanatory Text" xfId="9716" builtinId="53" customBuiltin="1"/>
    <cellStyle name="Explanatory Text 10" xfId="19465"/>
    <cellStyle name="Explanatory Text 11" xfId="19466"/>
    <cellStyle name="Explanatory Text 12" xfId="19467"/>
    <cellStyle name="Explanatory Text 13" xfId="19468"/>
    <cellStyle name="Explanatory Text 14" xfId="19469"/>
    <cellStyle name="Explanatory Text 15" xfId="19470"/>
    <cellStyle name="Explanatory Text 16" xfId="19471"/>
    <cellStyle name="Explanatory Text 17" xfId="19472"/>
    <cellStyle name="Explanatory Text 18" xfId="19473"/>
    <cellStyle name="Explanatory Text 19" xfId="19474"/>
    <cellStyle name="Explanatory Text 2" xfId="7387"/>
    <cellStyle name="Explanatory Text 2 2" xfId="7388"/>
    <cellStyle name="Explanatory Text 2 2 2" xfId="21069"/>
    <cellStyle name="Explanatory Text 2 3" xfId="7389"/>
    <cellStyle name="Explanatory Text 2 4" xfId="7390"/>
    <cellStyle name="Explanatory Text 2 5" xfId="7391"/>
    <cellStyle name="Explanatory Text 2 5 2" xfId="7392"/>
    <cellStyle name="Explanatory Text 2 5 2 2" xfId="7393"/>
    <cellStyle name="Explanatory Text 2 5 2 3" xfId="7394"/>
    <cellStyle name="Explanatory Text 2 6" xfId="7395"/>
    <cellStyle name="Explanatory Text 2 7" xfId="7396"/>
    <cellStyle name="Explanatory Text 2 8" xfId="10270"/>
    <cellStyle name="Explanatory Text 20" xfId="19475"/>
    <cellStyle name="Explanatory Text 21" xfId="19476"/>
    <cellStyle name="Explanatory Text 22" xfId="19477"/>
    <cellStyle name="Explanatory Text 23" xfId="19478"/>
    <cellStyle name="Explanatory Text 24" xfId="19479"/>
    <cellStyle name="Explanatory Text 25" xfId="19480"/>
    <cellStyle name="Explanatory Text 26" xfId="19481"/>
    <cellStyle name="Explanatory Text 27" xfId="19482"/>
    <cellStyle name="Explanatory Text 28" xfId="19483"/>
    <cellStyle name="Explanatory Text 29" xfId="19484"/>
    <cellStyle name="Explanatory Text 3" xfId="7397"/>
    <cellStyle name="Explanatory Text 3 2" xfId="19485"/>
    <cellStyle name="Explanatory Text 30" xfId="19486"/>
    <cellStyle name="Explanatory Text 31" xfId="19487"/>
    <cellStyle name="Explanatory Text 32" xfId="19488"/>
    <cellStyle name="Explanatory Text 33" xfId="19489"/>
    <cellStyle name="Explanatory Text 34" xfId="19490"/>
    <cellStyle name="Explanatory Text 35" xfId="19491"/>
    <cellStyle name="Explanatory Text 36" xfId="19492"/>
    <cellStyle name="Explanatory Text 37" xfId="19493"/>
    <cellStyle name="Explanatory Text 38" xfId="19494"/>
    <cellStyle name="Explanatory Text 39" xfId="19495"/>
    <cellStyle name="Explanatory Text 4" xfId="7398"/>
    <cellStyle name="Explanatory Text 40" xfId="19496"/>
    <cellStyle name="Explanatory Text 41" xfId="19497"/>
    <cellStyle name="Explanatory Text 42" xfId="19498"/>
    <cellStyle name="Explanatory Text 43" xfId="19499"/>
    <cellStyle name="Explanatory Text 44" xfId="19500"/>
    <cellStyle name="Explanatory Text 45" xfId="19501"/>
    <cellStyle name="Explanatory Text 46" xfId="19502"/>
    <cellStyle name="Explanatory Text 47" xfId="19503"/>
    <cellStyle name="Explanatory Text 5" xfId="7399"/>
    <cellStyle name="Explanatory Text 5 2" xfId="19504"/>
    <cellStyle name="Explanatory Text 6" xfId="7400"/>
    <cellStyle name="Explanatory Text 6 2" xfId="19505"/>
    <cellStyle name="Explanatory Text 7" xfId="7401"/>
    <cellStyle name="Explanatory Text 7 2" xfId="19506"/>
    <cellStyle name="Explanatory Text 8" xfId="19507"/>
    <cellStyle name="Explanatory Text 9" xfId="19508"/>
    <cellStyle name="FRxAmtStyle" xfId="10453"/>
    <cellStyle name="FRxCurrStyle" xfId="10454"/>
    <cellStyle name="FRxPcntStyle" xfId="10455"/>
    <cellStyle name="Good" xfId="9707" builtinId="26" customBuiltin="1"/>
    <cellStyle name="Good 10" xfId="7402"/>
    <cellStyle name="Good 10 2" xfId="7403"/>
    <cellStyle name="Good 10 3" xfId="7404"/>
    <cellStyle name="Good 10 4" xfId="7405"/>
    <cellStyle name="Good 10 5" xfId="19509"/>
    <cellStyle name="Good 11" xfId="7406"/>
    <cellStyle name="Good 11 2" xfId="7407"/>
    <cellStyle name="Good 11 3" xfId="7408"/>
    <cellStyle name="Good 11 4" xfId="7409"/>
    <cellStyle name="Good 11 5" xfId="19510"/>
    <cellStyle name="Good 12" xfId="7410"/>
    <cellStyle name="Good 12 2" xfId="7411"/>
    <cellStyle name="Good 12 3" xfId="7412"/>
    <cellStyle name="Good 12 4" xfId="7413"/>
    <cellStyle name="Good 12 5" xfId="19511"/>
    <cellStyle name="Good 13" xfId="7414"/>
    <cellStyle name="Good 13 2" xfId="7415"/>
    <cellStyle name="Good 13 3" xfId="7416"/>
    <cellStyle name="Good 13 4" xfId="7417"/>
    <cellStyle name="Good 13 5" xfId="19512"/>
    <cellStyle name="Good 14" xfId="7418"/>
    <cellStyle name="Good 14 2" xfId="7419"/>
    <cellStyle name="Good 14 3" xfId="7420"/>
    <cellStyle name="Good 14 4" xfId="7421"/>
    <cellStyle name="Good 14 5" xfId="19513"/>
    <cellStyle name="Good 15" xfId="7422"/>
    <cellStyle name="Good 15 2" xfId="19514"/>
    <cellStyle name="Good 16" xfId="7423"/>
    <cellStyle name="Good 17" xfId="7424"/>
    <cellStyle name="Good 17 2" xfId="19515"/>
    <cellStyle name="Good 18" xfId="7425"/>
    <cellStyle name="Good 18 2" xfId="19516"/>
    <cellStyle name="Good 19" xfId="19517"/>
    <cellStyle name="Good 2" xfId="33"/>
    <cellStyle name="Good 2 2" xfId="34"/>
    <cellStyle name="Good 2 3" xfId="7426"/>
    <cellStyle name="Good 2 3 2" xfId="21070"/>
    <cellStyle name="Good 2 4" xfId="7427"/>
    <cellStyle name="Good 2 5" xfId="7428"/>
    <cellStyle name="Good 2 5 2" xfId="7429"/>
    <cellStyle name="Good 2 5 2 2" xfId="7430"/>
    <cellStyle name="Good 2 5 2 3" xfId="7431"/>
    <cellStyle name="Good 2 6" xfId="7432"/>
    <cellStyle name="Good 2 6 2" xfId="7433"/>
    <cellStyle name="Good 2 6 2 2" xfId="7434"/>
    <cellStyle name="Good 2 6 2 3" xfId="7435"/>
    <cellStyle name="Good 20" xfId="19518"/>
    <cellStyle name="Good 21" xfId="19519"/>
    <cellStyle name="Good 22" xfId="19520"/>
    <cellStyle name="Good 23" xfId="19521"/>
    <cellStyle name="Good 24" xfId="19522"/>
    <cellStyle name="Good 25" xfId="19523"/>
    <cellStyle name="Good 26" xfId="19524"/>
    <cellStyle name="Good 27" xfId="19525"/>
    <cellStyle name="Good 28" xfId="19526"/>
    <cellStyle name="Good 29" xfId="19527"/>
    <cellStyle name="Good 3" xfId="7436"/>
    <cellStyle name="Good 3 2" xfId="7437"/>
    <cellStyle name="Good 3 2 2" xfId="10665"/>
    <cellStyle name="Good 3 3" xfId="7438"/>
    <cellStyle name="Good 3 3 2" xfId="15082"/>
    <cellStyle name="Good 3 4" xfId="7439"/>
    <cellStyle name="Good 3 5" xfId="7440"/>
    <cellStyle name="Good 3 6" xfId="7441"/>
    <cellStyle name="Good 3 7" xfId="10271"/>
    <cellStyle name="Good 30" xfId="19528"/>
    <cellStyle name="Good 31" xfId="19529"/>
    <cellStyle name="Good 32" xfId="19530"/>
    <cellStyle name="Good 33" xfId="19531"/>
    <cellStyle name="Good 34" xfId="19532"/>
    <cellStyle name="Good 35" xfId="19533"/>
    <cellStyle name="Good 36" xfId="19534"/>
    <cellStyle name="Good 37" xfId="19535"/>
    <cellStyle name="Good 38" xfId="19536"/>
    <cellStyle name="Good 39" xfId="19537"/>
    <cellStyle name="Good 4" xfId="7442"/>
    <cellStyle name="Good 4 2" xfId="7443"/>
    <cellStyle name="Good 4 2 2" xfId="21622"/>
    <cellStyle name="Good 4 3" xfId="7444"/>
    <cellStyle name="Good 4 4" xfId="7445"/>
    <cellStyle name="Good 4 5" xfId="7446"/>
    <cellStyle name="Good 4 6" xfId="7447"/>
    <cellStyle name="Good 40" xfId="19538"/>
    <cellStyle name="Good 41" xfId="19539"/>
    <cellStyle name="Good 42" xfId="19540"/>
    <cellStyle name="Good 43" xfId="19541"/>
    <cellStyle name="Good 44" xfId="19542"/>
    <cellStyle name="Good 45" xfId="19543"/>
    <cellStyle name="Good 46" xfId="19544"/>
    <cellStyle name="Good 47" xfId="19545"/>
    <cellStyle name="Good 5" xfId="7448"/>
    <cellStyle name="Good 5 2" xfId="7449"/>
    <cellStyle name="Good 5 3" xfId="7450"/>
    <cellStyle name="Good 5 4" xfId="7451"/>
    <cellStyle name="Good 5 5" xfId="19546"/>
    <cellStyle name="Good 6" xfId="7452"/>
    <cellStyle name="Good 6 2" xfId="7453"/>
    <cellStyle name="Good 6 3" xfId="7454"/>
    <cellStyle name="Good 6 4" xfId="7455"/>
    <cellStyle name="Good 6 5" xfId="19547"/>
    <cellStyle name="Good 7" xfId="7456"/>
    <cellStyle name="Good 7 2" xfId="7457"/>
    <cellStyle name="Good 7 3" xfId="7458"/>
    <cellStyle name="Good 7 4" xfId="7459"/>
    <cellStyle name="Good 7 5" xfId="19548"/>
    <cellStyle name="Good 8" xfId="7460"/>
    <cellStyle name="Good 8 2" xfId="7461"/>
    <cellStyle name="Good 8 3" xfId="7462"/>
    <cellStyle name="Good 8 4" xfId="7463"/>
    <cellStyle name="Good 8 5" xfId="19549"/>
    <cellStyle name="Good 9" xfId="7464"/>
    <cellStyle name="Good 9 2" xfId="7465"/>
    <cellStyle name="Good 9 3" xfId="7466"/>
    <cellStyle name="Good 9 4" xfId="7467"/>
    <cellStyle name="Good 9 5" xfId="19550"/>
    <cellStyle name="Heading 1" xfId="9703" builtinId="16" customBuiltin="1"/>
    <cellStyle name="Heading 1 10" xfId="19551"/>
    <cellStyle name="Heading 1 11" xfId="19552"/>
    <cellStyle name="Heading 1 12" xfId="19553"/>
    <cellStyle name="Heading 1 13" xfId="19554"/>
    <cellStyle name="Heading 1 14" xfId="19555"/>
    <cellStyle name="Heading 1 15" xfId="19556"/>
    <cellStyle name="Heading 1 16" xfId="19557"/>
    <cellStyle name="Heading 1 17" xfId="19558"/>
    <cellStyle name="Heading 1 18" xfId="19559"/>
    <cellStyle name="Heading 1 19" xfId="19560"/>
    <cellStyle name="Heading 1 2" xfId="111"/>
    <cellStyle name="Heading 1 2 2" xfId="7468"/>
    <cellStyle name="Heading 1 2 2 2" xfId="21597"/>
    <cellStyle name="Heading 1 2 3" xfId="7469"/>
    <cellStyle name="Heading 1 2 3 2" xfId="21596"/>
    <cellStyle name="Heading 1 2 4" xfId="7470"/>
    <cellStyle name="Heading 1 2 5" xfId="7471"/>
    <cellStyle name="Heading 1 2 5 2" xfId="7472"/>
    <cellStyle name="Heading 1 2 5 2 2" xfId="7473"/>
    <cellStyle name="Heading 1 2 5 2 3" xfId="7474"/>
    <cellStyle name="Heading 1 2 6" xfId="7475"/>
    <cellStyle name="Heading 1 2 7" xfId="10272"/>
    <cellStyle name="Heading 1 20" xfId="19561"/>
    <cellStyle name="Heading 1 21" xfId="19562"/>
    <cellStyle name="Heading 1 22" xfId="19563"/>
    <cellStyle name="Heading 1 23" xfId="19564"/>
    <cellStyle name="Heading 1 24" xfId="19565"/>
    <cellStyle name="Heading 1 25" xfId="19566"/>
    <cellStyle name="Heading 1 26" xfId="19567"/>
    <cellStyle name="Heading 1 27" xfId="19568"/>
    <cellStyle name="Heading 1 28" xfId="19569"/>
    <cellStyle name="Heading 1 29" xfId="19570"/>
    <cellStyle name="Heading 1 3" xfId="7476"/>
    <cellStyle name="Heading 1 3 2" xfId="19571"/>
    <cellStyle name="Heading 1 30" xfId="19572"/>
    <cellStyle name="Heading 1 31" xfId="19573"/>
    <cellStyle name="Heading 1 32" xfId="19574"/>
    <cellStyle name="Heading 1 33" xfId="19575"/>
    <cellStyle name="Heading 1 34" xfId="19576"/>
    <cellStyle name="Heading 1 35" xfId="19577"/>
    <cellStyle name="Heading 1 36" xfId="19578"/>
    <cellStyle name="Heading 1 37" xfId="19579"/>
    <cellStyle name="Heading 1 38" xfId="19580"/>
    <cellStyle name="Heading 1 39" xfId="19581"/>
    <cellStyle name="Heading 1 4" xfId="7477"/>
    <cellStyle name="Heading 1 4 2" xfId="10282"/>
    <cellStyle name="Heading 1 40" xfId="19582"/>
    <cellStyle name="Heading 1 41" xfId="19583"/>
    <cellStyle name="Heading 1 42" xfId="19584"/>
    <cellStyle name="Heading 1 43" xfId="19585"/>
    <cellStyle name="Heading 1 44" xfId="19586"/>
    <cellStyle name="Heading 1 45" xfId="19587"/>
    <cellStyle name="Heading 1 46" xfId="19588"/>
    <cellStyle name="Heading 1 47" xfId="19589"/>
    <cellStyle name="Heading 1 5" xfId="7478"/>
    <cellStyle name="Heading 1 5 2" xfId="19590"/>
    <cellStyle name="Heading 1 6" xfId="7479"/>
    <cellStyle name="Heading 1 6 2" xfId="19591"/>
    <cellStyle name="Heading 1 7" xfId="19592"/>
    <cellStyle name="Heading 1 8" xfId="19593"/>
    <cellStyle name="Heading 1 9" xfId="19594"/>
    <cellStyle name="Heading 2" xfId="9704" builtinId="17" customBuiltin="1"/>
    <cellStyle name="Heading 2 10" xfId="7480"/>
    <cellStyle name="Heading 2 10 2" xfId="7481"/>
    <cellStyle name="Heading 2 10 3" xfId="7482"/>
    <cellStyle name="Heading 2 10 4" xfId="7483"/>
    <cellStyle name="Heading 2 10 5" xfId="19595"/>
    <cellStyle name="Heading 2 11" xfId="7484"/>
    <cellStyle name="Heading 2 11 2" xfId="7485"/>
    <cellStyle name="Heading 2 11 3" xfId="7486"/>
    <cellStyle name="Heading 2 11 4" xfId="7487"/>
    <cellStyle name="Heading 2 11 5" xfId="19596"/>
    <cellStyle name="Heading 2 12" xfId="7488"/>
    <cellStyle name="Heading 2 12 2" xfId="7489"/>
    <cellStyle name="Heading 2 12 3" xfId="7490"/>
    <cellStyle name="Heading 2 12 4" xfId="7491"/>
    <cellStyle name="Heading 2 12 5" xfId="19597"/>
    <cellStyle name="Heading 2 13" xfId="7492"/>
    <cellStyle name="Heading 2 13 2" xfId="7493"/>
    <cellStyle name="Heading 2 13 3" xfId="7494"/>
    <cellStyle name="Heading 2 13 4" xfId="7495"/>
    <cellStyle name="Heading 2 13 5" xfId="19598"/>
    <cellStyle name="Heading 2 14" xfId="7496"/>
    <cellStyle name="Heading 2 14 2" xfId="7497"/>
    <cellStyle name="Heading 2 14 3" xfId="7498"/>
    <cellStyle name="Heading 2 14 4" xfId="7499"/>
    <cellStyle name="Heading 2 14 5" xfId="19599"/>
    <cellStyle name="Heading 2 15" xfId="7500"/>
    <cellStyle name="Heading 2 15 2" xfId="19600"/>
    <cellStyle name="Heading 2 16" xfId="7501"/>
    <cellStyle name="Heading 2 17" xfId="7502"/>
    <cellStyle name="Heading 2 17 2" xfId="19601"/>
    <cellStyle name="Heading 2 18" xfId="7503"/>
    <cellStyle name="Heading 2 18 2" xfId="19602"/>
    <cellStyle name="Heading 2 19" xfId="19603"/>
    <cellStyle name="Heading 2 2" xfId="112"/>
    <cellStyle name="Heading 2 2 2" xfId="7504"/>
    <cellStyle name="Heading 2 2 2 2" xfId="21071"/>
    <cellStyle name="Heading 2 2 2 3" xfId="21578"/>
    <cellStyle name="Heading 2 2 3" xfId="7505"/>
    <cellStyle name="Heading 2 2 3 2" xfId="21635"/>
    <cellStyle name="Heading 2 2 4" xfId="7506"/>
    <cellStyle name="Heading 2 2 5" xfId="7507"/>
    <cellStyle name="Heading 2 2 5 2" xfId="7508"/>
    <cellStyle name="Heading 2 2 5 2 2" xfId="7509"/>
    <cellStyle name="Heading 2 2 5 2 3" xfId="7510"/>
    <cellStyle name="Heading 2 2 6" xfId="7511"/>
    <cellStyle name="Heading 2 2 6 2" xfId="7512"/>
    <cellStyle name="Heading 2 2 6 2 2" xfId="7513"/>
    <cellStyle name="Heading 2 2 6 2 3" xfId="7514"/>
    <cellStyle name="Heading 2 20" xfId="19604"/>
    <cellStyle name="Heading 2 21" xfId="19605"/>
    <cellStyle name="Heading 2 22" xfId="19606"/>
    <cellStyle name="Heading 2 23" xfId="19607"/>
    <cellStyle name="Heading 2 24" xfId="19608"/>
    <cellStyle name="Heading 2 25" xfId="19609"/>
    <cellStyle name="Heading 2 26" xfId="19610"/>
    <cellStyle name="Heading 2 27" xfId="19611"/>
    <cellStyle name="Heading 2 28" xfId="19612"/>
    <cellStyle name="Heading 2 29" xfId="19613"/>
    <cellStyle name="Heading 2 3" xfId="7515"/>
    <cellStyle name="Heading 2 3 2" xfId="7516"/>
    <cellStyle name="Heading 2 3 2 2" xfId="21598"/>
    <cellStyle name="Heading 2 3 3" xfId="7517"/>
    <cellStyle name="Heading 2 3 4" xfId="7518"/>
    <cellStyle name="Heading 2 3 5" xfId="7519"/>
    <cellStyle name="Heading 2 3 5 2" xfId="7520"/>
    <cellStyle name="Heading 2 3 5 2 2" xfId="7521"/>
    <cellStyle name="Heading 2 3 5 2 3" xfId="7522"/>
    <cellStyle name="Heading 2 3 6" xfId="7523"/>
    <cellStyle name="Heading 2 3 7" xfId="10273"/>
    <cellStyle name="Heading 2 30" xfId="19614"/>
    <cellStyle name="Heading 2 31" xfId="19615"/>
    <cellStyle name="Heading 2 32" xfId="19616"/>
    <cellStyle name="Heading 2 33" xfId="19617"/>
    <cellStyle name="Heading 2 34" xfId="19618"/>
    <cellStyle name="Heading 2 35" xfId="19619"/>
    <cellStyle name="Heading 2 36" xfId="19620"/>
    <cellStyle name="Heading 2 37" xfId="19621"/>
    <cellStyle name="Heading 2 38" xfId="19622"/>
    <cellStyle name="Heading 2 39" xfId="19623"/>
    <cellStyle name="Heading 2 4" xfId="7524"/>
    <cellStyle name="Heading 2 4 2" xfId="7525"/>
    <cellStyle name="Heading 2 4 3" xfId="7526"/>
    <cellStyle name="Heading 2 4 4" xfId="7527"/>
    <cellStyle name="Heading 2 4 5" xfId="19624"/>
    <cellStyle name="Heading 2 40" xfId="19625"/>
    <cellStyle name="Heading 2 41" xfId="19626"/>
    <cellStyle name="Heading 2 42" xfId="19627"/>
    <cellStyle name="Heading 2 43" xfId="19628"/>
    <cellStyle name="Heading 2 44" xfId="19629"/>
    <cellStyle name="Heading 2 45" xfId="19630"/>
    <cellStyle name="Heading 2 46" xfId="19631"/>
    <cellStyle name="Heading 2 47" xfId="19632"/>
    <cellStyle name="Heading 2 5" xfId="7528"/>
    <cellStyle name="Heading 2 5 2" xfId="7529"/>
    <cellStyle name="Heading 2 5 3" xfId="7530"/>
    <cellStyle name="Heading 2 5 4" xfId="7531"/>
    <cellStyle name="Heading 2 5 5" xfId="19633"/>
    <cellStyle name="Heading 2 6" xfId="7532"/>
    <cellStyle name="Heading 2 6 2" xfId="7533"/>
    <cellStyle name="Heading 2 6 3" xfId="7534"/>
    <cellStyle name="Heading 2 6 4" xfId="7535"/>
    <cellStyle name="Heading 2 6 5" xfId="19634"/>
    <cellStyle name="Heading 2 7" xfId="7536"/>
    <cellStyle name="Heading 2 7 2" xfId="7537"/>
    <cellStyle name="Heading 2 7 3" xfId="7538"/>
    <cellStyle name="Heading 2 7 4" xfId="7539"/>
    <cellStyle name="Heading 2 7 5" xfId="19635"/>
    <cellStyle name="Heading 2 8" xfId="7540"/>
    <cellStyle name="Heading 2 8 2" xfId="7541"/>
    <cellStyle name="Heading 2 8 3" xfId="7542"/>
    <cellStyle name="Heading 2 8 4" xfId="7543"/>
    <cellStyle name="Heading 2 8 5" xfId="19636"/>
    <cellStyle name="Heading 2 9" xfId="7544"/>
    <cellStyle name="Heading 2 9 2" xfId="7545"/>
    <cellStyle name="Heading 2 9 3" xfId="7546"/>
    <cellStyle name="Heading 2 9 4" xfId="7547"/>
    <cellStyle name="Heading 2 9 5" xfId="19637"/>
    <cellStyle name="Heading 3" xfId="9705" builtinId="18" customBuiltin="1"/>
    <cellStyle name="Heading 3 10" xfId="7548"/>
    <cellStyle name="Heading 3 10 2" xfId="7549"/>
    <cellStyle name="Heading 3 10 3" xfId="7550"/>
    <cellStyle name="Heading 3 10 4" xfId="7551"/>
    <cellStyle name="Heading 3 10 5" xfId="19638"/>
    <cellStyle name="Heading 3 11" xfId="7552"/>
    <cellStyle name="Heading 3 11 2" xfId="7553"/>
    <cellStyle name="Heading 3 11 3" xfId="7554"/>
    <cellStyle name="Heading 3 11 4" xfId="7555"/>
    <cellStyle name="Heading 3 11 5" xfId="19639"/>
    <cellStyle name="Heading 3 12" xfId="7556"/>
    <cellStyle name="Heading 3 12 2" xfId="7557"/>
    <cellStyle name="Heading 3 12 3" xfId="7558"/>
    <cellStyle name="Heading 3 12 4" xfId="7559"/>
    <cellStyle name="Heading 3 12 5" xfId="19640"/>
    <cellStyle name="Heading 3 13" xfId="7560"/>
    <cellStyle name="Heading 3 13 2" xfId="7561"/>
    <cellStyle name="Heading 3 13 3" xfId="7562"/>
    <cellStyle name="Heading 3 13 4" xfId="7563"/>
    <cellStyle name="Heading 3 13 5" xfId="19641"/>
    <cellStyle name="Heading 3 14" xfId="7564"/>
    <cellStyle name="Heading 3 14 2" xfId="7565"/>
    <cellStyle name="Heading 3 14 3" xfId="7566"/>
    <cellStyle name="Heading 3 14 4" xfId="7567"/>
    <cellStyle name="Heading 3 14 5" xfId="19642"/>
    <cellStyle name="Heading 3 15" xfId="7568"/>
    <cellStyle name="Heading 3 15 2" xfId="19643"/>
    <cellStyle name="Heading 3 16" xfId="7569"/>
    <cellStyle name="Heading 3 17" xfId="7570"/>
    <cellStyle name="Heading 3 17 2" xfId="19644"/>
    <cellStyle name="Heading 3 18" xfId="7571"/>
    <cellStyle name="Heading 3 18 2" xfId="19645"/>
    <cellStyle name="Heading 3 19" xfId="19646"/>
    <cellStyle name="Heading 3 2" xfId="113"/>
    <cellStyle name="Heading 3 2 2" xfId="7572"/>
    <cellStyle name="Heading 3 2 2 2" xfId="21072"/>
    <cellStyle name="Heading 3 2 2 3" xfId="21567"/>
    <cellStyle name="Heading 3 2 3" xfId="7573"/>
    <cellStyle name="Heading 3 2 3 2" xfId="21645"/>
    <cellStyle name="Heading 3 2 4" xfId="7574"/>
    <cellStyle name="Heading 3 2 5" xfId="7575"/>
    <cellStyle name="Heading 3 2 5 2" xfId="7576"/>
    <cellStyle name="Heading 3 2 5 2 2" xfId="7577"/>
    <cellStyle name="Heading 3 2 5 2 3" xfId="7578"/>
    <cellStyle name="Heading 3 2 6" xfId="7579"/>
    <cellStyle name="Heading 3 2 6 2" xfId="7580"/>
    <cellStyle name="Heading 3 2 6 2 2" xfId="7581"/>
    <cellStyle name="Heading 3 2 6 2 3" xfId="7582"/>
    <cellStyle name="Heading 3 20" xfId="19647"/>
    <cellStyle name="Heading 3 21" xfId="19648"/>
    <cellStyle name="Heading 3 22" xfId="19649"/>
    <cellStyle name="Heading 3 23" xfId="19650"/>
    <cellStyle name="Heading 3 24" xfId="19651"/>
    <cellStyle name="Heading 3 25" xfId="19652"/>
    <cellStyle name="Heading 3 26" xfId="19653"/>
    <cellStyle name="Heading 3 27" xfId="19654"/>
    <cellStyle name="Heading 3 28" xfId="19655"/>
    <cellStyle name="Heading 3 29" xfId="19656"/>
    <cellStyle name="Heading 3 3" xfId="7583"/>
    <cellStyle name="Heading 3 3 2" xfId="7584"/>
    <cellStyle name="Heading 3 3 2 2" xfId="21623"/>
    <cellStyle name="Heading 3 3 3" xfId="7585"/>
    <cellStyle name="Heading 3 3 4" xfId="7586"/>
    <cellStyle name="Heading 3 3 5" xfId="7587"/>
    <cellStyle name="Heading 3 3 5 2" xfId="7588"/>
    <cellStyle name="Heading 3 3 5 2 2" xfId="7589"/>
    <cellStyle name="Heading 3 3 5 2 3" xfId="7590"/>
    <cellStyle name="Heading 3 3 6" xfId="7591"/>
    <cellStyle name="Heading 3 3 7" xfId="10274"/>
    <cellStyle name="Heading 3 30" xfId="19657"/>
    <cellStyle name="Heading 3 31" xfId="19658"/>
    <cellStyle name="Heading 3 32" xfId="19659"/>
    <cellStyle name="Heading 3 33" xfId="19660"/>
    <cellStyle name="Heading 3 34" xfId="19661"/>
    <cellStyle name="Heading 3 35" xfId="19662"/>
    <cellStyle name="Heading 3 36" xfId="19663"/>
    <cellStyle name="Heading 3 37" xfId="19664"/>
    <cellStyle name="Heading 3 38" xfId="19665"/>
    <cellStyle name="Heading 3 39" xfId="19666"/>
    <cellStyle name="Heading 3 4" xfId="7592"/>
    <cellStyle name="Heading 3 4 2" xfId="7593"/>
    <cellStyle name="Heading 3 4 3" xfId="7594"/>
    <cellStyle name="Heading 3 4 4" xfId="7595"/>
    <cellStyle name="Heading 3 4 5" xfId="19667"/>
    <cellStyle name="Heading 3 40" xfId="19668"/>
    <cellStyle name="Heading 3 41" xfId="19669"/>
    <cellStyle name="Heading 3 42" xfId="19670"/>
    <cellStyle name="Heading 3 43" xfId="19671"/>
    <cellStyle name="Heading 3 44" xfId="19672"/>
    <cellStyle name="Heading 3 45" xfId="19673"/>
    <cellStyle name="Heading 3 46" xfId="19674"/>
    <cellStyle name="Heading 3 47" xfId="19675"/>
    <cellStyle name="Heading 3 5" xfId="7596"/>
    <cellStyle name="Heading 3 5 2" xfId="7597"/>
    <cellStyle name="Heading 3 5 3" xfId="7598"/>
    <cellStyle name="Heading 3 5 4" xfId="7599"/>
    <cellStyle name="Heading 3 5 5" xfId="19676"/>
    <cellStyle name="Heading 3 6" xfId="7600"/>
    <cellStyle name="Heading 3 6 2" xfId="7601"/>
    <cellStyle name="Heading 3 6 3" xfId="7602"/>
    <cellStyle name="Heading 3 6 4" xfId="7603"/>
    <cellStyle name="Heading 3 6 5" xfId="19677"/>
    <cellStyle name="Heading 3 7" xfId="7604"/>
    <cellStyle name="Heading 3 7 2" xfId="7605"/>
    <cellStyle name="Heading 3 7 3" xfId="7606"/>
    <cellStyle name="Heading 3 7 4" xfId="7607"/>
    <cellStyle name="Heading 3 7 5" xfId="19678"/>
    <cellStyle name="Heading 3 8" xfId="7608"/>
    <cellStyle name="Heading 3 8 2" xfId="7609"/>
    <cellStyle name="Heading 3 8 3" xfId="7610"/>
    <cellStyle name="Heading 3 8 4" xfId="7611"/>
    <cellStyle name="Heading 3 8 5" xfId="19679"/>
    <cellStyle name="Heading 3 9" xfId="7612"/>
    <cellStyle name="Heading 3 9 2" xfId="7613"/>
    <cellStyle name="Heading 3 9 3" xfId="7614"/>
    <cellStyle name="Heading 3 9 4" xfId="7615"/>
    <cellStyle name="Heading 3 9 5" xfId="19680"/>
    <cellStyle name="Heading 4" xfId="9706" builtinId="19" customBuiltin="1"/>
    <cellStyle name="Heading 4 10" xfId="19681"/>
    <cellStyle name="Heading 4 11" xfId="19682"/>
    <cellStyle name="Heading 4 12" xfId="19683"/>
    <cellStyle name="Heading 4 13" xfId="19684"/>
    <cellStyle name="Heading 4 14" xfId="19685"/>
    <cellStyle name="Heading 4 15" xfId="19686"/>
    <cellStyle name="Heading 4 16" xfId="19687"/>
    <cellStyle name="Heading 4 17" xfId="19688"/>
    <cellStyle name="Heading 4 18" xfId="19689"/>
    <cellStyle name="Heading 4 19" xfId="19690"/>
    <cellStyle name="Heading 4 2" xfId="114"/>
    <cellStyle name="Heading 4 2 2" xfId="10275"/>
    <cellStyle name="Heading 4 2 2 2" xfId="21566"/>
    <cellStyle name="Heading 4 2 3" xfId="21651"/>
    <cellStyle name="Heading 4 20" xfId="19691"/>
    <cellStyle name="Heading 4 21" xfId="19692"/>
    <cellStyle name="Heading 4 22" xfId="19693"/>
    <cellStyle name="Heading 4 23" xfId="19694"/>
    <cellStyle name="Heading 4 24" xfId="19695"/>
    <cellStyle name="Heading 4 25" xfId="19696"/>
    <cellStyle name="Heading 4 26" xfId="19697"/>
    <cellStyle name="Heading 4 27" xfId="19698"/>
    <cellStyle name="Heading 4 28" xfId="19699"/>
    <cellStyle name="Heading 4 29" xfId="19700"/>
    <cellStyle name="Heading 4 3" xfId="7616"/>
    <cellStyle name="Heading 4 3 2" xfId="7617"/>
    <cellStyle name="Heading 4 3 2 2" xfId="21575"/>
    <cellStyle name="Heading 4 30" xfId="19701"/>
    <cellStyle name="Heading 4 31" xfId="19702"/>
    <cellStyle name="Heading 4 32" xfId="19703"/>
    <cellStyle name="Heading 4 33" xfId="19704"/>
    <cellStyle name="Heading 4 34" xfId="19705"/>
    <cellStyle name="Heading 4 35" xfId="19706"/>
    <cellStyle name="Heading 4 36" xfId="19707"/>
    <cellStyle name="Heading 4 37" xfId="19708"/>
    <cellStyle name="Heading 4 38" xfId="19709"/>
    <cellStyle name="Heading 4 39" xfId="19710"/>
    <cellStyle name="Heading 4 4" xfId="7618"/>
    <cellStyle name="Heading 4 4 2" xfId="19711"/>
    <cellStyle name="Heading 4 40" xfId="19712"/>
    <cellStyle name="Heading 4 41" xfId="19713"/>
    <cellStyle name="Heading 4 42" xfId="19714"/>
    <cellStyle name="Heading 4 43" xfId="19715"/>
    <cellStyle name="Heading 4 44" xfId="19716"/>
    <cellStyle name="Heading 4 45" xfId="19717"/>
    <cellStyle name="Heading 4 46" xfId="19718"/>
    <cellStyle name="Heading 4 47" xfId="19719"/>
    <cellStyle name="Heading 4 5" xfId="7619"/>
    <cellStyle name="Heading 4 5 2" xfId="19720"/>
    <cellStyle name="Heading 4 6" xfId="19721"/>
    <cellStyle name="Heading 4 7" xfId="19722"/>
    <cellStyle name="Heading 4 8" xfId="19723"/>
    <cellStyle name="Heading 4 9" xfId="19724"/>
    <cellStyle name="Hyperlink 2" xfId="21073"/>
    <cellStyle name="Input" xfId="9710" builtinId="20" customBuiltin="1"/>
    <cellStyle name="Input 10" xfId="7620"/>
    <cellStyle name="Input 10 2" xfId="7621"/>
    <cellStyle name="Input 10 3" xfId="7622"/>
    <cellStyle name="Input 10 4" xfId="7623"/>
    <cellStyle name="Input 10 5" xfId="19725"/>
    <cellStyle name="Input 11" xfId="7624"/>
    <cellStyle name="Input 11 2" xfId="7625"/>
    <cellStyle name="Input 11 3" xfId="7626"/>
    <cellStyle name="Input 11 4" xfId="7627"/>
    <cellStyle name="Input 11 5" xfId="19726"/>
    <cellStyle name="Input 12" xfId="7628"/>
    <cellStyle name="Input 12 2" xfId="7629"/>
    <cellStyle name="Input 12 3" xfId="7630"/>
    <cellStyle name="Input 12 4" xfId="7631"/>
    <cellStyle name="Input 12 5" xfId="19727"/>
    <cellStyle name="Input 13" xfId="7632"/>
    <cellStyle name="Input 13 2" xfId="7633"/>
    <cellStyle name="Input 13 3" xfId="7634"/>
    <cellStyle name="Input 13 4" xfId="7635"/>
    <cellStyle name="Input 13 5" xfId="19728"/>
    <cellStyle name="Input 14" xfId="7636"/>
    <cellStyle name="Input 14 2" xfId="7637"/>
    <cellStyle name="Input 14 3" xfId="7638"/>
    <cellStyle name="Input 14 4" xfId="7639"/>
    <cellStyle name="Input 14 5" xfId="19729"/>
    <cellStyle name="Input 15" xfId="7640"/>
    <cellStyle name="Input 15 2" xfId="19730"/>
    <cellStyle name="Input 16" xfId="7641"/>
    <cellStyle name="Input 17" xfId="7642"/>
    <cellStyle name="Input 17 2" xfId="19731"/>
    <cellStyle name="Input 18" xfId="7643"/>
    <cellStyle name="Input 18 2" xfId="19732"/>
    <cellStyle name="Input 19" xfId="19733"/>
    <cellStyle name="Input 2" xfId="115"/>
    <cellStyle name="Input 2 2" xfId="7644"/>
    <cellStyle name="Input 2 2 2" xfId="21074"/>
    <cellStyle name="Input 2 2 3" xfId="21565"/>
    <cellStyle name="Input 2 3" xfId="7645"/>
    <cellStyle name="Input 2 3 2" xfId="21613"/>
    <cellStyle name="Input 2 4" xfId="7646"/>
    <cellStyle name="Input 2 5" xfId="7647"/>
    <cellStyle name="Input 2 5 2" xfId="7648"/>
    <cellStyle name="Input 2 5 2 2" xfId="7649"/>
    <cellStyle name="Input 2 5 2 3" xfId="7650"/>
    <cellStyle name="Input 2 6" xfId="7651"/>
    <cellStyle name="Input 2 6 2" xfId="7652"/>
    <cellStyle name="Input 2 6 2 2" xfId="7653"/>
    <cellStyle name="Input 2 6 2 3" xfId="7654"/>
    <cellStyle name="Input 20" xfId="19734"/>
    <cellStyle name="Input 21" xfId="19735"/>
    <cellStyle name="Input 22" xfId="19736"/>
    <cellStyle name="Input 23" xfId="19737"/>
    <cellStyle name="Input 24" xfId="19738"/>
    <cellStyle name="Input 25" xfId="19739"/>
    <cellStyle name="Input 26" xfId="19740"/>
    <cellStyle name="Input 27" xfId="19741"/>
    <cellStyle name="Input 28" xfId="19742"/>
    <cellStyle name="Input 29" xfId="19743"/>
    <cellStyle name="Input 3" xfId="7655"/>
    <cellStyle name="Input 3 2" xfId="7656"/>
    <cellStyle name="Input 3 2 2" xfId="21600"/>
    <cellStyle name="Input 3 3" xfId="7657"/>
    <cellStyle name="Input 3 4" xfId="7658"/>
    <cellStyle name="Input 3 5" xfId="7659"/>
    <cellStyle name="Input 3 5 2" xfId="7660"/>
    <cellStyle name="Input 3 5 2 2" xfId="7661"/>
    <cellStyle name="Input 3 5 2 3" xfId="7662"/>
    <cellStyle name="Input 3 6" xfId="7663"/>
    <cellStyle name="Input 3 7" xfId="10276"/>
    <cellStyle name="Input 30" xfId="19744"/>
    <cellStyle name="Input 31" xfId="19745"/>
    <cellStyle name="Input 32" xfId="19746"/>
    <cellStyle name="Input 33" xfId="19747"/>
    <cellStyle name="Input 34" xfId="19748"/>
    <cellStyle name="Input 35" xfId="19749"/>
    <cellStyle name="Input 36" xfId="19750"/>
    <cellStyle name="Input 37" xfId="19751"/>
    <cellStyle name="Input 38" xfId="19752"/>
    <cellStyle name="Input 39" xfId="19753"/>
    <cellStyle name="Input 4" xfId="7664"/>
    <cellStyle name="Input 4 2" xfId="7665"/>
    <cellStyle name="Input 4 3" xfId="7666"/>
    <cellStyle name="Input 4 4" xfId="7667"/>
    <cellStyle name="Input 4 5" xfId="19754"/>
    <cellStyle name="Input 40" xfId="19755"/>
    <cellStyle name="Input 41" xfId="19756"/>
    <cellStyle name="Input 42" xfId="19757"/>
    <cellStyle name="Input 43" xfId="19758"/>
    <cellStyle name="Input 44" xfId="19759"/>
    <cellStyle name="Input 45" xfId="19760"/>
    <cellStyle name="Input 46" xfId="19761"/>
    <cellStyle name="Input 47" xfId="19762"/>
    <cellStyle name="Input 5" xfId="7668"/>
    <cellStyle name="Input 5 2" xfId="7669"/>
    <cellStyle name="Input 5 3" xfId="7670"/>
    <cellStyle name="Input 5 4" xfId="7671"/>
    <cellStyle name="Input 5 5" xfId="19763"/>
    <cellStyle name="Input 6" xfId="7672"/>
    <cellStyle name="Input 6 2" xfId="7673"/>
    <cellStyle name="Input 6 3" xfId="7674"/>
    <cellStyle name="Input 6 4" xfId="7675"/>
    <cellStyle name="Input 6 5" xfId="19764"/>
    <cellStyle name="Input 7" xfId="7676"/>
    <cellStyle name="Input 7 2" xfId="7677"/>
    <cellStyle name="Input 7 3" xfId="7678"/>
    <cellStyle name="Input 7 4" xfId="7679"/>
    <cellStyle name="Input 7 5" xfId="19765"/>
    <cellStyle name="Input 8" xfId="7680"/>
    <cellStyle name="Input 8 2" xfId="7681"/>
    <cellStyle name="Input 8 3" xfId="7682"/>
    <cellStyle name="Input 8 4" xfId="7683"/>
    <cellStyle name="Input 8 5" xfId="19766"/>
    <cellStyle name="Input 9" xfId="7684"/>
    <cellStyle name="Input 9 2" xfId="7685"/>
    <cellStyle name="Input 9 3" xfId="7686"/>
    <cellStyle name="Input 9 4" xfId="7687"/>
    <cellStyle name="Input 9 5" xfId="19767"/>
    <cellStyle name="Linked Cell" xfId="9713" builtinId="24" customBuiltin="1"/>
    <cellStyle name="Linked Cell 10" xfId="7688"/>
    <cellStyle name="Linked Cell 10 2" xfId="7689"/>
    <cellStyle name="Linked Cell 10 3" xfId="7690"/>
    <cellStyle name="Linked Cell 10 4" xfId="7691"/>
    <cellStyle name="Linked Cell 10 5" xfId="19768"/>
    <cellStyle name="Linked Cell 11" xfId="7692"/>
    <cellStyle name="Linked Cell 11 2" xfId="7693"/>
    <cellStyle name="Linked Cell 11 3" xfId="7694"/>
    <cellStyle name="Linked Cell 11 4" xfId="7695"/>
    <cellStyle name="Linked Cell 11 5" xfId="19769"/>
    <cellStyle name="Linked Cell 12" xfId="7696"/>
    <cellStyle name="Linked Cell 12 2" xfId="7697"/>
    <cellStyle name="Linked Cell 12 3" xfId="7698"/>
    <cellStyle name="Linked Cell 12 4" xfId="7699"/>
    <cellStyle name="Linked Cell 12 5" xfId="19770"/>
    <cellStyle name="Linked Cell 13" xfId="7700"/>
    <cellStyle name="Linked Cell 13 2" xfId="7701"/>
    <cellStyle name="Linked Cell 13 3" xfId="7702"/>
    <cellStyle name="Linked Cell 13 4" xfId="7703"/>
    <cellStyle name="Linked Cell 13 5" xfId="19771"/>
    <cellStyle name="Linked Cell 14" xfId="7704"/>
    <cellStyle name="Linked Cell 14 2" xfId="7705"/>
    <cellStyle name="Linked Cell 14 3" xfId="7706"/>
    <cellStyle name="Linked Cell 14 4" xfId="7707"/>
    <cellStyle name="Linked Cell 14 5" xfId="19772"/>
    <cellStyle name="Linked Cell 15" xfId="7708"/>
    <cellStyle name="Linked Cell 15 2" xfId="19773"/>
    <cellStyle name="Linked Cell 16" xfId="7709"/>
    <cellStyle name="Linked Cell 17" xfId="7710"/>
    <cellStyle name="Linked Cell 17 2" xfId="19774"/>
    <cellStyle name="Linked Cell 18" xfId="7711"/>
    <cellStyle name="Linked Cell 18 2" xfId="19775"/>
    <cellStyle name="Linked Cell 19" xfId="19776"/>
    <cellStyle name="Linked Cell 2" xfId="116"/>
    <cellStyle name="Linked Cell 2 2" xfId="7712"/>
    <cellStyle name="Linked Cell 2 2 2" xfId="21075"/>
    <cellStyle name="Linked Cell 2 2 3" xfId="10666"/>
    <cellStyle name="Linked Cell 2 3" xfId="7713"/>
    <cellStyle name="Linked Cell 2 3 2" xfId="21076"/>
    <cellStyle name="Linked Cell 2 3 3" xfId="21660"/>
    <cellStyle name="Linked Cell 2 4" xfId="7714"/>
    <cellStyle name="Linked Cell 2 5" xfId="7715"/>
    <cellStyle name="Linked Cell 2 5 2" xfId="7716"/>
    <cellStyle name="Linked Cell 2 5 2 2" xfId="7717"/>
    <cellStyle name="Linked Cell 2 5 2 3" xfId="7718"/>
    <cellStyle name="Linked Cell 2 6" xfId="7719"/>
    <cellStyle name="Linked Cell 2 6 2" xfId="7720"/>
    <cellStyle name="Linked Cell 2 6 2 2" xfId="7721"/>
    <cellStyle name="Linked Cell 2 6 2 3" xfId="7722"/>
    <cellStyle name="Linked Cell 20" xfId="19777"/>
    <cellStyle name="Linked Cell 21" xfId="19778"/>
    <cellStyle name="Linked Cell 22" xfId="19779"/>
    <cellStyle name="Linked Cell 23" xfId="19780"/>
    <cellStyle name="Linked Cell 24" xfId="19781"/>
    <cellStyle name="Linked Cell 25" xfId="19782"/>
    <cellStyle name="Linked Cell 26" xfId="19783"/>
    <cellStyle name="Linked Cell 27" xfId="19784"/>
    <cellStyle name="Linked Cell 28" xfId="19785"/>
    <cellStyle name="Linked Cell 29" xfId="19786"/>
    <cellStyle name="Linked Cell 3" xfId="7723"/>
    <cellStyle name="Linked Cell 3 2" xfId="7724"/>
    <cellStyle name="Linked Cell 3 2 2" xfId="21619"/>
    <cellStyle name="Linked Cell 3 3" xfId="7725"/>
    <cellStyle name="Linked Cell 3 4" xfId="7726"/>
    <cellStyle name="Linked Cell 3 5" xfId="7727"/>
    <cellStyle name="Linked Cell 3 5 2" xfId="7728"/>
    <cellStyle name="Linked Cell 3 5 2 2" xfId="7729"/>
    <cellStyle name="Linked Cell 3 5 2 3" xfId="7730"/>
    <cellStyle name="Linked Cell 3 6" xfId="7731"/>
    <cellStyle name="Linked Cell 3 7" xfId="10277"/>
    <cellStyle name="Linked Cell 30" xfId="19787"/>
    <cellStyle name="Linked Cell 31" xfId="19788"/>
    <cellStyle name="Linked Cell 32" xfId="19789"/>
    <cellStyle name="Linked Cell 33" xfId="19790"/>
    <cellStyle name="Linked Cell 34" xfId="19791"/>
    <cellStyle name="Linked Cell 35" xfId="19792"/>
    <cellStyle name="Linked Cell 36" xfId="19793"/>
    <cellStyle name="Linked Cell 37" xfId="19794"/>
    <cellStyle name="Linked Cell 38" xfId="19795"/>
    <cellStyle name="Linked Cell 39" xfId="19796"/>
    <cellStyle name="Linked Cell 4" xfId="7732"/>
    <cellStyle name="Linked Cell 4 2" xfId="7733"/>
    <cellStyle name="Linked Cell 4 3" xfId="7734"/>
    <cellStyle name="Linked Cell 4 4" xfId="7735"/>
    <cellStyle name="Linked Cell 40" xfId="19797"/>
    <cellStyle name="Linked Cell 41" xfId="19798"/>
    <cellStyle name="Linked Cell 42" xfId="19799"/>
    <cellStyle name="Linked Cell 43" xfId="19800"/>
    <cellStyle name="Linked Cell 44" xfId="19801"/>
    <cellStyle name="Linked Cell 45" xfId="19802"/>
    <cellStyle name="Linked Cell 46" xfId="19803"/>
    <cellStyle name="Linked Cell 47" xfId="19804"/>
    <cellStyle name="Linked Cell 5" xfId="7736"/>
    <cellStyle name="Linked Cell 5 2" xfId="7737"/>
    <cellStyle name="Linked Cell 5 3" xfId="7738"/>
    <cellStyle name="Linked Cell 5 4" xfId="7739"/>
    <cellStyle name="Linked Cell 5 5" xfId="19805"/>
    <cellStyle name="Linked Cell 6" xfId="7740"/>
    <cellStyle name="Linked Cell 6 2" xfId="7741"/>
    <cellStyle name="Linked Cell 6 3" xfId="7742"/>
    <cellStyle name="Linked Cell 6 4" xfId="7743"/>
    <cellStyle name="Linked Cell 6 5" xfId="19806"/>
    <cellStyle name="Linked Cell 7" xfId="7744"/>
    <cellStyle name="Linked Cell 7 2" xfId="7745"/>
    <cellStyle name="Linked Cell 7 3" xfId="7746"/>
    <cellStyle name="Linked Cell 7 4" xfId="7747"/>
    <cellStyle name="Linked Cell 7 5" xfId="19807"/>
    <cellStyle name="Linked Cell 8" xfId="7748"/>
    <cellStyle name="Linked Cell 8 2" xfId="7749"/>
    <cellStyle name="Linked Cell 8 3" xfId="7750"/>
    <cellStyle name="Linked Cell 8 4" xfId="7751"/>
    <cellStyle name="Linked Cell 8 5" xfId="19808"/>
    <cellStyle name="Linked Cell 9" xfId="7752"/>
    <cellStyle name="Linked Cell 9 2" xfId="7753"/>
    <cellStyle name="Linked Cell 9 3" xfId="7754"/>
    <cellStyle name="Linked Cell 9 4" xfId="7755"/>
    <cellStyle name="Linked Cell 9 5" xfId="19809"/>
    <cellStyle name="Neutral" xfId="9709" builtinId="28" customBuiltin="1"/>
    <cellStyle name="Neutral 10" xfId="7756"/>
    <cellStyle name="Neutral 10 2" xfId="7757"/>
    <cellStyle name="Neutral 10 3" xfId="7758"/>
    <cellStyle name="Neutral 10 4" xfId="7759"/>
    <cellStyle name="Neutral 10 5" xfId="19810"/>
    <cellStyle name="Neutral 11" xfId="7760"/>
    <cellStyle name="Neutral 11 2" xfId="7761"/>
    <cellStyle name="Neutral 11 3" xfId="7762"/>
    <cellStyle name="Neutral 11 4" xfId="7763"/>
    <cellStyle name="Neutral 11 5" xfId="19811"/>
    <cellStyle name="Neutral 12" xfId="7764"/>
    <cellStyle name="Neutral 12 2" xfId="7765"/>
    <cellStyle name="Neutral 12 3" xfId="7766"/>
    <cellStyle name="Neutral 12 4" xfId="7767"/>
    <cellStyle name="Neutral 12 5" xfId="19812"/>
    <cellStyle name="Neutral 13" xfId="7768"/>
    <cellStyle name="Neutral 13 2" xfId="7769"/>
    <cellStyle name="Neutral 13 3" xfId="7770"/>
    <cellStyle name="Neutral 13 4" xfId="7771"/>
    <cellStyle name="Neutral 13 5" xfId="19813"/>
    <cellStyle name="Neutral 14" xfId="7772"/>
    <cellStyle name="Neutral 14 2" xfId="7773"/>
    <cellStyle name="Neutral 14 3" xfId="7774"/>
    <cellStyle name="Neutral 14 4" xfId="7775"/>
    <cellStyle name="Neutral 14 5" xfId="19814"/>
    <cellStyle name="Neutral 15" xfId="7776"/>
    <cellStyle name="Neutral 15 2" xfId="19815"/>
    <cellStyle name="Neutral 16" xfId="7777"/>
    <cellStyle name="Neutral 17" xfId="7778"/>
    <cellStyle name="Neutral 17 2" xfId="19816"/>
    <cellStyle name="Neutral 18" xfId="7779"/>
    <cellStyle name="Neutral 18 2" xfId="19817"/>
    <cellStyle name="Neutral 19" xfId="19818"/>
    <cellStyle name="Neutral 2" xfId="35"/>
    <cellStyle name="Neutral 2 2" xfId="36"/>
    <cellStyle name="Neutral 2 2 2" xfId="21077"/>
    <cellStyle name="Neutral 2 3" xfId="7780"/>
    <cellStyle name="Neutral 2 3 2" xfId="21078"/>
    <cellStyle name="Neutral 2 4" xfId="7781"/>
    <cellStyle name="Neutral 2 5" xfId="7782"/>
    <cellStyle name="Neutral 2 5 2" xfId="7783"/>
    <cellStyle name="Neutral 2 5 2 2" xfId="7784"/>
    <cellStyle name="Neutral 2 5 2 3" xfId="7785"/>
    <cellStyle name="Neutral 2 6" xfId="7786"/>
    <cellStyle name="Neutral 2 6 2" xfId="7787"/>
    <cellStyle name="Neutral 2 6 2 2" xfId="7788"/>
    <cellStyle name="Neutral 2 6 2 3" xfId="7789"/>
    <cellStyle name="Neutral 20" xfId="19819"/>
    <cellStyle name="Neutral 21" xfId="19820"/>
    <cellStyle name="Neutral 22" xfId="19821"/>
    <cellStyle name="Neutral 23" xfId="19822"/>
    <cellStyle name="Neutral 24" xfId="19823"/>
    <cellStyle name="Neutral 25" xfId="19824"/>
    <cellStyle name="Neutral 26" xfId="19825"/>
    <cellStyle name="Neutral 27" xfId="19826"/>
    <cellStyle name="Neutral 28" xfId="19827"/>
    <cellStyle name="Neutral 29" xfId="19828"/>
    <cellStyle name="Neutral 3" xfId="7790"/>
    <cellStyle name="Neutral 3 2" xfId="7791"/>
    <cellStyle name="Neutral 3 3" xfId="7792"/>
    <cellStyle name="Neutral 3 3 2" xfId="15083"/>
    <cellStyle name="Neutral 3 4" xfId="7793"/>
    <cellStyle name="Neutral 3 5" xfId="7794"/>
    <cellStyle name="Neutral 3 6" xfId="7795"/>
    <cellStyle name="Neutral 3 7" xfId="10278"/>
    <cellStyle name="Neutral 30" xfId="19829"/>
    <cellStyle name="Neutral 31" xfId="19830"/>
    <cellStyle name="Neutral 32" xfId="19831"/>
    <cellStyle name="Neutral 33" xfId="19832"/>
    <cellStyle name="Neutral 34" xfId="19833"/>
    <cellStyle name="Neutral 35" xfId="19834"/>
    <cellStyle name="Neutral 36" xfId="19835"/>
    <cellStyle name="Neutral 37" xfId="19836"/>
    <cellStyle name="Neutral 38" xfId="19837"/>
    <cellStyle name="Neutral 39" xfId="19838"/>
    <cellStyle name="Neutral 4" xfId="7796"/>
    <cellStyle name="Neutral 4 2" xfId="7797"/>
    <cellStyle name="Neutral 4 2 2" xfId="21621"/>
    <cellStyle name="Neutral 4 3" xfId="7798"/>
    <cellStyle name="Neutral 4 4" xfId="7799"/>
    <cellStyle name="Neutral 4 5" xfId="7800"/>
    <cellStyle name="Neutral 4 6" xfId="7801"/>
    <cellStyle name="Neutral 40" xfId="19839"/>
    <cellStyle name="Neutral 41" xfId="19840"/>
    <cellStyle name="Neutral 42" xfId="19841"/>
    <cellStyle name="Neutral 43" xfId="19842"/>
    <cellStyle name="Neutral 44" xfId="19843"/>
    <cellStyle name="Neutral 45" xfId="19844"/>
    <cellStyle name="Neutral 46" xfId="19845"/>
    <cellStyle name="Neutral 47" xfId="19846"/>
    <cellStyle name="Neutral 5" xfId="7802"/>
    <cellStyle name="Neutral 5 2" xfId="7803"/>
    <cellStyle name="Neutral 5 3" xfId="7804"/>
    <cellStyle name="Neutral 5 4" xfId="7805"/>
    <cellStyle name="Neutral 5 5" xfId="19847"/>
    <cellStyle name="Neutral 6" xfId="7806"/>
    <cellStyle name="Neutral 6 2" xfId="7807"/>
    <cellStyle name="Neutral 6 3" xfId="7808"/>
    <cellStyle name="Neutral 6 4" xfId="7809"/>
    <cellStyle name="Neutral 6 5" xfId="19848"/>
    <cellStyle name="Neutral 7" xfId="7810"/>
    <cellStyle name="Neutral 7 2" xfId="7811"/>
    <cellStyle name="Neutral 7 3" xfId="7812"/>
    <cellStyle name="Neutral 7 4" xfId="7813"/>
    <cellStyle name="Neutral 7 5" xfId="19849"/>
    <cellStyle name="Neutral 8" xfId="7814"/>
    <cellStyle name="Neutral 8 2" xfId="7815"/>
    <cellStyle name="Neutral 8 3" xfId="7816"/>
    <cellStyle name="Neutral 8 4" xfId="7817"/>
    <cellStyle name="Neutral 8 5" xfId="19850"/>
    <cellStyle name="Neutral 9" xfId="7818"/>
    <cellStyle name="Neutral 9 2" xfId="7819"/>
    <cellStyle name="Neutral 9 3" xfId="7820"/>
    <cellStyle name="Neutral 9 4" xfId="7821"/>
    <cellStyle name="Neutral 9 5" xfId="19851"/>
    <cellStyle name="Normal" xfId="0" builtinId="0"/>
    <cellStyle name="Normal 10" xfId="7822"/>
    <cellStyle name="Normal 10 10" xfId="7823"/>
    <cellStyle name="Normal 10 11" xfId="7824"/>
    <cellStyle name="Normal 10 12" xfId="7825"/>
    <cellStyle name="Normal 10 13" xfId="19852"/>
    <cellStyle name="Normal 10 14" xfId="21627"/>
    <cellStyle name="Normal 10 15" xfId="21741"/>
    <cellStyle name="Normal 10 2" xfId="7826"/>
    <cellStyle name="Normal 10 2 10" xfId="19853"/>
    <cellStyle name="Normal 10 2 2" xfId="7827"/>
    <cellStyle name="Normal 10 2 2 2" xfId="7828"/>
    <cellStyle name="Normal 10 2 2 2 2" xfId="7829"/>
    <cellStyle name="Normal 10 2 2 2 2 2" xfId="7830"/>
    <cellStyle name="Normal 10 2 2 2 2 2 2" xfId="7831"/>
    <cellStyle name="Normal 10 2 2 2 2 2 3" xfId="7832"/>
    <cellStyle name="Normal 10 2 2 2 2 3" xfId="7833"/>
    <cellStyle name="Normal 10 2 2 2 2 4" xfId="7834"/>
    <cellStyle name="Normal 10 2 2 2 3" xfId="7835"/>
    <cellStyle name="Normal 10 2 2 2 3 2" xfId="7836"/>
    <cellStyle name="Normal 10 2 2 2 3 3" xfId="7837"/>
    <cellStyle name="Normal 10 2 2 2 4" xfId="7838"/>
    <cellStyle name="Normal 10 2 2 2 5" xfId="7839"/>
    <cellStyle name="Normal 10 2 2 2 6" xfId="7840"/>
    <cellStyle name="Normal 10 2 2 3" xfId="7841"/>
    <cellStyle name="Normal 10 2 2 3 2" xfId="7842"/>
    <cellStyle name="Normal 10 2 2 3 2 2" xfId="7843"/>
    <cellStyle name="Normal 10 2 2 3 2 3" xfId="7844"/>
    <cellStyle name="Normal 10 2 2 3 3" xfId="7845"/>
    <cellStyle name="Normal 10 2 2 3 4" xfId="7846"/>
    <cellStyle name="Normal 10 2 2 4" xfId="7847"/>
    <cellStyle name="Normal 10 2 2 4 2" xfId="7848"/>
    <cellStyle name="Normal 10 2 2 4 3" xfId="7849"/>
    <cellStyle name="Normal 10 2 2 5" xfId="7850"/>
    <cellStyle name="Normal 10 2 2 6" xfId="7851"/>
    <cellStyle name="Normal 10 2 2 7" xfId="7852"/>
    <cellStyle name="Normal 10 2 2 8" xfId="7853"/>
    <cellStyle name="Normal 10 2 3" xfId="7854"/>
    <cellStyle name="Normal 10 2 3 2" xfId="7855"/>
    <cellStyle name="Normal 10 2 3 2 2" xfId="7856"/>
    <cellStyle name="Normal 10 2 3 2 2 2" xfId="7857"/>
    <cellStyle name="Normal 10 2 3 2 2 3" xfId="7858"/>
    <cellStyle name="Normal 10 2 3 2 3" xfId="7859"/>
    <cellStyle name="Normal 10 2 3 2 4" xfId="7860"/>
    <cellStyle name="Normal 10 2 3 3" xfId="7861"/>
    <cellStyle name="Normal 10 2 3 3 2" xfId="7862"/>
    <cellStyle name="Normal 10 2 3 3 3" xfId="7863"/>
    <cellStyle name="Normal 10 2 3 4" xfId="7864"/>
    <cellStyle name="Normal 10 2 3 5" xfId="7865"/>
    <cellStyle name="Normal 10 2 3 6" xfId="7866"/>
    <cellStyle name="Normal 10 2 4" xfId="7867"/>
    <cellStyle name="Normal 10 2 4 2" xfId="7868"/>
    <cellStyle name="Normal 10 2 4 2 2" xfId="7869"/>
    <cellStyle name="Normal 10 2 4 2 3" xfId="7870"/>
    <cellStyle name="Normal 10 2 4 3" xfId="7871"/>
    <cellStyle name="Normal 10 2 4 4" xfId="7872"/>
    <cellStyle name="Normal 10 2 5" xfId="7873"/>
    <cellStyle name="Normal 10 2 5 2" xfId="7874"/>
    <cellStyle name="Normal 10 2 5 3" xfId="7875"/>
    <cellStyle name="Normal 10 2 6" xfId="7876"/>
    <cellStyle name="Normal 10 2 7" xfId="7877"/>
    <cellStyle name="Normal 10 2 8" xfId="7878"/>
    <cellStyle name="Normal 10 2 9" xfId="7879"/>
    <cellStyle name="Normal 10 3" xfId="7880"/>
    <cellStyle name="Normal 10 3 2" xfId="7881"/>
    <cellStyle name="Normal 10 3 2 2" xfId="7882"/>
    <cellStyle name="Normal 10 3 2 2 2" xfId="7883"/>
    <cellStyle name="Normal 10 3 2 2 2 2" xfId="7884"/>
    <cellStyle name="Normal 10 3 2 2 2 3" xfId="7885"/>
    <cellStyle name="Normal 10 3 2 2 3" xfId="7886"/>
    <cellStyle name="Normal 10 3 2 2 4" xfId="7887"/>
    <cellStyle name="Normal 10 3 2 3" xfId="7888"/>
    <cellStyle name="Normal 10 3 2 3 2" xfId="7889"/>
    <cellStyle name="Normal 10 3 2 3 3" xfId="7890"/>
    <cellStyle name="Normal 10 3 2 4" xfId="7891"/>
    <cellStyle name="Normal 10 3 2 5" xfId="7892"/>
    <cellStyle name="Normal 10 3 2 6" xfId="7893"/>
    <cellStyle name="Normal 10 3 3" xfId="7894"/>
    <cellStyle name="Normal 10 3 3 2" xfId="7895"/>
    <cellStyle name="Normal 10 3 3 2 2" xfId="7896"/>
    <cellStyle name="Normal 10 3 3 2 3" xfId="7897"/>
    <cellStyle name="Normal 10 3 3 3" xfId="7898"/>
    <cellStyle name="Normal 10 3 3 4" xfId="7899"/>
    <cellStyle name="Normal 10 3 4" xfId="7900"/>
    <cellStyle name="Normal 10 3 4 2" xfId="7901"/>
    <cellStyle name="Normal 10 3 4 3" xfId="7902"/>
    <cellStyle name="Normal 10 3 5" xfId="7903"/>
    <cellStyle name="Normal 10 3 6" xfId="7904"/>
    <cellStyle name="Normal 10 3 7" xfId="7905"/>
    <cellStyle name="Normal 10 3 8" xfId="7906"/>
    <cellStyle name="Normal 10 3 9" xfId="19854"/>
    <cellStyle name="Normal 10 4" xfId="7907"/>
    <cellStyle name="Normal 10 4 2" xfId="7908"/>
    <cellStyle name="Normal 10 4 2 2" xfId="7909"/>
    <cellStyle name="Normal 10 4 2 2 2" xfId="7910"/>
    <cellStyle name="Normal 10 4 2 2 3" xfId="7911"/>
    <cellStyle name="Normal 10 4 2 3" xfId="7912"/>
    <cellStyle name="Normal 10 4 2 4" xfId="7913"/>
    <cellStyle name="Normal 10 4 3" xfId="7914"/>
    <cellStyle name="Normal 10 4 3 2" xfId="7915"/>
    <cellStyle name="Normal 10 4 3 3" xfId="7916"/>
    <cellStyle name="Normal 10 4 4" xfId="7917"/>
    <cellStyle name="Normal 10 4 5" xfId="7918"/>
    <cellStyle name="Normal 10 4 6" xfId="7919"/>
    <cellStyle name="Normal 10 4 7" xfId="19855"/>
    <cellStyle name="Normal 10 5" xfId="7920"/>
    <cellStyle name="Normal 10 5 2" xfId="7921"/>
    <cellStyle name="Normal 10 5 2 2" xfId="7922"/>
    <cellStyle name="Normal 10 5 2 2 2" xfId="7923"/>
    <cellStyle name="Normal 10 5 2 2 3" xfId="7924"/>
    <cellStyle name="Normal 10 5 2 3" xfId="7925"/>
    <cellStyle name="Normal 10 5 2 4" xfId="7926"/>
    <cellStyle name="Normal 10 5 3" xfId="7927"/>
    <cellStyle name="Normal 10 5 3 2" xfId="7928"/>
    <cellStyle name="Normal 10 5 3 3" xfId="7929"/>
    <cellStyle name="Normal 10 5 4" xfId="7930"/>
    <cellStyle name="Normal 10 5 5" xfId="7931"/>
    <cellStyle name="Normal 10 6" xfId="7932"/>
    <cellStyle name="Normal 10 6 2" xfId="7933"/>
    <cellStyle name="Normal 10 6 2 2" xfId="7934"/>
    <cellStyle name="Normal 10 6 2 3" xfId="7935"/>
    <cellStyle name="Normal 10 6 3" xfId="7936"/>
    <cellStyle name="Normal 10 6 4" xfId="7937"/>
    <cellStyle name="Normal 10 7" xfId="7938"/>
    <cellStyle name="Normal 10 7 2" xfId="7939"/>
    <cellStyle name="Normal 10 7 2 2" xfId="7940"/>
    <cellStyle name="Normal 10 7 2 3" xfId="7941"/>
    <cellStyle name="Normal 10 7 3" xfId="7942"/>
    <cellStyle name="Normal 10 7 4" xfId="7943"/>
    <cellStyle name="Normal 10 8" xfId="7944"/>
    <cellStyle name="Normal 10 8 2" xfId="7945"/>
    <cellStyle name="Normal 10 8 3" xfId="7946"/>
    <cellStyle name="Normal 10 9" xfId="7947"/>
    <cellStyle name="Normal 11" xfId="7948"/>
    <cellStyle name="Normal 11 2" xfId="7949"/>
    <cellStyle name="Normal 11 2 2" xfId="19858"/>
    <cellStyle name="Normal 11 2 3" xfId="19857"/>
    <cellStyle name="Normal 11 3" xfId="7950"/>
    <cellStyle name="Normal 11 3 2" xfId="7951"/>
    <cellStyle name="Normal 11 3 3" xfId="7952"/>
    <cellStyle name="Normal 11 3 4" xfId="19859"/>
    <cellStyle name="Normal 11 4" xfId="19856"/>
    <cellStyle name="Normal 11 5" xfId="21692"/>
    <cellStyle name="Normal 12" xfId="7953"/>
    <cellStyle name="Normal 12 10" xfId="7954"/>
    <cellStyle name="Normal 12 11" xfId="19860"/>
    <cellStyle name="Normal 12 2" xfId="7955"/>
    <cellStyle name="Normal 12 2 2" xfId="7956"/>
    <cellStyle name="Normal 12 2 2 2" xfId="7957"/>
    <cellStyle name="Normal 12 2 2 2 2" xfId="7958"/>
    <cellStyle name="Normal 12 2 2 2 2 2" xfId="7959"/>
    <cellStyle name="Normal 12 2 2 2 2 3" xfId="7960"/>
    <cellStyle name="Normal 12 2 2 2 3" xfId="7961"/>
    <cellStyle name="Normal 12 2 2 2 4" xfId="7962"/>
    <cellStyle name="Normal 12 2 2 3" xfId="7963"/>
    <cellStyle name="Normal 12 2 2 3 2" xfId="7964"/>
    <cellStyle name="Normal 12 2 2 3 3" xfId="7965"/>
    <cellStyle name="Normal 12 2 2 4" xfId="7966"/>
    <cellStyle name="Normal 12 2 2 5" xfId="7967"/>
    <cellStyle name="Normal 12 2 2 6" xfId="7968"/>
    <cellStyle name="Normal 12 2 2 7" xfId="19862"/>
    <cellStyle name="Normal 12 2 3" xfId="7969"/>
    <cellStyle name="Normal 12 2 3 2" xfId="7970"/>
    <cellStyle name="Normal 12 2 3 2 2" xfId="7971"/>
    <cellStyle name="Normal 12 2 3 2 3" xfId="7972"/>
    <cellStyle name="Normal 12 2 3 3" xfId="7973"/>
    <cellStyle name="Normal 12 2 3 4" xfId="7974"/>
    <cellStyle name="Normal 12 2 4" xfId="7975"/>
    <cellStyle name="Normal 12 2 4 2" xfId="7976"/>
    <cellStyle name="Normal 12 2 4 3" xfId="7977"/>
    <cellStyle name="Normal 12 2 5" xfId="7978"/>
    <cellStyle name="Normal 12 2 6" xfId="7979"/>
    <cellStyle name="Normal 12 2 7" xfId="7980"/>
    <cellStyle name="Normal 12 2 8" xfId="7981"/>
    <cellStyle name="Normal 12 2 9" xfId="19861"/>
    <cellStyle name="Normal 12 3" xfId="7982"/>
    <cellStyle name="Normal 12 3 2" xfId="7983"/>
    <cellStyle name="Normal 12 3 2 2" xfId="7984"/>
    <cellStyle name="Normal 12 3 2 2 2" xfId="7985"/>
    <cellStyle name="Normal 12 3 2 2 3" xfId="7986"/>
    <cellStyle name="Normal 12 3 2 3" xfId="7987"/>
    <cellStyle name="Normal 12 3 2 4" xfId="7988"/>
    <cellStyle name="Normal 12 3 3" xfId="7989"/>
    <cellStyle name="Normal 12 3 3 2" xfId="7990"/>
    <cellStyle name="Normal 12 3 3 3" xfId="7991"/>
    <cellStyle name="Normal 12 3 4" xfId="7992"/>
    <cellStyle name="Normal 12 3 5" xfId="7993"/>
    <cellStyle name="Normal 12 3 6" xfId="7994"/>
    <cellStyle name="Normal 12 3 7" xfId="19863"/>
    <cellStyle name="Normal 12 4" xfId="7995"/>
    <cellStyle name="Normal 12 4 2" xfId="7996"/>
    <cellStyle name="Normal 12 4 2 2" xfId="7997"/>
    <cellStyle name="Normal 12 4 2 3" xfId="7998"/>
    <cellStyle name="Normal 12 4 3" xfId="7999"/>
    <cellStyle name="Normal 12 4 4" xfId="8000"/>
    <cellStyle name="Normal 12 5" xfId="8001"/>
    <cellStyle name="Normal 12 5 2" xfId="8002"/>
    <cellStyle name="Normal 12 5 3" xfId="8003"/>
    <cellStyle name="Normal 12 6" xfId="8004"/>
    <cellStyle name="Normal 12 6 2" xfId="8005"/>
    <cellStyle name="Normal 12 6 3" xfId="8006"/>
    <cellStyle name="Normal 12 7" xfId="8007"/>
    <cellStyle name="Normal 12 8" xfId="8008"/>
    <cellStyle name="Normal 12 9" xfId="8009"/>
    <cellStyle name="Normal 13" xfId="8010"/>
    <cellStyle name="Normal 13 10" xfId="19864"/>
    <cellStyle name="Normal 13 2" xfId="8011"/>
    <cellStyle name="Normal 13 2 2" xfId="8012"/>
    <cellStyle name="Normal 13 2 2 2" xfId="8013"/>
    <cellStyle name="Normal 13 2 2 2 2" xfId="8014"/>
    <cellStyle name="Normal 13 2 2 2 2 2" xfId="8015"/>
    <cellStyle name="Normal 13 2 2 2 2 3" xfId="8016"/>
    <cellStyle name="Normal 13 2 2 2 3" xfId="8017"/>
    <cellStyle name="Normal 13 2 2 2 4" xfId="8018"/>
    <cellStyle name="Normal 13 2 2 3" xfId="8019"/>
    <cellStyle name="Normal 13 2 2 3 2" xfId="8020"/>
    <cellStyle name="Normal 13 2 2 3 3" xfId="8021"/>
    <cellStyle name="Normal 13 2 2 4" xfId="8022"/>
    <cellStyle name="Normal 13 2 2 5" xfId="8023"/>
    <cellStyle name="Normal 13 2 2 6" xfId="8024"/>
    <cellStyle name="Normal 13 2 3" xfId="8025"/>
    <cellStyle name="Normal 13 2 3 2" xfId="8026"/>
    <cellStyle name="Normal 13 2 3 2 2" xfId="8027"/>
    <cellStyle name="Normal 13 2 3 2 3" xfId="8028"/>
    <cellStyle name="Normal 13 2 3 3" xfId="8029"/>
    <cellStyle name="Normal 13 2 3 4" xfId="8030"/>
    <cellStyle name="Normal 13 2 4" xfId="8031"/>
    <cellStyle name="Normal 13 2 4 2" xfId="8032"/>
    <cellStyle name="Normal 13 2 4 3" xfId="8033"/>
    <cellStyle name="Normal 13 2 5" xfId="8034"/>
    <cellStyle name="Normal 13 2 6" xfId="8035"/>
    <cellStyle name="Normal 13 2 7" xfId="8036"/>
    <cellStyle name="Normal 13 2 8" xfId="8037"/>
    <cellStyle name="Normal 13 2 9" xfId="19865"/>
    <cellStyle name="Normal 13 3" xfId="8038"/>
    <cellStyle name="Normal 13 3 2" xfId="8039"/>
    <cellStyle name="Normal 13 3 2 2" xfId="8040"/>
    <cellStyle name="Normal 13 3 2 2 2" xfId="8041"/>
    <cellStyle name="Normal 13 3 2 2 3" xfId="8042"/>
    <cellStyle name="Normal 13 3 2 3" xfId="8043"/>
    <cellStyle name="Normal 13 3 2 4" xfId="8044"/>
    <cellStyle name="Normal 13 3 3" xfId="8045"/>
    <cellStyle name="Normal 13 3 3 2" xfId="8046"/>
    <cellStyle name="Normal 13 3 3 3" xfId="8047"/>
    <cellStyle name="Normal 13 3 4" xfId="8048"/>
    <cellStyle name="Normal 13 3 5" xfId="8049"/>
    <cellStyle name="Normal 13 3 6" xfId="8050"/>
    <cellStyle name="Normal 13 4" xfId="8051"/>
    <cellStyle name="Normal 13 4 2" xfId="8052"/>
    <cellStyle name="Normal 13 4 2 2" xfId="8053"/>
    <cellStyle name="Normal 13 4 2 3" xfId="8054"/>
    <cellStyle name="Normal 13 4 3" xfId="8055"/>
    <cellStyle name="Normal 13 4 4" xfId="8056"/>
    <cellStyle name="Normal 13 5" xfId="8057"/>
    <cellStyle name="Normal 13 5 2" xfId="8058"/>
    <cellStyle name="Normal 13 5 3" xfId="8059"/>
    <cellStyle name="Normal 13 6" xfId="8060"/>
    <cellStyle name="Normal 13 7" xfId="8061"/>
    <cellStyle name="Normal 13 8" xfId="8062"/>
    <cellStyle name="Normal 13 9" xfId="8063"/>
    <cellStyle name="Normal 14" xfId="8064"/>
    <cellStyle name="Normal 14 10" xfId="19866"/>
    <cellStyle name="Normal 14 2" xfId="8065"/>
    <cellStyle name="Normal 14 2 2" xfId="8066"/>
    <cellStyle name="Normal 14 2 2 2" xfId="8067"/>
    <cellStyle name="Normal 14 2 2 2 2" xfId="8068"/>
    <cellStyle name="Normal 14 2 2 2 2 2" xfId="8069"/>
    <cellStyle name="Normal 14 2 2 2 2 3" xfId="8070"/>
    <cellStyle name="Normal 14 2 2 2 3" xfId="8071"/>
    <cellStyle name="Normal 14 2 2 2 4" xfId="8072"/>
    <cellStyle name="Normal 14 2 2 3" xfId="8073"/>
    <cellStyle name="Normal 14 2 2 3 2" xfId="8074"/>
    <cellStyle name="Normal 14 2 2 3 3" xfId="8075"/>
    <cellStyle name="Normal 14 2 2 4" xfId="8076"/>
    <cellStyle name="Normal 14 2 2 5" xfId="8077"/>
    <cellStyle name="Normal 14 2 2 6" xfId="8078"/>
    <cellStyle name="Normal 14 2 3" xfId="8079"/>
    <cellStyle name="Normal 14 2 3 2" xfId="8080"/>
    <cellStyle name="Normal 14 2 3 2 2" xfId="8081"/>
    <cellStyle name="Normal 14 2 3 2 3" xfId="8082"/>
    <cellStyle name="Normal 14 2 3 3" xfId="8083"/>
    <cellStyle name="Normal 14 2 3 4" xfId="8084"/>
    <cellStyle name="Normal 14 2 4" xfId="8085"/>
    <cellStyle name="Normal 14 2 4 2" xfId="8086"/>
    <cellStyle name="Normal 14 2 4 3" xfId="8087"/>
    <cellStyle name="Normal 14 2 5" xfId="8088"/>
    <cellStyle name="Normal 14 2 6" xfId="8089"/>
    <cellStyle name="Normal 14 2 7" xfId="8090"/>
    <cellStyle name="Normal 14 2 8" xfId="8091"/>
    <cellStyle name="Normal 14 2 9" xfId="19867"/>
    <cellStyle name="Normal 14 3" xfId="8092"/>
    <cellStyle name="Normal 14 3 2" xfId="8093"/>
    <cellStyle name="Normal 14 3 2 2" xfId="8094"/>
    <cellStyle name="Normal 14 3 2 2 2" xfId="8095"/>
    <cellStyle name="Normal 14 3 2 2 3" xfId="8096"/>
    <cellStyle name="Normal 14 3 2 3" xfId="8097"/>
    <cellStyle name="Normal 14 3 2 4" xfId="8098"/>
    <cellStyle name="Normal 14 3 3" xfId="8099"/>
    <cellStyle name="Normal 14 3 3 2" xfId="8100"/>
    <cellStyle name="Normal 14 3 3 3" xfId="8101"/>
    <cellStyle name="Normal 14 3 4" xfId="8102"/>
    <cellStyle name="Normal 14 3 5" xfId="8103"/>
    <cellStyle name="Normal 14 3 6" xfId="8104"/>
    <cellStyle name="Normal 14 4" xfId="8105"/>
    <cellStyle name="Normal 14 4 2" xfId="8106"/>
    <cellStyle name="Normal 14 4 2 2" xfId="8107"/>
    <cellStyle name="Normal 14 4 2 3" xfId="8108"/>
    <cellStyle name="Normal 14 4 3" xfId="8109"/>
    <cellStyle name="Normal 14 4 4" xfId="8110"/>
    <cellStyle name="Normal 14 5" xfId="8111"/>
    <cellStyle name="Normal 14 5 2" xfId="8112"/>
    <cellStyle name="Normal 14 5 3" xfId="8113"/>
    <cellStyle name="Normal 14 6" xfId="8114"/>
    <cellStyle name="Normal 14 7" xfId="8115"/>
    <cellStyle name="Normal 14 8" xfId="8116"/>
    <cellStyle name="Normal 14 9" xfId="8117"/>
    <cellStyle name="Normal 15" xfId="8118"/>
    <cellStyle name="Normal 15 2" xfId="8119"/>
    <cellStyle name="Normal 15 2 2" xfId="19870"/>
    <cellStyle name="Normal 15 2 3" xfId="19869"/>
    <cellStyle name="Normal 15 3" xfId="8120"/>
    <cellStyle name="Normal 15 3 2" xfId="19871"/>
    <cellStyle name="Normal 15 4" xfId="8121"/>
    <cellStyle name="Normal 15 5" xfId="19868"/>
    <cellStyle name="Normal 16" xfId="8122"/>
    <cellStyle name="Normal 16 2" xfId="8123"/>
    <cellStyle name="Normal 16 2 2" xfId="8124"/>
    <cellStyle name="Normal 16 2 2 2" xfId="8125"/>
    <cellStyle name="Normal 16 2 2 3" xfId="8126"/>
    <cellStyle name="Normal 16 2 3" xfId="8127"/>
    <cellStyle name="Normal 16 2 4" xfId="8128"/>
    <cellStyle name="Normal 16 2 5" xfId="19873"/>
    <cellStyle name="Normal 16 3" xfId="8129"/>
    <cellStyle name="Normal 16 3 2" xfId="8130"/>
    <cellStyle name="Normal 16 3 3" xfId="8131"/>
    <cellStyle name="Normal 16 4" xfId="8132"/>
    <cellStyle name="Normal 16 5" xfId="8133"/>
    <cellStyle name="Normal 16 6" xfId="8134"/>
    <cellStyle name="Normal 16 7" xfId="19872"/>
    <cellStyle name="Normal 17" xfId="8135"/>
    <cellStyle name="Normal 17 2" xfId="8136"/>
    <cellStyle name="Normal 17 3" xfId="8137"/>
    <cellStyle name="Normal 17 4" xfId="8138"/>
    <cellStyle name="Normal 18" xfId="8139"/>
    <cellStyle name="Normal 18 2" xfId="8140"/>
    <cellStyle name="Normal 18 2 2" xfId="8141"/>
    <cellStyle name="Normal 18 2 2 2" xfId="19876"/>
    <cellStyle name="Normal 18 2 3" xfId="19875"/>
    <cellStyle name="Normal 18 3" xfId="8142"/>
    <cellStyle name="Normal 18 3 2" xfId="8143"/>
    <cellStyle name="Normal 18 3 3" xfId="19877"/>
    <cellStyle name="Normal 18 4" xfId="8144"/>
    <cellStyle name="Normal 18 5" xfId="8145"/>
    <cellStyle name="Normal 18 6" xfId="19874"/>
    <cellStyle name="Normal 19" xfId="8146"/>
    <cellStyle name="Normal 19 2" xfId="8147"/>
    <cellStyle name="Normal 19 2 2" xfId="19880"/>
    <cellStyle name="Normal 19 2 3" xfId="19879"/>
    <cellStyle name="Normal 19 3" xfId="8148"/>
    <cellStyle name="Normal 19 3 2" xfId="19881"/>
    <cellStyle name="Normal 19 4" xfId="19878"/>
    <cellStyle name="Normal 2" xfId="2"/>
    <cellStyle name="Normal 2 10" xfId="8149"/>
    <cellStyle name="Normal 2 11" xfId="21590"/>
    <cellStyle name="Normal 2 2" xfId="136"/>
    <cellStyle name="Normal 2 2 2" xfId="8150"/>
    <cellStyle name="Normal 2 2 2 2" xfId="8151"/>
    <cellStyle name="Normal 2 2 2 2 2" xfId="8152"/>
    <cellStyle name="Normal 2 2 2 2 3" xfId="8153"/>
    <cellStyle name="Normal 2 2 2 3" xfId="21654"/>
    <cellStyle name="Normal 2 2 3" xfId="8154"/>
    <cellStyle name="Normal 2 2 4" xfId="8155"/>
    <cellStyle name="Normal 2 2 5" xfId="9687"/>
    <cellStyle name="Normal 2 2 6" xfId="10358"/>
    <cellStyle name="Normal 2 3" xfId="8156"/>
    <cellStyle name="Normal 2 3 2" xfId="8157"/>
    <cellStyle name="Normal 2 3 2 2" xfId="8158"/>
    <cellStyle name="Normal 2 3 2 2 2" xfId="8159"/>
    <cellStyle name="Normal 2 3 2 2 3" xfId="8160"/>
    <cellStyle name="Normal 2 3 3" xfId="8161"/>
    <cellStyle name="Normal 2 3 4" xfId="8162"/>
    <cellStyle name="Normal 2 3 5" xfId="10363"/>
    <cellStyle name="Normal 2 3 6" xfId="21652"/>
    <cellStyle name="Normal 2 4" xfId="8163"/>
    <cellStyle name="Normal 2 4 2" xfId="10351"/>
    <cellStyle name="Normal 2 4 3" xfId="19882"/>
    <cellStyle name="Normal 2 4 4" xfId="21653"/>
    <cellStyle name="Normal 2 5" xfId="8164"/>
    <cellStyle name="Normal 2 5 2" xfId="10350"/>
    <cellStyle name="Normal 2 5 3" xfId="10456"/>
    <cellStyle name="Normal 2 6" xfId="8165"/>
    <cellStyle name="Normal 2 7" xfId="8166"/>
    <cellStyle name="Normal 2 8" xfId="8167"/>
    <cellStyle name="Normal 2 9" xfId="8168"/>
    <cellStyle name="Normal 2 9 2" xfId="8169"/>
    <cellStyle name="Normal 2 9 2 2" xfId="8170"/>
    <cellStyle name="Normal 2 9 2 3" xfId="8171"/>
    <cellStyle name="Normal 2 9 3" xfId="8172"/>
    <cellStyle name="Normal 2 9 4" xfId="8173"/>
    <cellStyle name="Normal 20" xfId="8174"/>
    <cellStyle name="Normal 20 2" xfId="8175"/>
    <cellStyle name="Normal 20 2 2" xfId="19884"/>
    <cellStyle name="Normal 20 3" xfId="8176"/>
    <cellStyle name="Normal 20 4" xfId="8177"/>
    <cellStyle name="Normal 20 5" xfId="19883"/>
    <cellStyle name="Normal 21" xfId="8178"/>
    <cellStyle name="Normal 21 2" xfId="19886"/>
    <cellStyle name="Normal 21 2 2" xfId="19887"/>
    <cellStyle name="Normal 21 3" xfId="19888"/>
    <cellStyle name="Normal 21 4" xfId="19885"/>
    <cellStyle name="Normal 22" xfId="8179"/>
    <cellStyle name="Normal 22 2" xfId="19889"/>
    <cellStyle name="Normal 23" xfId="8180"/>
    <cellStyle name="Normal 23 2" xfId="19890"/>
    <cellStyle name="Normal 24" xfId="8181"/>
    <cellStyle name="Normal 24 2" xfId="9695"/>
    <cellStyle name="Normal 24 2 2" xfId="19893"/>
    <cellStyle name="Normal 24 2 3" xfId="19892"/>
    <cellStyle name="Normal 24 3" xfId="19894"/>
    <cellStyle name="Normal 24 4" xfId="19891"/>
    <cellStyle name="Normal 25" xfId="8182"/>
    <cellStyle name="Normal 25 2" xfId="8183"/>
    <cellStyle name="Normal 25 2 2" xfId="19897"/>
    <cellStyle name="Normal 25 2 3" xfId="19896"/>
    <cellStyle name="Normal 25 2 4" xfId="21656"/>
    <cellStyle name="Normal 25 3" xfId="19898"/>
    <cellStyle name="Normal 25 4" xfId="19895"/>
    <cellStyle name="Normal 26" xfId="8184"/>
    <cellStyle name="Normal 26 2" xfId="8185"/>
    <cellStyle name="Normal 26 2 2" xfId="19901"/>
    <cellStyle name="Normal 26 2 3" xfId="19900"/>
    <cellStyle name="Normal 26 3" xfId="19902"/>
    <cellStyle name="Normal 26 4" xfId="19899"/>
    <cellStyle name="Normal 26 5" xfId="21658"/>
    <cellStyle name="Normal 27" xfId="8186"/>
    <cellStyle name="Normal 27 2" xfId="9696"/>
    <cellStyle name="Normal 28" xfId="9689"/>
    <cellStyle name="Normal 28 2" xfId="19904"/>
    <cellStyle name="Normal 28 2 2" xfId="19905"/>
    <cellStyle name="Normal 28 3" xfId="19906"/>
    <cellStyle name="Normal 28 4" xfId="19903"/>
    <cellStyle name="Normal 28 5" xfId="21663"/>
    <cellStyle name="Normal 29" xfId="19907"/>
    <cellStyle name="Normal 29 2" xfId="19908"/>
    <cellStyle name="Normal 29 2 2" xfId="19909"/>
    <cellStyle name="Normal 29 3" xfId="19910"/>
    <cellStyle name="Normal 3" xfId="132"/>
    <cellStyle name="Normal 3 10" xfId="8187"/>
    <cellStyle name="Normal 3 11" xfId="10352"/>
    <cellStyle name="Normal 3 12" xfId="21659"/>
    <cellStyle name="Normal 3 2" xfId="37"/>
    <cellStyle name="Normal 3 2 2" xfId="38"/>
    <cellStyle name="Normal 3 2 2 2" xfId="21079"/>
    <cellStyle name="Normal 3 2 3" xfId="19911"/>
    <cellStyle name="Normal 3 2 3 2" xfId="21647"/>
    <cellStyle name="Normal 3 2 3 3" xfId="21720"/>
    <cellStyle name="Normal 3 3" xfId="8188"/>
    <cellStyle name="Normal 3 3 2" xfId="9742"/>
    <cellStyle name="Normal 3 3 2 2" xfId="21080"/>
    <cellStyle name="Normal 3 3 2 3" xfId="21737"/>
    <cellStyle name="Normal 3 4" xfId="8189"/>
    <cellStyle name="Normal 3 4 2" xfId="21081"/>
    <cellStyle name="Normal 3 4 3" xfId="19912"/>
    <cellStyle name="Normal 3 5" xfId="8190"/>
    <cellStyle name="Normal 3 5 2" xfId="21082"/>
    <cellStyle name="Normal 3 5 3" xfId="21698"/>
    <cellStyle name="Normal 3 6" xfId="8191"/>
    <cellStyle name="Normal 3 6 2" xfId="10457"/>
    <cellStyle name="Normal 3 6 3" xfId="21606"/>
    <cellStyle name="Normal 3 7" xfId="8192"/>
    <cellStyle name="Normal 3 7 2" xfId="8193"/>
    <cellStyle name="Normal 3 7 2 2" xfId="8194"/>
    <cellStyle name="Normal 3 7 2 3" xfId="8195"/>
    <cellStyle name="Normal 3 8" xfId="8196"/>
    <cellStyle name="Normal 3 9" xfId="8197"/>
    <cellStyle name="Normal 3 9 2" xfId="8198"/>
    <cellStyle name="Normal 3 9 3" xfId="8199"/>
    <cellStyle name="Normal 30" xfId="19913"/>
    <cellStyle name="Normal 30 2" xfId="19914"/>
    <cellStyle name="Normal 30 2 2" xfId="19915"/>
    <cellStyle name="Normal 30 3" xfId="19916"/>
    <cellStyle name="Normal 31" xfId="19917"/>
    <cellStyle name="Normal 31 2" xfId="19918"/>
    <cellStyle name="Normal 32" xfId="19919"/>
    <cellStyle name="Normal 32 2" xfId="19920"/>
    <cellStyle name="Normal 32 2 2" xfId="19921"/>
    <cellStyle name="Normal 32 3" xfId="19922"/>
    <cellStyle name="Normal 33" xfId="19923"/>
    <cellStyle name="Normal 33 2" xfId="19924"/>
    <cellStyle name="Normal 34" xfId="19925"/>
    <cellStyle name="Normal 34 2" xfId="19926"/>
    <cellStyle name="Normal 35" xfId="19927"/>
    <cellStyle name="Normal 35 2" xfId="19928"/>
    <cellStyle name="Normal 36" xfId="19929"/>
    <cellStyle name="Normal 36 2" xfId="19930"/>
    <cellStyle name="Normal 37" xfId="19931"/>
    <cellStyle name="Normal 37 2" xfId="19932"/>
    <cellStyle name="Normal 38" xfId="19933"/>
    <cellStyle name="Normal 38 2" xfId="19934"/>
    <cellStyle name="Normal 39" xfId="19935"/>
    <cellStyle name="Normal 39 2" xfId="19936"/>
    <cellStyle name="Normal 4" xfId="137"/>
    <cellStyle name="Normal 4 10" xfId="10279"/>
    <cellStyle name="Normal 4 11" xfId="10311"/>
    <cellStyle name="Normal 4 12" xfId="10458"/>
    <cellStyle name="Normal 4 13" xfId="21587"/>
    <cellStyle name="Normal 4 2" xfId="8200"/>
    <cellStyle name="Normal 4 2 2" xfId="10379"/>
    <cellStyle name="Normal 4 2 3" xfId="21616"/>
    <cellStyle name="Normal 4 2 4" xfId="21699"/>
    <cellStyle name="Normal 4 3" xfId="8201"/>
    <cellStyle name="Normal 4 3 2" xfId="21633"/>
    <cellStyle name="Normal 4 3 3" xfId="21719"/>
    <cellStyle name="Normal 4 4" xfId="8202"/>
    <cellStyle name="Normal 4 4 2" xfId="21630"/>
    <cellStyle name="Normal 4 4 3" xfId="21736"/>
    <cellStyle name="Normal 4 5" xfId="8203"/>
    <cellStyle name="Normal 4 5 2" xfId="21569"/>
    <cellStyle name="Normal 4 6" xfId="8204"/>
    <cellStyle name="Normal 4 6 2" xfId="21572"/>
    <cellStyle name="Normal 4 6 3" xfId="21694"/>
    <cellStyle name="Normal 4 7" xfId="8205"/>
    <cellStyle name="Normal 4 7 2" xfId="8206"/>
    <cellStyle name="Normal 4 7 2 2" xfId="8207"/>
    <cellStyle name="Normal 4 7 2 3" xfId="8208"/>
    <cellStyle name="Normal 4 7 3" xfId="8209"/>
    <cellStyle name="Normal 4 7 4" xfId="8210"/>
    <cellStyle name="Normal 4 7 5" xfId="8211"/>
    <cellStyle name="Normal 4 8" xfId="8212"/>
    <cellStyle name="Normal 4 9" xfId="8213"/>
    <cellStyle name="Normal 40" xfId="19937"/>
    <cellStyle name="Normal 40 2" xfId="19938"/>
    <cellStyle name="Normal 41" xfId="19939"/>
    <cellStyle name="Normal 41 2" xfId="19940"/>
    <cellStyle name="Normal 42" xfId="19941"/>
    <cellStyle name="Normal 42 2" xfId="19942"/>
    <cellStyle name="Normal 43" xfId="19943"/>
    <cellStyle name="Normal 43 2" xfId="19944"/>
    <cellStyle name="Normal 44" xfId="19945"/>
    <cellStyle name="Normal 44 2" xfId="19946"/>
    <cellStyle name="Normal 45" xfId="19947"/>
    <cellStyle name="Normal 45 2" xfId="19948"/>
    <cellStyle name="Normal 46" xfId="19949"/>
    <cellStyle name="Normal 46 2" xfId="19950"/>
    <cellStyle name="Normal 47" xfId="19951"/>
    <cellStyle name="Normal 47 2" xfId="19952"/>
    <cellStyle name="Normal 48" xfId="19953"/>
    <cellStyle name="Normal 48 2" xfId="19954"/>
    <cellStyle name="Normal 49" xfId="19955"/>
    <cellStyle name="Normal 49 2" xfId="19956"/>
    <cellStyle name="Normal 5" xfId="138"/>
    <cellStyle name="Normal 5 2" xfId="8214"/>
    <cellStyle name="Normal 5 2 2" xfId="10281"/>
    <cellStyle name="Normal 5 2 2 2" xfId="19959"/>
    <cellStyle name="Normal 5 2 2 3" xfId="19958"/>
    <cellStyle name="Normal 5 2 3" xfId="19960"/>
    <cellStyle name="Normal 5 2 4" xfId="21083"/>
    <cellStyle name="Normal 5 2 5" xfId="19957"/>
    <cellStyle name="Normal 5 3" xfId="8215"/>
    <cellStyle name="Normal 5 3 2" xfId="19962"/>
    <cellStyle name="Normal 5 3 2 2" xfId="19963"/>
    <cellStyle name="Normal 5 3 3" xfId="19964"/>
    <cellStyle name="Normal 5 3 4" xfId="19961"/>
    <cellStyle name="Normal 5 4" xfId="8216"/>
    <cellStyle name="Normal 5 4 2" xfId="19966"/>
    <cellStyle name="Normal 5 4 2 2" xfId="19967"/>
    <cellStyle name="Normal 5 4 3" xfId="19968"/>
    <cellStyle name="Normal 5 4 4" xfId="19965"/>
    <cellStyle name="Normal 5 5" xfId="8217"/>
    <cellStyle name="Normal 5 5 2" xfId="19970"/>
    <cellStyle name="Normal 5 5 3" xfId="19969"/>
    <cellStyle name="Normal 5 6" xfId="8218"/>
    <cellStyle name="Normal 5 6 2" xfId="19971"/>
    <cellStyle name="Normal 5 7" xfId="9691"/>
    <cellStyle name="Normal 5 8" xfId="10280"/>
    <cellStyle name="Normal 5 9" xfId="21584"/>
    <cellStyle name="Normal 50" xfId="19972"/>
    <cellStyle name="Normal 50 2" xfId="19973"/>
    <cellStyle name="Normal 51" xfId="19974"/>
    <cellStyle name="Normal 52" xfId="19975"/>
    <cellStyle name="Normal 53" xfId="19976"/>
    <cellStyle name="Normal 54" xfId="19977"/>
    <cellStyle name="Normal 55" xfId="19978"/>
    <cellStyle name="Normal 56" xfId="19979"/>
    <cellStyle name="Normal 57" xfId="19980"/>
    <cellStyle name="Normal 58" xfId="19981"/>
    <cellStyle name="Normal 59" xfId="19982"/>
    <cellStyle name="Normal 6" xfId="8219"/>
    <cellStyle name="Normal 6 2" xfId="8220"/>
    <cellStyle name="Normal 6 3" xfId="8221"/>
    <cellStyle name="Normal 6 3 2" xfId="8222"/>
    <cellStyle name="Normal 6 4" xfId="8223"/>
    <cellStyle name="Normal 6 4 2" xfId="8224"/>
    <cellStyle name="Normal 6 4 3" xfId="8225"/>
    <cellStyle name="Normal 6 4 4" xfId="8226"/>
    <cellStyle name="Normal 6 5" xfId="10381"/>
    <cellStyle name="Normal 6 5 2" xfId="20844"/>
    <cellStyle name="Normal 6 6" xfId="10365"/>
    <cellStyle name="Normal 60" xfId="19983"/>
    <cellStyle name="Normal 61" xfId="19984"/>
    <cellStyle name="Normal 62" xfId="19985"/>
    <cellStyle name="Normal 63" xfId="19986"/>
    <cellStyle name="Normal 64" xfId="19987"/>
    <cellStyle name="Normal 65" xfId="10370"/>
    <cellStyle name="Normal 66" xfId="10364"/>
    <cellStyle name="Normal 7" xfId="8227"/>
    <cellStyle name="Normal 7 10" xfId="8228"/>
    <cellStyle name="Normal 7 11" xfId="8229"/>
    <cellStyle name="Normal 7 12" xfId="8230"/>
    <cellStyle name="Normal 7 13" xfId="10283"/>
    <cellStyle name="Normal 7 14" xfId="10382"/>
    <cellStyle name="Normal 7 15" xfId="21585"/>
    <cellStyle name="Normal 7 16" xfId="21702"/>
    <cellStyle name="Normal 7 2" xfId="8231"/>
    <cellStyle name="Normal 7 2 10" xfId="19988"/>
    <cellStyle name="Normal 7 2 2" xfId="8232"/>
    <cellStyle name="Normal 7 2 2 2" xfId="8233"/>
    <cellStyle name="Normal 7 2 2 2 2" xfId="8234"/>
    <cellStyle name="Normal 7 2 2 2 2 2" xfId="8235"/>
    <cellStyle name="Normal 7 2 2 2 2 2 2" xfId="8236"/>
    <cellStyle name="Normal 7 2 2 2 2 2 3" xfId="8237"/>
    <cellStyle name="Normal 7 2 2 2 2 3" xfId="8238"/>
    <cellStyle name="Normal 7 2 2 2 2 4" xfId="8239"/>
    <cellStyle name="Normal 7 2 2 2 3" xfId="8240"/>
    <cellStyle name="Normal 7 2 2 2 3 2" xfId="8241"/>
    <cellStyle name="Normal 7 2 2 2 3 3" xfId="8242"/>
    <cellStyle name="Normal 7 2 2 2 4" xfId="8243"/>
    <cellStyle name="Normal 7 2 2 2 5" xfId="8244"/>
    <cellStyle name="Normal 7 2 2 2 6" xfId="8245"/>
    <cellStyle name="Normal 7 2 2 2 7" xfId="19990"/>
    <cellStyle name="Normal 7 2 2 3" xfId="8246"/>
    <cellStyle name="Normal 7 2 2 3 2" xfId="8247"/>
    <cellStyle name="Normal 7 2 2 3 2 2" xfId="8248"/>
    <cellStyle name="Normal 7 2 2 3 2 3" xfId="8249"/>
    <cellStyle name="Normal 7 2 2 3 3" xfId="8250"/>
    <cellStyle name="Normal 7 2 2 3 4" xfId="8251"/>
    <cellStyle name="Normal 7 2 2 4" xfId="8252"/>
    <cellStyle name="Normal 7 2 2 4 2" xfId="8253"/>
    <cellStyle name="Normal 7 2 2 4 3" xfId="8254"/>
    <cellStyle name="Normal 7 2 2 5" xfId="8255"/>
    <cellStyle name="Normal 7 2 2 6" xfId="8256"/>
    <cellStyle name="Normal 7 2 2 7" xfId="8257"/>
    <cellStyle name="Normal 7 2 2 8" xfId="8258"/>
    <cellStyle name="Normal 7 2 2 9" xfId="19989"/>
    <cellStyle name="Normal 7 2 3" xfId="8259"/>
    <cellStyle name="Normal 7 2 3 2" xfId="8260"/>
    <cellStyle name="Normal 7 2 3 2 2" xfId="8261"/>
    <cellStyle name="Normal 7 2 3 2 2 2" xfId="8262"/>
    <cellStyle name="Normal 7 2 3 2 2 3" xfId="8263"/>
    <cellStyle name="Normal 7 2 3 2 3" xfId="8264"/>
    <cellStyle name="Normal 7 2 3 2 4" xfId="8265"/>
    <cellStyle name="Normal 7 2 3 3" xfId="8266"/>
    <cellStyle name="Normal 7 2 3 3 2" xfId="8267"/>
    <cellStyle name="Normal 7 2 3 3 3" xfId="8268"/>
    <cellStyle name="Normal 7 2 3 4" xfId="8269"/>
    <cellStyle name="Normal 7 2 3 5" xfId="8270"/>
    <cellStyle name="Normal 7 2 3 6" xfId="8271"/>
    <cellStyle name="Normal 7 2 3 7" xfId="19991"/>
    <cellStyle name="Normal 7 2 4" xfId="8272"/>
    <cellStyle name="Normal 7 2 4 2" xfId="8273"/>
    <cellStyle name="Normal 7 2 4 2 2" xfId="8274"/>
    <cellStyle name="Normal 7 2 4 2 3" xfId="8275"/>
    <cellStyle name="Normal 7 2 4 3" xfId="8276"/>
    <cellStyle name="Normal 7 2 4 4" xfId="8277"/>
    <cellStyle name="Normal 7 2 5" xfId="8278"/>
    <cellStyle name="Normal 7 2 5 2" xfId="8279"/>
    <cellStyle name="Normal 7 2 5 3" xfId="8280"/>
    <cellStyle name="Normal 7 2 6" xfId="8281"/>
    <cellStyle name="Normal 7 2 7" xfId="8282"/>
    <cellStyle name="Normal 7 2 8" xfId="8283"/>
    <cellStyle name="Normal 7 2 9" xfId="8284"/>
    <cellStyle name="Normal 7 3" xfId="8285"/>
    <cellStyle name="Normal 7 3 2" xfId="8286"/>
    <cellStyle name="Normal 7 3 2 2" xfId="8287"/>
    <cellStyle name="Normal 7 3 2 2 2" xfId="8288"/>
    <cellStyle name="Normal 7 3 2 2 2 2" xfId="8289"/>
    <cellStyle name="Normal 7 3 2 2 2 3" xfId="8290"/>
    <cellStyle name="Normal 7 3 2 2 3" xfId="8291"/>
    <cellStyle name="Normal 7 3 2 2 4" xfId="8292"/>
    <cellStyle name="Normal 7 3 2 2 5" xfId="19994"/>
    <cellStyle name="Normal 7 3 2 3" xfId="8293"/>
    <cellStyle name="Normal 7 3 2 3 2" xfId="8294"/>
    <cellStyle name="Normal 7 3 2 3 3" xfId="8295"/>
    <cellStyle name="Normal 7 3 2 4" xfId="8296"/>
    <cellStyle name="Normal 7 3 2 5" xfId="8297"/>
    <cellStyle name="Normal 7 3 2 6" xfId="8298"/>
    <cellStyle name="Normal 7 3 2 7" xfId="19993"/>
    <cellStyle name="Normal 7 3 3" xfId="8299"/>
    <cellStyle name="Normal 7 3 3 2" xfId="8300"/>
    <cellStyle name="Normal 7 3 3 2 2" xfId="8301"/>
    <cellStyle name="Normal 7 3 3 2 3" xfId="8302"/>
    <cellStyle name="Normal 7 3 3 3" xfId="8303"/>
    <cellStyle name="Normal 7 3 3 4" xfId="8304"/>
    <cellStyle name="Normal 7 3 3 5" xfId="19995"/>
    <cellStyle name="Normal 7 3 4" xfId="8305"/>
    <cellStyle name="Normal 7 3 4 2" xfId="8306"/>
    <cellStyle name="Normal 7 3 4 3" xfId="8307"/>
    <cellStyle name="Normal 7 3 5" xfId="8308"/>
    <cellStyle name="Normal 7 3 6" xfId="8309"/>
    <cellStyle name="Normal 7 3 7" xfId="8310"/>
    <cellStyle name="Normal 7 3 8" xfId="8311"/>
    <cellStyle name="Normal 7 3 9" xfId="19992"/>
    <cellStyle name="Normal 7 4" xfId="8312"/>
    <cellStyle name="Normal 7 4 2" xfId="8313"/>
    <cellStyle name="Normal 7 4 2 2" xfId="8314"/>
    <cellStyle name="Normal 7 4 2 2 2" xfId="8315"/>
    <cellStyle name="Normal 7 4 2 2 3" xfId="8316"/>
    <cellStyle name="Normal 7 4 2 2 4" xfId="19998"/>
    <cellStyle name="Normal 7 4 2 3" xfId="8317"/>
    <cellStyle name="Normal 7 4 2 4" xfId="8318"/>
    <cellStyle name="Normal 7 4 2 5" xfId="19997"/>
    <cellStyle name="Normal 7 4 3" xfId="8319"/>
    <cellStyle name="Normal 7 4 3 2" xfId="8320"/>
    <cellStyle name="Normal 7 4 3 3" xfId="8321"/>
    <cellStyle name="Normal 7 4 3 4" xfId="19999"/>
    <cellStyle name="Normal 7 4 4" xfId="8322"/>
    <cellStyle name="Normal 7 4 5" xfId="8323"/>
    <cellStyle name="Normal 7 4 6" xfId="8324"/>
    <cellStyle name="Normal 7 4 7" xfId="19996"/>
    <cellStyle name="Normal 7 5" xfId="8325"/>
    <cellStyle name="Normal 7 5 2" xfId="8326"/>
    <cellStyle name="Normal 7 5 2 2" xfId="8327"/>
    <cellStyle name="Normal 7 5 2 2 2" xfId="8328"/>
    <cellStyle name="Normal 7 5 2 2 3" xfId="8329"/>
    <cellStyle name="Normal 7 5 2 3" xfId="8330"/>
    <cellStyle name="Normal 7 5 2 4" xfId="8331"/>
    <cellStyle name="Normal 7 5 2 5" xfId="20001"/>
    <cellStyle name="Normal 7 5 3" xfId="8332"/>
    <cellStyle name="Normal 7 5 3 2" xfId="8333"/>
    <cellStyle name="Normal 7 5 3 3" xfId="8334"/>
    <cellStyle name="Normal 7 5 4" xfId="8335"/>
    <cellStyle name="Normal 7 5 5" xfId="8336"/>
    <cellStyle name="Normal 7 5 6" xfId="20000"/>
    <cellStyle name="Normal 7 6" xfId="8337"/>
    <cellStyle name="Normal 7 6 2" xfId="8338"/>
    <cellStyle name="Normal 7 6 2 2" xfId="8339"/>
    <cellStyle name="Normal 7 6 2 3" xfId="8340"/>
    <cellStyle name="Normal 7 6 3" xfId="8341"/>
    <cellStyle name="Normal 7 6 4" xfId="8342"/>
    <cellStyle name="Normal 7 6 5" xfId="20002"/>
    <cellStyle name="Normal 7 7" xfId="8343"/>
    <cellStyle name="Normal 7 7 2" xfId="8344"/>
    <cellStyle name="Normal 7 7 2 2" xfId="8345"/>
    <cellStyle name="Normal 7 7 2 3" xfId="8346"/>
    <cellStyle name="Normal 7 7 3" xfId="8347"/>
    <cellStyle name="Normal 7 7 4" xfId="8348"/>
    <cellStyle name="Normal 7 7 5" xfId="21084"/>
    <cellStyle name="Normal 7 8" xfId="8349"/>
    <cellStyle name="Normal 7 8 2" xfId="8350"/>
    <cellStyle name="Normal 7 8 3" xfId="8351"/>
    <cellStyle name="Normal 7 9" xfId="8352"/>
    <cellStyle name="Normal 8" xfId="8353"/>
    <cellStyle name="Normal 8 10" xfId="8354"/>
    <cellStyle name="Normal 8 11" xfId="8355"/>
    <cellStyle name="Normal 8 12" xfId="8356"/>
    <cellStyle name="Normal 8 13" xfId="9750"/>
    <cellStyle name="Normal 8 14" xfId="20003"/>
    <cellStyle name="Normal 8 15" xfId="21586"/>
    <cellStyle name="Normal 8 2" xfId="8357"/>
    <cellStyle name="Normal 8 2 10" xfId="20004"/>
    <cellStyle name="Normal 8 2 2" xfId="8358"/>
    <cellStyle name="Normal 8 2 2 2" xfId="8359"/>
    <cellStyle name="Normal 8 2 2 2 2" xfId="8360"/>
    <cellStyle name="Normal 8 2 2 2 2 2" xfId="8361"/>
    <cellStyle name="Normal 8 2 2 2 2 2 2" xfId="8362"/>
    <cellStyle name="Normal 8 2 2 2 2 2 3" xfId="8363"/>
    <cellStyle name="Normal 8 2 2 2 2 3" xfId="8364"/>
    <cellStyle name="Normal 8 2 2 2 2 4" xfId="8365"/>
    <cellStyle name="Normal 8 2 2 2 3" xfId="8366"/>
    <cellStyle name="Normal 8 2 2 2 3 2" xfId="8367"/>
    <cellStyle name="Normal 8 2 2 2 3 3" xfId="8368"/>
    <cellStyle name="Normal 8 2 2 2 4" xfId="8369"/>
    <cellStyle name="Normal 8 2 2 2 5" xfId="8370"/>
    <cellStyle name="Normal 8 2 2 2 6" xfId="8371"/>
    <cellStyle name="Normal 8 2 2 2 7" xfId="20006"/>
    <cellStyle name="Normal 8 2 2 3" xfId="8372"/>
    <cellStyle name="Normal 8 2 2 3 2" xfId="8373"/>
    <cellStyle name="Normal 8 2 2 3 2 2" xfId="8374"/>
    <cellStyle name="Normal 8 2 2 3 2 3" xfId="8375"/>
    <cellStyle name="Normal 8 2 2 3 3" xfId="8376"/>
    <cellStyle name="Normal 8 2 2 3 4" xfId="8377"/>
    <cellStyle name="Normal 8 2 2 4" xfId="8378"/>
    <cellStyle name="Normal 8 2 2 4 2" xfId="8379"/>
    <cellStyle name="Normal 8 2 2 4 3" xfId="8380"/>
    <cellStyle name="Normal 8 2 2 5" xfId="8381"/>
    <cellStyle name="Normal 8 2 2 6" xfId="8382"/>
    <cellStyle name="Normal 8 2 2 7" xfId="8383"/>
    <cellStyle name="Normal 8 2 2 8" xfId="8384"/>
    <cellStyle name="Normal 8 2 2 9" xfId="20005"/>
    <cellStyle name="Normal 8 2 3" xfId="8385"/>
    <cellStyle name="Normal 8 2 3 2" xfId="8386"/>
    <cellStyle name="Normal 8 2 3 2 2" xfId="8387"/>
    <cellStyle name="Normal 8 2 3 2 2 2" xfId="8388"/>
    <cellStyle name="Normal 8 2 3 2 2 3" xfId="8389"/>
    <cellStyle name="Normal 8 2 3 2 3" xfId="8390"/>
    <cellStyle name="Normal 8 2 3 2 4" xfId="8391"/>
    <cellStyle name="Normal 8 2 3 3" xfId="8392"/>
    <cellStyle name="Normal 8 2 3 3 2" xfId="8393"/>
    <cellStyle name="Normal 8 2 3 3 3" xfId="8394"/>
    <cellStyle name="Normal 8 2 3 4" xfId="8395"/>
    <cellStyle name="Normal 8 2 3 5" xfId="8396"/>
    <cellStyle name="Normal 8 2 3 6" xfId="8397"/>
    <cellStyle name="Normal 8 2 3 7" xfId="20007"/>
    <cellStyle name="Normal 8 2 4" xfId="8398"/>
    <cellStyle name="Normal 8 2 4 2" xfId="8399"/>
    <cellStyle name="Normal 8 2 4 2 2" xfId="8400"/>
    <cellStyle name="Normal 8 2 4 2 3" xfId="8401"/>
    <cellStyle name="Normal 8 2 4 3" xfId="8402"/>
    <cellStyle name="Normal 8 2 4 4" xfId="8403"/>
    <cellStyle name="Normal 8 2 5" xfId="8404"/>
    <cellStyle name="Normal 8 2 5 2" xfId="8405"/>
    <cellStyle name="Normal 8 2 5 3" xfId="8406"/>
    <cellStyle name="Normal 8 2 6" xfId="8407"/>
    <cellStyle name="Normal 8 2 7" xfId="8408"/>
    <cellStyle name="Normal 8 2 8" xfId="8409"/>
    <cellStyle name="Normal 8 2 9" xfId="8410"/>
    <cellStyle name="Normal 8 3" xfId="8411"/>
    <cellStyle name="Normal 8 3 2" xfId="8412"/>
    <cellStyle name="Normal 8 3 2 2" xfId="8413"/>
    <cellStyle name="Normal 8 3 2 2 2" xfId="8414"/>
    <cellStyle name="Normal 8 3 2 2 2 2" xfId="8415"/>
    <cellStyle name="Normal 8 3 2 2 2 3" xfId="8416"/>
    <cellStyle name="Normal 8 3 2 2 3" xfId="8417"/>
    <cellStyle name="Normal 8 3 2 2 4" xfId="8418"/>
    <cellStyle name="Normal 8 3 2 2 5" xfId="20010"/>
    <cellStyle name="Normal 8 3 2 3" xfId="8419"/>
    <cellStyle name="Normal 8 3 2 3 2" xfId="8420"/>
    <cellStyle name="Normal 8 3 2 3 3" xfId="8421"/>
    <cellStyle name="Normal 8 3 2 4" xfId="8422"/>
    <cellStyle name="Normal 8 3 2 5" xfId="8423"/>
    <cellStyle name="Normal 8 3 2 6" xfId="8424"/>
    <cellStyle name="Normal 8 3 2 7" xfId="20009"/>
    <cellStyle name="Normal 8 3 3" xfId="8425"/>
    <cellStyle name="Normal 8 3 3 2" xfId="8426"/>
    <cellStyle name="Normal 8 3 3 2 2" xfId="8427"/>
    <cellStyle name="Normal 8 3 3 2 3" xfId="8428"/>
    <cellStyle name="Normal 8 3 3 3" xfId="8429"/>
    <cellStyle name="Normal 8 3 3 4" xfId="8430"/>
    <cellStyle name="Normal 8 3 3 5" xfId="20011"/>
    <cellStyle name="Normal 8 3 4" xfId="8431"/>
    <cellStyle name="Normal 8 3 4 2" xfId="8432"/>
    <cellStyle name="Normal 8 3 4 3" xfId="8433"/>
    <cellStyle name="Normal 8 3 5" xfId="8434"/>
    <cellStyle name="Normal 8 3 6" xfId="8435"/>
    <cellStyle name="Normal 8 3 7" xfId="8436"/>
    <cellStyle name="Normal 8 3 8" xfId="8437"/>
    <cellStyle name="Normal 8 3 9" xfId="20008"/>
    <cellStyle name="Normal 8 4" xfId="8438"/>
    <cellStyle name="Normal 8 4 2" xfId="8439"/>
    <cellStyle name="Normal 8 4 2 2" xfId="8440"/>
    <cellStyle name="Normal 8 4 2 2 2" xfId="8441"/>
    <cellStyle name="Normal 8 4 2 2 3" xfId="8442"/>
    <cellStyle name="Normal 8 4 2 2 4" xfId="20014"/>
    <cellStyle name="Normal 8 4 2 3" xfId="8443"/>
    <cellStyle name="Normal 8 4 2 4" xfId="8444"/>
    <cellStyle name="Normal 8 4 2 5" xfId="20013"/>
    <cellStyle name="Normal 8 4 3" xfId="8445"/>
    <cellStyle name="Normal 8 4 3 2" xfId="8446"/>
    <cellStyle name="Normal 8 4 3 3" xfId="8447"/>
    <cellStyle name="Normal 8 4 3 4" xfId="20015"/>
    <cellStyle name="Normal 8 4 4" xfId="8448"/>
    <cellStyle name="Normal 8 4 5" xfId="8449"/>
    <cellStyle name="Normal 8 4 6" xfId="8450"/>
    <cellStyle name="Normal 8 4 7" xfId="20012"/>
    <cellStyle name="Normal 8 5" xfId="8451"/>
    <cellStyle name="Normal 8 5 2" xfId="8452"/>
    <cellStyle name="Normal 8 5 2 2" xfId="8453"/>
    <cellStyle name="Normal 8 5 2 2 2" xfId="8454"/>
    <cellStyle name="Normal 8 5 2 2 3" xfId="8455"/>
    <cellStyle name="Normal 8 5 2 3" xfId="8456"/>
    <cellStyle name="Normal 8 5 2 4" xfId="8457"/>
    <cellStyle name="Normal 8 5 2 5" xfId="20017"/>
    <cellStyle name="Normal 8 5 3" xfId="8458"/>
    <cellStyle name="Normal 8 5 3 2" xfId="8459"/>
    <cellStyle name="Normal 8 5 3 3" xfId="8460"/>
    <cellStyle name="Normal 8 5 4" xfId="8461"/>
    <cellStyle name="Normal 8 5 5" xfId="8462"/>
    <cellStyle name="Normal 8 5 6" xfId="20016"/>
    <cellStyle name="Normal 8 6" xfId="8463"/>
    <cellStyle name="Normal 8 6 2" xfId="8464"/>
    <cellStyle name="Normal 8 6 2 2" xfId="8465"/>
    <cellStyle name="Normal 8 6 2 3" xfId="8466"/>
    <cellStyle name="Normal 8 6 3" xfId="8467"/>
    <cellStyle name="Normal 8 6 4" xfId="8468"/>
    <cellStyle name="Normal 8 6 5" xfId="20018"/>
    <cellStyle name="Normal 8 7" xfId="8469"/>
    <cellStyle name="Normal 8 7 2" xfId="8470"/>
    <cellStyle name="Normal 8 7 2 2" xfId="8471"/>
    <cellStyle name="Normal 8 7 2 3" xfId="8472"/>
    <cellStyle name="Normal 8 7 3" xfId="8473"/>
    <cellStyle name="Normal 8 7 4" xfId="8474"/>
    <cellStyle name="Normal 8 7 5" xfId="20924"/>
    <cellStyle name="Normal 8 8" xfId="8475"/>
    <cellStyle name="Normal 8 8 2" xfId="8476"/>
    <cellStyle name="Normal 8 8 3" xfId="8477"/>
    <cellStyle name="Normal 8 9" xfId="8478"/>
    <cellStyle name="Normal 9" xfId="8479"/>
    <cellStyle name="Normal 9 10" xfId="8480"/>
    <cellStyle name="Normal 9 11" xfId="8481"/>
    <cellStyle name="Normal 9 12" xfId="8482"/>
    <cellStyle name="Normal 9 13" xfId="20019"/>
    <cellStyle name="Normal 9 14" xfId="21638"/>
    <cellStyle name="Normal 9 15" xfId="21739"/>
    <cellStyle name="Normal 9 2" xfId="8483"/>
    <cellStyle name="Normal 9 2 10" xfId="20020"/>
    <cellStyle name="Normal 9 2 2" xfId="8484"/>
    <cellStyle name="Normal 9 2 2 2" xfId="8485"/>
    <cellStyle name="Normal 9 2 2 2 2" xfId="8486"/>
    <cellStyle name="Normal 9 2 2 2 2 2" xfId="8487"/>
    <cellStyle name="Normal 9 2 2 2 2 2 2" xfId="8488"/>
    <cellStyle name="Normal 9 2 2 2 2 2 3" xfId="8489"/>
    <cellStyle name="Normal 9 2 2 2 2 3" xfId="8490"/>
    <cellStyle name="Normal 9 2 2 2 2 4" xfId="8491"/>
    <cellStyle name="Normal 9 2 2 2 3" xfId="8492"/>
    <cellStyle name="Normal 9 2 2 2 3 2" xfId="8493"/>
    <cellStyle name="Normal 9 2 2 2 3 3" xfId="8494"/>
    <cellStyle name="Normal 9 2 2 2 4" xfId="8495"/>
    <cellStyle name="Normal 9 2 2 2 5" xfId="8496"/>
    <cellStyle name="Normal 9 2 2 2 6" xfId="8497"/>
    <cellStyle name="Normal 9 2 2 3" xfId="8498"/>
    <cellStyle name="Normal 9 2 2 3 2" xfId="8499"/>
    <cellStyle name="Normal 9 2 2 3 2 2" xfId="8500"/>
    <cellStyle name="Normal 9 2 2 3 2 3" xfId="8501"/>
    <cellStyle name="Normal 9 2 2 3 3" xfId="8502"/>
    <cellStyle name="Normal 9 2 2 3 4" xfId="8503"/>
    <cellStyle name="Normal 9 2 2 4" xfId="8504"/>
    <cellStyle name="Normal 9 2 2 4 2" xfId="8505"/>
    <cellStyle name="Normal 9 2 2 4 3" xfId="8506"/>
    <cellStyle name="Normal 9 2 2 5" xfId="8507"/>
    <cellStyle name="Normal 9 2 2 6" xfId="8508"/>
    <cellStyle name="Normal 9 2 2 7" xfId="8509"/>
    <cellStyle name="Normal 9 2 2 8" xfId="8510"/>
    <cellStyle name="Normal 9 2 3" xfId="8511"/>
    <cellStyle name="Normal 9 2 3 2" xfId="8512"/>
    <cellStyle name="Normal 9 2 3 2 2" xfId="8513"/>
    <cellStyle name="Normal 9 2 3 2 2 2" xfId="8514"/>
    <cellStyle name="Normal 9 2 3 2 2 3" xfId="8515"/>
    <cellStyle name="Normal 9 2 3 2 3" xfId="8516"/>
    <cellStyle name="Normal 9 2 3 2 4" xfId="8517"/>
    <cellStyle name="Normal 9 2 3 3" xfId="8518"/>
    <cellStyle name="Normal 9 2 3 3 2" xfId="8519"/>
    <cellStyle name="Normal 9 2 3 3 3" xfId="8520"/>
    <cellStyle name="Normal 9 2 3 4" xfId="8521"/>
    <cellStyle name="Normal 9 2 3 5" xfId="8522"/>
    <cellStyle name="Normal 9 2 3 6" xfId="8523"/>
    <cellStyle name="Normal 9 2 4" xfId="8524"/>
    <cellStyle name="Normal 9 2 4 2" xfId="8525"/>
    <cellStyle name="Normal 9 2 4 2 2" xfId="8526"/>
    <cellStyle name="Normal 9 2 4 2 3" xfId="8527"/>
    <cellStyle name="Normal 9 2 4 3" xfId="8528"/>
    <cellStyle name="Normal 9 2 4 4" xfId="8529"/>
    <cellStyle name="Normal 9 2 5" xfId="8530"/>
    <cellStyle name="Normal 9 2 5 2" xfId="8531"/>
    <cellStyle name="Normal 9 2 5 3" xfId="8532"/>
    <cellStyle name="Normal 9 2 6" xfId="8533"/>
    <cellStyle name="Normal 9 2 7" xfId="8534"/>
    <cellStyle name="Normal 9 2 8" xfId="8535"/>
    <cellStyle name="Normal 9 2 9" xfId="8536"/>
    <cellStyle name="Normal 9 3" xfId="8537"/>
    <cellStyle name="Normal 9 3 2" xfId="8538"/>
    <cellStyle name="Normal 9 3 2 2" xfId="8539"/>
    <cellStyle name="Normal 9 3 2 2 2" xfId="8540"/>
    <cellStyle name="Normal 9 3 2 2 2 2" xfId="8541"/>
    <cellStyle name="Normal 9 3 2 2 2 3" xfId="8542"/>
    <cellStyle name="Normal 9 3 2 2 3" xfId="8543"/>
    <cellStyle name="Normal 9 3 2 2 4" xfId="8544"/>
    <cellStyle name="Normal 9 3 2 3" xfId="8545"/>
    <cellStyle name="Normal 9 3 2 3 2" xfId="8546"/>
    <cellStyle name="Normal 9 3 2 3 3" xfId="8547"/>
    <cellStyle name="Normal 9 3 2 4" xfId="8548"/>
    <cellStyle name="Normal 9 3 2 5" xfId="8549"/>
    <cellStyle name="Normal 9 3 2 6" xfId="8550"/>
    <cellStyle name="Normal 9 3 3" xfId="8551"/>
    <cellStyle name="Normal 9 3 3 2" xfId="8552"/>
    <cellStyle name="Normal 9 3 3 2 2" xfId="8553"/>
    <cellStyle name="Normal 9 3 3 2 3" xfId="8554"/>
    <cellStyle name="Normal 9 3 3 3" xfId="8555"/>
    <cellStyle name="Normal 9 3 3 4" xfId="8556"/>
    <cellStyle name="Normal 9 3 4" xfId="8557"/>
    <cellStyle name="Normal 9 3 4 2" xfId="8558"/>
    <cellStyle name="Normal 9 3 4 3" xfId="8559"/>
    <cellStyle name="Normal 9 3 5" xfId="8560"/>
    <cellStyle name="Normal 9 3 6" xfId="8561"/>
    <cellStyle name="Normal 9 3 7" xfId="8562"/>
    <cellStyle name="Normal 9 3 8" xfId="8563"/>
    <cellStyle name="Normal 9 3 9" xfId="20021"/>
    <cellStyle name="Normal 9 4" xfId="8564"/>
    <cellStyle name="Normal 9 4 2" xfId="8565"/>
    <cellStyle name="Normal 9 4 2 2" xfId="8566"/>
    <cellStyle name="Normal 9 4 2 2 2" xfId="8567"/>
    <cellStyle name="Normal 9 4 2 2 3" xfId="8568"/>
    <cellStyle name="Normal 9 4 2 3" xfId="8569"/>
    <cellStyle name="Normal 9 4 2 4" xfId="8570"/>
    <cellStyle name="Normal 9 4 3" xfId="8571"/>
    <cellStyle name="Normal 9 4 3 2" xfId="8572"/>
    <cellStyle name="Normal 9 4 3 3" xfId="8573"/>
    <cellStyle name="Normal 9 4 4" xfId="8574"/>
    <cellStyle name="Normal 9 4 5" xfId="8575"/>
    <cellStyle name="Normal 9 4 6" xfId="8576"/>
    <cellStyle name="Normal 9 4 7" xfId="20022"/>
    <cellStyle name="Normal 9 5" xfId="8577"/>
    <cellStyle name="Normal 9 5 2" xfId="8578"/>
    <cellStyle name="Normal 9 5 2 2" xfId="8579"/>
    <cellStyle name="Normal 9 5 2 2 2" xfId="8580"/>
    <cellStyle name="Normal 9 5 2 2 3" xfId="8581"/>
    <cellStyle name="Normal 9 5 2 3" xfId="8582"/>
    <cellStyle name="Normal 9 5 2 4" xfId="8583"/>
    <cellStyle name="Normal 9 5 3" xfId="8584"/>
    <cellStyle name="Normal 9 5 3 2" xfId="8585"/>
    <cellStyle name="Normal 9 5 3 3" xfId="8586"/>
    <cellStyle name="Normal 9 5 4" xfId="8587"/>
    <cellStyle name="Normal 9 5 5" xfId="8588"/>
    <cellStyle name="Normal 9 6" xfId="8589"/>
    <cellStyle name="Normal 9 6 2" xfId="8590"/>
    <cellStyle name="Normal 9 6 2 2" xfId="8591"/>
    <cellStyle name="Normal 9 6 2 3" xfId="8592"/>
    <cellStyle name="Normal 9 6 3" xfId="8593"/>
    <cellStyle name="Normal 9 6 4" xfId="8594"/>
    <cellStyle name="Normal 9 7" xfId="8595"/>
    <cellStyle name="Normal 9 7 2" xfId="8596"/>
    <cellStyle name="Normal 9 7 2 2" xfId="8597"/>
    <cellStyle name="Normal 9 7 2 3" xfId="8598"/>
    <cellStyle name="Normal 9 7 3" xfId="8599"/>
    <cellStyle name="Normal 9 7 4" xfId="8600"/>
    <cellStyle name="Normal 9 8" xfId="8601"/>
    <cellStyle name="Normal 9 8 2" xfId="8602"/>
    <cellStyle name="Normal 9 8 3" xfId="8603"/>
    <cellStyle name="Normal 9 9" xfId="8604"/>
    <cellStyle name="Normal_2003 Sch 450" xfId="9693"/>
    <cellStyle name="Normal_330-I" xfId="9690"/>
    <cellStyle name="Normal_410-93" xfId="8605"/>
    <cellStyle name="Normal_410-I" xfId="139"/>
    <cellStyle name="Normal_415-I" xfId="9688"/>
    <cellStyle name="Normal_450" xfId="9692"/>
    <cellStyle name="Note 10" xfId="8606"/>
    <cellStyle name="Note 10 2" xfId="8607"/>
    <cellStyle name="Note 10 2 2" xfId="20024"/>
    <cellStyle name="Note 10 2 2 2" xfId="20025"/>
    <cellStyle name="Note 10 2 3" xfId="20026"/>
    <cellStyle name="Note 10 2 4" xfId="20023"/>
    <cellStyle name="Note 10 3" xfId="8608"/>
    <cellStyle name="Note 10 3 2" xfId="20028"/>
    <cellStyle name="Note 10 3 2 2" xfId="20029"/>
    <cellStyle name="Note 10 3 3" xfId="20030"/>
    <cellStyle name="Note 10 3 4" xfId="20027"/>
    <cellStyle name="Note 10 4" xfId="8609"/>
    <cellStyle name="Note 10 4 2" xfId="20032"/>
    <cellStyle name="Note 10 4 2 2" xfId="20033"/>
    <cellStyle name="Note 10 4 3" xfId="20034"/>
    <cellStyle name="Note 10 4 4" xfId="20031"/>
    <cellStyle name="Note 10 5" xfId="10284"/>
    <cellStyle name="Note 10 5 2" xfId="20035"/>
    <cellStyle name="Note 10 6" xfId="20036"/>
    <cellStyle name="Note 100" xfId="20037"/>
    <cellStyle name="Note 100 2" xfId="20038"/>
    <cellStyle name="Note 101" xfId="20039"/>
    <cellStyle name="Note 101 2" xfId="20040"/>
    <cellStyle name="Note 102" xfId="20041"/>
    <cellStyle name="Note 102 2" xfId="20042"/>
    <cellStyle name="Note 103" xfId="20043"/>
    <cellStyle name="Note 103 2" xfId="20044"/>
    <cellStyle name="Note 104" xfId="20045"/>
    <cellStyle name="Note 104 2" xfId="20046"/>
    <cellStyle name="Note 105" xfId="20047"/>
    <cellStyle name="Note 105 2" xfId="20048"/>
    <cellStyle name="Note 106" xfId="20049"/>
    <cellStyle name="Note 106 2" xfId="20050"/>
    <cellStyle name="Note 107" xfId="20051"/>
    <cellStyle name="Note 107 2" xfId="20052"/>
    <cellStyle name="Note 108" xfId="20053"/>
    <cellStyle name="Note 108 2" xfId="20054"/>
    <cellStyle name="Note 109" xfId="20055"/>
    <cellStyle name="Note 109 2" xfId="20056"/>
    <cellStyle name="Note 11" xfId="8610"/>
    <cellStyle name="Note 11 2" xfId="8611"/>
    <cellStyle name="Note 11 2 2" xfId="20059"/>
    <cellStyle name="Note 11 2 2 2" xfId="20060"/>
    <cellStyle name="Note 11 2 3" xfId="20061"/>
    <cellStyle name="Note 11 2 4" xfId="20058"/>
    <cellStyle name="Note 11 3" xfId="8612"/>
    <cellStyle name="Note 11 3 2" xfId="20063"/>
    <cellStyle name="Note 11 3 2 2" xfId="20064"/>
    <cellStyle name="Note 11 3 3" xfId="20065"/>
    <cellStyle name="Note 11 3 4" xfId="20062"/>
    <cellStyle name="Note 11 4" xfId="8613"/>
    <cellStyle name="Note 11 4 2" xfId="20067"/>
    <cellStyle name="Note 11 4 2 2" xfId="20068"/>
    <cellStyle name="Note 11 4 3" xfId="20069"/>
    <cellStyle name="Note 11 4 4" xfId="20066"/>
    <cellStyle name="Note 11 5" xfId="20070"/>
    <cellStyle name="Note 11 5 2" xfId="20071"/>
    <cellStyle name="Note 11 6" xfId="20072"/>
    <cellStyle name="Note 11 7" xfId="20057"/>
    <cellStyle name="Note 110" xfId="20073"/>
    <cellStyle name="Note 110 2" xfId="20074"/>
    <cellStyle name="Note 111" xfId="20075"/>
    <cellStyle name="Note 112" xfId="20076"/>
    <cellStyle name="Note 113" xfId="20077"/>
    <cellStyle name="Note 114" xfId="20078"/>
    <cellStyle name="Note 115" xfId="20079"/>
    <cellStyle name="Note 116" xfId="20080"/>
    <cellStyle name="Note 117" xfId="20081"/>
    <cellStyle name="Note 118" xfId="20082"/>
    <cellStyle name="Note 119" xfId="20083"/>
    <cellStyle name="Note 12" xfId="8614"/>
    <cellStyle name="Note 12 2" xfId="8615"/>
    <cellStyle name="Note 12 2 2" xfId="20085"/>
    <cellStyle name="Note 12 2 2 2" xfId="20086"/>
    <cellStyle name="Note 12 2 3" xfId="20087"/>
    <cellStyle name="Note 12 2 4" xfId="20084"/>
    <cellStyle name="Note 12 3" xfId="8616"/>
    <cellStyle name="Note 12 3 2" xfId="20089"/>
    <cellStyle name="Note 12 3 2 2" xfId="20090"/>
    <cellStyle name="Note 12 3 3" xfId="20091"/>
    <cellStyle name="Note 12 3 4" xfId="20088"/>
    <cellStyle name="Note 12 4" xfId="8617"/>
    <cellStyle name="Note 12 4 2" xfId="20093"/>
    <cellStyle name="Note 12 4 2 2" xfId="20094"/>
    <cellStyle name="Note 12 4 3" xfId="20095"/>
    <cellStyle name="Note 12 4 4" xfId="20092"/>
    <cellStyle name="Note 12 5" xfId="10285"/>
    <cellStyle name="Note 12 5 2" xfId="20096"/>
    <cellStyle name="Note 12 6" xfId="20097"/>
    <cellStyle name="Note 120" xfId="20098"/>
    <cellStyle name="Note 121" xfId="20099"/>
    <cellStyle name="Note 122" xfId="20100"/>
    <cellStyle name="Note 123" xfId="20101"/>
    <cellStyle name="Note 124" xfId="10677"/>
    <cellStyle name="Note 13" xfId="8618"/>
    <cellStyle name="Note 13 2" xfId="8619"/>
    <cellStyle name="Note 13 2 2" xfId="20103"/>
    <cellStyle name="Note 13 2 2 2" xfId="20104"/>
    <cellStyle name="Note 13 2 3" xfId="20105"/>
    <cellStyle name="Note 13 2 4" xfId="20102"/>
    <cellStyle name="Note 13 3" xfId="8620"/>
    <cellStyle name="Note 13 3 2" xfId="20107"/>
    <cellStyle name="Note 13 3 2 2" xfId="20108"/>
    <cellStyle name="Note 13 3 3" xfId="20109"/>
    <cellStyle name="Note 13 3 4" xfId="20106"/>
    <cellStyle name="Note 13 4" xfId="8621"/>
    <cellStyle name="Note 13 4 2" xfId="20111"/>
    <cellStyle name="Note 13 4 2 2" xfId="20112"/>
    <cellStyle name="Note 13 4 3" xfId="20113"/>
    <cellStyle name="Note 13 4 4" xfId="20110"/>
    <cellStyle name="Note 13 5" xfId="10286"/>
    <cellStyle name="Note 13 5 2" xfId="20114"/>
    <cellStyle name="Note 13 6" xfId="20115"/>
    <cellStyle name="Note 14" xfId="8622"/>
    <cellStyle name="Note 14 2" xfId="8623"/>
    <cellStyle name="Note 14 2 2" xfId="20118"/>
    <cellStyle name="Note 14 2 2 2" xfId="20119"/>
    <cellStyle name="Note 14 2 3" xfId="20120"/>
    <cellStyle name="Note 14 2 4" xfId="20117"/>
    <cellStyle name="Note 14 3" xfId="8624"/>
    <cellStyle name="Note 14 3 2" xfId="20122"/>
    <cellStyle name="Note 14 3 2 2" xfId="20123"/>
    <cellStyle name="Note 14 3 3" xfId="20124"/>
    <cellStyle name="Note 14 3 4" xfId="20121"/>
    <cellStyle name="Note 14 4" xfId="8625"/>
    <cellStyle name="Note 14 4 2" xfId="20126"/>
    <cellStyle name="Note 14 4 2 2" xfId="20127"/>
    <cellStyle name="Note 14 4 3" xfId="20128"/>
    <cellStyle name="Note 14 4 4" xfId="20125"/>
    <cellStyle name="Note 14 5" xfId="20129"/>
    <cellStyle name="Note 14 5 2" xfId="20130"/>
    <cellStyle name="Note 14 6" xfId="20131"/>
    <cellStyle name="Note 14 7" xfId="20116"/>
    <cellStyle name="Note 15" xfId="8626"/>
    <cellStyle name="Note 15 2" xfId="20132"/>
    <cellStyle name="Note 16" xfId="8627"/>
    <cellStyle name="Note 16 2" xfId="20134"/>
    <cellStyle name="Note 16 2 2" xfId="20135"/>
    <cellStyle name="Note 16 2 2 2" xfId="20136"/>
    <cellStyle name="Note 16 2 3" xfId="20137"/>
    <cellStyle name="Note 16 3" xfId="20138"/>
    <cellStyle name="Note 16 3 2" xfId="20139"/>
    <cellStyle name="Note 16 3 2 2" xfId="20140"/>
    <cellStyle name="Note 16 3 3" xfId="20141"/>
    <cellStyle name="Note 16 4" xfId="20142"/>
    <cellStyle name="Note 16 4 2" xfId="20143"/>
    <cellStyle name="Note 16 4 2 2" xfId="20144"/>
    <cellStyle name="Note 16 4 3" xfId="20145"/>
    <cellStyle name="Note 16 5" xfId="20146"/>
    <cellStyle name="Note 16 5 2" xfId="20147"/>
    <cellStyle name="Note 16 6" xfId="20148"/>
    <cellStyle name="Note 16 7" xfId="20133"/>
    <cellStyle name="Note 17" xfId="8628"/>
    <cellStyle name="Note 17 2" xfId="20150"/>
    <cellStyle name="Note 17 2 2" xfId="20151"/>
    <cellStyle name="Note 17 2 2 2" xfId="20152"/>
    <cellStyle name="Note 17 2 3" xfId="20153"/>
    <cellStyle name="Note 17 3" xfId="20154"/>
    <cellStyle name="Note 17 3 2" xfId="20155"/>
    <cellStyle name="Note 17 3 2 2" xfId="20156"/>
    <cellStyle name="Note 17 3 3" xfId="20157"/>
    <cellStyle name="Note 17 4" xfId="20158"/>
    <cellStyle name="Note 17 4 2" xfId="20159"/>
    <cellStyle name="Note 17 4 2 2" xfId="20160"/>
    <cellStyle name="Note 17 4 3" xfId="20161"/>
    <cellStyle name="Note 17 5" xfId="20162"/>
    <cellStyle name="Note 17 5 2" xfId="20163"/>
    <cellStyle name="Note 17 6" xfId="20164"/>
    <cellStyle name="Note 17 7" xfId="20149"/>
    <cellStyle name="Note 18" xfId="8629"/>
    <cellStyle name="Note 18 2" xfId="20166"/>
    <cellStyle name="Note 18 2 2" xfId="20167"/>
    <cellStyle name="Note 18 2 2 2" xfId="20168"/>
    <cellStyle name="Note 18 2 3" xfId="20169"/>
    <cellStyle name="Note 18 3" xfId="20170"/>
    <cellStyle name="Note 18 3 2" xfId="20171"/>
    <cellStyle name="Note 18 3 2 2" xfId="20172"/>
    <cellStyle name="Note 18 3 3" xfId="20173"/>
    <cellStyle name="Note 18 4" xfId="20174"/>
    <cellStyle name="Note 18 4 2" xfId="20175"/>
    <cellStyle name="Note 18 4 2 2" xfId="20176"/>
    <cellStyle name="Note 18 4 3" xfId="20177"/>
    <cellStyle name="Note 18 5" xfId="20178"/>
    <cellStyle name="Note 18 5 2" xfId="20179"/>
    <cellStyle name="Note 18 6" xfId="20180"/>
    <cellStyle name="Note 18 7" xfId="20165"/>
    <cellStyle name="Note 19" xfId="8630"/>
    <cellStyle name="Note 19 10" xfId="8631"/>
    <cellStyle name="Note 19 11" xfId="8632"/>
    <cellStyle name="Note 19 12" xfId="8633"/>
    <cellStyle name="Note 19 13" xfId="20181"/>
    <cellStyle name="Note 19 2" xfId="8634"/>
    <cellStyle name="Note 19 2 10" xfId="20182"/>
    <cellStyle name="Note 19 2 2" xfId="8635"/>
    <cellStyle name="Note 19 2 2 2" xfId="8636"/>
    <cellStyle name="Note 19 2 2 2 2" xfId="8637"/>
    <cellStyle name="Note 19 2 2 2 2 2" xfId="8638"/>
    <cellStyle name="Note 19 2 2 2 2 2 2" xfId="8639"/>
    <cellStyle name="Note 19 2 2 2 2 2 3" xfId="8640"/>
    <cellStyle name="Note 19 2 2 2 2 3" xfId="8641"/>
    <cellStyle name="Note 19 2 2 2 2 4" xfId="8642"/>
    <cellStyle name="Note 19 2 2 2 3" xfId="8643"/>
    <cellStyle name="Note 19 2 2 2 3 2" xfId="8644"/>
    <cellStyle name="Note 19 2 2 2 3 3" xfId="8645"/>
    <cellStyle name="Note 19 2 2 2 4" xfId="8646"/>
    <cellStyle name="Note 19 2 2 2 5" xfId="8647"/>
    <cellStyle name="Note 19 2 2 2 6" xfId="8648"/>
    <cellStyle name="Note 19 2 2 2 7" xfId="20184"/>
    <cellStyle name="Note 19 2 2 3" xfId="8649"/>
    <cellStyle name="Note 19 2 2 3 2" xfId="8650"/>
    <cellStyle name="Note 19 2 2 3 2 2" xfId="8651"/>
    <cellStyle name="Note 19 2 2 3 2 3" xfId="8652"/>
    <cellStyle name="Note 19 2 2 3 3" xfId="8653"/>
    <cellStyle name="Note 19 2 2 3 4" xfId="8654"/>
    <cellStyle name="Note 19 2 2 4" xfId="8655"/>
    <cellStyle name="Note 19 2 2 4 2" xfId="8656"/>
    <cellStyle name="Note 19 2 2 4 3" xfId="8657"/>
    <cellStyle name="Note 19 2 2 5" xfId="8658"/>
    <cellStyle name="Note 19 2 2 6" xfId="8659"/>
    <cellStyle name="Note 19 2 2 7" xfId="8660"/>
    <cellStyle name="Note 19 2 2 8" xfId="8661"/>
    <cellStyle name="Note 19 2 2 9" xfId="20183"/>
    <cellStyle name="Note 19 2 3" xfId="8662"/>
    <cellStyle name="Note 19 2 3 2" xfId="8663"/>
    <cellStyle name="Note 19 2 3 2 2" xfId="8664"/>
    <cellStyle name="Note 19 2 3 2 2 2" xfId="8665"/>
    <cellStyle name="Note 19 2 3 2 2 3" xfId="8666"/>
    <cellStyle name="Note 19 2 3 2 3" xfId="8667"/>
    <cellStyle name="Note 19 2 3 2 4" xfId="8668"/>
    <cellStyle name="Note 19 2 3 3" xfId="8669"/>
    <cellStyle name="Note 19 2 3 3 2" xfId="8670"/>
    <cellStyle name="Note 19 2 3 3 3" xfId="8671"/>
    <cellStyle name="Note 19 2 3 4" xfId="8672"/>
    <cellStyle name="Note 19 2 3 5" xfId="8673"/>
    <cellStyle name="Note 19 2 3 6" xfId="8674"/>
    <cellStyle name="Note 19 2 3 7" xfId="20185"/>
    <cellStyle name="Note 19 2 4" xfId="8675"/>
    <cellStyle name="Note 19 2 4 2" xfId="8676"/>
    <cellStyle name="Note 19 2 4 2 2" xfId="8677"/>
    <cellStyle name="Note 19 2 4 2 3" xfId="8678"/>
    <cellStyle name="Note 19 2 4 3" xfId="8679"/>
    <cellStyle name="Note 19 2 4 4" xfId="8680"/>
    <cellStyle name="Note 19 2 5" xfId="8681"/>
    <cellStyle name="Note 19 2 5 2" xfId="8682"/>
    <cellStyle name="Note 19 2 5 3" xfId="8683"/>
    <cellStyle name="Note 19 2 6" xfId="8684"/>
    <cellStyle name="Note 19 2 7" xfId="8685"/>
    <cellStyle name="Note 19 2 8" xfId="8686"/>
    <cellStyle name="Note 19 2 9" xfId="8687"/>
    <cellStyle name="Note 19 3" xfId="8688"/>
    <cellStyle name="Note 19 3 2" xfId="8689"/>
    <cellStyle name="Note 19 3 2 2" xfId="8690"/>
    <cellStyle name="Note 19 3 2 2 2" xfId="8691"/>
    <cellStyle name="Note 19 3 2 2 2 2" xfId="8692"/>
    <cellStyle name="Note 19 3 2 2 2 3" xfId="8693"/>
    <cellStyle name="Note 19 3 2 2 3" xfId="8694"/>
    <cellStyle name="Note 19 3 2 2 4" xfId="8695"/>
    <cellStyle name="Note 19 3 2 2 5" xfId="20188"/>
    <cellStyle name="Note 19 3 2 3" xfId="8696"/>
    <cellStyle name="Note 19 3 2 3 2" xfId="8697"/>
    <cellStyle name="Note 19 3 2 3 3" xfId="8698"/>
    <cellStyle name="Note 19 3 2 4" xfId="8699"/>
    <cellStyle name="Note 19 3 2 5" xfId="8700"/>
    <cellStyle name="Note 19 3 2 6" xfId="8701"/>
    <cellStyle name="Note 19 3 2 7" xfId="20187"/>
    <cellStyle name="Note 19 3 3" xfId="8702"/>
    <cellStyle name="Note 19 3 3 2" xfId="8703"/>
    <cellStyle name="Note 19 3 3 2 2" xfId="8704"/>
    <cellStyle name="Note 19 3 3 2 3" xfId="8705"/>
    <cellStyle name="Note 19 3 3 3" xfId="8706"/>
    <cellStyle name="Note 19 3 3 4" xfId="8707"/>
    <cellStyle name="Note 19 3 3 5" xfId="20189"/>
    <cellStyle name="Note 19 3 4" xfId="8708"/>
    <cellStyle name="Note 19 3 4 2" xfId="8709"/>
    <cellStyle name="Note 19 3 4 3" xfId="8710"/>
    <cellStyle name="Note 19 3 5" xfId="8711"/>
    <cellStyle name="Note 19 3 6" xfId="8712"/>
    <cellStyle name="Note 19 3 7" xfId="8713"/>
    <cellStyle name="Note 19 3 8" xfId="8714"/>
    <cellStyle name="Note 19 3 9" xfId="20186"/>
    <cellStyle name="Note 19 4" xfId="8715"/>
    <cellStyle name="Note 19 4 2" xfId="8716"/>
    <cellStyle name="Note 19 4 2 2" xfId="8717"/>
    <cellStyle name="Note 19 4 2 2 2" xfId="8718"/>
    <cellStyle name="Note 19 4 2 2 3" xfId="8719"/>
    <cellStyle name="Note 19 4 2 2 4" xfId="20192"/>
    <cellStyle name="Note 19 4 2 3" xfId="8720"/>
    <cellStyle name="Note 19 4 2 4" xfId="8721"/>
    <cellStyle name="Note 19 4 2 5" xfId="20191"/>
    <cellStyle name="Note 19 4 3" xfId="8722"/>
    <cellStyle name="Note 19 4 3 2" xfId="8723"/>
    <cellStyle name="Note 19 4 3 3" xfId="8724"/>
    <cellStyle name="Note 19 4 3 4" xfId="20193"/>
    <cellStyle name="Note 19 4 4" xfId="8725"/>
    <cellStyle name="Note 19 4 5" xfId="8726"/>
    <cellStyle name="Note 19 4 6" xfId="8727"/>
    <cellStyle name="Note 19 4 7" xfId="20190"/>
    <cellStyle name="Note 19 5" xfId="8728"/>
    <cellStyle name="Note 19 5 2" xfId="8729"/>
    <cellStyle name="Note 19 5 2 2" xfId="8730"/>
    <cellStyle name="Note 19 5 2 2 2" xfId="8731"/>
    <cellStyle name="Note 19 5 2 2 3" xfId="8732"/>
    <cellStyle name="Note 19 5 2 3" xfId="8733"/>
    <cellStyle name="Note 19 5 2 4" xfId="8734"/>
    <cellStyle name="Note 19 5 2 5" xfId="20195"/>
    <cellStyle name="Note 19 5 3" xfId="8735"/>
    <cellStyle name="Note 19 5 3 2" xfId="8736"/>
    <cellStyle name="Note 19 5 3 3" xfId="8737"/>
    <cellStyle name="Note 19 5 4" xfId="8738"/>
    <cellStyle name="Note 19 5 5" xfId="8739"/>
    <cellStyle name="Note 19 5 6" xfId="20194"/>
    <cellStyle name="Note 19 6" xfId="8740"/>
    <cellStyle name="Note 19 6 2" xfId="8741"/>
    <cellStyle name="Note 19 6 2 2" xfId="8742"/>
    <cellStyle name="Note 19 6 2 3" xfId="8743"/>
    <cellStyle name="Note 19 6 3" xfId="8744"/>
    <cellStyle name="Note 19 6 4" xfId="8745"/>
    <cellStyle name="Note 19 6 5" xfId="20196"/>
    <cellStyle name="Note 19 7" xfId="8746"/>
    <cellStyle name="Note 19 7 2" xfId="8747"/>
    <cellStyle name="Note 19 7 2 2" xfId="8748"/>
    <cellStyle name="Note 19 7 2 3" xfId="8749"/>
    <cellStyle name="Note 19 7 3" xfId="8750"/>
    <cellStyle name="Note 19 7 4" xfId="8751"/>
    <cellStyle name="Note 19 8" xfId="8752"/>
    <cellStyle name="Note 19 8 2" xfId="8753"/>
    <cellStyle name="Note 19 8 3" xfId="8754"/>
    <cellStyle name="Note 19 9" xfId="8755"/>
    <cellStyle name="Note 2" xfId="117"/>
    <cellStyle name="Note 2 10" xfId="21085"/>
    <cellStyle name="Note 2 11" xfId="21086"/>
    <cellStyle name="Note 2 12" xfId="21087"/>
    <cellStyle name="Note 2 13" xfId="21088"/>
    <cellStyle name="Note 2 14" xfId="21089"/>
    <cellStyle name="Note 2 15" xfId="21090"/>
    <cellStyle name="Note 2 16" xfId="21091"/>
    <cellStyle name="Note 2 17" xfId="21092"/>
    <cellStyle name="Note 2 18" xfId="21093"/>
    <cellStyle name="Note 2 19" xfId="21094"/>
    <cellStyle name="Note 2 2" xfId="8756"/>
    <cellStyle name="Note 2 2 2" xfId="20198"/>
    <cellStyle name="Note 2 2 2 2" xfId="20199"/>
    <cellStyle name="Note 2 2 3" xfId="20200"/>
    <cellStyle name="Note 2 2 4" xfId="21095"/>
    <cellStyle name="Note 2 2 5" xfId="20197"/>
    <cellStyle name="Note 2 2 6" xfId="21721"/>
    <cellStyle name="Note 2 20" xfId="21096"/>
    <cellStyle name="Note 2 21" xfId="21097"/>
    <cellStyle name="Note 2 22" xfId="21098"/>
    <cellStyle name="Note 2 23" xfId="21099"/>
    <cellStyle name="Note 2 24" xfId="21100"/>
    <cellStyle name="Note 2 25" xfId="21101"/>
    <cellStyle name="Note 2 26" xfId="21102"/>
    <cellStyle name="Note 2 27" xfId="21103"/>
    <cellStyle name="Note 2 28" xfId="21104"/>
    <cellStyle name="Note 2 29" xfId="21105"/>
    <cellStyle name="Note 2 3" xfId="8757"/>
    <cellStyle name="Note 2 3 2" xfId="20202"/>
    <cellStyle name="Note 2 3 2 2" xfId="20203"/>
    <cellStyle name="Note 2 3 3" xfId="20204"/>
    <cellStyle name="Note 2 3 4" xfId="21106"/>
    <cellStyle name="Note 2 3 5" xfId="20201"/>
    <cellStyle name="Note 2 3 6" xfId="21738"/>
    <cellStyle name="Note 2 30" xfId="21107"/>
    <cellStyle name="Note 2 31" xfId="21108"/>
    <cellStyle name="Note 2 4" xfId="8758"/>
    <cellStyle name="Note 2 4 2" xfId="20206"/>
    <cellStyle name="Note 2 4 2 2" xfId="20207"/>
    <cellStyle name="Note 2 4 3" xfId="20208"/>
    <cellStyle name="Note 2 4 4" xfId="21109"/>
    <cellStyle name="Note 2 4 5" xfId="20205"/>
    <cellStyle name="Note 2 4 6" xfId="21695"/>
    <cellStyle name="Note 2 5" xfId="8759"/>
    <cellStyle name="Note 2 5 2" xfId="8760"/>
    <cellStyle name="Note 2 5 2 2" xfId="8761"/>
    <cellStyle name="Note 2 5 2 3" xfId="8762"/>
    <cellStyle name="Note 2 5 2 4" xfId="20210"/>
    <cellStyle name="Note 2 5 3" xfId="21110"/>
    <cellStyle name="Note 2 5 4" xfId="20209"/>
    <cellStyle name="Note 2 6" xfId="8763"/>
    <cellStyle name="Note 2 6 2" xfId="8764"/>
    <cellStyle name="Note 2 6 2 2" xfId="8765"/>
    <cellStyle name="Note 2 6 2 3" xfId="8766"/>
    <cellStyle name="Note 2 6 3" xfId="20211"/>
    <cellStyle name="Note 2 7" xfId="9747"/>
    <cellStyle name="Note 2 7 2" xfId="21111"/>
    <cellStyle name="Note 2 8" xfId="21112"/>
    <cellStyle name="Note 2 9" xfId="21113"/>
    <cellStyle name="Note 20" xfId="8767"/>
    <cellStyle name="Note 20 2" xfId="8768"/>
    <cellStyle name="Note 20 2 2" xfId="20214"/>
    <cellStyle name="Note 20 2 2 2" xfId="20215"/>
    <cellStyle name="Note 20 2 3" xfId="20216"/>
    <cellStyle name="Note 20 2 4" xfId="20213"/>
    <cellStyle name="Note 20 3" xfId="20217"/>
    <cellStyle name="Note 20 3 2" xfId="20218"/>
    <cellStyle name="Note 20 3 2 2" xfId="20219"/>
    <cellStyle name="Note 20 3 3" xfId="20220"/>
    <cellStyle name="Note 20 4" xfId="20221"/>
    <cellStyle name="Note 20 4 2" xfId="20222"/>
    <cellStyle name="Note 20 4 2 2" xfId="20223"/>
    <cellStyle name="Note 20 4 3" xfId="20224"/>
    <cellStyle name="Note 20 5" xfId="20225"/>
    <cellStyle name="Note 20 5 2" xfId="20226"/>
    <cellStyle name="Note 20 6" xfId="20227"/>
    <cellStyle name="Note 20 7" xfId="20212"/>
    <cellStyle name="Note 21" xfId="8769"/>
    <cellStyle name="Note 21 2" xfId="8770"/>
    <cellStyle name="Note 21 2 2" xfId="20230"/>
    <cellStyle name="Note 21 2 2 2" xfId="20231"/>
    <cellStyle name="Note 21 2 3" xfId="20232"/>
    <cellStyle name="Note 21 2 4" xfId="20229"/>
    <cellStyle name="Note 21 3" xfId="8771"/>
    <cellStyle name="Note 21 3 2" xfId="20234"/>
    <cellStyle name="Note 21 3 2 2" xfId="20235"/>
    <cellStyle name="Note 21 3 3" xfId="20236"/>
    <cellStyle name="Note 21 3 4" xfId="20233"/>
    <cellStyle name="Note 21 4" xfId="8772"/>
    <cellStyle name="Note 21 4 2" xfId="20238"/>
    <cellStyle name="Note 21 4 2 2" xfId="20239"/>
    <cellStyle name="Note 21 4 3" xfId="20240"/>
    <cellStyle name="Note 21 4 4" xfId="20237"/>
    <cellStyle name="Note 21 5" xfId="20241"/>
    <cellStyle name="Note 21 5 2" xfId="20242"/>
    <cellStyle name="Note 21 6" xfId="20243"/>
    <cellStyle name="Note 21 7" xfId="20228"/>
    <cellStyle name="Note 22" xfId="8773"/>
    <cellStyle name="Note 22 2" xfId="8774"/>
    <cellStyle name="Note 22 2 2" xfId="8775"/>
    <cellStyle name="Note 22 2 2 2" xfId="8776"/>
    <cellStyle name="Note 22 2 2 2 2" xfId="20247"/>
    <cellStyle name="Note 22 2 2 3" xfId="8777"/>
    <cellStyle name="Note 22 2 2 4" xfId="20246"/>
    <cellStyle name="Note 22 2 3" xfId="8778"/>
    <cellStyle name="Note 22 2 3 2" xfId="20248"/>
    <cellStyle name="Note 22 2 4" xfId="8779"/>
    <cellStyle name="Note 22 2 5" xfId="20245"/>
    <cellStyle name="Note 22 3" xfId="8780"/>
    <cellStyle name="Note 22 3 2" xfId="8781"/>
    <cellStyle name="Note 22 3 2 2" xfId="20251"/>
    <cellStyle name="Note 22 3 2 3" xfId="20250"/>
    <cellStyle name="Note 22 3 3" xfId="8782"/>
    <cellStyle name="Note 22 3 3 2" xfId="20252"/>
    <cellStyle name="Note 22 3 4" xfId="20249"/>
    <cellStyle name="Note 22 4" xfId="8783"/>
    <cellStyle name="Note 22 4 2" xfId="20254"/>
    <cellStyle name="Note 22 4 2 2" xfId="20255"/>
    <cellStyle name="Note 22 4 3" xfId="20256"/>
    <cellStyle name="Note 22 4 4" xfId="20253"/>
    <cellStyle name="Note 22 5" xfId="8784"/>
    <cellStyle name="Note 22 5 2" xfId="20258"/>
    <cellStyle name="Note 22 5 3" xfId="20257"/>
    <cellStyle name="Note 22 6" xfId="8785"/>
    <cellStyle name="Note 22 6 2" xfId="20259"/>
    <cellStyle name="Note 22 7" xfId="20244"/>
    <cellStyle name="Note 23" xfId="8786"/>
    <cellStyle name="Note 23 2" xfId="20261"/>
    <cellStyle name="Note 23 2 2" xfId="20262"/>
    <cellStyle name="Note 23 2 2 2" xfId="20263"/>
    <cellStyle name="Note 23 2 3" xfId="20264"/>
    <cellStyle name="Note 23 3" xfId="20265"/>
    <cellStyle name="Note 23 3 2" xfId="20266"/>
    <cellStyle name="Note 23 3 2 2" xfId="20267"/>
    <cellStyle name="Note 23 3 3" xfId="20268"/>
    <cellStyle name="Note 23 4" xfId="20269"/>
    <cellStyle name="Note 23 4 2" xfId="20270"/>
    <cellStyle name="Note 23 4 2 2" xfId="20271"/>
    <cellStyle name="Note 23 4 3" xfId="20272"/>
    <cellStyle name="Note 23 5" xfId="20273"/>
    <cellStyle name="Note 23 5 2" xfId="20274"/>
    <cellStyle name="Note 23 6" xfId="20275"/>
    <cellStyle name="Note 23 7" xfId="20260"/>
    <cellStyle name="Note 24" xfId="8787"/>
    <cellStyle name="Note 24 2" xfId="20277"/>
    <cellStyle name="Note 24 2 2" xfId="20278"/>
    <cellStyle name="Note 24 2 2 2" xfId="20279"/>
    <cellStyle name="Note 24 2 3" xfId="20280"/>
    <cellStyle name="Note 24 3" xfId="20281"/>
    <cellStyle name="Note 24 3 2" xfId="20282"/>
    <cellStyle name="Note 24 3 2 2" xfId="20283"/>
    <cellStyle name="Note 24 3 3" xfId="20284"/>
    <cellStyle name="Note 24 4" xfId="20285"/>
    <cellStyle name="Note 24 4 2" xfId="20286"/>
    <cellStyle name="Note 24 4 2 2" xfId="20287"/>
    <cellStyle name="Note 24 4 3" xfId="20288"/>
    <cellStyle name="Note 24 5" xfId="20289"/>
    <cellStyle name="Note 24 5 2" xfId="20290"/>
    <cellStyle name="Note 24 6" xfId="20291"/>
    <cellStyle name="Note 24 7" xfId="20276"/>
    <cellStyle name="Note 25" xfId="8788"/>
    <cellStyle name="Note 25 2" xfId="20293"/>
    <cellStyle name="Note 25 2 2" xfId="20294"/>
    <cellStyle name="Note 25 2 2 2" xfId="20295"/>
    <cellStyle name="Note 25 2 3" xfId="20296"/>
    <cellStyle name="Note 25 3" xfId="20297"/>
    <cellStyle name="Note 25 3 2" xfId="20298"/>
    <cellStyle name="Note 25 3 2 2" xfId="20299"/>
    <cellStyle name="Note 25 3 3" xfId="20300"/>
    <cellStyle name="Note 25 4" xfId="20301"/>
    <cellStyle name="Note 25 4 2" xfId="20302"/>
    <cellStyle name="Note 25 4 2 2" xfId="20303"/>
    <cellStyle name="Note 25 4 3" xfId="20304"/>
    <cellStyle name="Note 25 5" xfId="20305"/>
    <cellStyle name="Note 25 5 2" xfId="20306"/>
    <cellStyle name="Note 25 6" xfId="20307"/>
    <cellStyle name="Note 25 7" xfId="20292"/>
    <cellStyle name="Note 26" xfId="20308"/>
    <cellStyle name="Note 26 2" xfId="20309"/>
    <cellStyle name="Note 26 2 2" xfId="20310"/>
    <cellStyle name="Note 26 2 2 2" xfId="20311"/>
    <cellStyle name="Note 26 2 3" xfId="20312"/>
    <cellStyle name="Note 26 3" xfId="20313"/>
    <cellStyle name="Note 26 3 2" xfId="20314"/>
    <cellStyle name="Note 26 3 2 2" xfId="20315"/>
    <cellStyle name="Note 26 3 3" xfId="20316"/>
    <cellStyle name="Note 26 4" xfId="20317"/>
    <cellStyle name="Note 26 4 2" xfId="20318"/>
    <cellStyle name="Note 26 4 2 2" xfId="20319"/>
    <cellStyle name="Note 26 4 3" xfId="20320"/>
    <cellStyle name="Note 26 5" xfId="20321"/>
    <cellStyle name="Note 26 5 2" xfId="20322"/>
    <cellStyle name="Note 26 6" xfId="20323"/>
    <cellStyle name="Note 27" xfId="20324"/>
    <cellStyle name="Note 27 2" xfId="20325"/>
    <cellStyle name="Note 27 2 2" xfId="20326"/>
    <cellStyle name="Note 27 2 2 2" xfId="20327"/>
    <cellStyle name="Note 27 2 3" xfId="20328"/>
    <cellStyle name="Note 27 3" xfId="20329"/>
    <cellStyle name="Note 27 3 2" xfId="20330"/>
    <cellStyle name="Note 27 3 2 2" xfId="20331"/>
    <cellStyle name="Note 27 3 3" xfId="20332"/>
    <cellStyle name="Note 27 4" xfId="20333"/>
    <cellStyle name="Note 27 4 2" xfId="20334"/>
    <cellStyle name="Note 27 4 2 2" xfId="20335"/>
    <cellStyle name="Note 27 4 3" xfId="20336"/>
    <cellStyle name="Note 27 5" xfId="20337"/>
    <cellStyle name="Note 27 5 2" xfId="20338"/>
    <cellStyle name="Note 27 6" xfId="20339"/>
    <cellStyle name="Note 28" xfId="20340"/>
    <cellStyle name="Note 28 2" xfId="20341"/>
    <cellStyle name="Note 28 2 2" xfId="20342"/>
    <cellStyle name="Note 28 2 2 2" xfId="20343"/>
    <cellStyle name="Note 28 2 3" xfId="20344"/>
    <cellStyle name="Note 28 3" xfId="20345"/>
    <cellStyle name="Note 28 3 2" xfId="20346"/>
    <cellStyle name="Note 28 3 2 2" xfId="20347"/>
    <cellStyle name="Note 28 3 3" xfId="20348"/>
    <cellStyle name="Note 28 4" xfId="20349"/>
    <cellStyle name="Note 28 4 2" xfId="20350"/>
    <cellStyle name="Note 28 4 2 2" xfId="20351"/>
    <cellStyle name="Note 28 4 3" xfId="20352"/>
    <cellStyle name="Note 28 5" xfId="20353"/>
    <cellStyle name="Note 28 5 2" xfId="20354"/>
    <cellStyle name="Note 28 6" xfId="20355"/>
    <cellStyle name="Note 29" xfId="20356"/>
    <cellStyle name="Note 29 2" xfId="20357"/>
    <cellStyle name="Note 29 2 2" xfId="20358"/>
    <cellStyle name="Note 29 2 2 2" xfId="20359"/>
    <cellStyle name="Note 29 2 3" xfId="20360"/>
    <cellStyle name="Note 29 3" xfId="20361"/>
    <cellStyle name="Note 29 3 2" xfId="20362"/>
    <cellStyle name="Note 29 3 2 2" xfId="20363"/>
    <cellStyle name="Note 29 3 3" xfId="20364"/>
    <cellStyle name="Note 29 4" xfId="20365"/>
    <cellStyle name="Note 29 4 2" xfId="20366"/>
    <cellStyle name="Note 29 4 2 2" xfId="20367"/>
    <cellStyle name="Note 29 4 3" xfId="20368"/>
    <cellStyle name="Note 29 5" xfId="20369"/>
    <cellStyle name="Note 29 5 2" xfId="20370"/>
    <cellStyle name="Note 29 6" xfId="20371"/>
    <cellStyle name="Note 3" xfId="8789"/>
    <cellStyle name="Note 3 2" xfId="8790"/>
    <cellStyle name="Note 3 2 2" xfId="20373"/>
    <cellStyle name="Note 3 2 2 2" xfId="20374"/>
    <cellStyle name="Note 3 2 3" xfId="20375"/>
    <cellStyle name="Note 3 2 4" xfId="20372"/>
    <cellStyle name="Note 3 2 5" xfId="21718"/>
    <cellStyle name="Note 3 3" xfId="8791"/>
    <cellStyle name="Note 3 3 2" xfId="20377"/>
    <cellStyle name="Note 3 3 2 2" xfId="20378"/>
    <cellStyle name="Note 3 3 3" xfId="20379"/>
    <cellStyle name="Note 3 3 4" xfId="20376"/>
    <cellStyle name="Note 3 3 5" xfId="21735"/>
    <cellStyle name="Note 3 4" xfId="8792"/>
    <cellStyle name="Note 3 4 2" xfId="20381"/>
    <cellStyle name="Note 3 4 2 2" xfId="20382"/>
    <cellStyle name="Note 3 4 3" xfId="20383"/>
    <cellStyle name="Note 3 4 4" xfId="20380"/>
    <cellStyle name="Note 3 4 5" xfId="21700"/>
    <cellStyle name="Note 3 5" xfId="8793"/>
    <cellStyle name="Note 3 5 2" xfId="8794"/>
    <cellStyle name="Note 3 5 2 2" xfId="8795"/>
    <cellStyle name="Note 3 5 2 3" xfId="8796"/>
    <cellStyle name="Note 3 5 2 4" xfId="20385"/>
    <cellStyle name="Note 3 5 3" xfId="20384"/>
    <cellStyle name="Note 3 6" xfId="8797"/>
    <cellStyle name="Note 3 6 2" xfId="20386"/>
    <cellStyle name="Note 3 7" xfId="9748"/>
    <cellStyle name="Note 30" xfId="20387"/>
    <cellStyle name="Note 30 2" xfId="20388"/>
    <cellStyle name="Note 30 2 2" xfId="20389"/>
    <cellStyle name="Note 30 2 2 2" xfId="20390"/>
    <cellStyle name="Note 30 2 3" xfId="20391"/>
    <cellStyle name="Note 30 3" xfId="20392"/>
    <cellStyle name="Note 30 3 2" xfId="20393"/>
    <cellStyle name="Note 30 3 2 2" xfId="20394"/>
    <cellStyle name="Note 30 3 3" xfId="20395"/>
    <cellStyle name="Note 30 4" xfId="20396"/>
    <cellStyle name="Note 30 4 2" xfId="20397"/>
    <cellStyle name="Note 30 4 2 2" xfId="20398"/>
    <cellStyle name="Note 30 4 3" xfId="20399"/>
    <cellStyle name="Note 31" xfId="20400"/>
    <cellStyle name="Note 32" xfId="20401"/>
    <cellStyle name="Note 33" xfId="20402"/>
    <cellStyle name="Note 33 2" xfId="20403"/>
    <cellStyle name="Note 33 2 2" xfId="20404"/>
    <cellStyle name="Note 33 3" xfId="20405"/>
    <cellStyle name="Note 34" xfId="20406"/>
    <cellStyle name="Note 34 2" xfId="20407"/>
    <cellStyle name="Note 34 2 2" xfId="20408"/>
    <cellStyle name="Note 34 3" xfId="20409"/>
    <cellStyle name="Note 35" xfId="20410"/>
    <cellStyle name="Note 35 2" xfId="20411"/>
    <cellStyle name="Note 35 2 2" xfId="20412"/>
    <cellStyle name="Note 35 3" xfId="20413"/>
    <cellStyle name="Note 36" xfId="20414"/>
    <cellStyle name="Note 36 2" xfId="20415"/>
    <cellStyle name="Note 36 2 2" xfId="20416"/>
    <cellStyle name="Note 36 3" xfId="20417"/>
    <cellStyle name="Note 37" xfId="20418"/>
    <cellStyle name="Note 37 2" xfId="20419"/>
    <cellStyle name="Note 37 2 2" xfId="20420"/>
    <cellStyle name="Note 37 3" xfId="20421"/>
    <cellStyle name="Note 38" xfId="20422"/>
    <cellStyle name="Note 38 2" xfId="20423"/>
    <cellStyle name="Note 38 2 2" xfId="20424"/>
    <cellStyle name="Note 38 3" xfId="20425"/>
    <cellStyle name="Note 39" xfId="20426"/>
    <cellStyle name="Note 39 2" xfId="20427"/>
    <cellStyle name="Note 39 2 2" xfId="20428"/>
    <cellStyle name="Note 39 3" xfId="20429"/>
    <cellStyle name="Note 4" xfId="8798"/>
    <cellStyle name="Note 4 2" xfId="8799"/>
    <cellStyle name="Note 4 2 2" xfId="10289"/>
    <cellStyle name="Note 4 2 3" xfId="10288"/>
    <cellStyle name="Note 4 2 4" xfId="20431"/>
    <cellStyle name="Note 4 2 5" xfId="21717"/>
    <cellStyle name="Note 4 3" xfId="8800"/>
    <cellStyle name="Note 4 3 2" xfId="10290"/>
    <cellStyle name="Note 4 3 3" xfId="20432"/>
    <cellStyle name="Note 4 3 4" xfId="21734"/>
    <cellStyle name="Note 4 4" xfId="8801"/>
    <cellStyle name="Note 4 4 2" xfId="20433"/>
    <cellStyle name="Note 4 4 3" xfId="21603"/>
    <cellStyle name="Note 4 4 4" xfId="21701"/>
    <cellStyle name="Note 4 5" xfId="10287"/>
    <cellStyle name="Note 4 6" xfId="20430"/>
    <cellStyle name="Note 40" xfId="20434"/>
    <cellStyle name="Note 40 2" xfId="20435"/>
    <cellStyle name="Note 40 2 2" xfId="20436"/>
    <cellStyle name="Note 40 3" xfId="20437"/>
    <cellStyle name="Note 41" xfId="20438"/>
    <cellStyle name="Note 41 2" xfId="20439"/>
    <cellStyle name="Note 41 2 2" xfId="20440"/>
    <cellStyle name="Note 41 3" xfId="20441"/>
    <cellStyle name="Note 42" xfId="20442"/>
    <cellStyle name="Note 42 2" xfId="20443"/>
    <cellStyle name="Note 42 2 2" xfId="20444"/>
    <cellStyle name="Note 42 3" xfId="20445"/>
    <cellStyle name="Note 43" xfId="20446"/>
    <cellStyle name="Note 43 2" xfId="20447"/>
    <cellStyle name="Note 43 2 2" xfId="20448"/>
    <cellStyle name="Note 43 3" xfId="20449"/>
    <cellStyle name="Note 44" xfId="20450"/>
    <cellStyle name="Note 44 2" xfId="20451"/>
    <cellStyle name="Note 44 2 2" xfId="20452"/>
    <cellStyle name="Note 44 3" xfId="20453"/>
    <cellStyle name="Note 45" xfId="20454"/>
    <cellStyle name="Note 45 2" xfId="20455"/>
    <cellStyle name="Note 45 2 2" xfId="20456"/>
    <cellStyle name="Note 45 3" xfId="20457"/>
    <cellStyle name="Note 46" xfId="20458"/>
    <cellStyle name="Note 46 2" xfId="20459"/>
    <cellStyle name="Note 46 2 2" xfId="20460"/>
    <cellStyle name="Note 46 3" xfId="20461"/>
    <cellStyle name="Note 47" xfId="20462"/>
    <cellStyle name="Note 47 2" xfId="20463"/>
    <cellStyle name="Note 47 2 2" xfId="20464"/>
    <cellStyle name="Note 47 3" xfId="20465"/>
    <cellStyle name="Note 48" xfId="20466"/>
    <cellStyle name="Note 48 2" xfId="20467"/>
    <cellStyle name="Note 48 2 2" xfId="20468"/>
    <cellStyle name="Note 48 3" xfId="20469"/>
    <cellStyle name="Note 49" xfId="20470"/>
    <cellStyle name="Note 49 2" xfId="20471"/>
    <cellStyle name="Note 49 2 2" xfId="20472"/>
    <cellStyle name="Note 49 3" xfId="20473"/>
    <cellStyle name="Note 5" xfId="8802"/>
    <cellStyle name="Note 5 2" xfId="8803"/>
    <cellStyle name="Note 5 2 2" xfId="10293"/>
    <cellStyle name="Note 5 2 2 2" xfId="20474"/>
    <cellStyle name="Note 5 2 3" xfId="10292"/>
    <cellStyle name="Note 5 3" xfId="8804"/>
    <cellStyle name="Note 5 3 2" xfId="10294"/>
    <cellStyle name="Note 5 3 2 2" xfId="20475"/>
    <cellStyle name="Note 5 3 3" xfId="20476"/>
    <cellStyle name="Note 5 4" xfId="8805"/>
    <cellStyle name="Note 5 4 2" xfId="20478"/>
    <cellStyle name="Note 5 4 2 2" xfId="20479"/>
    <cellStyle name="Note 5 4 3" xfId="20480"/>
    <cellStyle name="Note 5 4 4" xfId="20477"/>
    <cellStyle name="Note 5 5" xfId="10291"/>
    <cellStyle name="Note 5 5 2" xfId="20481"/>
    <cellStyle name="Note 5 6" xfId="20482"/>
    <cellStyle name="Note 50" xfId="20483"/>
    <cellStyle name="Note 50 2" xfId="20484"/>
    <cellStyle name="Note 50 2 2" xfId="20485"/>
    <cellStyle name="Note 50 3" xfId="20486"/>
    <cellStyle name="Note 51" xfId="20487"/>
    <cellStyle name="Note 51 2" xfId="20488"/>
    <cellStyle name="Note 51 2 2" xfId="20489"/>
    <cellStyle name="Note 51 3" xfId="20490"/>
    <cellStyle name="Note 52" xfId="20491"/>
    <cellStyle name="Note 52 2" xfId="20492"/>
    <cellStyle name="Note 52 2 2" xfId="20493"/>
    <cellStyle name="Note 52 3" xfId="20494"/>
    <cellStyle name="Note 53" xfId="20495"/>
    <cellStyle name="Note 53 2" xfId="20496"/>
    <cellStyle name="Note 53 2 2" xfId="20497"/>
    <cellStyle name="Note 53 3" xfId="20498"/>
    <cellStyle name="Note 54" xfId="20499"/>
    <cellStyle name="Note 54 2" xfId="20500"/>
    <cellStyle name="Note 54 2 2" xfId="20501"/>
    <cellStyle name="Note 54 3" xfId="20502"/>
    <cellStyle name="Note 55" xfId="20503"/>
    <cellStyle name="Note 55 2" xfId="20504"/>
    <cellStyle name="Note 55 2 2" xfId="20505"/>
    <cellStyle name="Note 55 3" xfId="20506"/>
    <cellStyle name="Note 56" xfId="20507"/>
    <cellStyle name="Note 56 2" xfId="20508"/>
    <cellStyle name="Note 56 2 2" xfId="20509"/>
    <cellStyle name="Note 56 3" xfId="20510"/>
    <cellStyle name="Note 57" xfId="20511"/>
    <cellStyle name="Note 57 2" xfId="20512"/>
    <cellStyle name="Note 57 2 2" xfId="20513"/>
    <cellStyle name="Note 57 3" xfId="20514"/>
    <cellStyle name="Note 58" xfId="20515"/>
    <cellStyle name="Note 58 2" xfId="20516"/>
    <cellStyle name="Note 58 2 2" xfId="20517"/>
    <cellStyle name="Note 58 3" xfId="20518"/>
    <cellStyle name="Note 59" xfId="20519"/>
    <cellStyle name="Note 59 2" xfId="20520"/>
    <cellStyle name="Note 59 2 2" xfId="20521"/>
    <cellStyle name="Note 59 3" xfId="20522"/>
    <cellStyle name="Note 6" xfId="8806"/>
    <cellStyle name="Note 6 2" xfId="8807"/>
    <cellStyle name="Note 6 2 2" xfId="10297"/>
    <cellStyle name="Note 6 2 2 2" xfId="20523"/>
    <cellStyle name="Note 6 2 3" xfId="10296"/>
    <cellStyle name="Note 6 3" xfId="8808"/>
    <cellStyle name="Note 6 3 2" xfId="10298"/>
    <cellStyle name="Note 6 3 2 2" xfId="20524"/>
    <cellStyle name="Note 6 3 3" xfId="20525"/>
    <cellStyle name="Note 6 4" xfId="8809"/>
    <cellStyle name="Note 6 4 2" xfId="20527"/>
    <cellStyle name="Note 6 4 2 2" xfId="20528"/>
    <cellStyle name="Note 6 4 3" xfId="20529"/>
    <cellStyle name="Note 6 4 4" xfId="20526"/>
    <cellStyle name="Note 6 5" xfId="10295"/>
    <cellStyle name="Note 6 5 2" xfId="20530"/>
    <cellStyle name="Note 6 6" xfId="20531"/>
    <cellStyle name="Note 6 7" xfId="21704"/>
    <cellStyle name="Note 60" xfId="20532"/>
    <cellStyle name="Note 60 2" xfId="20533"/>
    <cellStyle name="Note 60 2 2" xfId="20534"/>
    <cellStyle name="Note 60 3" xfId="20535"/>
    <cellStyle name="Note 61" xfId="20536"/>
    <cellStyle name="Note 61 2" xfId="20537"/>
    <cellStyle name="Note 61 2 2" xfId="20538"/>
    <cellStyle name="Note 61 3" xfId="20539"/>
    <cellStyle name="Note 62" xfId="20540"/>
    <cellStyle name="Note 62 2" xfId="20541"/>
    <cellStyle name="Note 62 2 2" xfId="20542"/>
    <cellStyle name="Note 62 3" xfId="20543"/>
    <cellStyle name="Note 63" xfId="20544"/>
    <cellStyle name="Note 63 2" xfId="20545"/>
    <cellStyle name="Note 63 2 2" xfId="20546"/>
    <cellStyle name="Note 63 3" xfId="20547"/>
    <cellStyle name="Note 64" xfId="20548"/>
    <cellStyle name="Note 64 2" xfId="20549"/>
    <cellStyle name="Note 64 2 2" xfId="20550"/>
    <cellStyle name="Note 64 3" xfId="20551"/>
    <cellStyle name="Note 65" xfId="20552"/>
    <cellStyle name="Note 65 2" xfId="20553"/>
    <cellStyle name="Note 65 2 2" xfId="20554"/>
    <cellStyle name="Note 65 3" xfId="20555"/>
    <cellStyle name="Note 66" xfId="20556"/>
    <cellStyle name="Note 66 2" xfId="20557"/>
    <cellStyle name="Note 66 2 2" xfId="20558"/>
    <cellStyle name="Note 66 3" xfId="20559"/>
    <cellStyle name="Note 67" xfId="20560"/>
    <cellStyle name="Note 67 2" xfId="20561"/>
    <cellStyle name="Note 67 2 2" xfId="20562"/>
    <cellStyle name="Note 67 3" xfId="20563"/>
    <cellStyle name="Note 68" xfId="20564"/>
    <cellStyle name="Note 68 2" xfId="20565"/>
    <cellStyle name="Note 68 2 2" xfId="20566"/>
    <cellStyle name="Note 68 3" xfId="20567"/>
    <cellStyle name="Note 69" xfId="20568"/>
    <cellStyle name="Note 69 2" xfId="20569"/>
    <cellStyle name="Note 69 2 2" xfId="20570"/>
    <cellStyle name="Note 69 3" xfId="20571"/>
    <cellStyle name="Note 7" xfId="8810"/>
    <cellStyle name="Note 7 2" xfId="8811"/>
    <cellStyle name="Note 7 2 2" xfId="10301"/>
    <cellStyle name="Note 7 2 2 2" xfId="20572"/>
    <cellStyle name="Note 7 2 3" xfId="10300"/>
    <cellStyle name="Note 7 3" xfId="8812"/>
    <cellStyle name="Note 7 3 2" xfId="10302"/>
    <cellStyle name="Note 7 3 2 2" xfId="20573"/>
    <cellStyle name="Note 7 3 3" xfId="20574"/>
    <cellStyle name="Note 7 4" xfId="8813"/>
    <cellStyle name="Note 7 4 2" xfId="20576"/>
    <cellStyle name="Note 7 4 2 2" xfId="20577"/>
    <cellStyle name="Note 7 4 3" xfId="20578"/>
    <cellStyle name="Note 7 4 4" xfId="20575"/>
    <cellStyle name="Note 7 5" xfId="10299"/>
    <cellStyle name="Note 7 5 2" xfId="20579"/>
    <cellStyle name="Note 7 6" xfId="20580"/>
    <cellStyle name="Note 70" xfId="20581"/>
    <cellStyle name="Note 70 2" xfId="20582"/>
    <cellStyle name="Note 70 2 2" xfId="20583"/>
    <cellStyle name="Note 70 3" xfId="20584"/>
    <cellStyle name="Note 71" xfId="20585"/>
    <cellStyle name="Note 71 2" xfId="20586"/>
    <cellStyle name="Note 71 2 2" xfId="20587"/>
    <cellStyle name="Note 71 3" xfId="20588"/>
    <cellStyle name="Note 72" xfId="20589"/>
    <cellStyle name="Note 72 2" xfId="20590"/>
    <cellStyle name="Note 72 2 2" xfId="20591"/>
    <cellStyle name="Note 72 3" xfId="20592"/>
    <cellStyle name="Note 73" xfId="20593"/>
    <cellStyle name="Note 73 2" xfId="20594"/>
    <cellStyle name="Note 73 2 2" xfId="20595"/>
    <cellStyle name="Note 73 3" xfId="20596"/>
    <cellStyle name="Note 74" xfId="20597"/>
    <cellStyle name="Note 74 2" xfId="20598"/>
    <cellStyle name="Note 74 2 2" xfId="20599"/>
    <cellStyle name="Note 74 3" xfId="20600"/>
    <cellStyle name="Note 75" xfId="20601"/>
    <cellStyle name="Note 75 2" xfId="20602"/>
    <cellStyle name="Note 75 2 2" xfId="20603"/>
    <cellStyle name="Note 75 3" xfId="20604"/>
    <cellStyle name="Note 76" xfId="20605"/>
    <cellStyle name="Note 76 2" xfId="20606"/>
    <cellStyle name="Note 76 2 2" xfId="20607"/>
    <cellStyle name="Note 76 3" xfId="20608"/>
    <cellStyle name="Note 77" xfId="20609"/>
    <cellStyle name="Note 77 2" xfId="20610"/>
    <cellStyle name="Note 77 2 2" xfId="20611"/>
    <cellStyle name="Note 77 3" xfId="20612"/>
    <cellStyle name="Note 78" xfId="20613"/>
    <cellStyle name="Note 78 2" xfId="20614"/>
    <cellStyle name="Note 78 2 2" xfId="20615"/>
    <cellStyle name="Note 78 3" xfId="20616"/>
    <cellStyle name="Note 79" xfId="20617"/>
    <cellStyle name="Note 79 2" xfId="20618"/>
    <cellStyle name="Note 79 2 2" xfId="20619"/>
    <cellStyle name="Note 79 3" xfId="20620"/>
    <cellStyle name="Note 8" xfId="8814"/>
    <cellStyle name="Note 8 2" xfId="8815"/>
    <cellStyle name="Note 8 2 2" xfId="10305"/>
    <cellStyle name="Note 8 2 2 2" xfId="20621"/>
    <cellStyle name="Note 8 2 3" xfId="10304"/>
    <cellStyle name="Note 8 3" xfId="8816"/>
    <cellStyle name="Note 8 3 2" xfId="10306"/>
    <cellStyle name="Note 8 3 2 2" xfId="20622"/>
    <cellStyle name="Note 8 3 3" xfId="20623"/>
    <cellStyle name="Note 8 4" xfId="8817"/>
    <cellStyle name="Note 8 4 2" xfId="20625"/>
    <cellStyle name="Note 8 4 2 2" xfId="20626"/>
    <cellStyle name="Note 8 4 3" xfId="20627"/>
    <cellStyle name="Note 8 4 4" xfId="20624"/>
    <cellStyle name="Note 8 5" xfId="10303"/>
    <cellStyle name="Note 8 5 2" xfId="20628"/>
    <cellStyle name="Note 8 6" xfId="20629"/>
    <cellStyle name="Note 80" xfId="20630"/>
    <cellStyle name="Note 80 2" xfId="20631"/>
    <cellStyle name="Note 80 2 2" xfId="20632"/>
    <cellStyle name="Note 80 3" xfId="20633"/>
    <cellStyle name="Note 81" xfId="20634"/>
    <cellStyle name="Note 81 2" xfId="20635"/>
    <cellStyle name="Note 81 2 2" xfId="20636"/>
    <cellStyle name="Note 81 3" xfId="20637"/>
    <cellStyle name="Note 82" xfId="20638"/>
    <cellStyle name="Note 82 2" xfId="20639"/>
    <cellStyle name="Note 82 2 2" xfId="20640"/>
    <cellStyle name="Note 82 3" xfId="20641"/>
    <cellStyle name="Note 83" xfId="20642"/>
    <cellStyle name="Note 83 2" xfId="20643"/>
    <cellStyle name="Note 84" xfId="20644"/>
    <cellStyle name="Note 84 2" xfId="20645"/>
    <cellStyle name="Note 85" xfId="20646"/>
    <cellStyle name="Note 85 2" xfId="20647"/>
    <cellStyle name="Note 86" xfId="20648"/>
    <cellStyle name="Note 86 2" xfId="20649"/>
    <cellStyle name="Note 87" xfId="20650"/>
    <cellStyle name="Note 87 2" xfId="20651"/>
    <cellStyle name="Note 88" xfId="20652"/>
    <cellStyle name="Note 88 2" xfId="20653"/>
    <cellStyle name="Note 89" xfId="20654"/>
    <cellStyle name="Note 89 2" xfId="20655"/>
    <cellStyle name="Note 9" xfId="8818"/>
    <cellStyle name="Note 9 2" xfId="8819"/>
    <cellStyle name="Note 9 2 2" xfId="10308"/>
    <cellStyle name="Note 9 2 2 2" xfId="20656"/>
    <cellStyle name="Note 9 2 3" xfId="20657"/>
    <cellStyle name="Note 9 3" xfId="8820"/>
    <cellStyle name="Note 9 3 2" xfId="20659"/>
    <cellStyle name="Note 9 3 2 2" xfId="20660"/>
    <cellStyle name="Note 9 3 3" xfId="20661"/>
    <cellStyle name="Note 9 3 4" xfId="20658"/>
    <cellStyle name="Note 9 4" xfId="8821"/>
    <cellStyle name="Note 9 4 2" xfId="20663"/>
    <cellStyle name="Note 9 4 2 2" xfId="20664"/>
    <cellStyle name="Note 9 4 3" xfId="20665"/>
    <cellStyle name="Note 9 4 4" xfId="20662"/>
    <cellStyle name="Note 9 5" xfId="10307"/>
    <cellStyle name="Note 9 5 2" xfId="20666"/>
    <cellStyle name="Note 9 6" xfId="20667"/>
    <cellStyle name="Note 90" xfId="20668"/>
    <cellStyle name="Note 90 2" xfId="20669"/>
    <cellStyle name="Note 91" xfId="20670"/>
    <cellStyle name="Note 91 2" xfId="20671"/>
    <cellStyle name="Note 92" xfId="20672"/>
    <cellStyle name="Note 92 2" xfId="20673"/>
    <cellStyle name="Note 93" xfId="20674"/>
    <cellStyle name="Note 93 2" xfId="20675"/>
    <cellStyle name="Note 94" xfId="20676"/>
    <cellStyle name="Note 94 2" xfId="20677"/>
    <cellStyle name="Note 95" xfId="20678"/>
    <cellStyle name="Note 95 2" xfId="20679"/>
    <cellStyle name="Note 96" xfId="20680"/>
    <cellStyle name="Note 96 2" xfId="20681"/>
    <cellStyle name="Note 97" xfId="20682"/>
    <cellStyle name="Note 97 2" xfId="20683"/>
    <cellStyle name="Note 98" xfId="20684"/>
    <cellStyle name="Note 98 2" xfId="20685"/>
    <cellStyle name="Note 99" xfId="20686"/>
    <cellStyle name="Note 99 2" xfId="20687"/>
    <cellStyle name="Output" xfId="9711" builtinId="21" customBuiltin="1"/>
    <cellStyle name="Output 10" xfId="8822"/>
    <cellStyle name="Output 10 2" xfId="8823"/>
    <cellStyle name="Output 10 3" xfId="8824"/>
    <cellStyle name="Output 10 4" xfId="8825"/>
    <cellStyle name="Output 10 5" xfId="20688"/>
    <cellStyle name="Output 11" xfId="8826"/>
    <cellStyle name="Output 11 2" xfId="8827"/>
    <cellStyle name="Output 11 3" xfId="8828"/>
    <cellStyle name="Output 11 4" xfId="8829"/>
    <cellStyle name="Output 11 5" xfId="20689"/>
    <cellStyle name="Output 12" xfId="8830"/>
    <cellStyle name="Output 12 2" xfId="8831"/>
    <cellStyle name="Output 12 3" xfId="8832"/>
    <cellStyle name="Output 12 4" xfId="8833"/>
    <cellStyle name="Output 12 5" xfId="20690"/>
    <cellStyle name="Output 13" xfId="8834"/>
    <cellStyle name="Output 13 2" xfId="8835"/>
    <cellStyle name="Output 13 3" xfId="8836"/>
    <cellStyle name="Output 13 4" xfId="8837"/>
    <cellStyle name="Output 13 5" xfId="20691"/>
    <cellStyle name="Output 14" xfId="8838"/>
    <cellStyle name="Output 14 2" xfId="8839"/>
    <cellStyle name="Output 14 3" xfId="8840"/>
    <cellStyle name="Output 14 4" xfId="8841"/>
    <cellStyle name="Output 14 5" xfId="20692"/>
    <cellStyle name="Output 15" xfId="8842"/>
    <cellStyle name="Output 15 2" xfId="20693"/>
    <cellStyle name="Output 16" xfId="8843"/>
    <cellStyle name="Output 17" xfId="8844"/>
    <cellStyle name="Output 17 2" xfId="20694"/>
    <cellStyle name="Output 18" xfId="8845"/>
    <cellStyle name="Output 18 2" xfId="20695"/>
    <cellStyle name="Output 19" xfId="20696"/>
    <cellStyle name="Output 2" xfId="118"/>
    <cellStyle name="Output 2 2" xfId="8846"/>
    <cellStyle name="Output 2 2 2" xfId="21114"/>
    <cellStyle name="Output 2 2 3" xfId="10667"/>
    <cellStyle name="Output 2 3" xfId="8847"/>
    <cellStyle name="Output 2 3 2" xfId="21115"/>
    <cellStyle name="Output 2 3 3" xfId="21604"/>
    <cellStyle name="Output 2 4" xfId="8848"/>
    <cellStyle name="Output 2 5" xfId="8849"/>
    <cellStyle name="Output 2 5 2" xfId="8850"/>
    <cellStyle name="Output 2 5 2 2" xfId="8851"/>
    <cellStyle name="Output 2 5 2 3" xfId="8852"/>
    <cellStyle name="Output 2 6" xfId="8853"/>
    <cellStyle name="Output 2 6 2" xfId="8854"/>
    <cellStyle name="Output 2 6 2 2" xfId="8855"/>
    <cellStyle name="Output 2 6 2 3" xfId="8856"/>
    <cellStyle name="Output 20" xfId="20697"/>
    <cellStyle name="Output 21" xfId="20698"/>
    <cellStyle name="Output 22" xfId="20699"/>
    <cellStyle name="Output 23" xfId="20700"/>
    <cellStyle name="Output 24" xfId="20701"/>
    <cellStyle name="Output 25" xfId="20702"/>
    <cellStyle name="Output 26" xfId="20703"/>
    <cellStyle name="Output 27" xfId="20704"/>
    <cellStyle name="Output 28" xfId="20705"/>
    <cellStyle name="Output 29" xfId="20706"/>
    <cellStyle name="Output 3" xfId="8857"/>
    <cellStyle name="Output 3 2" xfId="8858"/>
    <cellStyle name="Output 3 2 2" xfId="10668"/>
    <cellStyle name="Output 3 2 3" xfId="21620"/>
    <cellStyle name="Output 3 3" xfId="8859"/>
    <cellStyle name="Output 3 4" xfId="8860"/>
    <cellStyle name="Output 3 5" xfId="8861"/>
    <cellStyle name="Output 3 5 2" xfId="8862"/>
    <cellStyle name="Output 3 5 2 2" xfId="8863"/>
    <cellStyle name="Output 3 5 2 3" xfId="8864"/>
    <cellStyle name="Output 3 6" xfId="8865"/>
    <cellStyle name="Output 3 7" xfId="10309"/>
    <cellStyle name="Output 30" xfId="20707"/>
    <cellStyle name="Output 31" xfId="20708"/>
    <cellStyle name="Output 32" xfId="20709"/>
    <cellStyle name="Output 33" xfId="20710"/>
    <cellStyle name="Output 34" xfId="20711"/>
    <cellStyle name="Output 35" xfId="20712"/>
    <cellStyle name="Output 36" xfId="20713"/>
    <cellStyle name="Output 37" xfId="20714"/>
    <cellStyle name="Output 38" xfId="20715"/>
    <cellStyle name="Output 39" xfId="20716"/>
    <cellStyle name="Output 4" xfId="8866"/>
    <cellStyle name="Output 4 2" xfId="8867"/>
    <cellStyle name="Output 4 3" xfId="8868"/>
    <cellStyle name="Output 4 4" xfId="8869"/>
    <cellStyle name="Output 40" xfId="20717"/>
    <cellStyle name="Output 41" xfId="20718"/>
    <cellStyle name="Output 42" xfId="20719"/>
    <cellStyle name="Output 43" xfId="20720"/>
    <cellStyle name="Output 44" xfId="20721"/>
    <cellStyle name="Output 45" xfId="20722"/>
    <cellStyle name="Output 46" xfId="20723"/>
    <cellStyle name="Output 47" xfId="20724"/>
    <cellStyle name="Output 5" xfId="8870"/>
    <cellStyle name="Output 5 2" xfId="8871"/>
    <cellStyle name="Output 5 3" xfId="8872"/>
    <cellStyle name="Output 5 4" xfId="8873"/>
    <cellStyle name="Output 5 5" xfId="20725"/>
    <cellStyle name="Output 6" xfId="8874"/>
    <cellStyle name="Output 6 2" xfId="8875"/>
    <cellStyle name="Output 6 3" xfId="8876"/>
    <cellStyle name="Output 6 4" xfId="8877"/>
    <cellStyle name="Output 6 5" xfId="20726"/>
    <cellStyle name="Output 7" xfId="8878"/>
    <cellStyle name="Output 7 2" xfId="8879"/>
    <cellStyle name="Output 7 3" xfId="8880"/>
    <cellStyle name="Output 7 4" xfId="8881"/>
    <cellStyle name="Output 7 5" xfId="20727"/>
    <cellStyle name="Output 8" xfId="8882"/>
    <cellStyle name="Output 8 2" xfId="8883"/>
    <cellStyle name="Output 8 3" xfId="8884"/>
    <cellStyle name="Output 8 4" xfId="8885"/>
    <cellStyle name="Output 8 5" xfId="20728"/>
    <cellStyle name="Output 9" xfId="8886"/>
    <cellStyle name="Output 9 2" xfId="8887"/>
    <cellStyle name="Output 9 3" xfId="8888"/>
    <cellStyle name="Output 9 4" xfId="8889"/>
    <cellStyle name="Output 9 5" xfId="20729"/>
    <cellStyle name="Percent 2" xfId="8890"/>
    <cellStyle name="Percent 2 2" xfId="8891"/>
    <cellStyle name="Percent 2 2 2" xfId="21662"/>
    <cellStyle name="Percent 2 3" xfId="8892"/>
    <cellStyle name="Percent 2 4" xfId="8893"/>
    <cellStyle name="Percent 2 5" xfId="8894"/>
    <cellStyle name="Percent 2 5 2" xfId="8895"/>
    <cellStyle name="Percent 2 5 2 2" xfId="8896"/>
    <cellStyle name="Percent 2 5 2 3" xfId="8897"/>
    <cellStyle name="Percent 2 5 3" xfId="8898"/>
    <cellStyle name="Percent 2 5 4" xfId="8899"/>
    <cellStyle name="Percent 2 6" xfId="8900"/>
    <cellStyle name="Percent 2 7" xfId="10459"/>
    <cellStyle name="Percent 3" xfId="8901"/>
    <cellStyle name="Percent 3 2" xfId="8902"/>
    <cellStyle name="Percent 3 2 2" xfId="8903"/>
    <cellStyle name="Percent 3 2 3" xfId="8904"/>
    <cellStyle name="Percent 3 3" xfId="10609"/>
    <cellStyle name="Percent 4" xfId="8905"/>
    <cellStyle name="Percent 4 2" xfId="10608"/>
    <cellStyle name="Percent 5" xfId="8906"/>
    <cellStyle name="Percent 6" xfId="8907"/>
    <cellStyle name="Percent 6 2" xfId="8908"/>
    <cellStyle name="Percent 6 3" xfId="8909"/>
    <cellStyle name="Percent 7" xfId="8910"/>
    <cellStyle name="SAPBEXaggData" xfId="9"/>
    <cellStyle name="SAPBEXaggData 10" xfId="8911"/>
    <cellStyle name="SAPBEXaggData 11" xfId="8912"/>
    <cellStyle name="SAPBEXaggData 12" xfId="8913"/>
    <cellStyle name="SAPBEXaggData 13" xfId="8914"/>
    <cellStyle name="SAPBEXaggData 2" xfId="39"/>
    <cellStyle name="SAPBEXaggData 2 2" xfId="10460"/>
    <cellStyle name="SAPBEXaggData 3" xfId="40"/>
    <cellStyle name="SAPBEXaggData 3 2" xfId="8915"/>
    <cellStyle name="SAPBEXaggData 3 2 2" xfId="8916"/>
    <cellStyle name="SAPBEXaggData 3 2 2 2" xfId="8917"/>
    <cellStyle name="SAPBEXaggData 3 2 2 3" xfId="8918"/>
    <cellStyle name="SAPBEXaggData 3 3" xfId="8919"/>
    <cellStyle name="SAPBEXaggData 4" xfId="8920"/>
    <cellStyle name="SAPBEXaggData 5" xfId="8921"/>
    <cellStyle name="SAPBEXaggData 6" xfId="8922"/>
    <cellStyle name="SAPBEXaggData 7" xfId="8923"/>
    <cellStyle name="SAPBEXaggData 8" xfId="8924"/>
    <cellStyle name="SAPBEXaggData 9" xfId="8925"/>
    <cellStyle name="SAPBEXaggDataEmph" xfId="41"/>
    <cellStyle name="SAPBEXaggDataEmph 10" xfId="8926"/>
    <cellStyle name="SAPBEXaggDataEmph 11" xfId="8927"/>
    <cellStyle name="SAPBEXaggDataEmph 12" xfId="8928"/>
    <cellStyle name="SAPBEXaggDataEmph 13" xfId="8929"/>
    <cellStyle name="SAPBEXaggDataEmph 2" xfId="8930"/>
    <cellStyle name="SAPBEXaggDataEmph 2 2" xfId="8931"/>
    <cellStyle name="SAPBEXaggDataEmph 2 3" xfId="8932"/>
    <cellStyle name="SAPBEXaggDataEmph 3" xfId="8933"/>
    <cellStyle name="SAPBEXaggDataEmph 3 2" xfId="8934"/>
    <cellStyle name="SAPBEXaggDataEmph 3 3" xfId="8935"/>
    <cellStyle name="SAPBEXaggDataEmph 4" xfId="8936"/>
    <cellStyle name="SAPBEXaggDataEmph 5" xfId="8937"/>
    <cellStyle name="SAPBEXaggDataEmph 6" xfId="8938"/>
    <cellStyle name="SAPBEXaggDataEmph 7" xfId="8939"/>
    <cellStyle name="SAPBEXaggDataEmph 8" xfId="8940"/>
    <cellStyle name="SAPBEXaggDataEmph 9" xfId="8941"/>
    <cellStyle name="SAPBEXaggItem" xfId="8"/>
    <cellStyle name="SAPBEXaggItem 10" xfId="8942"/>
    <cellStyle name="SAPBEXaggItem 11" xfId="8943"/>
    <cellStyle name="SAPBEXaggItem 12" xfId="8944"/>
    <cellStyle name="SAPBEXaggItem 13" xfId="8945"/>
    <cellStyle name="SAPBEXaggItem 2" xfId="42"/>
    <cellStyle name="SAPBEXaggItem 2 2" xfId="10461"/>
    <cellStyle name="SAPBEXaggItem 3" xfId="43"/>
    <cellStyle name="SAPBEXaggItem 3 2" xfId="8946"/>
    <cellStyle name="SAPBEXaggItem 3 2 2" xfId="8947"/>
    <cellStyle name="SAPBEXaggItem 3 2 2 2" xfId="8948"/>
    <cellStyle name="SAPBEXaggItem 3 2 2 3" xfId="8949"/>
    <cellStyle name="SAPBEXaggItem 3 3" xfId="8950"/>
    <cellStyle name="SAPBEXaggItem 4" xfId="8951"/>
    <cellStyle name="SAPBEXaggItem 5" xfId="8952"/>
    <cellStyle name="SAPBEXaggItem 6" xfId="8953"/>
    <cellStyle name="SAPBEXaggItem 7" xfId="8954"/>
    <cellStyle name="SAPBEXaggItem 8" xfId="8955"/>
    <cellStyle name="SAPBEXaggItem 9" xfId="8956"/>
    <cellStyle name="SAPBEXaggItemX" xfId="44"/>
    <cellStyle name="SAPBEXaggItemX 10" xfId="8957"/>
    <cellStyle name="SAPBEXaggItemX 11" xfId="8958"/>
    <cellStyle name="SAPBEXaggItemX 12" xfId="8959"/>
    <cellStyle name="SAPBEXaggItemX 13" xfId="8960"/>
    <cellStyle name="SAPBEXaggItemX 2" xfId="8961"/>
    <cellStyle name="SAPBEXaggItemX 2 2" xfId="8962"/>
    <cellStyle name="SAPBEXaggItemX 2 3" xfId="8963"/>
    <cellStyle name="SAPBEXaggItemX 3" xfId="8964"/>
    <cellStyle name="SAPBEXaggItemX 3 2" xfId="8965"/>
    <cellStyle name="SAPBEXaggItemX 3 3" xfId="8966"/>
    <cellStyle name="SAPBEXaggItemX 4" xfId="8967"/>
    <cellStyle name="SAPBEXaggItemX 5" xfId="8968"/>
    <cellStyle name="SAPBEXaggItemX 6" xfId="8969"/>
    <cellStyle name="SAPBEXaggItemX 7" xfId="8970"/>
    <cellStyle name="SAPBEXaggItemX 8" xfId="8971"/>
    <cellStyle name="SAPBEXaggItemX 9" xfId="8972"/>
    <cellStyle name="SAPBEXchaText" xfId="3"/>
    <cellStyle name="SAPBEXchaText 10" xfId="8973"/>
    <cellStyle name="SAPBEXchaText 11" xfId="8974"/>
    <cellStyle name="SAPBEXchaText 12" xfId="8975"/>
    <cellStyle name="SAPBEXchaText 13" xfId="8976"/>
    <cellStyle name="SAPBEXchaText 2" xfId="45"/>
    <cellStyle name="SAPBEXchaText 2 2" xfId="10462"/>
    <cellStyle name="SAPBEXchaText 3" xfId="46"/>
    <cellStyle name="SAPBEXchaText 3 2" xfId="8977"/>
    <cellStyle name="SAPBEXchaText 3 2 2" xfId="8978"/>
    <cellStyle name="SAPBEXchaText 3 2 2 2" xfId="8979"/>
    <cellStyle name="SAPBEXchaText 3 2 2 3" xfId="8980"/>
    <cellStyle name="SAPBEXchaText 3 3" xfId="8981"/>
    <cellStyle name="SAPBEXchaText 4" xfId="8982"/>
    <cellStyle name="SAPBEXchaText 4 2" xfId="9743"/>
    <cellStyle name="SAPBEXchaText 5" xfId="8983"/>
    <cellStyle name="SAPBEXchaText 6" xfId="8984"/>
    <cellStyle name="SAPBEXchaText 7" xfId="8985"/>
    <cellStyle name="SAPBEXchaText 8" xfId="8986"/>
    <cellStyle name="SAPBEXchaText 9" xfId="8987"/>
    <cellStyle name="SAPBEXexcBad7" xfId="47"/>
    <cellStyle name="SAPBEXexcBad7 10" xfId="8988"/>
    <cellStyle name="SAPBEXexcBad7 11" xfId="8989"/>
    <cellStyle name="SAPBEXexcBad7 12" xfId="8990"/>
    <cellStyle name="SAPBEXexcBad7 13" xfId="8991"/>
    <cellStyle name="SAPBEXexcBad7 2" xfId="48"/>
    <cellStyle name="SAPBEXexcBad7 2 2" xfId="8992"/>
    <cellStyle name="SAPBEXexcBad7 2 3" xfId="10463"/>
    <cellStyle name="SAPBEXexcBad7 3" xfId="8993"/>
    <cellStyle name="SAPBEXexcBad7 3 2" xfId="8994"/>
    <cellStyle name="SAPBEXexcBad7 3 2 2" xfId="8995"/>
    <cellStyle name="SAPBEXexcBad7 3 2 2 2" xfId="8996"/>
    <cellStyle name="SAPBEXexcBad7 3 2 2 3" xfId="8997"/>
    <cellStyle name="SAPBEXexcBad7 3 3" xfId="8998"/>
    <cellStyle name="SAPBEXexcBad7 4" xfId="8999"/>
    <cellStyle name="SAPBEXexcBad7 5" xfId="9000"/>
    <cellStyle name="SAPBEXexcBad7 6" xfId="9001"/>
    <cellStyle name="SAPBEXexcBad7 7" xfId="9002"/>
    <cellStyle name="SAPBEXexcBad7 8" xfId="9003"/>
    <cellStyle name="SAPBEXexcBad7 9" xfId="9004"/>
    <cellStyle name="SAPBEXexcBad8" xfId="49"/>
    <cellStyle name="SAPBEXexcBad8 10" xfId="9005"/>
    <cellStyle name="SAPBEXexcBad8 11" xfId="9006"/>
    <cellStyle name="SAPBEXexcBad8 12" xfId="9007"/>
    <cellStyle name="SAPBEXexcBad8 13" xfId="9008"/>
    <cellStyle name="SAPBEXexcBad8 2" xfId="50"/>
    <cellStyle name="SAPBEXexcBad8 2 2" xfId="9009"/>
    <cellStyle name="SAPBEXexcBad8 2 3" xfId="10464"/>
    <cellStyle name="SAPBEXexcBad8 3" xfId="9010"/>
    <cellStyle name="SAPBEXexcBad8 3 2" xfId="9011"/>
    <cellStyle name="SAPBEXexcBad8 3 2 2" xfId="9012"/>
    <cellStyle name="SAPBEXexcBad8 3 2 2 2" xfId="9013"/>
    <cellStyle name="SAPBEXexcBad8 3 2 2 3" xfId="9014"/>
    <cellStyle name="SAPBEXexcBad8 3 3" xfId="9015"/>
    <cellStyle name="SAPBEXexcBad8 4" xfId="9016"/>
    <cellStyle name="SAPBEXexcBad8 5" xfId="9017"/>
    <cellStyle name="SAPBEXexcBad8 6" xfId="9018"/>
    <cellStyle name="SAPBEXexcBad8 7" xfId="9019"/>
    <cellStyle name="SAPBEXexcBad8 8" xfId="9020"/>
    <cellStyle name="SAPBEXexcBad8 9" xfId="9021"/>
    <cellStyle name="SAPBEXexcBad9" xfId="51"/>
    <cellStyle name="SAPBEXexcBad9 10" xfId="9022"/>
    <cellStyle name="SAPBEXexcBad9 11" xfId="9023"/>
    <cellStyle name="SAPBEXexcBad9 12" xfId="9024"/>
    <cellStyle name="SAPBEXexcBad9 13" xfId="9025"/>
    <cellStyle name="SAPBEXexcBad9 2" xfId="52"/>
    <cellStyle name="SAPBEXexcBad9 2 2" xfId="9026"/>
    <cellStyle name="SAPBEXexcBad9 2 3" xfId="10465"/>
    <cellStyle name="SAPBEXexcBad9 3" xfId="9027"/>
    <cellStyle name="SAPBEXexcBad9 3 2" xfId="9028"/>
    <cellStyle name="SAPBEXexcBad9 3 2 2" xfId="9029"/>
    <cellStyle name="SAPBEXexcBad9 3 2 2 2" xfId="9030"/>
    <cellStyle name="SAPBEXexcBad9 3 2 2 3" xfId="9031"/>
    <cellStyle name="SAPBEXexcBad9 3 3" xfId="9032"/>
    <cellStyle name="SAPBEXexcBad9 4" xfId="9033"/>
    <cellStyle name="SAPBEXexcBad9 5" xfId="9034"/>
    <cellStyle name="SAPBEXexcBad9 6" xfId="9035"/>
    <cellStyle name="SAPBEXexcBad9 7" xfId="9036"/>
    <cellStyle name="SAPBEXexcBad9 8" xfId="9037"/>
    <cellStyle name="SAPBEXexcBad9 9" xfId="9038"/>
    <cellStyle name="SAPBEXexcCritical4" xfId="53"/>
    <cellStyle name="SAPBEXexcCritical4 10" xfId="9039"/>
    <cellStyle name="SAPBEXexcCritical4 11" xfId="9040"/>
    <cellStyle name="SAPBEXexcCritical4 12" xfId="9041"/>
    <cellStyle name="SAPBEXexcCritical4 13" xfId="9042"/>
    <cellStyle name="SAPBEXexcCritical4 2" xfId="54"/>
    <cellStyle name="SAPBEXexcCritical4 2 2" xfId="9043"/>
    <cellStyle name="SAPBEXexcCritical4 2 3" xfId="10466"/>
    <cellStyle name="SAPBEXexcCritical4 3" xfId="9044"/>
    <cellStyle name="SAPBEXexcCritical4 3 2" xfId="9045"/>
    <cellStyle name="SAPBEXexcCritical4 3 2 2" xfId="9046"/>
    <cellStyle name="SAPBEXexcCritical4 3 2 2 2" xfId="9047"/>
    <cellStyle name="SAPBEXexcCritical4 3 2 2 3" xfId="9048"/>
    <cellStyle name="SAPBEXexcCritical4 3 3" xfId="9049"/>
    <cellStyle name="SAPBEXexcCritical4 4" xfId="9050"/>
    <cellStyle name="SAPBEXexcCritical4 5" xfId="9051"/>
    <cellStyle name="SAPBEXexcCritical4 6" xfId="9052"/>
    <cellStyle name="SAPBEXexcCritical4 7" xfId="9053"/>
    <cellStyle name="SAPBEXexcCritical4 8" xfId="9054"/>
    <cellStyle name="SAPBEXexcCritical4 9" xfId="9055"/>
    <cellStyle name="SAPBEXexcCritical5" xfId="55"/>
    <cellStyle name="SAPBEXexcCritical5 10" xfId="9056"/>
    <cellStyle name="SAPBEXexcCritical5 11" xfId="9057"/>
    <cellStyle name="SAPBEXexcCritical5 12" xfId="9058"/>
    <cellStyle name="SAPBEXexcCritical5 13" xfId="9059"/>
    <cellStyle name="SAPBEXexcCritical5 2" xfId="56"/>
    <cellStyle name="SAPBEXexcCritical5 2 2" xfId="9060"/>
    <cellStyle name="SAPBEXexcCritical5 2 3" xfId="10467"/>
    <cellStyle name="SAPBEXexcCritical5 3" xfId="9061"/>
    <cellStyle name="SAPBEXexcCritical5 3 2" xfId="9062"/>
    <cellStyle name="SAPBEXexcCritical5 3 2 2" xfId="9063"/>
    <cellStyle name="SAPBEXexcCritical5 3 2 2 2" xfId="9064"/>
    <cellStyle name="SAPBEXexcCritical5 3 2 2 3" xfId="9065"/>
    <cellStyle name="SAPBEXexcCritical5 3 3" xfId="9066"/>
    <cellStyle name="SAPBEXexcCritical5 4" xfId="9067"/>
    <cellStyle name="SAPBEXexcCritical5 5" xfId="9068"/>
    <cellStyle name="SAPBEXexcCritical5 6" xfId="9069"/>
    <cellStyle name="SAPBEXexcCritical5 7" xfId="9070"/>
    <cellStyle name="SAPBEXexcCritical5 8" xfId="9071"/>
    <cellStyle name="SAPBEXexcCritical5 9" xfId="9072"/>
    <cellStyle name="SAPBEXexcCritical6" xfId="57"/>
    <cellStyle name="SAPBEXexcCritical6 10" xfId="9073"/>
    <cellStyle name="SAPBEXexcCritical6 11" xfId="9074"/>
    <cellStyle name="SAPBEXexcCritical6 12" xfId="9075"/>
    <cellStyle name="SAPBEXexcCritical6 13" xfId="9076"/>
    <cellStyle name="SAPBEXexcCritical6 2" xfId="58"/>
    <cellStyle name="SAPBEXexcCritical6 2 2" xfId="9077"/>
    <cellStyle name="SAPBEXexcCritical6 2 3" xfId="10468"/>
    <cellStyle name="SAPBEXexcCritical6 3" xfId="9078"/>
    <cellStyle name="SAPBEXexcCritical6 3 2" xfId="9079"/>
    <cellStyle name="SAPBEXexcCritical6 3 2 2" xfId="9080"/>
    <cellStyle name="SAPBEXexcCritical6 3 2 2 2" xfId="9081"/>
    <cellStyle name="SAPBEXexcCritical6 3 2 2 3" xfId="9082"/>
    <cellStyle name="SAPBEXexcCritical6 3 3" xfId="9083"/>
    <cellStyle name="SAPBEXexcCritical6 4" xfId="9084"/>
    <cellStyle name="SAPBEXexcCritical6 5" xfId="9085"/>
    <cellStyle name="SAPBEXexcCritical6 6" xfId="9086"/>
    <cellStyle name="SAPBEXexcCritical6 7" xfId="9087"/>
    <cellStyle name="SAPBEXexcCritical6 8" xfId="9088"/>
    <cellStyle name="SAPBEXexcCritical6 9" xfId="9089"/>
    <cellStyle name="SAPBEXexcGood1" xfId="59"/>
    <cellStyle name="SAPBEXexcGood1 10" xfId="9090"/>
    <cellStyle name="SAPBEXexcGood1 11" xfId="9091"/>
    <cellStyle name="SAPBEXexcGood1 12" xfId="9092"/>
    <cellStyle name="SAPBEXexcGood1 13" xfId="9093"/>
    <cellStyle name="SAPBEXexcGood1 2" xfId="60"/>
    <cellStyle name="SAPBEXexcGood1 2 2" xfId="9094"/>
    <cellStyle name="SAPBEXexcGood1 2 3" xfId="10469"/>
    <cellStyle name="SAPBEXexcGood1 3" xfId="9095"/>
    <cellStyle name="SAPBEXexcGood1 3 2" xfId="9096"/>
    <cellStyle name="SAPBEXexcGood1 3 2 2" xfId="9097"/>
    <cellStyle name="SAPBEXexcGood1 3 2 2 2" xfId="9098"/>
    <cellStyle name="SAPBEXexcGood1 3 2 2 3" xfId="9099"/>
    <cellStyle name="SAPBEXexcGood1 3 3" xfId="9100"/>
    <cellStyle name="SAPBEXexcGood1 4" xfId="9101"/>
    <cellStyle name="SAPBEXexcGood1 5" xfId="9102"/>
    <cellStyle name="SAPBEXexcGood1 6" xfId="9103"/>
    <cellStyle name="SAPBEXexcGood1 7" xfId="9104"/>
    <cellStyle name="SAPBEXexcGood1 8" xfId="9105"/>
    <cellStyle name="SAPBEXexcGood1 9" xfId="9106"/>
    <cellStyle name="SAPBEXexcGood2" xfId="61"/>
    <cellStyle name="SAPBEXexcGood2 10" xfId="9107"/>
    <cellStyle name="SAPBEXexcGood2 11" xfId="9108"/>
    <cellStyle name="SAPBEXexcGood2 12" xfId="9109"/>
    <cellStyle name="SAPBEXexcGood2 13" xfId="9110"/>
    <cellStyle name="SAPBEXexcGood2 2" xfId="62"/>
    <cellStyle name="SAPBEXexcGood2 2 2" xfId="9111"/>
    <cellStyle name="SAPBEXexcGood2 2 3" xfId="10470"/>
    <cellStyle name="SAPBEXexcGood2 3" xfId="9112"/>
    <cellStyle name="SAPBEXexcGood2 3 2" xfId="9113"/>
    <cellStyle name="SAPBEXexcGood2 3 2 2" xfId="9114"/>
    <cellStyle name="SAPBEXexcGood2 3 2 2 2" xfId="9115"/>
    <cellStyle name="SAPBEXexcGood2 3 2 2 3" xfId="9116"/>
    <cellStyle name="SAPBEXexcGood2 3 3" xfId="9117"/>
    <cellStyle name="SAPBEXexcGood2 4" xfId="9118"/>
    <cellStyle name="SAPBEXexcGood2 5" xfId="9119"/>
    <cellStyle name="SAPBEXexcGood2 6" xfId="9120"/>
    <cellStyle name="SAPBEXexcGood2 7" xfId="9121"/>
    <cellStyle name="SAPBEXexcGood2 8" xfId="9122"/>
    <cellStyle name="SAPBEXexcGood2 9" xfId="9123"/>
    <cellStyle name="SAPBEXexcGood3" xfId="63"/>
    <cellStyle name="SAPBEXexcGood3 10" xfId="9124"/>
    <cellStyle name="SAPBEXexcGood3 11" xfId="9125"/>
    <cellStyle name="SAPBEXexcGood3 12" xfId="9126"/>
    <cellStyle name="SAPBEXexcGood3 13" xfId="9127"/>
    <cellStyle name="SAPBEXexcGood3 2" xfId="64"/>
    <cellStyle name="SAPBEXexcGood3 2 2" xfId="9128"/>
    <cellStyle name="SAPBEXexcGood3 2 3" xfId="10471"/>
    <cellStyle name="SAPBEXexcGood3 3" xfId="9129"/>
    <cellStyle name="SAPBEXexcGood3 3 2" xfId="9130"/>
    <cellStyle name="SAPBEXexcGood3 3 2 2" xfId="9131"/>
    <cellStyle name="SAPBEXexcGood3 3 2 2 2" xfId="9132"/>
    <cellStyle name="SAPBEXexcGood3 3 2 2 3" xfId="9133"/>
    <cellStyle name="SAPBEXexcGood3 3 3" xfId="9134"/>
    <cellStyle name="SAPBEXexcGood3 4" xfId="9135"/>
    <cellStyle name="SAPBEXexcGood3 5" xfId="9136"/>
    <cellStyle name="SAPBEXexcGood3 6" xfId="9137"/>
    <cellStyle name="SAPBEXexcGood3 7" xfId="9138"/>
    <cellStyle name="SAPBEXexcGood3 8" xfId="9139"/>
    <cellStyle name="SAPBEXexcGood3 9" xfId="9140"/>
    <cellStyle name="SAPBEXfilterDrill" xfId="65"/>
    <cellStyle name="SAPBEXfilterDrill 10" xfId="9141"/>
    <cellStyle name="SAPBEXfilterDrill 11" xfId="9142"/>
    <cellStyle name="SAPBEXfilterDrill 12" xfId="9143"/>
    <cellStyle name="SAPBEXfilterDrill 13" xfId="9144"/>
    <cellStyle name="SAPBEXfilterDrill 2" xfId="66"/>
    <cellStyle name="SAPBEXfilterDrill 2 2" xfId="10472"/>
    <cellStyle name="SAPBEXfilterDrill 3" xfId="9145"/>
    <cellStyle name="SAPBEXfilterDrill 3 2" xfId="9146"/>
    <cellStyle name="SAPBEXfilterDrill 3 2 2" xfId="9147"/>
    <cellStyle name="SAPBEXfilterDrill 3 2 2 2" xfId="9148"/>
    <cellStyle name="SAPBEXfilterDrill 3 2 2 3" xfId="9149"/>
    <cellStyle name="SAPBEXfilterDrill 3 3" xfId="9150"/>
    <cellStyle name="SAPBEXfilterDrill 4" xfId="9151"/>
    <cellStyle name="SAPBEXfilterDrill 5" xfId="9152"/>
    <cellStyle name="SAPBEXfilterDrill 6" xfId="9153"/>
    <cellStyle name="SAPBEXfilterDrill 7" xfId="9154"/>
    <cellStyle name="SAPBEXfilterDrill 8" xfId="9155"/>
    <cellStyle name="SAPBEXfilterDrill 9" xfId="9156"/>
    <cellStyle name="SAPBEXfilterItem" xfId="67"/>
    <cellStyle name="SAPBEXfilterItem 10" xfId="9157"/>
    <cellStyle name="SAPBEXfilterItem 11" xfId="9158"/>
    <cellStyle name="SAPBEXfilterItem 12" xfId="9159"/>
    <cellStyle name="SAPBEXfilterItem 13" xfId="9160"/>
    <cellStyle name="SAPBEXfilterItem 2" xfId="9161"/>
    <cellStyle name="SAPBEXfilterItem 2 2" xfId="9162"/>
    <cellStyle name="SAPBEXfilterItem 2 2 2" xfId="9163"/>
    <cellStyle name="SAPBEXfilterItem 2 3" xfId="9164"/>
    <cellStyle name="SAPBEXfilterItem 3" xfId="9165"/>
    <cellStyle name="SAPBEXfilterItem 3 2" xfId="9166"/>
    <cellStyle name="SAPBEXfilterItem 3 3" xfId="9167"/>
    <cellStyle name="SAPBEXfilterItem 4" xfId="9168"/>
    <cellStyle name="SAPBEXfilterItem 5" xfId="9169"/>
    <cellStyle name="SAPBEXfilterItem 6" xfId="9170"/>
    <cellStyle name="SAPBEXfilterItem 7" xfId="9171"/>
    <cellStyle name="SAPBEXfilterItem 8" xfId="9172"/>
    <cellStyle name="SAPBEXfilterItem 9" xfId="9173"/>
    <cellStyle name="SAPBEXfilterText" xfId="68"/>
    <cellStyle name="SAPBEXfilterText 10" xfId="9174"/>
    <cellStyle name="SAPBEXfilterText 11" xfId="9175"/>
    <cellStyle name="SAPBEXfilterText 12" xfId="9176"/>
    <cellStyle name="SAPBEXfilterText 13" xfId="9177"/>
    <cellStyle name="SAPBEXfilterText 2" xfId="9178"/>
    <cellStyle name="SAPBEXfilterText 2 10" xfId="21116"/>
    <cellStyle name="SAPBEXfilterText 2 11" xfId="21117"/>
    <cellStyle name="SAPBEXfilterText 2 12" xfId="21118"/>
    <cellStyle name="SAPBEXfilterText 2 13" xfId="21119"/>
    <cellStyle name="SAPBEXfilterText 2 14" xfId="21120"/>
    <cellStyle name="SAPBEXfilterText 2 15" xfId="21121"/>
    <cellStyle name="SAPBEXfilterText 2 16" xfId="21122"/>
    <cellStyle name="SAPBEXfilterText 2 17" xfId="21123"/>
    <cellStyle name="SAPBEXfilterText 2 18" xfId="21124"/>
    <cellStyle name="SAPBEXfilterText 2 19" xfId="21125"/>
    <cellStyle name="SAPBEXfilterText 2 2" xfId="9179"/>
    <cellStyle name="SAPBEXfilterText 2 20" xfId="21126"/>
    <cellStyle name="SAPBEXfilterText 2 21" xfId="21127"/>
    <cellStyle name="SAPBEXfilterText 2 22" xfId="21128"/>
    <cellStyle name="SAPBEXfilterText 2 23" xfId="21129"/>
    <cellStyle name="SAPBEXfilterText 2 24" xfId="21130"/>
    <cellStyle name="SAPBEXfilterText 2 25" xfId="21131"/>
    <cellStyle name="SAPBEXfilterText 2 26" xfId="21132"/>
    <cellStyle name="SAPBEXfilterText 2 27" xfId="21133"/>
    <cellStyle name="SAPBEXfilterText 2 28" xfId="21134"/>
    <cellStyle name="SAPBEXfilterText 2 29" xfId="21135"/>
    <cellStyle name="SAPBEXfilterText 2 3" xfId="9180"/>
    <cellStyle name="SAPBEXfilterText 2 3 2" xfId="21136"/>
    <cellStyle name="SAPBEXfilterText 2 30" xfId="21137"/>
    <cellStyle name="SAPBEXfilterText 2 4" xfId="21138"/>
    <cellStyle name="SAPBEXfilterText 2 5" xfId="21139"/>
    <cellStyle name="SAPBEXfilterText 2 6" xfId="21140"/>
    <cellStyle name="SAPBEXfilterText 2 7" xfId="21141"/>
    <cellStyle name="SAPBEXfilterText 2 8" xfId="21142"/>
    <cellStyle name="SAPBEXfilterText 2 9" xfId="21143"/>
    <cellStyle name="SAPBEXfilterText 3" xfId="9181"/>
    <cellStyle name="SAPBEXfilterText 3 2" xfId="9182"/>
    <cellStyle name="SAPBEXfilterText 3 3" xfId="9183"/>
    <cellStyle name="SAPBEXfilterText 4" xfId="9184"/>
    <cellStyle name="SAPBEXfilterText 5" xfId="9185"/>
    <cellStyle name="SAPBEXfilterText 6" xfId="9186"/>
    <cellStyle name="SAPBEXfilterText 7" xfId="9187"/>
    <cellStyle name="SAPBEXfilterText 8" xfId="9188"/>
    <cellStyle name="SAPBEXfilterText 9" xfId="9189"/>
    <cellStyle name="SAPBEXformats" xfId="69"/>
    <cellStyle name="SAPBEXformats 10" xfId="9190"/>
    <cellStyle name="SAPBEXformats 11" xfId="9191"/>
    <cellStyle name="SAPBEXformats 12" xfId="9192"/>
    <cellStyle name="SAPBEXformats 13" xfId="9193"/>
    <cellStyle name="SAPBEXformats 2" xfId="70"/>
    <cellStyle name="SAPBEXformats 2 2" xfId="9194"/>
    <cellStyle name="SAPBEXformats 2 3" xfId="10473"/>
    <cellStyle name="SAPBEXformats 3" xfId="9195"/>
    <cellStyle name="SAPBEXformats 3 2" xfId="9196"/>
    <cellStyle name="SAPBEXformats 3 2 2" xfId="9197"/>
    <cellStyle name="SAPBEXformats 3 2 2 2" xfId="9198"/>
    <cellStyle name="SAPBEXformats 3 2 2 3" xfId="9199"/>
    <cellStyle name="SAPBEXformats 3 3" xfId="9200"/>
    <cellStyle name="SAPBEXformats 4" xfId="9201"/>
    <cellStyle name="SAPBEXformats 5" xfId="9202"/>
    <cellStyle name="SAPBEXformats 6" xfId="9203"/>
    <cellStyle name="SAPBEXformats 7" xfId="9204"/>
    <cellStyle name="SAPBEXformats 8" xfId="9205"/>
    <cellStyle name="SAPBEXformats 9" xfId="9206"/>
    <cellStyle name="SAPBEXheaderItem" xfId="71"/>
    <cellStyle name="SAPBEXheaderItem 10" xfId="9207"/>
    <cellStyle name="SAPBEXheaderItem 10 2" xfId="21144"/>
    <cellStyle name="SAPBEXheaderItem 11" xfId="9208"/>
    <cellStyle name="SAPBEXheaderItem 11 2" xfId="21145"/>
    <cellStyle name="SAPBEXheaderItem 12" xfId="9209"/>
    <cellStyle name="SAPBEXheaderItem 12 2" xfId="21146"/>
    <cellStyle name="SAPBEXheaderItem 13" xfId="9210"/>
    <cellStyle name="SAPBEXheaderItem 13 2" xfId="21147"/>
    <cellStyle name="SAPBEXheaderItem 14" xfId="9211"/>
    <cellStyle name="SAPBEXheaderItem 15" xfId="9212"/>
    <cellStyle name="SAPBEXheaderItem 16" xfId="9213"/>
    <cellStyle name="SAPBEXheaderItem 17" xfId="21148"/>
    <cellStyle name="SAPBEXheaderItem 18" xfId="21149"/>
    <cellStyle name="SAPBEXheaderItem 19" xfId="21150"/>
    <cellStyle name="SAPBEXheaderItem 2" xfId="72"/>
    <cellStyle name="SAPBEXheaderItem 2 10" xfId="21151"/>
    <cellStyle name="SAPBEXheaderItem 2 11" xfId="21152"/>
    <cellStyle name="SAPBEXheaderItem 2 12" xfId="21153"/>
    <cellStyle name="SAPBEXheaderItem 2 13" xfId="21154"/>
    <cellStyle name="SAPBEXheaderItem 2 14" xfId="21155"/>
    <cellStyle name="SAPBEXheaderItem 2 15" xfId="21156"/>
    <cellStyle name="SAPBEXheaderItem 2 16" xfId="21157"/>
    <cellStyle name="SAPBEXheaderItem 2 17" xfId="21158"/>
    <cellStyle name="SAPBEXheaderItem 2 18" xfId="21159"/>
    <cellStyle name="SAPBEXheaderItem 2 19" xfId="21160"/>
    <cellStyle name="SAPBEXheaderItem 2 2" xfId="9214"/>
    <cellStyle name="SAPBEXheaderItem 2 2 2" xfId="21161"/>
    <cellStyle name="SAPBEXheaderItem 2 20" xfId="21162"/>
    <cellStyle name="SAPBEXheaderItem 2 21" xfId="21163"/>
    <cellStyle name="SAPBEXheaderItem 2 22" xfId="21164"/>
    <cellStyle name="SAPBEXheaderItem 2 23" xfId="21165"/>
    <cellStyle name="SAPBEXheaderItem 2 24" xfId="21166"/>
    <cellStyle name="SAPBEXheaderItem 2 25" xfId="21167"/>
    <cellStyle name="SAPBEXheaderItem 2 26" xfId="21168"/>
    <cellStyle name="SAPBEXheaderItem 2 27" xfId="21169"/>
    <cellStyle name="SAPBEXheaderItem 2 28" xfId="21170"/>
    <cellStyle name="SAPBEXheaderItem 2 29" xfId="21171"/>
    <cellStyle name="SAPBEXheaderItem 2 3" xfId="21172"/>
    <cellStyle name="SAPBEXheaderItem 2 30" xfId="21173"/>
    <cellStyle name="SAPBEXheaderItem 2 31" xfId="10474"/>
    <cellStyle name="SAPBEXheaderItem 2 4" xfId="21174"/>
    <cellStyle name="SAPBEXheaderItem 2 5" xfId="21175"/>
    <cellStyle name="SAPBEXheaderItem 2 6" xfId="21176"/>
    <cellStyle name="SAPBEXheaderItem 2 7" xfId="21177"/>
    <cellStyle name="SAPBEXheaderItem 2 8" xfId="21178"/>
    <cellStyle name="SAPBEXheaderItem 2 9" xfId="21179"/>
    <cellStyle name="SAPBEXheaderItem 20" xfId="21180"/>
    <cellStyle name="SAPBEXheaderItem 21" xfId="21181"/>
    <cellStyle name="SAPBEXheaderItem 22" xfId="21182"/>
    <cellStyle name="SAPBEXheaderItem 23" xfId="21183"/>
    <cellStyle name="SAPBEXheaderItem 24" xfId="21184"/>
    <cellStyle name="SAPBEXheaderItem 25" xfId="21185"/>
    <cellStyle name="SAPBEXheaderItem 26" xfId="21186"/>
    <cellStyle name="SAPBEXheaderItem 27" xfId="21187"/>
    <cellStyle name="SAPBEXheaderItem 28" xfId="21188"/>
    <cellStyle name="SAPBEXheaderItem 29" xfId="21189"/>
    <cellStyle name="SAPBEXheaderItem 3" xfId="9215"/>
    <cellStyle name="SAPBEXheaderItem 3 2" xfId="9216"/>
    <cellStyle name="SAPBEXheaderItem 3 2 2" xfId="9217"/>
    <cellStyle name="SAPBEXheaderItem 3 2 2 2" xfId="9218"/>
    <cellStyle name="SAPBEXheaderItem 3 2 2 3" xfId="9219"/>
    <cellStyle name="SAPBEXheaderItem 3 3" xfId="9220"/>
    <cellStyle name="SAPBEXheaderItem 30" xfId="21190"/>
    <cellStyle name="SAPBEXheaderItem 31" xfId="21191"/>
    <cellStyle name="SAPBEXheaderItem 4" xfId="9221"/>
    <cellStyle name="SAPBEXheaderItem 4 2" xfId="21192"/>
    <cellStyle name="SAPBEXheaderItem 5" xfId="9222"/>
    <cellStyle name="SAPBEXheaderItem 5 2" xfId="21193"/>
    <cellStyle name="SAPBEXheaderItem 6" xfId="9223"/>
    <cellStyle name="SAPBEXheaderItem 6 2" xfId="21194"/>
    <cellStyle name="SAPBEXheaderItem 7" xfId="9224"/>
    <cellStyle name="SAPBEXheaderItem 7 2" xfId="21195"/>
    <cellStyle name="SAPBEXheaderItem 8" xfId="9225"/>
    <cellStyle name="SAPBEXheaderItem 8 2" xfId="21196"/>
    <cellStyle name="SAPBEXheaderItem 9" xfId="9226"/>
    <cellStyle name="SAPBEXheaderItem 9 2" xfId="21197"/>
    <cellStyle name="SAPBEXheaderText" xfId="73"/>
    <cellStyle name="SAPBEXheaderText 10" xfId="9227"/>
    <cellStyle name="SAPBEXheaderText 10 2" xfId="21198"/>
    <cellStyle name="SAPBEXheaderText 11" xfId="9228"/>
    <cellStyle name="SAPBEXheaderText 11 2" xfId="21199"/>
    <cellStyle name="SAPBEXheaderText 12" xfId="9229"/>
    <cellStyle name="SAPBEXheaderText 12 2" xfId="21200"/>
    <cellStyle name="SAPBEXheaderText 13" xfId="9230"/>
    <cellStyle name="SAPBEXheaderText 13 2" xfId="21201"/>
    <cellStyle name="SAPBEXheaderText 14" xfId="9231"/>
    <cellStyle name="SAPBEXheaderText 15" xfId="9232"/>
    <cellStyle name="SAPBEXheaderText 16" xfId="9233"/>
    <cellStyle name="SAPBEXheaderText 17" xfId="21202"/>
    <cellStyle name="SAPBEXheaderText 18" xfId="21203"/>
    <cellStyle name="SAPBEXheaderText 19" xfId="21204"/>
    <cellStyle name="SAPBEXheaderText 2" xfId="74"/>
    <cellStyle name="SAPBEXheaderText 2 10" xfId="21205"/>
    <cellStyle name="SAPBEXheaderText 2 11" xfId="21206"/>
    <cellStyle name="SAPBEXheaderText 2 12" xfId="21207"/>
    <cellStyle name="SAPBEXheaderText 2 13" xfId="21208"/>
    <cellStyle name="SAPBEXheaderText 2 14" xfId="21209"/>
    <cellStyle name="SAPBEXheaderText 2 15" xfId="21210"/>
    <cellStyle name="SAPBEXheaderText 2 16" xfId="21211"/>
    <cellStyle name="SAPBEXheaderText 2 17" xfId="21212"/>
    <cellStyle name="SAPBEXheaderText 2 18" xfId="21213"/>
    <cellStyle name="SAPBEXheaderText 2 19" xfId="21214"/>
    <cellStyle name="SAPBEXheaderText 2 2" xfId="9234"/>
    <cellStyle name="SAPBEXheaderText 2 2 2" xfId="21215"/>
    <cellStyle name="SAPBEXheaderText 2 20" xfId="21216"/>
    <cellStyle name="SAPBEXheaderText 2 21" xfId="21217"/>
    <cellStyle name="SAPBEXheaderText 2 22" xfId="21218"/>
    <cellStyle name="SAPBEXheaderText 2 23" xfId="21219"/>
    <cellStyle name="SAPBEXheaderText 2 24" xfId="21220"/>
    <cellStyle name="SAPBEXheaderText 2 25" xfId="21221"/>
    <cellStyle name="SAPBEXheaderText 2 26" xfId="21222"/>
    <cellStyle name="SAPBEXheaderText 2 27" xfId="21223"/>
    <cellStyle name="SAPBEXheaderText 2 28" xfId="21224"/>
    <cellStyle name="SAPBEXheaderText 2 29" xfId="21225"/>
    <cellStyle name="SAPBEXheaderText 2 3" xfId="21226"/>
    <cellStyle name="SAPBEXheaderText 2 30" xfId="21227"/>
    <cellStyle name="SAPBEXheaderText 2 31" xfId="10475"/>
    <cellStyle name="SAPBEXheaderText 2 4" xfId="21228"/>
    <cellStyle name="SAPBEXheaderText 2 5" xfId="21229"/>
    <cellStyle name="SAPBEXheaderText 2 6" xfId="21230"/>
    <cellStyle name="SAPBEXheaderText 2 7" xfId="21231"/>
    <cellStyle name="SAPBEXheaderText 2 8" xfId="21232"/>
    <cellStyle name="SAPBEXheaderText 2 9" xfId="21233"/>
    <cellStyle name="SAPBEXheaderText 20" xfId="21234"/>
    <cellStyle name="SAPBEXheaderText 21" xfId="21235"/>
    <cellStyle name="SAPBEXheaderText 22" xfId="21236"/>
    <cellStyle name="SAPBEXheaderText 23" xfId="21237"/>
    <cellStyle name="SAPBEXheaderText 24" xfId="21238"/>
    <cellStyle name="SAPBEXheaderText 25" xfId="21239"/>
    <cellStyle name="SAPBEXheaderText 26" xfId="21240"/>
    <cellStyle name="SAPBEXheaderText 27" xfId="21241"/>
    <cellStyle name="SAPBEXheaderText 28" xfId="21242"/>
    <cellStyle name="SAPBEXheaderText 29" xfId="21243"/>
    <cellStyle name="SAPBEXheaderText 3" xfId="9235"/>
    <cellStyle name="SAPBEXheaderText 3 2" xfId="9236"/>
    <cellStyle name="SAPBEXheaderText 3 2 2" xfId="9237"/>
    <cellStyle name="SAPBEXheaderText 3 2 2 2" xfId="9238"/>
    <cellStyle name="SAPBEXheaderText 3 2 2 3" xfId="9239"/>
    <cellStyle name="SAPBEXheaderText 3 3" xfId="9240"/>
    <cellStyle name="SAPBEXheaderText 30" xfId="21244"/>
    <cellStyle name="SAPBEXheaderText 31" xfId="21245"/>
    <cellStyle name="SAPBEXheaderText 4" xfId="9241"/>
    <cellStyle name="SAPBEXheaderText 4 2" xfId="21246"/>
    <cellStyle name="SAPBEXheaderText 5" xfId="9242"/>
    <cellStyle name="SAPBEXheaderText 5 2" xfId="21247"/>
    <cellStyle name="SAPBEXheaderText 6" xfId="9243"/>
    <cellStyle name="SAPBEXheaderText 6 2" xfId="21248"/>
    <cellStyle name="SAPBEXheaderText 7" xfId="9244"/>
    <cellStyle name="SAPBEXheaderText 7 2" xfId="21249"/>
    <cellStyle name="SAPBEXheaderText 8" xfId="9245"/>
    <cellStyle name="SAPBEXheaderText 8 2" xfId="21250"/>
    <cellStyle name="SAPBEXheaderText 9" xfId="9246"/>
    <cellStyle name="SAPBEXheaderText 9 2" xfId="21251"/>
    <cellStyle name="SAPBEXHLevel0" xfId="75"/>
    <cellStyle name="SAPBEXHLevel0 10" xfId="9247"/>
    <cellStyle name="SAPBEXHLevel0 11" xfId="9248"/>
    <cellStyle name="SAPBEXHLevel0 12" xfId="9249"/>
    <cellStyle name="SAPBEXHLevel0 13" xfId="9250"/>
    <cellStyle name="SAPBEXHLevel0 14" xfId="9251"/>
    <cellStyle name="SAPBEXHLevel0 15" xfId="9252"/>
    <cellStyle name="SAPBEXHLevel0 16" xfId="9253"/>
    <cellStyle name="SAPBEXHLevel0 2" xfId="76"/>
    <cellStyle name="SAPBEXHLevel0 2 10" xfId="21252"/>
    <cellStyle name="SAPBEXHLevel0 2 11" xfId="21253"/>
    <cellStyle name="SAPBEXHLevel0 2 12" xfId="21254"/>
    <cellStyle name="SAPBEXHLevel0 2 13" xfId="21255"/>
    <cellStyle name="SAPBEXHLevel0 2 14" xfId="21256"/>
    <cellStyle name="SAPBEXHLevel0 2 15" xfId="21257"/>
    <cellStyle name="SAPBEXHLevel0 2 16" xfId="21258"/>
    <cellStyle name="SAPBEXHLevel0 2 17" xfId="21259"/>
    <cellStyle name="SAPBEXHLevel0 2 18" xfId="21260"/>
    <cellStyle name="SAPBEXHLevel0 2 19" xfId="21261"/>
    <cellStyle name="SAPBEXHLevel0 2 2" xfId="21262"/>
    <cellStyle name="SAPBEXHLevel0 2 20" xfId="21263"/>
    <cellStyle name="SAPBEXHLevel0 2 21" xfId="21264"/>
    <cellStyle name="SAPBEXHLevel0 2 22" xfId="21265"/>
    <cellStyle name="SAPBEXHLevel0 2 23" xfId="21266"/>
    <cellStyle name="SAPBEXHLevel0 2 24" xfId="21267"/>
    <cellStyle name="SAPBEXHLevel0 2 25" xfId="21268"/>
    <cellStyle name="SAPBEXHLevel0 2 26" xfId="21269"/>
    <cellStyle name="SAPBEXHLevel0 2 27" xfId="21270"/>
    <cellStyle name="SAPBEXHLevel0 2 28" xfId="21271"/>
    <cellStyle name="SAPBEXHLevel0 2 29" xfId="21272"/>
    <cellStyle name="SAPBEXHLevel0 2 3" xfId="21273"/>
    <cellStyle name="SAPBEXHLevel0 2 30" xfId="21274"/>
    <cellStyle name="SAPBEXHLevel0 2 31" xfId="10476"/>
    <cellStyle name="SAPBEXHLevel0 2 4" xfId="21275"/>
    <cellStyle name="SAPBEXHLevel0 2 5" xfId="21276"/>
    <cellStyle name="SAPBEXHLevel0 2 6" xfId="21277"/>
    <cellStyle name="SAPBEXHLevel0 2 7" xfId="21278"/>
    <cellStyle name="SAPBEXHLevel0 2 8" xfId="21279"/>
    <cellStyle name="SAPBEXHLevel0 2 9" xfId="21280"/>
    <cellStyle name="SAPBEXHLevel0 3" xfId="9254"/>
    <cellStyle name="SAPBEXHLevel0 3 2" xfId="9255"/>
    <cellStyle name="SAPBEXHLevel0 3 2 2" xfId="9256"/>
    <cellStyle name="SAPBEXHLevel0 3 2 2 2" xfId="9257"/>
    <cellStyle name="SAPBEXHLevel0 3 2 2 3" xfId="9258"/>
    <cellStyle name="SAPBEXHLevel0 3 3" xfId="9259"/>
    <cellStyle name="SAPBEXHLevel0 4" xfId="9260"/>
    <cellStyle name="SAPBEXHLevel0 4 2" xfId="20730"/>
    <cellStyle name="SAPBEXHLevel0 5" xfId="9261"/>
    <cellStyle name="SAPBEXHLevel0 6" xfId="9262"/>
    <cellStyle name="SAPBEXHLevel0 7" xfId="9263"/>
    <cellStyle name="SAPBEXHLevel0 8" xfId="9264"/>
    <cellStyle name="SAPBEXHLevel0 9" xfId="9265"/>
    <cellStyle name="SAPBEXHLevel0X" xfId="4"/>
    <cellStyle name="SAPBEXHLevel0X 10" xfId="9266"/>
    <cellStyle name="SAPBEXHLevel0X 11" xfId="9267"/>
    <cellStyle name="SAPBEXHLevel0X 12" xfId="9268"/>
    <cellStyle name="SAPBEXHLevel0X 13" xfId="9269"/>
    <cellStyle name="SAPBEXHLevel0X 14" xfId="9270"/>
    <cellStyle name="SAPBEXHLevel0X 15" xfId="9271"/>
    <cellStyle name="SAPBEXHLevel0X 16" xfId="9272"/>
    <cellStyle name="SAPBEXHLevel0X 17" xfId="9273"/>
    <cellStyle name="SAPBEXHLevel0X 17 2" xfId="9274"/>
    <cellStyle name="SAPBEXHLevel0X 18" xfId="9275"/>
    <cellStyle name="SAPBEXHLevel0X 18 2" xfId="9276"/>
    <cellStyle name="SAPBEXHLevel0X 18 3" xfId="9277"/>
    <cellStyle name="SAPBEXHLevel0X 18 4" xfId="9278"/>
    <cellStyle name="SAPBEXHLevel0X 2" xfId="9279"/>
    <cellStyle name="SAPBEXHLevel0X 2 10" xfId="21281"/>
    <cellStyle name="SAPBEXHLevel0X 2 11" xfId="21282"/>
    <cellStyle name="SAPBEXHLevel0X 2 12" xfId="21283"/>
    <cellStyle name="SAPBEXHLevel0X 2 13" xfId="21284"/>
    <cellStyle name="SAPBEXHLevel0X 2 14" xfId="21285"/>
    <cellStyle name="SAPBEXHLevel0X 2 15" xfId="21286"/>
    <cellStyle name="SAPBEXHLevel0X 2 16" xfId="21287"/>
    <cellStyle name="SAPBEXHLevel0X 2 17" xfId="21288"/>
    <cellStyle name="SAPBEXHLevel0X 2 18" xfId="21289"/>
    <cellStyle name="SAPBEXHLevel0X 2 19" xfId="21290"/>
    <cellStyle name="SAPBEXHLevel0X 2 2" xfId="9280"/>
    <cellStyle name="SAPBEXHLevel0X 2 2 2" xfId="10380"/>
    <cellStyle name="SAPBEXHLevel0X 2 20" xfId="21291"/>
    <cellStyle name="SAPBEXHLevel0X 2 21" xfId="21292"/>
    <cellStyle name="SAPBEXHLevel0X 2 22" xfId="21293"/>
    <cellStyle name="SAPBEXHLevel0X 2 23" xfId="21294"/>
    <cellStyle name="SAPBEXHLevel0X 2 24" xfId="21295"/>
    <cellStyle name="SAPBEXHLevel0X 2 25" xfId="21296"/>
    <cellStyle name="SAPBEXHLevel0X 2 26" xfId="21297"/>
    <cellStyle name="SAPBEXHLevel0X 2 27" xfId="21298"/>
    <cellStyle name="SAPBEXHLevel0X 2 28" xfId="21299"/>
    <cellStyle name="SAPBEXHLevel0X 2 29" xfId="21300"/>
    <cellStyle name="SAPBEXHLevel0X 2 3" xfId="9281"/>
    <cellStyle name="SAPBEXHLevel0X 2 3 2" xfId="21301"/>
    <cellStyle name="SAPBEXHLevel0X 2 30" xfId="21302"/>
    <cellStyle name="SAPBEXHLevel0X 2 4" xfId="21303"/>
    <cellStyle name="SAPBEXHLevel0X 2 5" xfId="21304"/>
    <cellStyle name="SAPBEXHLevel0X 2 6" xfId="21305"/>
    <cellStyle name="SAPBEXHLevel0X 2 7" xfId="21306"/>
    <cellStyle name="SAPBEXHLevel0X 2 8" xfId="21307"/>
    <cellStyle name="SAPBEXHLevel0X 2 9" xfId="21308"/>
    <cellStyle name="SAPBEXHLevel0X 3" xfId="9282"/>
    <cellStyle name="SAPBEXHLevel0X 3 2" xfId="9283"/>
    <cellStyle name="SAPBEXHLevel0X 3 3" xfId="9284"/>
    <cellStyle name="SAPBEXHLevel0X 4" xfId="9285"/>
    <cellStyle name="SAPBEXHLevel0X 4 2" xfId="20731"/>
    <cellStyle name="SAPBEXHLevel0X 5" xfId="9286"/>
    <cellStyle name="SAPBEXHLevel0X 6" xfId="9287"/>
    <cellStyle name="SAPBEXHLevel0X 7" xfId="9288"/>
    <cellStyle name="SAPBEXHLevel0X 8" xfId="9289"/>
    <cellStyle name="SAPBEXHLevel0X 9" xfId="9290"/>
    <cellStyle name="SAPBEXHLevel1" xfId="77"/>
    <cellStyle name="SAPBEXHLevel1 10" xfId="9291"/>
    <cellStyle name="SAPBEXHLevel1 11" xfId="9292"/>
    <cellStyle name="SAPBEXHLevel1 12" xfId="9293"/>
    <cellStyle name="SAPBEXHLevel1 13" xfId="9294"/>
    <cellStyle name="SAPBEXHLevel1 14" xfId="9295"/>
    <cellStyle name="SAPBEXHLevel1 15" xfId="9296"/>
    <cellStyle name="SAPBEXHLevel1 16" xfId="9297"/>
    <cellStyle name="SAPBEXHLevel1 2" xfId="78"/>
    <cellStyle name="SAPBEXHLevel1 2 10" xfId="21309"/>
    <cellStyle name="SAPBEXHLevel1 2 11" xfId="21310"/>
    <cellStyle name="SAPBEXHLevel1 2 12" xfId="21311"/>
    <cellStyle name="SAPBEXHLevel1 2 13" xfId="21312"/>
    <cellStyle name="SAPBEXHLevel1 2 14" xfId="21313"/>
    <cellStyle name="SAPBEXHLevel1 2 15" xfId="21314"/>
    <cellStyle name="SAPBEXHLevel1 2 16" xfId="21315"/>
    <cellStyle name="SAPBEXHLevel1 2 17" xfId="21316"/>
    <cellStyle name="SAPBEXHLevel1 2 18" xfId="21317"/>
    <cellStyle name="SAPBEXHLevel1 2 19" xfId="21318"/>
    <cellStyle name="SAPBEXHLevel1 2 2" xfId="21319"/>
    <cellStyle name="SAPBEXHLevel1 2 20" xfId="21320"/>
    <cellStyle name="SAPBEXHLevel1 2 21" xfId="21321"/>
    <cellStyle name="SAPBEXHLevel1 2 22" xfId="21322"/>
    <cellStyle name="SAPBEXHLevel1 2 23" xfId="21323"/>
    <cellStyle name="SAPBEXHLevel1 2 24" xfId="21324"/>
    <cellStyle name="SAPBEXHLevel1 2 25" xfId="21325"/>
    <cellStyle name="SAPBEXHLevel1 2 26" xfId="21326"/>
    <cellStyle name="SAPBEXHLevel1 2 27" xfId="21327"/>
    <cellStyle name="SAPBEXHLevel1 2 28" xfId="21328"/>
    <cellStyle name="SAPBEXHLevel1 2 29" xfId="21329"/>
    <cellStyle name="SAPBEXHLevel1 2 3" xfId="21330"/>
    <cellStyle name="SAPBEXHLevel1 2 30" xfId="21331"/>
    <cellStyle name="SAPBEXHLevel1 2 31" xfId="10477"/>
    <cellStyle name="SAPBEXHLevel1 2 4" xfId="21332"/>
    <cellStyle name="SAPBEXHLevel1 2 5" xfId="21333"/>
    <cellStyle name="SAPBEXHLevel1 2 6" xfId="21334"/>
    <cellStyle name="SAPBEXHLevel1 2 7" xfId="21335"/>
    <cellStyle name="SAPBEXHLevel1 2 8" xfId="21336"/>
    <cellStyle name="SAPBEXHLevel1 2 9" xfId="21337"/>
    <cellStyle name="SAPBEXHLevel1 3" xfId="9298"/>
    <cellStyle name="SAPBEXHLevel1 3 2" xfId="9299"/>
    <cellStyle name="SAPBEXHLevel1 3 2 2" xfId="9300"/>
    <cellStyle name="SAPBEXHLevel1 3 2 2 2" xfId="9301"/>
    <cellStyle name="SAPBEXHLevel1 3 2 2 3" xfId="9302"/>
    <cellStyle name="SAPBEXHLevel1 3 3" xfId="9303"/>
    <cellStyle name="SAPBEXHLevel1 4" xfId="9304"/>
    <cellStyle name="SAPBEXHLevel1 4 2" xfId="20732"/>
    <cellStyle name="SAPBEXHLevel1 5" xfId="9305"/>
    <cellStyle name="SAPBEXHLevel1 6" xfId="9306"/>
    <cellStyle name="SAPBEXHLevel1 7" xfId="9307"/>
    <cellStyle name="SAPBEXHLevel1 8" xfId="9308"/>
    <cellStyle name="SAPBEXHLevel1 9" xfId="9309"/>
    <cellStyle name="SAPBEXHLevel1X" xfId="79"/>
    <cellStyle name="SAPBEXHLevel1X 10" xfId="9310"/>
    <cellStyle name="SAPBEXHLevel1X 11" xfId="9311"/>
    <cellStyle name="SAPBEXHLevel1X 12" xfId="9312"/>
    <cellStyle name="SAPBEXHLevel1X 13" xfId="9313"/>
    <cellStyle name="SAPBEXHLevel1X 14" xfId="9314"/>
    <cellStyle name="SAPBEXHLevel1X 15" xfId="9315"/>
    <cellStyle name="SAPBEXHLevel1X 16" xfId="9316"/>
    <cellStyle name="SAPBEXHLevel1X 17" xfId="9317"/>
    <cellStyle name="SAPBEXHLevel1X 17 2" xfId="9318"/>
    <cellStyle name="SAPBEXHLevel1X 18" xfId="9319"/>
    <cellStyle name="SAPBEXHLevel1X 18 2" xfId="9320"/>
    <cellStyle name="SAPBEXHLevel1X 18 3" xfId="9321"/>
    <cellStyle name="SAPBEXHLevel1X 18 4" xfId="9322"/>
    <cellStyle name="SAPBEXHLevel1X 2" xfId="9323"/>
    <cellStyle name="SAPBEXHLevel1X 2 10" xfId="21338"/>
    <cellStyle name="SAPBEXHLevel1X 2 11" xfId="21339"/>
    <cellStyle name="SAPBEXHLevel1X 2 12" xfId="21340"/>
    <cellStyle name="SAPBEXHLevel1X 2 13" xfId="21341"/>
    <cellStyle name="SAPBEXHLevel1X 2 14" xfId="21342"/>
    <cellStyle name="SAPBEXHLevel1X 2 15" xfId="21343"/>
    <cellStyle name="SAPBEXHLevel1X 2 16" xfId="21344"/>
    <cellStyle name="SAPBEXHLevel1X 2 17" xfId="21345"/>
    <cellStyle name="SAPBEXHLevel1X 2 18" xfId="21346"/>
    <cellStyle name="SAPBEXHLevel1X 2 19" xfId="21347"/>
    <cellStyle name="SAPBEXHLevel1X 2 2" xfId="9324"/>
    <cellStyle name="SAPBEXHLevel1X 2 20" xfId="21348"/>
    <cellStyle name="SAPBEXHLevel1X 2 21" xfId="21349"/>
    <cellStyle name="SAPBEXHLevel1X 2 22" xfId="21350"/>
    <cellStyle name="SAPBEXHLevel1X 2 23" xfId="21351"/>
    <cellStyle name="SAPBEXHLevel1X 2 24" xfId="21352"/>
    <cellStyle name="SAPBEXHLevel1X 2 25" xfId="21353"/>
    <cellStyle name="SAPBEXHLevel1X 2 26" xfId="21354"/>
    <cellStyle name="SAPBEXHLevel1X 2 27" xfId="21355"/>
    <cellStyle name="SAPBEXHLevel1X 2 28" xfId="21356"/>
    <cellStyle name="SAPBEXHLevel1X 2 29" xfId="21357"/>
    <cellStyle name="SAPBEXHLevel1X 2 3" xfId="9325"/>
    <cellStyle name="SAPBEXHLevel1X 2 3 2" xfId="21358"/>
    <cellStyle name="SAPBEXHLevel1X 2 30" xfId="21359"/>
    <cellStyle name="SAPBEXHLevel1X 2 4" xfId="21360"/>
    <cellStyle name="SAPBEXHLevel1X 2 5" xfId="21361"/>
    <cellStyle name="SAPBEXHLevel1X 2 6" xfId="21362"/>
    <cellStyle name="SAPBEXHLevel1X 2 7" xfId="21363"/>
    <cellStyle name="SAPBEXHLevel1X 2 8" xfId="21364"/>
    <cellStyle name="SAPBEXHLevel1X 2 9" xfId="21365"/>
    <cellStyle name="SAPBEXHLevel1X 3" xfId="9326"/>
    <cellStyle name="SAPBEXHLevel1X 3 2" xfId="9327"/>
    <cellStyle name="SAPBEXHLevel1X 3 3" xfId="9328"/>
    <cellStyle name="SAPBEXHLevel1X 4" xfId="9329"/>
    <cellStyle name="SAPBEXHLevel1X 4 2" xfId="20733"/>
    <cellStyle name="SAPBEXHLevel1X 5" xfId="9330"/>
    <cellStyle name="SAPBEXHLevel1X 6" xfId="9331"/>
    <cellStyle name="SAPBEXHLevel1X 7" xfId="9332"/>
    <cellStyle name="SAPBEXHLevel1X 8" xfId="9333"/>
    <cellStyle name="SAPBEXHLevel1X 9" xfId="9334"/>
    <cellStyle name="SAPBEXHLevel2" xfId="80"/>
    <cellStyle name="SAPBEXHLevel2 10" xfId="9335"/>
    <cellStyle name="SAPBEXHLevel2 11" xfId="9336"/>
    <cellStyle name="SAPBEXHLevel2 12" xfId="9337"/>
    <cellStyle name="SAPBEXHLevel2 13" xfId="9338"/>
    <cellStyle name="SAPBEXHLevel2 14" xfId="9339"/>
    <cellStyle name="SAPBEXHLevel2 15" xfId="9340"/>
    <cellStyle name="SAPBEXHLevel2 16" xfId="9341"/>
    <cellStyle name="SAPBEXHLevel2 2" xfId="81"/>
    <cellStyle name="SAPBEXHLevel2 2 10" xfId="21366"/>
    <cellStyle name="SAPBEXHLevel2 2 11" xfId="21367"/>
    <cellStyle name="SAPBEXHLevel2 2 12" xfId="21368"/>
    <cellStyle name="SAPBEXHLevel2 2 13" xfId="21369"/>
    <cellStyle name="SAPBEXHLevel2 2 14" xfId="21370"/>
    <cellStyle name="SAPBEXHLevel2 2 15" xfId="21371"/>
    <cellStyle name="SAPBEXHLevel2 2 16" xfId="21372"/>
    <cellStyle name="SAPBEXHLevel2 2 17" xfId="21373"/>
    <cellStyle name="SAPBEXHLevel2 2 18" xfId="21374"/>
    <cellStyle name="SAPBEXHLevel2 2 19" xfId="21375"/>
    <cellStyle name="SAPBEXHLevel2 2 2" xfId="21376"/>
    <cellStyle name="SAPBEXHLevel2 2 20" xfId="21377"/>
    <cellStyle name="SAPBEXHLevel2 2 21" xfId="21378"/>
    <cellStyle name="SAPBEXHLevel2 2 22" xfId="21379"/>
    <cellStyle name="SAPBEXHLevel2 2 23" xfId="21380"/>
    <cellStyle name="SAPBEXHLevel2 2 24" xfId="21381"/>
    <cellStyle name="SAPBEXHLevel2 2 25" xfId="21382"/>
    <cellStyle name="SAPBEXHLevel2 2 26" xfId="21383"/>
    <cellStyle name="SAPBEXHLevel2 2 27" xfId="21384"/>
    <cellStyle name="SAPBEXHLevel2 2 28" xfId="21385"/>
    <cellStyle name="SAPBEXHLevel2 2 29" xfId="21386"/>
    <cellStyle name="SAPBEXHLevel2 2 3" xfId="21387"/>
    <cellStyle name="SAPBEXHLevel2 2 30" xfId="21388"/>
    <cellStyle name="SAPBEXHLevel2 2 31" xfId="10478"/>
    <cellStyle name="SAPBEXHLevel2 2 4" xfId="21389"/>
    <cellStyle name="SAPBEXHLevel2 2 5" xfId="21390"/>
    <cellStyle name="SAPBEXHLevel2 2 6" xfId="21391"/>
    <cellStyle name="SAPBEXHLevel2 2 7" xfId="21392"/>
    <cellStyle name="SAPBEXHLevel2 2 8" xfId="21393"/>
    <cellStyle name="SAPBEXHLevel2 2 9" xfId="21394"/>
    <cellStyle name="SAPBEXHLevel2 3" xfId="9342"/>
    <cellStyle name="SAPBEXHLevel2 3 2" xfId="9343"/>
    <cellStyle name="SAPBEXHLevel2 3 2 2" xfId="9344"/>
    <cellStyle name="SAPBEXHLevel2 3 2 2 2" xfId="9345"/>
    <cellStyle name="SAPBEXHLevel2 3 2 2 3" xfId="9346"/>
    <cellStyle name="SAPBEXHLevel2 3 3" xfId="9347"/>
    <cellStyle name="SAPBEXHLevel2 4" xfId="9348"/>
    <cellStyle name="SAPBEXHLevel2 4 2" xfId="20734"/>
    <cellStyle name="SAPBEXHLevel2 5" xfId="9349"/>
    <cellStyle name="SAPBEXHLevel2 6" xfId="9350"/>
    <cellStyle name="SAPBEXHLevel2 7" xfId="9351"/>
    <cellStyle name="SAPBEXHLevel2 8" xfId="9352"/>
    <cellStyle name="SAPBEXHLevel2 9" xfId="9353"/>
    <cellStyle name="SAPBEXHLevel2X" xfId="82"/>
    <cellStyle name="SAPBEXHLevel2X 10" xfId="9354"/>
    <cellStyle name="SAPBEXHLevel2X 11" xfId="9355"/>
    <cellStyle name="SAPBEXHLevel2X 12" xfId="9356"/>
    <cellStyle name="SAPBEXHLevel2X 13" xfId="9357"/>
    <cellStyle name="SAPBEXHLevel2X 14" xfId="9358"/>
    <cellStyle name="SAPBEXHLevel2X 15" xfId="9359"/>
    <cellStyle name="SAPBEXHLevel2X 16" xfId="9360"/>
    <cellStyle name="SAPBEXHLevel2X 17" xfId="9361"/>
    <cellStyle name="SAPBEXHLevel2X 17 2" xfId="9362"/>
    <cellStyle name="SAPBEXHLevel2X 18" xfId="9363"/>
    <cellStyle name="SAPBEXHLevel2X 18 2" xfId="9364"/>
    <cellStyle name="SAPBEXHLevel2X 18 3" xfId="9365"/>
    <cellStyle name="SAPBEXHLevel2X 18 4" xfId="9366"/>
    <cellStyle name="SAPBEXHLevel2X 2" xfId="9367"/>
    <cellStyle name="SAPBEXHLevel2X 2 10" xfId="21395"/>
    <cellStyle name="SAPBEXHLevel2X 2 11" xfId="21396"/>
    <cellStyle name="SAPBEXHLevel2X 2 12" xfId="21397"/>
    <cellStyle name="SAPBEXHLevel2X 2 13" xfId="21398"/>
    <cellStyle name="SAPBEXHLevel2X 2 14" xfId="21399"/>
    <cellStyle name="SAPBEXHLevel2X 2 15" xfId="21400"/>
    <cellStyle name="SAPBEXHLevel2X 2 16" xfId="21401"/>
    <cellStyle name="SAPBEXHLevel2X 2 17" xfId="21402"/>
    <cellStyle name="SAPBEXHLevel2X 2 18" xfId="21403"/>
    <cellStyle name="SAPBEXHLevel2X 2 19" xfId="21404"/>
    <cellStyle name="SAPBEXHLevel2X 2 2" xfId="9368"/>
    <cellStyle name="SAPBEXHLevel2X 2 20" xfId="21405"/>
    <cellStyle name="SAPBEXHLevel2X 2 21" xfId="21406"/>
    <cellStyle name="SAPBEXHLevel2X 2 22" xfId="21407"/>
    <cellStyle name="SAPBEXHLevel2X 2 23" xfId="21408"/>
    <cellStyle name="SAPBEXHLevel2X 2 24" xfId="21409"/>
    <cellStyle name="SAPBEXHLevel2X 2 25" xfId="21410"/>
    <cellStyle name="SAPBEXHLevel2X 2 26" xfId="21411"/>
    <cellStyle name="SAPBEXHLevel2X 2 27" xfId="21412"/>
    <cellStyle name="SAPBEXHLevel2X 2 28" xfId="21413"/>
    <cellStyle name="SAPBEXHLevel2X 2 29" xfId="21414"/>
    <cellStyle name="SAPBEXHLevel2X 2 3" xfId="9369"/>
    <cellStyle name="SAPBEXHLevel2X 2 3 2" xfId="21415"/>
    <cellStyle name="SAPBEXHLevel2X 2 30" xfId="21416"/>
    <cellStyle name="SAPBEXHLevel2X 2 4" xfId="21417"/>
    <cellStyle name="SAPBEXHLevel2X 2 5" xfId="21418"/>
    <cellStyle name="SAPBEXHLevel2X 2 6" xfId="21419"/>
    <cellStyle name="SAPBEXHLevel2X 2 7" xfId="21420"/>
    <cellStyle name="SAPBEXHLevel2X 2 8" xfId="21421"/>
    <cellStyle name="SAPBEXHLevel2X 2 9" xfId="21422"/>
    <cellStyle name="SAPBEXHLevel2X 3" xfId="9370"/>
    <cellStyle name="SAPBEXHLevel2X 3 2" xfId="9371"/>
    <cellStyle name="SAPBEXHLevel2X 3 3" xfId="9372"/>
    <cellStyle name="SAPBEXHLevel2X 4" xfId="9373"/>
    <cellStyle name="SAPBEXHLevel2X 4 2" xfId="20735"/>
    <cellStyle name="SAPBEXHLevel2X 5" xfId="9374"/>
    <cellStyle name="SAPBEXHLevel2X 6" xfId="9375"/>
    <cellStyle name="SAPBEXHLevel2X 7" xfId="9376"/>
    <cellStyle name="SAPBEXHLevel2X 8" xfId="9377"/>
    <cellStyle name="SAPBEXHLevel2X 9" xfId="9378"/>
    <cellStyle name="SAPBEXHLevel3" xfId="83"/>
    <cellStyle name="SAPBEXHLevel3 10" xfId="9379"/>
    <cellStyle name="SAPBEXHLevel3 11" xfId="9380"/>
    <cellStyle name="SAPBEXHLevel3 12" xfId="9381"/>
    <cellStyle name="SAPBEXHLevel3 13" xfId="9382"/>
    <cellStyle name="SAPBEXHLevel3 14" xfId="9383"/>
    <cellStyle name="SAPBEXHLevel3 15" xfId="9384"/>
    <cellStyle name="SAPBEXHLevel3 16" xfId="9385"/>
    <cellStyle name="SAPBEXHLevel3 2" xfId="84"/>
    <cellStyle name="SAPBEXHLevel3 2 10" xfId="21423"/>
    <cellStyle name="SAPBEXHLevel3 2 11" xfId="21424"/>
    <cellStyle name="SAPBEXHLevel3 2 12" xfId="21425"/>
    <cellStyle name="SAPBEXHLevel3 2 13" xfId="21426"/>
    <cellStyle name="SAPBEXHLevel3 2 14" xfId="21427"/>
    <cellStyle name="SAPBEXHLevel3 2 15" xfId="21428"/>
    <cellStyle name="SAPBEXHLevel3 2 16" xfId="21429"/>
    <cellStyle name="SAPBEXHLevel3 2 17" xfId="21430"/>
    <cellStyle name="SAPBEXHLevel3 2 18" xfId="21431"/>
    <cellStyle name="SAPBEXHLevel3 2 19" xfId="21432"/>
    <cellStyle name="SAPBEXHLevel3 2 2" xfId="21433"/>
    <cellStyle name="SAPBEXHLevel3 2 20" xfId="21434"/>
    <cellStyle name="SAPBEXHLevel3 2 21" xfId="21435"/>
    <cellStyle name="SAPBEXHLevel3 2 22" xfId="21436"/>
    <cellStyle name="SAPBEXHLevel3 2 23" xfId="21437"/>
    <cellStyle name="SAPBEXHLevel3 2 24" xfId="21438"/>
    <cellStyle name="SAPBEXHLevel3 2 25" xfId="21439"/>
    <cellStyle name="SAPBEXHLevel3 2 26" xfId="21440"/>
    <cellStyle name="SAPBEXHLevel3 2 27" xfId="21441"/>
    <cellStyle name="SAPBEXHLevel3 2 28" xfId="21442"/>
    <cellStyle name="SAPBEXHLevel3 2 29" xfId="21443"/>
    <cellStyle name="SAPBEXHLevel3 2 3" xfId="21444"/>
    <cellStyle name="SAPBEXHLevel3 2 30" xfId="21445"/>
    <cellStyle name="SAPBEXHLevel3 2 31" xfId="10479"/>
    <cellStyle name="SAPBEXHLevel3 2 4" xfId="21446"/>
    <cellStyle name="SAPBEXHLevel3 2 5" xfId="21447"/>
    <cellStyle name="SAPBEXHLevel3 2 6" xfId="21448"/>
    <cellStyle name="SAPBEXHLevel3 2 7" xfId="21449"/>
    <cellStyle name="SAPBEXHLevel3 2 8" xfId="21450"/>
    <cellStyle name="SAPBEXHLevel3 2 9" xfId="21451"/>
    <cellStyle name="SAPBEXHLevel3 3" xfId="9386"/>
    <cellStyle name="SAPBEXHLevel3 3 2" xfId="9387"/>
    <cellStyle name="SAPBEXHLevel3 3 2 2" xfId="9388"/>
    <cellStyle name="SAPBEXHLevel3 3 2 2 2" xfId="9389"/>
    <cellStyle name="SAPBEXHLevel3 3 2 2 3" xfId="9390"/>
    <cellStyle name="SAPBEXHLevel3 3 3" xfId="9391"/>
    <cellStyle name="SAPBEXHLevel3 4" xfId="9392"/>
    <cellStyle name="SAPBEXHLevel3 4 2" xfId="20736"/>
    <cellStyle name="SAPBEXHLevel3 5" xfId="9393"/>
    <cellStyle name="SAPBEXHLevel3 6" xfId="9394"/>
    <cellStyle name="SAPBEXHLevel3 7" xfId="9395"/>
    <cellStyle name="SAPBEXHLevel3 8" xfId="9396"/>
    <cellStyle name="SAPBEXHLevel3 9" xfId="9397"/>
    <cellStyle name="SAPBEXHLevel3X" xfId="85"/>
    <cellStyle name="SAPBEXHLevel3X 10" xfId="9398"/>
    <cellStyle name="SAPBEXHLevel3X 11" xfId="9399"/>
    <cellStyle name="SAPBEXHLevel3X 12" xfId="9400"/>
    <cellStyle name="SAPBEXHLevel3X 13" xfId="9401"/>
    <cellStyle name="SAPBEXHLevel3X 14" xfId="9402"/>
    <cellStyle name="SAPBEXHLevel3X 15" xfId="9403"/>
    <cellStyle name="SAPBEXHLevel3X 16" xfId="9404"/>
    <cellStyle name="SAPBEXHLevel3X 17" xfId="9405"/>
    <cellStyle name="SAPBEXHLevel3X 17 2" xfId="9406"/>
    <cellStyle name="SAPBEXHLevel3X 18" xfId="9407"/>
    <cellStyle name="SAPBEXHLevel3X 18 2" xfId="9408"/>
    <cellStyle name="SAPBEXHLevel3X 18 3" xfId="9409"/>
    <cellStyle name="SAPBEXHLevel3X 18 4" xfId="9410"/>
    <cellStyle name="SAPBEXHLevel3X 2" xfId="9411"/>
    <cellStyle name="SAPBEXHLevel3X 2 10" xfId="21452"/>
    <cellStyle name="SAPBEXHLevel3X 2 11" xfId="21453"/>
    <cellStyle name="SAPBEXHLevel3X 2 12" xfId="21454"/>
    <cellStyle name="SAPBEXHLevel3X 2 13" xfId="21455"/>
    <cellStyle name="SAPBEXHLevel3X 2 14" xfId="21456"/>
    <cellStyle name="SAPBEXHLevel3X 2 15" xfId="21457"/>
    <cellStyle name="SAPBEXHLevel3X 2 16" xfId="21458"/>
    <cellStyle name="SAPBEXHLevel3X 2 17" xfId="21459"/>
    <cellStyle name="SAPBEXHLevel3X 2 18" xfId="21460"/>
    <cellStyle name="SAPBEXHLevel3X 2 19" xfId="21461"/>
    <cellStyle name="SAPBEXHLevel3X 2 2" xfId="9412"/>
    <cellStyle name="SAPBEXHLevel3X 2 20" xfId="21462"/>
    <cellStyle name="SAPBEXHLevel3X 2 21" xfId="21463"/>
    <cellStyle name="SAPBEXHLevel3X 2 22" xfId="21464"/>
    <cellStyle name="SAPBEXHLevel3X 2 23" xfId="21465"/>
    <cellStyle name="SAPBEXHLevel3X 2 24" xfId="21466"/>
    <cellStyle name="SAPBEXHLevel3X 2 25" xfId="21467"/>
    <cellStyle name="SAPBEXHLevel3X 2 26" xfId="21468"/>
    <cellStyle name="SAPBEXHLevel3X 2 27" xfId="21469"/>
    <cellStyle name="SAPBEXHLevel3X 2 28" xfId="21470"/>
    <cellStyle name="SAPBEXHLevel3X 2 29" xfId="21471"/>
    <cellStyle name="SAPBEXHLevel3X 2 3" xfId="9413"/>
    <cellStyle name="SAPBEXHLevel3X 2 3 2" xfId="21472"/>
    <cellStyle name="SAPBEXHLevel3X 2 30" xfId="21473"/>
    <cellStyle name="SAPBEXHLevel3X 2 4" xfId="21474"/>
    <cellStyle name="SAPBEXHLevel3X 2 5" xfId="21475"/>
    <cellStyle name="SAPBEXHLevel3X 2 6" xfId="21476"/>
    <cellStyle name="SAPBEXHLevel3X 2 7" xfId="21477"/>
    <cellStyle name="SAPBEXHLevel3X 2 8" xfId="21478"/>
    <cellStyle name="SAPBEXHLevel3X 2 9" xfId="21479"/>
    <cellStyle name="SAPBEXHLevel3X 3" xfId="9414"/>
    <cellStyle name="SAPBEXHLevel3X 3 2" xfId="9415"/>
    <cellStyle name="SAPBEXHLevel3X 3 3" xfId="9416"/>
    <cellStyle name="SAPBEXHLevel3X 4" xfId="9417"/>
    <cellStyle name="SAPBEXHLevel3X 4 2" xfId="20737"/>
    <cellStyle name="SAPBEXHLevel3X 5" xfId="9418"/>
    <cellStyle name="SAPBEXHLevel3X 6" xfId="9419"/>
    <cellStyle name="SAPBEXHLevel3X 7" xfId="9420"/>
    <cellStyle name="SAPBEXHLevel3X 8" xfId="9421"/>
    <cellStyle name="SAPBEXHLevel3X 9" xfId="9422"/>
    <cellStyle name="SAPBEXinputData" xfId="86"/>
    <cellStyle name="SAPBEXinputData 10" xfId="9423"/>
    <cellStyle name="SAPBEXinputData 11" xfId="9424"/>
    <cellStyle name="SAPBEXinputData 12" xfId="9425"/>
    <cellStyle name="SAPBEXinputData 13" xfId="9426"/>
    <cellStyle name="SAPBEXinputData 14" xfId="9427"/>
    <cellStyle name="SAPBEXinputData 15" xfId="9428"/>
    <cellStyle name="SAPBEXinputData 16" xfId="9429"/>
    <cellStyle name="SAPBEXinputData 17" xfId="9430"/>
    <cellStyle name="SAPBEXinputData 17 2" xfId="9431"/>
    <cellStyle name="SAPBEXinputData 18" xfId="9432"/>
    <cellStyle name="SAPBEXinputData 18 2" xfId="9433"/>
    <cellStyle name="SAPBEXinputData 18 3" xfId="9434"/>
    <cellStyle name="SAPBEXinputData 18 4" xfId="9435"/>
    <cellStyle name="SAPBEXinputData 2" xfId="9436"/>
    <cellStyle name="SAPBEXinputData 2 10" xfId="21480"/>
    <cellStyle name="SAPBEXinputData 2 11" xfId="21481"/>
    <cellStyle name="SAPBEXinputData 2 12" xfId="21482"/>
    <cellStyle name="SAPBEXinputData 2 13" xfId="21483"/>
    <cellStyle name="SAPBEXinputData 2 14" xfId="21484"/>
    <cellStyle name="SAPBEXinputData 2 15" xfId="21485"/>
    <cellStyle name="SAPBEXinputData 2 16" xfId="21486"/>
    <cellStyle name="SAPBEXinputData 2 17" xfId="21487"/>
    <cellStyle name="SAPBEXinputData 2 18" xfId="21488"/>
    <cellStyle name="SAPBEXinputData 2 19" xfId="21489"/>
    <cellStyle name="SAPBEXinputData 2 2" xfId="9437"/>
    <cellStyle name="SAPBEXinputData 2 20" xfId="21490"/>
    <cellStyle name="SAPBEXinputData 2 21" xfId="21491"/>
    <cellStyle name="SAPBEXinputData 2 22" xfId="21492"/>
    <cellStyle name="SAPBEXinputData 2 23" xfId="21493"/>
    <cellStyle name="SAPBEXinputData 2 24" xfId="21494"/>
    <cellStyle name="SAPBEXinputData 2 25" xfId="21495"/>
    <cellStyle name="SAPBEXinputData 2 26" xfId="21496"/>
    <cellStyle name="SAPBEXinputData 2 27" xfId="21497"/>
    <cellStyle name="SAPBEXinputData 2 28" xfId="21498"/>
    <cellStyle name="SAPBEXinputData 2 29" xfId="21499"/>
    <cellStyle name="SAPBEXinputData 2 3" xfId="9438"/>
    <cellStyle name="SAPBEXinputData 2 3 2" xfId="21500"/>
    <cellStyle name="SAPBEXinputData 2 30" xfId="21501"/>
    <cellStyle name="SAPBEXinputData 2 4" xfId="21502"/>
    <cellStyle name="SAPBEXinputData 2 5" xfId="21503"/>
    <cellStyle name="SAPBEXinputData 2 6" xfId="21504"/>
    <cellStyle name="SAPBEXinputData 2 7" xfId="21505"/>
    <cellStyle name="SAPBEXinputData 2 8" xfId="21506"/>
    <cellStyle name="SAPBEXinputData 2 9" xfId="21507"/>
    <cellStyle name="SAPBEXinputData 3" xfId="9439"/>
    <cellStyle name="SAPBEXinputData 3 2" xfId="9440"/>
    <cellStyle name="SAPBEXinputData 3 3" xfId="9441"/>
    <cellStyle name="SAPBEXinputData 4" xfId="9442"/>
    <cellStyle name="SAPBEXinputData 4 2" xfId="20738"/>
    <cellStyle name="SAPBEXinputData 5" xfId="9443"/>
    <cellStyle name="SAPBEXinputData 6" xfId="9444"/>
    <cellStyle name="SAPBEXinputData 7" xfId="9445"/>
    <cellStyle name="SAPBEXinputData 8" xfId="9446"/>
    <cellStyle name="SAPBEXinputData 9" xfId="9447"/>
    <cellStyle name="SAPBEXItemHeader" xfId="87"/>
    <cellStyle name="SAPBEXresData" xfId="88"/>
    <cellStyle name="SAPBEXresData 10" xfId="9448"/>
    <cellStyle name="SAPBEXresData 11" xfId="9449"/>
    <cellStyle name="SAPBEXresData 12" xfId="9450"/>
    <cellStyle name="SAPBEXresData 13" xfId="9451"/>
    <cellStyle name="SAPBEXresData 2" xfId="9452"/>
    <cellStyle name="SAPBEXresData 2 2" xfId="9453"/>
    <cellStyle name="SAPBEXresData 2 2 2" xfId="9454"/>
    <cellStyle name="SAPBEXresData 2 3" xfId="9455"/>
    <cellStyle name="SAPBEXresData 3" xfId="9456"/>
    <cellStyle name="SAPBEXresData 3 2" xfId="9457"/>
    <cellStyle name="SAPBEXresData 3 3" xfId="9458"/>
    <cellStyle name="SAPBEXresData 4" xfId="9459"/>
    <cellStyle name="SAPBEXresData 5" xfId="9460"/>
    <cellStyle name="SAPBEXresData 6" xfId="9461"/>
    <cellStyle name="SAPBEXresData 7" xfId="9462"/>
    <cellStyle name="SAPBEXresData 8" xfId="9463"/>
    <cellStyle name="SAPBEXresData 9" xfId="9464"/>
    <cellStyle name="SAPBEXresDataEmph" xfId="89"/>
    <cellStyle name="SAPBEXresDataEmph 10" xfId="9465"/>
    <cellStyle name="SAPBEXresDataEmph 11" xfId="9466"/>
    <cellStyle name="SAPBEXresDataEmph 12" xfId="9467"/>
    <cellStyle name="SAPBEXresDataEmph 13" xfId="9468"/>
    <cellStyle name="SAPBEXresDataEmph 2" xfId="9469"/>
    <cellStyle name="SAPBEXresDataEmph 2 2" xfId="9470"/>
    <cellStyle name="SAPBEXresDataEmph 2 3" xfId="9471"/>
    <cellStyle name="SAPBEXresDataEmph 3" xfId="9472"/>
    <cellStyle name="SAPBEXresDataEmph 3 2" xfId="9473"/>
    <cellStyle name="SAPBEXresDataEmph 3 3" xfId="9474"/>
    <cellStyle name="SAPBEXresDataEmph 4" xfId="9475"/>
    <cellStyle name="SAPBEXresDataEmph 5" xfId="9476"/>
    <cellStyle name="SAPBEXresDataEmph 6" xfId="9477"/>
    <cellStyle name="SAPBEXresDataEmph 7" xfId="9478"/>
    <cellStyle name="SAPBEXresDataEmph 8" xfId="9479"/>
    <cellStyle name="SAPBEXresDataEmph 9" xfId="9480"/>
    <cellStyle name="SAPBEXresItem" xfId="90"/>
    <cellStyle name="SAPBEXresItem 10" xfId="9481"/>
    <cellStyle name="SAPBEXresItem 11" xfId="9482"/>
    <cellStyle name="SAPBEXresItem 12" xfId="9483"/>
    <cellStyle name="SAPBEXresItem 13" xfId="9484"/>
    <cellStyle name="SAPBEXresItem 2" xfId="9485"/>
    <cellStyle name="SAPBEXresItem 2 2" xfId="9486"/>
    <cellStyle name="SAPBEXresItem 2 2 2" xfId="9487"/>
    <cellStyle name="SAPBEXresItem 2 3" xfId="9488"/>
    <cellStyle name="SAPBEXresItem 3" xfId="9489"/>
    <cellStyle name="SAPBEXresItem 3 2" xfId="9490"/>
    <cellStyle name="SAPBEXresItem 3 3" xfId="9491"/>
    <cellStyle name="SAPBEXresItem 4" xfId="9492"/>
    <cellStyle name="SAPBEXresItem 5" xfId="9493"/>
    <cellStyle name="SAPBEXresItem 6" xfId="9494"/>
    <cellStyle name="SAPBEXresItem 7" xfId="9495"/>
    <cellStyle name="SAPBEXresItem 8" xfId="9496"/>
    <cellStyle name="SAPBEXresItem 9" xfId="9497"/>
    <cellStyle name="SAPBEXresItemX" xfId="91"/>
    <cellStyle name="SAPBEXresItemX 10" xfId="9498"/>
    <cellStyle name="SAPBEXresItemX 11" xfId="9499"/>
    <cellStyle name="SAPBEXresItemX 12" xfId="9500"/>
    <cellStyle name="SAPBEXresItemX 13" xfId="9501"/>
    <cellStyle name="SAPBEXresItemX 2" xfId="9502"/>
    <cellStyle name="SAPBEXresItemX 2 2" xfId="9503"/>
    <cellStyle name="SAPBEXresItemX 2 2 2" xfId="9504"/>
    <cellStyle name="SAPBEXresItemX 2 3" xfId="9505"/>
    <cellStyle name="SAPBEXresItemX 3" xfId="9506"/>
    <cellStyle name="SAPBEXresItemX 3 2" xfId="9507"/>
    <cellStyle name="SAPBEXresItemX 3 3" xfId="9508"/>
    <cellStyle name="SAPBEXresItemX 4" xfId="9509"/>
    <cellStyle name="SAPBEXresItemX 5" xfId="9510"/>
    <cellStyle name="SAPBEXresItemX 6" xfId="9511"/>
    <cellStyle name="SAPBEXresItemX 7" xfId="9512"/>
    <cellStyle name="SAPBEXresItemX 8" xfId="9513"/>
    <cellStyle name="SAPBEXresItemX 9" xfId="9514"/>
    <cellStyle name="SAPBEXstdData" xfId="6"/>
    <cellStyle name="SAPBEXstdData 10" xfId="9515"/>
    <cellStyle name="SAPBEXstdData 11" xfId="9516"/>
    <cellStyle name="SAPBEXstdData 12" xfId="9517"/>
    <cellStyle name="SAPBEXstdData 13" xfId="9518"/>
    <cellStyle name="SAPBEXstdData 2" xfId="92"/>
    <cellStyle name="SAPBEXstdData 2 2" xfId="9519"/>
    <cellStyle name="SAPBEXstdData 2 3" xfId="10480"/>
    <cellStyle name="SAPBEXstdData 3" xfId="9520"/>
    <cellStyle name="SAPBEXstdData 3 2" xfId="9521"/>
    <cellStyle name="SAPBEXstdData 3 2 2" xfId="9522"/>
    <cellStyle name="SAPBEXstdData 3 2 2 2" xfId="9523"/>
    <cellStyle name="SAPBEXstdData 3 2 2 3" xfId="9524"/>
    <cellStyle name="SAPBEXstdData 3 3" xfId="9525"/>
    <cellStyle name="SAPBEXstdData 4" xfId="9526"/>
    <cellStyle name="SAPBEXstdData 4 2" xfId="21615"/>
    <cellStyle name="SAPBEXstdData 5" xfId="9527"/>
    <cellStyle name="SAPBEXstdData 6" xfId="9528"/>
    <cellStyle name="SAPBEXstdData 7" xfId="9529"/>
    <cellStyle name="SAPBEXstdData 8" xfId="9530"/>
    <cellStyle name="SAPBEXstdData 9" xfId="9531"/>
    <cellStyle name="SAPBEXstdDataEmph" xfId="93"/>
    <cellStyle name="SAPBEXstdDataEmph 10" xfId="9532"/>
    <cellStyle name="SAPBEXstdDataEmph 11" xfId="9533"/>
    <cellStyle name="SAPBEXstdDataEmph 12" xfId="9534"/>
    <cellStyle name="SAPBEXstdDataEmph 13" xfId="9535"/>
    <cellStyle name="SAPBEXstdDataEmph 2" xfId="9536"/>
    <cellStyle name="SAPBEXstdDataEmph 2 2" xfId="9537"/>
    <cellStyle name="SAPBEXstdDataEmph 2 3" xfId="9538"/>
    <cellStyle name="SAPBEXstdDataEmph 3" xfId="9539"/>
    <cellStyle name="SAPBEXstdDataEmph 3 2" xfId="9540"/>
    <cellStyle name="SAPBEXstdDataEmph 3 3" xfId="9541"/>
    <cellStyle name="SAPBEXstdDataEmph 4" xfId="9542"/>
    <cellStyle name="SAPBEXstdDataEmph 5" xfId="9543"/>
    <cellStyle name="SAPBEXstdDataEmph 6" xfId="9544"/>
    <cellStyle name="SAPBEXstdDataEmph 7" xfId="9545"/>
    <cellStyle name="SAPBEXstdDataEmph 8" xfId="9546"/>
    <cellStyle name="SAPBEXstdDataEmph 9" xfId="9547"/>
    <cellStyle name="SAPBEXstdItem" xfId="5"/>
    <cellStyle name="SAPBEXstdItem 10" xfId="9548"/>
    <cellStyle name="SAPBEXstdItem 11" xfId="9549"/>
    <cellStyle name="SAPBEXstdItem 12" xfId="9550"/>
    <cellStyle name="SAPBEXstdItem 13" xfId="9551"/>
    <cellStyle name="SAPBEXstdItem 2" xfId="7"/>
    <cellStyle name="SAPBEXstdItem 2 2" xfId="9552"/>
    <cellStyle name="SAPBEXstdItem 2 3" xfId="10481"/>
    <cellStyle name="SAPBEXstdItem 3" xfId="94"/>
    <cellStyle name="SAPBEXstdItem 3 2" xfId="9553"/>
    <cellStyle name="SAPBEXstdItem 3 2 2" xfId="9554"/>
    <cellStyle name="SAPBEXstdItem 3 2 2 2" xfId="9555"/>
    <cellStyle name="SAPBEXstdItem 3 2 2 3" xfId="9556"/>
    <cellStyle name="SAPBEXstdItem 3 3" xfId="9557"/>
    <cellStyle name="SAPBEXstdItem 4" xfId="9558"/>
    <cellStyle name="SAPBEXstdItem 4 2" xfId="9744"/>
    <cellStyle name="SAPBEXstdItem 5" xfId="9559"/>
    <cellStyle name="SAPBEXstdItem 6" xfId="9560"/>
    <cellStyle name="SAPBEXstdItem 7" xfId="9561"/>
    <cellStyle name="SAPBEXstdItem 8" xfId="9562"/>
    <cellStyle name="SAPBEXstdItem 9" xfId="9563"/>
    <cellStyle name="SAPBEXstdItemX" xfId="95"/>
    <cellStyle name="SAPBEXstdItemX 10" xfId="9564"/>
    <cellStyle name="SAPBEXstdItemX 11" xfId="9565"/>
    <cellStyle name="SAPBEXstdItemX 12" xfId="9566"/>
    <cellStyle name="SAPBEXstdItemX 13" xfId="9567"/>
    <cellStyle name="SAPBEXstdItemX 2" xfId="9568"/>
    <cellStyle name="SAPBEXstdItemX 2 2" xfId="9569"/>
    <cellStyle name="SAPBEXstdItemX 2 2 2" xfId="9570"/>
    <cellStyle name="SAPBEXstdItemX 2 3" xfId="9571"/>
    <cellStyle name="SAPBEXstdItemX 3" xfId="9572"/>
    <cellStyle name="SAPBEXstdItemX 3 2" xfId="9573"/>
    <cellStyle name="SAPBEXstdItemX 3 3" xfId="9574"/>
    <cellStyle name="SAPBEXstdItemX 4" xfId="9575"/>
    <cellStyle name="SAPBEXstdItemX 5" xfId="9576"/>
    <cellStyle name="SAPBEXstdItemX 6" xfId="9577"/>
    <cellStyle name="SAPBEXstdItemX 7" xfId="9578"/>
    <cellStyle name="SAPBEXstdItemX 8" xfId="9579"/>
    <cellStyle name="SAPBEXstdItemX 9" xfId="9580"/>
    <cellStyle name="SAPBEXtitle" xfId="96"/>
    <cellStyle name="SAPBEXtitle 10" xfId="9581"/>
    <cellStyle name="SAPBEXtitle 11" xfId="9582"/>
    <cellStyle name="SAPBEXtitle 12" xfId="9583"/>
    <cellStyle name="SAPBEXtitle 13" xfId="9584"/>
    <cellStyle name="SAPBEXtitle 2" xfId="9585"/>
    <cellStyle name="SAPBEXtitle 2 10" xfId="21508"/>
    <cellStyle name="SAPBEXtitle 2 11" xfId="21509"/>
    <cellStyle name="SAPBEXtitle 2 12" xfId="21510"/>
    <cellStyle name="SAPBEXtitle 2 13" xfId="21511"/>
    <cellStyle name="SAPBEXtitle 2 14" xfId="21512"/>
    <cellStyle name="SAPBEXtitle 2 15" xfId="21513"/>
    <cellStyle name="SAPBEXtitle 2 16" xfId="21514"/>
    <cellStyle name="SAPBEXtitle 2 17" xfId="21515"/>
    <cellStyle name="SAPBEXtitle 2 18" xfId="21516"/>
    <cellStyle name="SAPBEXtitle 2 19" xfId="21517"/>
    <cellStyle name="SAPBEXtitle 2 2" xfId="9586"/>
    <cellStyle name="SAPBEXtitle 2 20" xfId="21518"/>
    <cellStyle name="SAPBEXtitle 2 21" xfId="21519"/>
    <cellStyle name="SAPBEXtitle 2 22" xfId="21520"/>
    <cellStyle name="SAPBEXtitle 2 23" xfId="21521"/>
    <cellStyle name="SAPBEXtitle 2 24" xfId="21522"/>
    <cellStyle name="SAPBEXtitle 2 25" xfId="21523"/>
    <cellStyle name="SAPBEXtitle 2 26" xfId="21524"/>
    <cellStyle name="SAPBEXtitle 2 27" xfId="21525"/>
    <cellStyle name="SAPBEXtitle 2 28" xfId="21526"/>
    <cellStyle name="SAPBEXtitle 2 29" xfId="21527"/>
    <cellStyle name="SAPBEXtitle 2 3" xfId="9587"/>
    <cellStyle name="SAPBEXtitle 2 3 2" xfId="21528"/>
    <cellStyle name="SAPBEXtitle 2 30" xfId="21529"/>
    <cellStyle name="SAPBEXtitle 2 4" xfId="21530"/>
    <cellStyle name="SAPBEXtitle 2 5" xfId="21531"/>
    <cellStyle name="SAPBEXtitle 2 6" xfId="21532"/>
    <cellStyle name="SAPBEXtitle 2 7" xfId="21533"/>
    <cellStyle name="SAPBEXtitle 2 8" xfId="21534"/>
    <cellStyle name="SAPBEXtitle 2 9" xfId="21535"/>
    <cellStyle name="SAPBEXtitle 3" xfId="9588"/>
    <cellStyle name="SAPBEXtitle 3 2" xfId="9589"/>
    <cellStyle name="SAPBEXtitle 3 3" xfId="9590"/>
    <cellStyle name="SAPBEXtitle 4" xfId="9591"/>
    <cellStyle name="SAPBEXtitle 5" xfId="9592"/>
    <cellStyle name="SAPBEXtitle 6" xfId="9593"/>
    <cellStyle name="SAPBEXtitle 7" xfId="9594"/>
    <cellStyle name="SAPBEXtitle 8" xfId="9595"/>
    <cellStyle name="SAPBEXtitle 9" xfId="9596"/>
    <cellStyle name="SAPBEXunassignedItem" xfId="97"/>
    <cellStyle name="SAPBEXunassignedItem 2" xfId="98"/>
    <cellStyle name="SAPBEXunassignedItem 3" xfId="21668"/>
    <cellStyle name="SAPBEXundefined" xfId="99"/>
    <cellStyle name="SAPBEXundefined 10" xfId="9597"/>
    <cellStyle name="SAPBEXundefined 11" xfId="9598"/>
    <cellStyle name="SAPBEXundefined 12" xfId="9599"/>
    <cellStyle name="SAPBEXundefined 13" xfId="9600"/>
    <cellStyle name="SAPBEXundefined 2" xfId="9601"/>
    <cellStyle name="SAPBEXundefined 2 2" xfId="9602"/>
    <cellStyle name="SAPBEXundefined 2 3" xfId="9603"/>
    <cellStyle name="SAPBEXundefined 3" xfId="9604"/>
    <cellStyle name="SAPBEXundefined 3 2" xfId="9605"/>
    <cellStyle name="SAPBEXundefined 3 3" xfId="9606"/>
    <cellStyle name="SAPBEXundefined 4" xfId="9607"/>
    <cellStyle name="SAPBEXundefined 5" xfId="9608"/>
    <cellStyle name="SAPBEXundefined 6" xfId="9609"/>
    <cellStyle name="SAPBEXundefined 7" xfId="9610"/>
    <cellStyle name="SAPBEXundefined 8" xfId="9611"/>
    <cellStyle name="SAPBEXundefined 9" xfId="9612"/>
    <cellStyle name="Sheet Title" xfId="100"/>
    <cellStyle name="STYLE1" xfId="10482"/>
    <cellStyle name="STYLE2" xfId="10483"/>
    <cellStyle name="Title" xfId="9702" builtinId="15" customBuiltin="1"/>
    <cellStyle name="Title 2" xfId="9613"/>
    <cellStyle name="Title 2 2" xfId="9614"/>
    <cellStyle name="Title 2 3" xfId="9615"/>
    <cellStyle name="Title 2 4" xfId="9616"/>
    <cellStyle name="Total" xfId="9717" builtinId="25" customBuiltin="1"/>
    <cellStyle name="Total 10" xfId="20739"/>
    <cellStyle name="Total 11" xfId="20740"/>
    <cellStyle name="Total 12" xfId="20741"/>
    <cellStyle name="Total 13" xfId="20742"/>
    <cellStyle name="Total 14" xfId="20743"/>
    <cellStyle name="Total 15" xfId="20744"/>
    <cellStyle name="Total 16" xfId="20745"/>
    <cellStyle name="Total 17" xfId="20746"/>
    <cellStyle name="Total 18" xfId="20747"/>
    <cellStyle name="Total 19" xfId="20748"/>
    <cellStyle name="Total 2" xfId="125"/>
    <cellStyle name="Total 2 2" xfId="9617"/>
    <cellStyle name="Total 2 2 2" xfId="10484"/>
    <cellStyle name="Total 2 3" xfId="9618"/>
    <cellStyle name="Total 2 3 2" xfId="10432"/>
    <cellStyle name="Total 2 4" xfId="9619"/>
    <cellStyle name="Total 2 5" xfId="9620"/>
    <cellStyle name="Total 2 5 2" xfId="9621"/>
    <cellStyle name="Total 2 5 2 2" xfId="9622"/>
    <cellStyle name="Total 2 5 2 3" xfId="9623"/>
    <cellStyle name="Total 2 6" xfId="9624"/>
    <cellStyle name="Total 2 7" xfId="10314"/>
    <cellStyle name="Total 20" xfId="20749"/>
    <cellStyle name="Total 21" xfId="20750"/>
    <cellStyle name="Total 22" xfId="20751"/>
    <cellStyle name="Total 23" xfId="20752"/>
    <cellStyle name="Total 24" xfId="20753"/>
    <cellStyle name="Total 25" xfId="20754"/>
    <cellStyle name="Total 26" xfId="20755"/>
    <cellStyle name="Total 27" xfId="20756"/>
    <cellStyle name="Total 28" xfId="20757"/>
    <cellStyle name="Total 29" xfId="20758"/>
    <cellStyle name="Total 3" xfId="9625"/>
    <cellStyle name="Total 3 2" xfId="21579"/>
    <cellStyle name="Total 30" xfId="20759"/>
    <cellStyle name="Total 31" xfId="20760"/>
    <cellStyle name="Total 32" xfId="20761"/>
    <cellStyle name="Total 33" xfId="20762"/>
    <cellStyle name="Total 34" xfId="20763"/>
    <cellStyle name="Total 35" xfId="20764"/>
    <cellStyle name="Total 36" xfId="20765"/>
    <cellStyle name="Total 37" xfId="20766"/>
    <cellStyle name="Total 38" xfId="20767"/>
    <cellStyle name="Total 39" xfId="20768"/>
    <cellStyle name="Total 4" xfId="9626"/>
    <cellStyle name="Total 4 2" xfId="10333"/>
    <cellStyle name="Total 40" xfId="20769"/>
    <cellStyle name="Total 41" xfId="20770"/>
    <cellStyle name="Total 42" xfId="20771"/>
    <cellStyle name="Total 43" xfId="20772"/>
    <cellStyle name="Total 44" xfId="20773"/>
    <cellStyle name="Total 45" xfId="20774"/>
    <cellStyle name="Total 46" xfId="20775"/>
    <cellStyle name="Total 47" xfId="20776"/>
    <cellStyle name="Total 5" xfId="9627"/>
    <cellStyle name="Total 5 2" xfId="20777"/>
    <cellStyle name="Total 6" xfId="9628"/>
    <cellStyle name="Total 6 2" xfId="20778"/>
    <cellStyle name="Total 7" xfId="20779"/>
    <cellStyle name="Total 8" xfId="20780"/>
    <cellStyle name="Total 9" xfId="20781"/>
    <cellStyle name="Warning Text" xfId="9715" builtinId="11" customBuiltin="1"/>
    <cellStyle name="Warning Text 10" xfId="9629"/>
    <cellStyle name="Warning Text 10 2" xfId="9630"/>
    <cellStyle name="Warning Text 10 3" xfId="9631"/>
    <cellStyle name="Warning Text 10 4" xfId="9632"/>
    <cellStyle name="Warning Text 10 5" xfId="20782"/>
    <cellStyle name="Warning Text 11" xfId="9633"/>
    <cellStyle name="Warning Text 11 2" xfId="9634"/>
    <cellStyle name="Warning Text 11 3" xfId="9635"/>
    <cellStyle name="Warning Text 11 4" xfId="9636"/>
    <cellStyle name="Warning Text 11 5" xfId="20783"/>
    <cellStyle name="Warning Text 12" xfId="9637"/>
    <cellStyle name="Warning Text 12 2" xfId="9638"/>
    <cellStyle name="Warning Text 12 3" xfId="9639"/>
    <cellStyle name="Warning Text 12 4" xfId="9640"/>
    <cellStyle name="Warning Text 12 5" xfId="20784"/>
    <cellStyle name="Warning Text 13" xfId="9641"/>
    <cellStyle name="Warning Text 13 2" xfId="9642"/>
    <cellStyle name="Warning Text 13 3" xfId="9643"/>
    <cellStyle name="Warning Text 13 4" xfId="9644"/>
    <cellStyle name="Warning Text 13 5" xfId="20785"/>
    <cellStyle name="Warning Text 14" xfId="9645"/>
    <cellStyle name="Warning Text 14 2" xfId="20786"/>
    <cellStyle name="Warning Text 15" xfId="9646"/>
    <cellStyle name="Warning Text 16" xfId="9647"/>
    <cellStyle name="Warning Text 16 2" xfId="20788"/>
    <cellStyle name="Warning Text 17" xfId="9648"/>
    <cellStyle name="Warning Text 17 2" xfId="20789"/>
    <cellStyle name="Warning Text 18" xfId="20790"/>
    <cellStyle name="Warning Text 19" xfId="20791"/>
    <cellStyle name="Warning Text 2" xfId="126"/>
    <cellStyle name="Warning Text 2 2" xfId="9649"/>
    <cellStyle name="Warning Text 2 2 2" xfId="21536"/>
    <cellStyle name="Warning Text 2 3" xfId="9650"/>
    <cellStyle name="Warning Text 2 3 2" xfId="21655"/>
    <cellStyle name="Warning Text 2 4" xfId="9651"/>
    <cellStyle name="Warning Text 2 5" xfId="9652"/>
    <cellStyle name="Warning Text 20" xfId="20792"/>
    <cellStyle name="Warning Text 21" xfId="20793"/>
    <cellStyle name="Warning Text 22" xfId="20794"/>
    <cellStyle name="Warning Text 23" xfId="20795"/>
    <cellStyle name="Warning Text 24" xfId="20796"/>
    <cellStyle name="Warning Text 25" xfId="20797"/>
    <cellStyle name="Warning Text 26" xfId="20798"/>
    <cellStyle name="Warning Text 27" xfId="20799"/>
    <cellStyle name="Warning Text 28" xfId="20800"/>
    <cellStyle name="Warning Text 29" xfId="20801"/>
    <cellStyle name="Warning Text 3" xfId="9653"/>
    <cellStyle name="Warning Text 3 2" xfId="9654"/>
    <cellStyle name="Warning Text 3 2 2" xfId="21618"/>
    <cellStyle name="Warning Text 3 3" xfId="9655"/>
    <cellStyle name="Warning Text 3 4" xfId="9656"/>
    <cellStyle name="Warning Text 3 5" xfId="9657"/>
    <cellStyle name="Warning Text 3 5 2" xfId="9658"/>
    <cellStyle name="Warning Text 3 5 2 2" xfId="9659"/>
    <cellStyle name="Warning Text 3 5 2 3" xfId="9660"/>
    <cellStyle name="Warning Text 3 6" xfId="9661"/>
    <cellStyle name="Warning Text 3 7" xfId="10315"/>
    <cellStyle name="Warning Text 30" xfId="20802"/>
    <cellStyle name="Warning Text 31" xfId="20803"/>
    <cellStyle name="Warning Text 32" xfId="20804"/>
    <cellStyle name="Warning Text 33" xfId="20805"/>
    <cellStyle name="Warning Text 34" xfId="20806"/>
    <cellStyle name="Warning Text 35" xfId="20807"/>
    <cellStyle name="Warning Text 36" xfId="20808"/>
    <cellStyle name="Warning Text 37" xfId="20809"/>
    <cellStyle name="Warning Text 38" xfId="20810"/>
    <cellStyle name="Warning Text 39" xfId="20811"/>
    <cellStyle name="Warning Text 4" xfId="9662"/>
    <cellStyle name="Warning Text 4 2" xfId="9663"/>
    <cellStyle name="Warning Text 4 3" xfId="9664"/>
    <cellStyle name="Warning Text 4 4" xfId="9665"/>
    <cellStyle name="Warning Text 4 5" xfId="20812"/>
    <cellStyle name="Warning Text 40" xfId="20813"/>
    <cellStyle name="Warning Text 41" xfId="20814"/>
    <cellStyle name="Warning Text 42" xfId="20815"/>
    <cellStyle name="Warning Text 43" xfId="20816"/>
    <cellStyle name="Warning Text 44" xfId="20817"/>
    <cellStyle name="Warning Text 45" xfId="20818"/>
    <cellStyle name="Warning Text 46" xfId="20819"/>
    <cellStyle name="Warning Text 47" xfId="20820"/>
    <cellStyle name="Warning Text 5" xfId="9666"/>
    <cellStyle name="Warning Text 5 2" xfId="9667"/>
    <cellStyle name="Warning Text 5 3" xfId="9668"/>
    <cellStyle name="Warning Text 5 4" xfId="9669"/>
    <cellStyle name="Warning Text 5 5" xfId="20821"/>
    <cellStyle name="Warning Text 6" xfId="9670"/>
    <cellStyle name="Warning Text 6 2" xfId="9671"/>
    <cellStyle name="Warning Text 6 3" xfId="9672"/>
    <cellStyle name="Warning Text 6 4" xfId="9673"/>
    <cellStyle name="Warning Text 6 5" xfId="20822"/>
    <cellStyle name="Warning Text 7" xfId="9674"/>
    <cellStyle name="Warning Text 7 2" xfId="9675"/>
    <cellStyle name="Warning Text 7 3" xfId="9676"/>
    <cellStyle name="Warning Text 7 4" xfId="9677"/>
    <cellStyle name="Warning Text 7 5" xfId="20823"/>
    <cellStyle name="Warning Text 8" xfId="9678"/>
    <cellStyle name="Warning Text 8 2" xfId="9679"/>
    <cellStyle name="Warning Text 8 3" xfId="9680"/>
    <cellStyle name="Warning Text 8 4" xfId="9681"/>
    <cellStyle name="Warning Text 8 5" xfId="20824"/>
    <cellStyle name="Warning Text 9" xfId="9682"/>
    <cellStyle name="Warning Text 9 2" xfId="9683"/>
    <cellStyle name="Warning Text 9 3" xfId="9684"/>
    <cellStyle name="Warning Text 9 4" xfId="9685"/>
    <cellStyle name="Warning Text 9 5" xfId="208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NULL"/><Relationship Id="rId18" Type="http://schemas.openxmlformats.org/officeDocument/2006/relationships/image" Target="NULL"/><Relationship Id="rId3" Type="http://schemas.openxmlformats.org/officeDocument/2006/relationships/image" Target="NULL"/><Relationship Id="rId21" Type="http://schemas.openxmlformats.org/officeDocument/2006/relationships/image" Target="NULL"/><Relationship Id="rId7"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1"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xdr:nvPicPr>
        <xdr:cNvPr id="3" name="BEx973S463FCQVJ7QDFBUIU0WJ3F" descr="ZQTVYL8DCSADVT0QMRXFLU0TR" hidden="1"/>
        <xdr:cNvPicPr>
          <a:picLocks noChangeAspect="1" noChangeArrowheads="1"/>
        </xdr:cNvPicPr>
      </xdr:nvPicPr>
      <xdr:blipFill>
        <a:blip xmlns:r="http://schemas.openxmlformats.org/officeDocument/2006/relationships" r:embed="rId1" cstate="print"/>
        <a:srcRect/>
        <a:stretch>
          <a:fillRect/>
        </a:stretch>
      </xdr:blipFill>
      <xdr:spPr bwMode="auto">
        <a:xfrm>
          <a:off x="8077200"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xdr:nvPicPr>
        <xdr:cNvPr id="4" name="BExRZO0PLWWMCLGRH7EH6UXYWGAJ" descr="9D4GQ34QB727H10MA3SSAR2R9" hidden="1"/>
        <xdr:cNvPicPr>
          <a:picLocks noChangeAspect="1" noChangeArrowheads="1"/>
        </xdr:cNvPicPr>
      </xdr:nvPicPr>
      <xdr:blipFill>
        <a:blip xmlns:r="http://schemas.openxmlformats.org/officeDocument/2006/relationships" r:embed="rId2" cstate="print"/>
        <a:srcRect/>
        <a:stretch>
          <a:fillRect/>
        </a:stretch>
      </xdr:blipFill>
      <xdr:spPr bwMode="auto">
        <a:xfrm>
          <a:off x="8115300"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xdr:nvPicPr>
        <xdr:cNvPr id="5" name="BExBDP6HNAAJUM39SE5G2C8BKNRQ" descr="1TM64TL2QIMYV7WYSV2VLGXY4"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xdr:nvPicPr>
        <xdr:cNvPr id="6" name="BExQEGJP61DL2NZY6LMBHBZ0J5YT" descr="D6ZNRZJ7EX4GZT9RO8LE0C905"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xdr:nvPicPr>
        <xdr:cNvPr id="7" name="BExTY1BCS6HZIF6HI5491FGHDVAE" descr="MJ6976KI2UH1IE8M227DUYXMJ"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xdr:nvPicPr>
        <xdr:cNvPr id="8" name="BEx5FXJGJOT93D0J2IRJ3985IUMI"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xdr:nvPicPr>
        <xdr:cNvPr id="9" name="BEx3RTMHAR35NUAAK49TV6NU7EPA" descr="QFXLG4ZCXTRQSJYFCKJ58G9N8" hidden="1"/>
        <xdr:cNvPicPr>
          <a:picLocks noChangeAspect="1" noChangeArrowheads="1"/>
        </xdr:cNvPicPr>
      </xdr:nvPicPr>
      <xdr:blipFill>
        <a:blip xmlns:r="http://schemas.openxmlformats.org/officeDocument/2006/relationships" r:embed="rId1" cstate="print"/>
        <a:srcRect/>
        <a:stretch>
          <a:fillRect/>
        </a:stretch>
      </xdr:blipFill>
      <xdr:spPr bwMode="auto">
        <a:xfrm>
          <a:off x="8039100"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xdr:nvPicPr>
        <xdr:cNvPr id="10" name="BExS8T38WLC2R738ZC7BDJQAKJAJ" descr="MRI962L5PB0E0YWXCIBN82VJH" hidden="1"/>
        <xdr:cNvPicPr>
          <a:picLocks noChangeAspect="1" noChangeArrowheads="1"/>
        </xdr:cNvPicPr>
      </xdr:nvPicPr>
      <xdr:blipFill>
        <a:blip xmlns:r="http://schemas.openxmlformats.org/officeDocument/2006/relationships" r:embed="rId2" cstate="print"/>
        <a:srcRect/>
        <a:stretch>
          <a:fillRect/>
        </a:stretch>
      </xdr:blipFill>
      <xdr:spPr bwMode="auto">
        <a:xfrm>
          <a:off x="8115300"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xdr:nvPicPr>
        <xdr:cNvPr id="11" name="BEx5F64BJ6DCM4EJH81D5ZFNPZ0V" descr="7DJ9FILZD2YPS6X1JBP9E76TU"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xdr:nvPicPr>
        <xdr:cNvPr id="12" name="BExQEXXHA3EEXR44LT6RKCDWM6ZT"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xdr:nvPicPr>
        <xdr:cNvPr id="13" name="BEx1X6AMHV6ZK3UJB2BXIJTJHYJU" descr="OALR4L95ELQLZ1Y1LETHM1CS9" hidden="1"/>
        <xdr:cNvPicPr>
          <a:picLocks noChangeAspect="1" noChangeArrowheads="1"/>
        </xdr:cNvPicPr>
      </xdr:nvPicPr>
      <xdr:blipFill>
        <a:blip xmlns:r="http://schemas.openxmlformats.org/officeDocument/2006/relationships" r:embed="rId1" cstate="print"/>
        <a:srcRect/>
        <a:stretch>
          <a:fillRect/>
        </a:stretch>
      </xdr:blipFill>
      <xdr:spPr bwMode="auto">
        <a:xfrm>
          <a:off x="8115300"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xdr:nvPicPr>
        <xdr:cNvPr id="14" name="BExSDIVCE09QKG3CT52PHCS6ZJ09" descr="9F076L7EQCF2COMMGCQG6BQGU" hidden="1"/>
        <xdr:cNvPicPr>
          <a:picLocks noChangeAspect="1" noChangeArrowheads="1"/>
        </xdr:cNvPicPr>
      </xdr:nvPicPr>
      <xdr:blipFill>
        <a:blip xmlns:r="http://schemas.openxmlformats.org/officeDocument/2006/relationships" r:embed="rId1" cstate="print"/>
        <a:srcRect/>
        <a:stretch>
          <a:fillRect/>
        </a:stretch>
      </xdr:blipFill>
      <xdr:spPr bwMode="auto">
        <a:xfrm>
          <a:off x="8039100"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xdr:nvPicPr>
        <xdr:cNvPr id="15" name="BEx1QZGQZBAWJ8591VXEIPUOVS7X" descr="MEW27CPIFG44B7E7HEQUUF5QF"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xdr:nvPicPr>
        <xdr:cNvPr id="16" name="BExMF7LICJLPXSHM63A6EQ79YQKG" descr="U084VZL15IMB1OFRRAY6GVKAE"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xdr:nvPicPr>
        <xdr:cNvPr id="17" name="BExS343F8GCKP6HTF9Y97L133DX8" descr="ZRF0KB1IYQSNV63CTXT25G67G"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xdr:nvPicPr>
        <xdr:cNvPr id="18" name="BExZMRC09W87CY4B73NPZMNH21AH" descr="78CUMI0OVLYJRSDRQ3V2YX812"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xdr:nvPicPr>
        <xdr:cNvPr id="19" name="BExZXVFJ4DY4I24AARDT4AMP6EN1" descr="TXSMH2MTH86CYKA26740RQPUC"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xdr:nvPicPr>
        <xdr:cNvPr id="20" name="BExOCUIOFQWUGTBU5ESTW3EYEP5C" descr="9BNF49V0R6VVYPHEVMJ3ABDQZ"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xdr:nvPicPr>
        <xdr:cNvPr id="21" name="BExU65O9OE4B4MQ2A3OYH13M8BZJ" descr="3INNIMMPDBB0JF37L81M6ID21"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xdr:nvPicPr>
        <xdr:cNvPr id="22" name="BExOPRCR0UW7TKXSV5WDTL348FGL" descr="S9JM17GP1802LHN4GT14BJYIC"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xdr:nvPicPr>
        <xdr:cNvPr id="23" name="BEx5OESAY2W8SEGI3TSB65EHJ04B" descr="9CN2Y88X8WYV1HWZG1QILY9BK"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xdr:nvPicPr>
        <xdr:cNvPr id="24" name="BExGMWEQ2BYRY9BAO5T1X850MJN1" descr="AZ9ST0XDIOP50HSUFO5V31BR0" hidden="1"/>
        <xdr:cNvPicPr>
          <a:picLocks noChangeAspect="1" noChangeArrowheads="1"/>
        </xdr:cNvPicPr>
      </xdr:nvPicPr>
      <xdr:blipFill>
        <a:blip xmlns:r="http://schemas.openxmlformats.org/officeDocument/2006/relationships" r:embed="rId2" cstate="print"/>
        <a:srcRect/>
        <a:stretch>
          <a:fillRect/>
        </a:stretch>
      </xdr:blipFill>
      <xdr:spPr bwMode="auto">
        <a:xfrm>
          <a:off x="8077200"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28575</xdr:colOff>
      <xdr:row>10</xdr:row>
      <xdr:rowOff>0</xdr:rowOff>
    </xdr:from>
    <xdr:ext cx="123825" cy="123825"/>
    <xdr:pic>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7819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11</xdr:row>
      <xdr:rowOff>0</xdr:rowOff>
    </xdr:from>
    <xdr:ext cx="123825" cy="123825"/>
    <xdr:pic>
      <xdr:nvPicPr>
        <xdr:cNvPr id="3" name="BEx973S463FCQVJ7QDFBUIU0WJ3F" descr="ZQTVYL8DCSADVT0QMRXFLU0TR" hidden="1"/>
        <xdr:cNvPicPr>
          <a:picLocks noChangeAspect="1" noChangeArrowheads="1"/>
        </xdr:cNvPicPr>
      </xdr:nvPicPr>
      <xdr:blipFill>
        <a:blip xmlns:r="http://schemas.openxmlformats.org/officeDocument/2006/relationships" r:embed="rId2" cstate="print"/>
        <a:srcRect/>
        <a:stretch>
          <a:fillRect/>
        </a:stretch>
      </xdr:blipFill>
      <xdr:spPr bwMode="auto">
        <a:xfrm>
          <a:off x="78009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85725</xdr:colOff>
      <xdr:row>19</xdr:row>
      <xdr:rowOff>0</xdr:rowOff>
    </xdr:from>
    <xdr:ext cx="123825" cy="123825"/>
    <xdr:pic>
      <xdr:nvPicPr>
        <xdr:cNvPr id="4" name="BExRZO0PLWWMCLGRH7EH6UXYWGAJ" descr="9D4GQ34QB727H10MA3SSAR2R9" hidden="1"/>
        <xdr:cNvPicPr>
          <a:picLocks noChangeAspect="1" noChangeArrowheads="1"/>
        </xdr:cNvPicPr>
      </xdr:nvPicPr>
      <xdr:blipFill>
        <a:blip xmlns:r="http://schemas.openxmlformats.org/officeDocument/2006/relationships" r:embed="rId3" cstate="print"/>
        <a:srcRect/>
        <a:stretch>
          <a:fillRect/>
        </a:stretch>
      </xdr:blipFill>
      <xdr:spPr bwMode="auto">
        <a:xfrm>
          <a:off x="78390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20</xdr:row>
      <xdr:rowOff>0</xdr:rowOff>
    </xdr:from>
    <xdr:ext cx="123825" cy="123825"/>
    <xdr:pic>
      <xdr:nvPicPr>
        <xdr:cNvPr id="5"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780097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21</xdr:row>
      <xdr:rowOff>0</xdr:rowOff>
    </xdr:from>
    <xdr:ext cx="123825" cy="123825"/>
    <xdr:pic>
      <xdr:nvPicPr>
        <xdr:cNvPr id="6" name="BExQEGJP61DL2NZY6LMBHBZ0J5YT" descr="D6ZNRZJ7EX4GZT9RO8LE0C905" hidden="1"/>
        <xdr:cNvPicPr>
          <a:picLocks noChangeAspect="1" noChangeArrowheads="1"/>
        </xdr:cNvPicPr>
      </xdr:nvPicPr>
      <xdr:blipFill>
        <a:blip xmlns:r="http://schemas.openxmlformats.org/officeDocument/2006/relationships" r:embed="rId5" cstate="print"/>
        <a:srcRect/>
        <a:stretch>
          <a:fillRect/>
        </a:stretch>
      </xdr:blipFill>
      <xdr:spPr bwMode="auto">
        <a:xfrm>
          <a:off x="780097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22</xdr:row>
      <xdr:rowOff>0</xdr:rowOff>
    </xdr:from>
    <xdr:ext cx="123825" cy="123825"/>
    <xdr:pic>
      <xdr:nvPicPr>
        <xdr:cNvPr id="7" name="BExTY1BCS6HZIF6HI5491FGHDVAE" descr="MJ6976KI2UH1IE8M227DUYXMJ" hidden="1"/>
        <xdr:cNvPicPr>
          <a:picLocks noChangeAspect="1" noChangeArrowheads="1"/>
        </xdr:cNvPicPr>
      </xdr:nvPicPr>
      <xdr:blipFill>
        <a:blip xmlns:r="http://schemas.openxmlformats.org/officeDocument/2006/relationships" r:embed="rId6" cstate="print"/>
        <a:srcRect/>
        <a:stretch>
          <a:fillRect/>
        </a:stretch>
      </xdr:blipFill>
      <xdr:spPr bwMode="auto">
        <a:xfrm>
          <a:off x="780097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10</xdr:row>
      <xdr:rowOff>0</xdr:rowOff>
    </xdr:from>
    <xdr:ext cx="123825" cy="123825"/>
    <xdr:pic>
      <xdr:nvPicPr>
        <xdr:cNvPr id="8" name="BEx5FXJGJOT93D0J2IRJ3985IUMI" hidden="1"/>
        <xdr:cNvPicPr>
          <a:picLocks noChangeAspect="1" noChangeArrowheads="1"/>
        </xdr:cNvPicPr>
      </xdr:nvPicPr>
      <xdr:blipFill>
        <a:blip xmlns:r="http://schemas.openxmlformats.org/officeDocument/2006/relationships" r:embed="rId7" cstate="print"/>
        <a:srcRect/>
        <a:stretch>
          <a:fillRect/>
        </a:stretch>
      </xdr:blipFill>
      <xdr:spPr bwMode="auto">
        <a:xfrm>
          <a:off x="78009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9525</xdr:colOff>
      <xdr:row>9</xdr:row>
      <xdr:rowOff>0</xdr:rowOff>
    </xdr:from>
    <xdr:ext cx="123825" cy="123825"/>
    <xdr:pic>
      <xdr:nvPicPr>
        <xdr:cNvPr id="9" name="BEx3RTMHAR35NUAAK49TV6NU7EPA" descr="QFXLG4ZCXTRQSJYFCKJ58G9N8" hidden="1"/>
        <xdr:cNvPicPr>
          <a:picLocks noChangeAspect="1" noChangeArrowheads="1"/>
        </xdr:cNvPicPr>
      </xdr:nvPicPr>
      <xdr:blipFill>
        <a:blip xmlns:r="http://schemas.openxmlformats.org/officeDocument/2006/relationships" r:embed="rId8" cstate="print"/>
        <a:srcRect/>
        <a:stretch>
          <a:fillRect/>
        </a:stretch>
      </xdr:blipFill>
      <xdr:spPr bwMode="auto">
        <a:xfrm>
          <a:off x="77628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85725</xdr:colOff>
      <xdr:row>12</xdr:row>
      <xdr:rowOff>0</xdr:rowOff>
    </xdr:from>
    <xdr:ext cx="123825" cy="123825"/>
    <xdr:pic>
      <xdr:nvPicPr>
        <xdr:cNvPr id="10" name="BExS8T38WLC2R738ZC7BDJQAKJAJ" descr="MRI962L5PB0E0YWXCIBN82VJH" hidden="1"/>
        <xdr:cNvPicPr>
          <a:picLocks noChangeAspect="1" noChangeArrowheads="1"/>
        </xdr:cNvPicPr>
      </xdr:nvPicPr>
      <xdr:blipFill>
        <a:blip xmlns:r="http://schemas.openxmlformats.org/officeDocument/2006/relationships" r:embed="rId9" cstate="print"/>
        <a:srcRect/>
        <a:stretch>
          <a:fillRect/>
        </a:stretch>
      </xdr:blipFill>
      <xdr:spPr bwMode="auto">
        <a:xfrm>
          <a:off x="78390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10</xdr:row>
      <xdr:rowOff>0</xdr:rowOff>
    </xdr:from>
    <xdr:ext cx="123825" cy="123825"/>
    <xdr:pic>
      <xdr:nvPicPr>
        <xdr:cNvPr id="11" name="BEx5F64BJ6DCM4EJH81D5ZFNPZ0V" descr="7DJ9FILZD2YPS6X1JBP9E76TU" hidden="1"/>
        <xdr:cNvPicPr>
          <a:picLocks noChangeAspect="1" noChangeArrowheads="1"/>
        </xdr:cNvPicPr>
      </xdr:nvPicPr>
      <xdr:blipFill>
        <a:blip xmlns:r="http://schemas.openxmlformats.org/officeDocument/2006/relationships" r:embed="rId10" cstate="print"/>
        <a:srcRect/>
        <a:stretch>
          <a:fillRect/>
        </a:stretch>
      </xdr:blipFill>
      <xdr:spPr bwMode="auto">
        <a:xfrm>
          <a:off x="78009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10</xdr:row>
      <xdr:rowOff>0</xdr:rowOff>
    </xdr:from>
    <xdr:ext cx="123825" cy="123825"/>
    <xdr:pic>
      <xdr:nvPicPr>
        <xdr:cNvPr id="12" name="BExQEXXHA3EEXR44LT6RKCDWM6ZT" hidden="1"/>
        <xdr:cNvPicPr>
          <a:picLocks noChangeAspect="1" noChangeArrowheads="1"/>
        </xdr:cNvPicPr>
      </xdr:nvPicPr>
      <xdr:blipFill>
        <a:blip xmlns:r="http://schemas.openxmlformats.org/officeDocument/2006/relationships" r:embed="rId11" cstate="print"/>
        <a:srcRect/>
        <a:stretch>
          <a:fillRect/>
        </a:stretch>
      </xdr:blipFill>
      <xdr:spPr bwMode="auto">
        <a:xfrm>
          <a:off x="78009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85725</xdr:colOff>
      <xdr:row>15</xdr:row>
      <xdr:rowOff>0</xdr:rowOff>
    </xdr:from>
    <xdr:ext cx="123825" cy="123825"/>
    <xdr:pic>
      <xdr:nvPicPr>
        <xdr:cNvPr id="13" name="BEx1X6AMHV6ZK3UJB2BXIJTJHYJU" descr="OALR4L95ELQLZ1Y1LETHM1CS9" hidden="1"/>
        <xdr:cNvPicPr>
          <a:picLocks noChangeAspect="1" noChangeArrowheads="1"/>
        </xdr:cNvPicPr>
      </xdr:nvPicPr>
      <xdr:blipFill>
        <a:blip xmlns:r="http://schemas.openxmlformats.org/officeDocument/2006/relationships" r:embed="rId12" cstate="print"/>
        <a:srcRect/>
        <a:stretch>
          <a:fillRect/>
        </a:stretch>
      </xdr:blipFill>
      <xdr:spPr bwMode="auto">
        <a:xfrm>
          <a:off x="78390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9525</xdr:colOff>
      <xdr:row>9</xdr:row>
      <xdr:rowOff>0</xdr:rowOff>
    </xdr:from>
    <xdr:ext cx="123825" cy="123825"/>
    <xdr:pic>
      <xdr:nvPicPr>
        <xdr:cNvPr id="14" name="BExSDIVCE09QKG3CT52PHCS6ZJ09" descr="9F076L7EQCF2COMMGCQG6BQGU" hidden="1"/>
        <xdr:cNvPicPr>
          <a:picLocks noChangeAspect="1" noChangeArrowheads="1"/>
        </xdr:cNvPicPr>
      </xdr:nvPicPr>
      <xdr:blipFill>
        <a:blip xmlns:r="http://schemas.openxmlformats.org/officeDocument/2006/relationships" r:embed="rId13" cstate="print"/>
        <a:srcRect/>
        <a:stretch>
          <a:fillRect/>
        </a:stretch>
      </xdr:blipFill>
      <xdr:spPr bwMode="auto">
        <a:xfrm>
          <a:off x="77628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19</xdr:row>
      <xdr:rowOff>0</xdr:rowOff>
    </xdr:from>
    <xdr:ext cx="123825" cy="123825"/>
    <xdr:pic>
      <xdr:nvPicPr>
        <xdr:cNvPr id="15" name="BEx1QZGQZBAWJ8591VXEIPUOVS7X" descr="MEW27CPIFG44B7E7HEQUUF5QF" hidden="1"/>
        <xdr:cNvPicPr>
          <a:picLocks noChangeAspect="1" noChangeArrowheads="1"/>
        </xdr:cNvPicPr>
      </xdr:nvPicPr>
      <xdr:blipFill>
        <a:blip xmlns:r="http://schemas.openxmlformats.org/officeDocument/2006/relationships" r:embed="rId14" cstate="print"/>
        <a:srcRect/>
        <a:stretch>
          <a:fillRect/>
        </a:stretch>
      </xdr:blipFill>
      <xdr:spPr bwMode="auto">
        <a:xfrm>
          <a:off x="78009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18</xdr:row>
      <xdr:rowOff>0</xdr:rowOff>
    </xdr:from>
    <xdr:ext cx="123825" cy="123825"/>
    <xdr:pic>
      <xdr:nvPicPr>
        <xdr:cNvPr id="16" name="BExMF7LICJLPXSHM63A6EQ79YQKG" descr="U084VZL15IMB1OFRRAY6GVKAE" hidden="1"/>
        <xdr:cNvPicPr>
          <a:picLocks noChangeAspect="1" noChangeArrowheads="1"/>
        </xdr:cNvPicPr>
      </xdr:nvPicPr>
      <xdr:blipFill>
        <a:blip xmlns:r="http://schemas.openxmlformats.org/officeDocument/2006/relationships" r:embed="rId15" cstate="print"/>
        <a:srcRect/>
        <a:stretch>
          <a:fillRect/>
        </a:stretch>
      </xdr:blipFill>
      <xdr:spPr bwMode="auto">
        <a:xfrm>
          <a:off x="780097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17</xdr:row>
      <xdr:rowOff>0</xdr:rowOff>
    </xdr:from>
    <xdr:ext cx="123825" cy="123825"/>
    <xdr:pic>
      <xdr:nvPicPr>
        <xdr:cNvPr id="17" name="BExS343F8GCKP6HTF9Y97L133DX8" descr="ZRF0KB1IYQSNV63CTXT25G67G" hidden="1"/>
        <xdr:cNvPicPr>
          <a:picLocks noChangeAspect="1" noChangeArrowheads="1"/>
        </xdr:cNvPicPr>
      </xdr:nvPicPr>
      <xdr:blipFill>
        <a:blip xmlns:r="http://schemas.openxmlformats.org/officeDocument/2006/relationships" r:embed="rId16" cstate="print"/>
        <a:srcRect/>
        <a:stretch>
          <a:fillRect/>
        </a:stretch>
      </xdr:blipFill>
      <xdr:spPr bwMode="auto">
        <a:xfrm>
          <a:off x="78009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17</xdr:row>
      <xdr:rowOff>0</xdr:rowOff>
    </xdr:from>
    <xdr:ext cx="123825" cy="123825"/>
    <xdr:pic>
      <xdr:nvPicPr>
        <xdr:cNvPr id="18" name="BExZMRC09W87CY4B73NPZMNH21AH" descr="78CUMI0OVLYJRSDRQ3V2YX812" hidden="1"/>
        <xdr:cNvPicPr>
          <a:picLocks noChangeAspect="1" noChangeArrowheads="1"/>
        </xdr:cNvPicPr>
      </xdr:nvPicPr>
      <xdr:blipFill>
        <a:blip xmlns:r="http://schemas.openxmlformats.org/officeDocument/2006/relationships" r:embed="rId17" cstate="print"/>
        <a:srcRect/>
        <a:stretch>
          <a:fillRect/>
        </a:stretch>
      </xdr:blipFill>
      <xdr:spPr bwMode="auto">
        <a:xfrm>
          <a:off x="78009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16</xdr:row>
      <xdr:rowOff>9525</xdr:rowOff>
    </xdr:from>
    <xdr:ext cx="123825" cy="123825"/>
    <xdr:pic>
      <xdr:nvPicPr>
        <xdr:cNvPr id="19" name="BExZXVFJ4DY4I24AARDT4AMP6EN1" descr="TXSMH2MTH86CYKA26740RQPUC" hidden="1"/>
        <xdr:cNvPicPr>
          <a:picLocks noChangeAspect="1" noChangeArrowheads="1"/>
        </xdr:cNvPicPr>
      </xdr:nvPicPr>
      <xdr:blipFill>
        <a:blip xmlns:r="http://schemas.openxmlformats.org/officeDocument/2006/relationships" r:embed="rId18" cstate="print"/>
        <a:srcRect/>
        <a:stretch>
          <a:fillRect/>
        </a:stretch>
      </xdr:blipFill>
      <xdr:spPr bwMode="auto">
        <a:xfrm>
          <a:off x="780097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15</xdr:row>
      <xdr:rowOff>0</xdr:rowOff>
    </xdr:from>
    <xdr:ext cx="123825" cy="123825"/>
    <xdr:pic>
      <xdr:nvPicPr>
        <xdr:cNvPr id="20" name="BExOCUIOFQWUGTBU5ESTW3EYEP5C" descr="9BNF49V0R6VVYPHEVMJ3ABDQZ" hidden="1"/>
        <xdr:cNvPicPr>
          <a:picLocks noChangeAspect="1" noChangeArrowheads="1"/>
        </xdr:cNvPicPr>
      </xdr:nvPicPr>
      <xdr:blipFill>
        <a:blip xmlns:r="http://schemas.openxmlformats.org/officeDocument/2006/relationships" r:embed="rId19" cstate="print"/>
        <a:srcRect/>
        <a:stretch>
          <a:fillRect/>
        </a:stretch>
      </xdr:blipFill>
      <xdr:spPr bwMode="auto">
        <a:xfrm>
          <a:off x="78009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13</xdr:row>
      <xdr:rowOff>0</xdr:rowOff>
    </xdr:from>
    <xdr:ext cx="123825" cy="123825"/>
    <xdr:pic>
      <xdr:nvPicPr>
        <xdr:cNvPr id="21" name="BExU65O9OE4B4MQ2A3OYH13M8BZJ" descr="3INNIMMPDBB0JF37L81M6ID21" hidden="1"/>
        <xdr:cNvPicPr>
          <a:picLocks noChangeAspect="1" noChangeArrowheads="1"/>
        </xdr:cNvPicPr>
      </xdr:nvPicPr>
      <xdr:blipFill>
        <a:blip xmlns:r="http://schemas.openxmlformats.org/officeDocument/2006/relationships" r:embed="rId20" cstate="print"/>
        <a:srcRect/>
        <a:stretch>
          <a:fillRect/>
        </a:stretch>
      </xdr:blipFill>
      <xdr:spPr bwMode="auto">
        <a:xfrm>
          <a:off x="780097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12</xdr:row>
      <xdr:rowOff>0</xdr:rowOff>
    </xdr:from>
    <xdr:ext cx="123825" cy="123825"/>
    <xdr:pic>
      <xdr:nvPicPr>
        <xdr:cNvPr id="22" name="BExOPRCR0UW7TKXSV5WDTL348FGL" descr="S9JM17GP1802LHN4GT14BJYIC" hidden="1"/>
        <xdr:cNvPicPr>
          <a:picLocks noChangeAspect="1" noChangeArrowheads="1"/>
        </xdr:cNvPicPr>
      </xdr:nvPicPr>
      <xdr:blipFill>
        <a:blip xmlns:r="http://schemas.openxmlformats.org/officeDocument/2006/relationships" r:embed="rId21" cstate="print"/>
        <a:srcRect/>
        <a:stretch>
          <a:fillRect/>
        </a:stretch>
      </xdr:blipFill>
      <xdr:spPr bwMode="auto">
        <a:xfrm>
          <a:off x="78009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11</xdr:row>
      <xdr:rowOff>0</xdr:rowOff>
    </xdr:from>
    <xdr:ext cx="123825" cy="123825"/>
    <xdr:pic>
      <xdr:nvPicPr>
        <xdr:cNvPr id="23" name="BEx5OESAY2W8SEGI3TSB65EHJ04B" descr="9CN2Y88X8WYV1HWZG1QILY9BK" hidden="1"/>
        <xdr:cNvPicPr>
          <a:picLocks noChangeAspect="1" noChangeArrowheads="1"/>
        </xdr:cNvPicPr>
      </xdr:nvPicPr>
      <xdr:blipFill>
        <a:blip xmlns:r="http://schemas.openxmlformats.org/officeDocument/2006/relationships" r:embed="rId22" cstate="print"/>
        <a:srcRect/>
        <a:stretch>
          <a:fillRect/>
        </a:stretch>
      </xdr:blipFill>
      <xdr:spPr bwMode="auto">
        <a:xfrm>
          <a:off x="78009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47625</xdr:colOff>
      <xdr:row>10</xdr:row>
      <xdr:rowOff>0</xdr:rowOff>
    </xdr:from>
    <xdr:ext cx="123825" cy="123825"/>
    <xdr:pic>
      <xdr:nvPicPr>
        <xdr:cNvPr id="24" name="BExGMWEQ2BYRY9BAO5T1X850MJN1" descr="AZ9ST0XDIOP50HSUFO5V31BR0" hidden="1"/>
        <xdr:cNvPicPr>
          <a:picLocks noChangeAspect="1" noChangeArrowheads="1"/>
        </xdr:cNvPicPr>
      </xdr:nvPicPr>
      <xdr:blipFill>
        <a:blip xmlns:r="http://schemas.openxmlformats.org/officeDocument/2006/relationships" r:embed="rId23" cstate="print"/>
        <a:srcRect/>
        <a:stretch>
          <a:fillRect/>
        </a:stretch>
      </xdr:blipFill>
      <xdr:spPr bwMode="auto">
        <a:xfrm>
          <a:off x="78009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19050</xdr:colOff>
      <xdr:row>3</xdr:row>
      <xdr:rowOff>9525</xdr:rowOff>
    </xdr:from>
    <xdr:to>
      <xdr:col>2</xdr:col>
      <xdr:colOff>66675</xdr:colOff>
      <xdr:row>3</xdr:row>
      <xdr:rowOff>57150</xdr:rowOff>
    </xdr:to>
    <xdr:pic>
      <xdr:nvPicPr>
        <xdr:cNvPr id="2" name="BExONBZOZ8TR4SRDBMT2CFL3J9YV"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381000" y="476250"/>
          <a:ext cx="47625" cy="47625"/>
        </a:xfrm>
        <a:prstGeom prst="rect">
          <a:avLst/>
        </a:prstGeom>
        <a:noFill/>
        <a:ln w="9525">
          <a:noFill/>
          <a:miter lim="800000"/>
          <a:headEnd/>
          <a:tailEnd/>
        </a:ln>
      </xdr:spPr>
    </xdr:pic>
    <xdr:clientData fPrintsWithSheet="0"/>
  </xdr:twoCellAnchor>
  <xdr:twoCellAnchor>
    <xdr:from>
      <xdr:col>2</xdr:col>
      <xdr:colOff>19050</xdr:colOff>
      <xdr:row>3</xdr:row>
      <xdr:rowOff>85725</xdr:rowOff>
    </xdr:from>
    <xdr:to>
      <xdr:col>2</xdr:col>
      <xdr:colOff>66675</xdr:colOff>
      <xdr:row>3</xdr:row>
      <xdr:rowOff>133350</xdr:rowOff>
    </xdr:to>
    <xdr:pic>
      <xdr:nvPicPr>
        <xdr:cNvPr id="3" name="BExKMR35WZ7GRNKV1WFFU71GMZGC"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381000" y="552450"/>
          <a:ext cx="47625" cy="47625"/>
        </a:xfrm>
        <a:prstGeom prst="rect">
          <a:avLst/>
        </a:prstGeom>
        <a:noFill/>
        <a:ln w="9525">
          <a:noFill/>
          <a:miter lim="800000"/>
          <a:headEnd/>
          <a:tailEnd/>
        </a:ln>
      </xdr:spPr>
    </xdr:pic>
    <xdr:clientData/>
  </xdr:twoCellAnchor>
  <xdr:twoCellAnchor>
    <xdr:from>
      <xdr:col>3</xdr:col>
      <xdr:colOff>28575</xdr:colOff>
      <xdr:row>3</xdr:row>
      <xdr:rowOff>9525</xdr:rowOff>
    </xdr:from>
    <xdr:to>
      <xdr:col>3</xdr:col>
      <xdr:colOff>76200</xdr:colOff>
      <xdr:row>3</xdr:row>
      <xdr:rowOff>57150</xdr:rowOff>
    </xdr:to>
    <xdr:pic>
      <xdr:nvPicPr>
        <xdr:cNvPr id="4" name="BEx3NLIY3LEPM857Q9H884DYE3OE"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2352675" y="476250"/>
          <a:ext cx="47625" cy="47625"/>
        </a:xfrm>
        <a:prstGeom prst="rect">
          <a:avLst/>
        </a:prstGeom>
        <a:noFill/>
        <a:ln w="9525">
          <a:noFill/>
          <a:miter lim="800000"/>
          <a:headEnd/>
          <a:tailEnd/>
        </a:ln>
      </xdr:spPr>
    </xdr:pic>
    <xdr:clientData fPrintsWithSheet="0"/>
  </xdr:twoCellAnchor>
  <xdr:twoCellAnchor>
    <xdr:from>
      <xdr:col>3</xdr:col>
      <xdr:colOff>28575</xdr:colOff>
      <xdr:row>3</xdr:row>
      <xdr:rowOff>85725</xdr:rowOff>
    </xdr:from>
    <xdr:to>
      <xdr:col>3</xdr:col>
      <xdr:colOff>76200</xdr:colOff>
      <xdr:row>3</xdr:row>
      <xdr:rowOff>133350</xdr:rowOff>
    </xdr:to>
    <xdr:pic>
      <xdr:nvPicPr>
        <xdr:cNvPr id="5" name="BEx3F1L0VJ1NIXPJGRA1IPD310KX"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2352675" y="552450"/>
          <a:ext cx="47625" cy="47625"/>
        </a:xfrm>
        <a:prstGeom prst="rect">
          <a:avLst/>
        </a:prstGeom>
        <a:noFill/>
        <a:ln w="9525">
          <a:noFill/>
          <a:miter lim="800000"/>
          <a:headEnd/>
          <a:tailEnd/>
        </a:ln>
      </xdr:spPr>
    </xdr:pic>
    <xdr:clientData/>
  </xdr:twoCellAnchor>
  <xdr:twoCellAnchor>
    <xdr:from>
      <xdr:col>4</xdr:col>
      <xdr:colOff>28575</xdr:colOff>
      <xdr:row>3</xdr:row>
      <xdr:rowOff>9525</xdr:rowOff>
    </xdr:from>
    <xdr:to>
      <xdr:col>4</xdr:col>
      <xdr:colOff>76200</xdr:colOff>
      <xdr:row>3</xdr:row>
      <xdr:rowOff>57150</xdr:rowOff>
    </xdr:to>
    <xdr:pic>
      <xdr:nvPicPr>
        <xdr:cNvPr id="6" name="BEx9DKHVWQKHUGNW3NZ6TOBFF4MJ"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3448050" y="476250"/>
          <a:ext cx="47625" cy="47625"/>
        </a:xfrm>
        <a:prstGeom prst="rect">
          <a:avLst/>
        </a:prstGeom>
        <a:noFill/>
        <a:ln w="9525">
          <a:noFill/>
          <a:miter lim="800000"/>
          <a:headEnd/>
          <a:tailEnd/>
        </a:ln>
      </xdr:spPr>
    </xdr:pic>
    <xdr:clientData fPrintsWithSheet="0"/>
  </xdr:twoCellAnchor>
  <xdr:twoCellAnchor>
    <xdr:from>
      <xdr:col>4</xdr:col>
      <xdr:colOff>28575</xdr:colOff>
      <xdr:row>3</xdr:row>
      <xdr:rowOff>85725</xdr:rowOff>
    </xdr:from>
    <xdr:to>
      <xdr:col>4</xdr:col>
      <xdr:colOff>76200</xdr:colOff>
      <xdr:row>3</xdr:row>
      <xdr:rowOff>133350</xdr:rowOff>
    </xdr:to>
    <xdr:pic>
      <xdr:nvPicPr>
        <xdr:cNvPr id="7" name="BEx7F3WP6LGYHFJZU0WK2A9DMDUK"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3448050" y="552450"/>
          <a:ext cx="47625" cy="47625"/>
        </a:xfrm>
        <a:prstGeom prst="rect">
          <a:avLst/>
        </a:prstGeom>
        <a:noFill/>
        <a:ln w="9525">
          <a:noFill/>
          <a:miter lim="800000"/>
          <a:headEnd/>
          <a:tailEnd/>
        </a:ln>
      </xdr:spPr>
    </xdr:pic>
    <xdr:clientData/>
  </xdr:twoCellAnchor>
  <xdr:twoCellAnchor>
    <xdr:from>
      <xdr:col>5</xdr:col>
      <xdr:colOff>28575</xdr:colOff>
      <xdr:row>3</xdr:row>
      <xdr:rowOff>9525</xdr:rowOff>
    </xdr:from>
    <xdr:to>
      <xdr:col>5</xdr:col>
      <xdr:colOff>76200</xdr:colOff>
      <xdr:row>3</xdr:row>
      <xdr:rowOff>57150</xdr:rowOff>
    </xdr:to>
    <xdr:pic>
      <xdr:nvPicPr>
        <xdr:cNvPr id="8" name="BExB72GWZ2AE3X31LHFIBJ4Y76V2"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4543425" y="476250"/>
          <a:ext cx="47625" cy="47625"/>
        </a:xfrm>
        <a:prstGeom prst="rect">
          <a:avLst/>
        </a:prstGeom>
        <a:noFill/>
        <a:ln w="9525">
          <a:noFill/>
          <a:miter lim="800000"/>
          <a:headEnd/>
          <a:tailEnd/>
        </a:ln>
      </xdr:spPr>
    </xdr:pic>
    <xdr:clientData fPrintsWithSheet="0"/>
  </xdr:twoCellAnchor>
  <xdr:twoCellAnchor>
    <xdr:from>
      <xdr:col>5</xdr:col>
      <xdr:colOff>28575</xdr:colOff>
      <xdr:row>3</xdr:row>
      <xdr:rowOff>85725</xdr:rowOff>
    </xdr:from>
    <xdr:to>
      <xdr:col>5</xdr:col>
      <xdr:colOff>76200</xdr:colOff>
      <xdr:row>3</xdr:row>
      <xdr:rowOff>133350</xdr:rowOff>
    </xdr:to>
    <xdr:pic>
      <xdr:nvPicPr>
        <xdr:cNvPr id="9" name="BExU6MGAISH9ULERYD9Y57XJA5B1"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4543425" y="552450"/>
          <a:ext cx="47625" cy="47625"/>
        </a:xfrm>
        <a:prstGeom prst="rect">
          <a:avLst/>
        </a:prstGeom>
        <a:noFill/>
        <a:ln w="9525">
          <a:noFill/>
          <a:miter lim="800000"/>
          <a:headEnd/>
          <a:tailEnd/>
        </a:ln>
      </xdr:spPr>
    </xdr:pic>
    <xdr:clientData/>
  </xdr:twoCellAnchor>
  <xdr:twoCellAnchor>
    <xdr:from>
      <xdr:col>6</xdr:col>
      <xdr:colOff>19050</xdr:colOff>
      <xdr:row>3</xdr:row>
      <xdr:rowOff>9525</xdr:rowOff>
    </xdr:from>
    <xdr:to>
      <xdr:col>6</xdr:col>
      <xdr:colOff>66675</xdr:colOff>
      <xdr:row>3</xdr:row>
      <xdr:rowOff>57150</xdr:rowOff>
    </xdr:to>
    <xdr:pic>
      <xdr:nvPicPr>
        <xdr:cNvPr id="10" name="BExSFR6T5DHVW46H2S95H5NZT2BY" descr="SortAscending"/>
        <xdr:cNvPicPr>
          <a:picLocks noChangeAspect="1" noChangeArrowheads="1"/>
        </xdr:cNvPicPr>
      </xdr:nvPicPr>
      <xdr:blipFill>
        <a:blip xmlns:r="http://schemas.openxmlformats.org/officeDocument/2006/relationships" r:embed="rId1"/>
        <a:srcRect/>
        <a:stretch>
          <a:fillRect/>
        </a:stretch>
      </xdr:blipFill>
      <xdr:spPr bwMode="auto">
        <a:xfrm>
          <a:off x="5610225" y="476250"/>
          <a:ext cx="0" cy="47625"/>
        </a:xfrm>
        <a:prstGeom prst="rect">
          <a:avLst/>
        </a:prstGeom>
        <a:noFill/>
        <a:ln w="9525">
          <a:noFill/>
          <a:miter lim="800000"/>
          <a:headEnd/>
          <a:tailEnd/>
        </a:ln>
      </xdr:spPr>
    </xdr:pic>
    <xdr:clientData fPrintsWithSheet="0"/>
  </xdr:twoCellAnchor>
  <xdr:twoCellAnchor>
    <xdr:from>
      <xdr:col>6</xdr:col>
      <xdr:colOff>19050</xdr:colOff>
      <xdr:row>3</xdr:row>
      <xdr:rowOff>85725</xdr:rowOff>
    </xdr:from>
    <xdr:to>
      <xdr:col>6</xdr:col>
      <xdr:colOff>66675</xdr:colOff>
      <xdr:row>3</xdr:row>
      <xdr:rowOff>133350</xdr:rowOff>
    </xdr:to>
    <xdr:pic>
      <xdr:nvPicPr>
        <xdr:cNvPr id="11" name="BEx1QX2G62UGCCHXAC2O4YZR3H7P" descr="SortDescending"/>
        <xdr:cNvPicPr>
          <a:picLocks noChangeAspect="1" noChangeArrowheads="1"/>
        </xdr:cNvPicPr>
      </xdr:nvPicPr>
      <xdr:blipFill>
        <a:blip xmlns:r="http://schemas.openxmlformats.org/officeDocument/2006/relationships" r:embed="rId2"/>
        <a:srcRect/>
        <a:stretch>
          <a:fillRect/>
        </a:stretch>
      </xdr:blipFill>
      <xdr:spPr bwMode="auto">
        <a:xfrm>
          <a:off x="5610225" y="552450"/>
          <a:ext cx="0" cy="47625"/>
        </a:xfrm>
        <a:prstGeom prst="rect">
          <a:avLst/>
        </a:prstGeom>
        <a:noFill/>
        <a:ln w="9525">
          <a:noFill/>
          <a:miter lim="800000"/>
          <a:headEnd/>
          <a:tailEnd/>
        </a:ln>
      </xdr:spPr>
    </xdr:pic>
    <xdr:clientData/>
  </xdr:twoCellAnchor>
  <xdr:twoCellAnchor>
    <xdr:from>
      <xdr:col>7</xdr:col>
      <xdr:colOff>28575</xdr:colOff>
      <xdr:row>3</xdr:row>
      <xdr:rowOff>9525</xdr:rowOff>
    </xdr:from>
    <xdr:to>
      <xdr:col>7</xdr:col>
      <xdr:colOff>76200</xdr:colOff>
      <xdr:row>3</xdr:row>
      <xdr:rowOff>57150</xdr:rowOff>
    </xdr:to>
    <xdr:pic>
      <xdr:nvPicPr>
        <xdr:cNvPr id="12" name="BExMIFQ9K9H2GPSHMZBBQNWWN3DE"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5638800" y="476250"/>
          <a:ext cx="47625" cy="47625"/>
        </a:xfrm>
        <a:prstGeom prst="rect">
          <a:avLst/>
        </a:prstGeom>
        <a:noFill/>
        <a:ln w="9525">
          <a:noFill/>
          <a:miter lim="800000"/>
          <a:headEnd/>
          <a:tailEnd/>
        </a:ln>
      </xdr:spPr>
    </xdr:pic>
    <xdr:clientData fPrintsWithSheet="0"/>
  </xdr:twoCellAnchor>
  <xdr:twoCellAnchor>
    <xdr:from>
      <xdr:col>7</xdr:col>
      <xdr:colOff>28575</xdr:colOff>
      <xdr:row>3</xdr:row>
      <xdr:rowOff>85725</xdr:rowOff>
    </xdr:from>
    <xdr:to>
      <xdr:col>7</xdr:col>
      <xdr:colOff>76200</xdr:colOff>
      <xdr:row>3</xdr:row>
      <xdr:rowOff>133350</xdr:rowOff>
    </xdr:to>
    <xdr:pic>
      <xdr:nvPicPr>
        <xdr:cNvPr id="13" name="BExMNGARPCR1QPQ68NTMZS5BY8WN"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5638800" y="552450"/>
          <a:ext cx="47625"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xdr:row>
      <xdr:rowOff>9525</xdr:rowOff>
    </xdr:from>
    <xdr:to>
      <xdr:col>2</xdr:col>
      <xdr:colOff>66675</xdr:colOff>
      <xdr:row>3</xdr:row>
      <xdr:rowOff>57150</xdr:rowOff>
    </xdr:to>
    <xdr:pic>
      <xdr:nvPicPr>
        <xdr:cNvPr id="2" name="BExONBZOZ8TR4SRDBMT2CFL3J9YV"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381000" y="476250"/>
          <a:ext cx="47625" cy="47625"/>
        </a:xfrm>
        <a:prstGeom prst="rect">
          <a:avLst/>
        </a:prstGeom>
        <a:noFill/>
        <a:ln w="9525">
          <a:noFill/>
          <a:miter lim="800000"/>
          <a:headEnd/>
          <a:tailEnd/>
        </a:ln>
      </xdr:spPr>
    </xdr:pic>
    <xdr:clientData fPrintsWithSheet="0"/>
  </xdr:twoCellAnchor>
  <xdr:twoCellAnchor>
    <xdr:from>
      <xdr:col>2</xdr:col>
      <xdr:colOff>19050</xdr:colOff>
      <xdr:row>3</xdr:row>
      <xdr:rowOff>85725</xdr:rowOff>
    </xdr:from>
    <xdr:to>
      <xdr:col>2</xdr:col>
      <xdr:colOff>66675</xdr:colOff>
      <xdr:row>3</xdr:row>
      <xdr:rowOff>133350</xdr:rowOff>
    </xdr:to>
    <xdr:pic>
      <xdr:nvPicPr>
        <xdr:cNvPr id="3" name="BExKMR35WZ7GRNKV1WFFU71GMZGC"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381000" y="552450"/>
          <a:ext cx="47625" cy="47625"/>
        </a:xfrm>
        <a:prstGeom prst="rect">
          <a:avLst/>
        </a:prstGeom>
        <a:noFill/>
        <a:ln w="9525">
          <a:noFill/>
          <a:miter lim="800000"/>
          <a:headEnd/>
          <a:tailEnd/>
        </a:ln>
      </xdr:spPr>
    </xdr:pic>
    <xdr:clientData/>
  </xdr:twoCellAnchor>
  <xdr:twoCellAnchor>
    <xdr:from>
      <xdr:col>3</xdr:col>
      <xdr:colOff>28575</xdr:colOff>
      <xdr:row>3</xdr:row>
      <xdr:rowOff>9525</xdr:rowOff>
    </xdr:from>
    <xdr:to>
      <xdr:col>3</xdr:col>
      <xdr:colOff>76200</xdr:colOff>
      <xdr:row>3</xdr:row>
      <xdr:rowOff>57150</xdr:rowOff>
    </xdr:to>
    <xdr:pic>
      <xdr:nvPicPr>
        <xdr:cNvPr id="4" name="BEx3NLIY3LEPM857Q9H884DYE3OE"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2352675" y="476250"/>
          <a:ext cx="47625" cy="47625"/>
        </a:xfrm>
        <a:prstGeom prst="rect">
          <a:avLst/>
        </a:prstGeom>
        <a:noFill/>
        <a:ln w="9525">
          <a:noFill/>
          <a:miter lim="800000"/>
          <a:headEnd/>
          <a:tailEnd/>
        </a:ln>
      </xdr:spPr>
    </xdr:pic>
    <xdr:clientData fPrintsWithSheet="0"/>
  </xdr:twoCellAnchor>
  <xdr:twoCellAnchor>
    <xdr:from>
      <xdr:col>3</xdr:col>
      <xdr:colOff>28575</xdr:colOff>
      <xdr:row>3</xdr:row>
      <xdr:rowOff>85725</xdr:rowOff>
    </xdr:from>
    <xdr:to>
      <xdr:col>3</xdr:col>
      <xdr:colOff>76200</xdr:colOff>
      <xdr:row>3</xdr:row>
      <xdr:rowOff>133350</xdr:rowOff>
    </xdr:to>
    <xdr:pic>
      <xdr:nvPicPr>
        <xdr:cNvPr id="5" name="BEx3F1L0VJ1NIXPJGRA1IPD310KX"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2352675" y="552450"/>
          <a:ext cx="47625" cy="47625"/>
        </a:xfrm>
        <a:prstGeom prst="rect">
          <a:avLst/>
        </a:prstGeom>
        <a:noFill/>
        <a:ln w="9525">
          <a:noFill/>
          <a:miter lim="800000"/>
          <a:headEnd/>
          <a:tailEnd/>
        </a:ln>
      </xdr:spPr>
    </xdr:pic>
    <xdr:clientData/>
  </xdr:twoCellAnchor>
  <xdr:twoCellAnchor>
    <xdr:from>
      <xdr:col>4</xdr:col>
      <xdr:colOff>28575</xdr:colOff>
      <xdr:row>3</xdr:row>
      <xdr:rowOff>9525</xdr:rowOff>
    </xdr:from>
    <xdr:to>
      <xdr:col>4</xdr:col>
      <xdr:colOff>76200</xdr:colOff>
      <xdr:row>3</xdr:row>
      <xdr:rowOff>57150</xdr:rowOff>
    </xdr:to>
    <xdr:pic>
      <xdr:nvPicPr>
        <xdr:cNvPr id="6" name="BEx9DKHVWQKHUGNW3NZ6TOBFF4MJ"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3448050" y="476250"/>
          <a:ext cx="47625" cy="47625"/>
        </a:xfrm>
        <a:prstGeom prst="rect">
          <a:avLst/>
        </a:prstGeom>
        <a:noFill/>
        <a:ln w="9525">
          <a:noFill/>
          <a:miter lim="800000"/>
          <a:headEnd/>
          <a:tailEnd/>
        </a:ln>
      </xdr:spPr>
    </xdr:pic>
    <xdr:clientData fPrintsWithSheet="0"/>
  </xdr:twoCellAnchor>
  <xdr:twoCellAnchor>
    <xdr:from>
      <xdr:col>4</xdr:col>
      <xdr:colOff>28575</xdr:colOff>
      <xdr:row>3</xdr:row>
      <xdr:rowOff>85725</xdr:rowOff>
    </xdr:from>
    <xdr:to>
      <xdr:col>4</xdr:col>
      <xdr:colOff>76200</xdr:colOff>
      <xdr:row>3</xdr:row>
      <xdr:rowOff>133350</xdr:rowOff>
    </xdr:to>
    <xdr:pic>
      <xdr:nvPicPr>
        <xdr:cNvPr id="7" name="BEx7F3WP6LGYHFJZU0WK2A9DMDUK"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3448050" y="552450"/>
          <a:ext cx="47625" cy="47625"/>
        </a:xfrm>
        <a:prstGeom prst="rect">
          <a:avLst/>
        </a:prstGeom>
        <a:noFill/>
        <a:ln w="9525">
          <a:noFill/>
          <a:miter lim="800000"/>
          <a:headEnd/>
          <a:tailEnd/>
        </a:ln>
      </xdr:spPr>
    </xdr:pic>
    <xdr:clientData/>
  </xdr:twoCellAnchor>
  <xdr:twoCellAnchor>
    <xdr:from>
      <xdr:col>5</xdr:col>
      <xdr:colOff>28575</xdr:colOff>
      <xdr:row>3</xdr:row>
      <xdr:rowOff>9525</xdr:rowOff>
    </xdr:from>
    <xdr:to>
      <xdr:col>5</xdr:col>
      <xdr:colOff>76200</xdr:colOff>
      <xdr:row>3</xdr:row>
      <xdr:rowOff>57150</xdr:rowOff>
    </xdr:to>
    <xdr:pic>
      <xdr:nvPicPr>
        <xdr:cNvPr id="8" name="BExB72GWZ2AE3X31LHFIBJ4Y76V2"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4543425" y="476250"/>
          <a:ext cx="47625" cy="47625"/>
        </a:xfrm>
        <a:prstGeom prst="rect">
          <a:avLst/>
        </a:prstGeom>
        <a:noFill/>
        <a:ln w="9525">
          <a:noFill/>
          <a:miter lim="800000"/>
          <a:headEnd/>
          <a:tailEnd/>
        </a:ln>
      </xdr:spPr>
    </xdr:pic>
    <xdr:clientData fPrintsWithSheet="0"/>
  </xdr:twoCellAnchor>
  <xdr:twoCellAnchor>
    <xdr:from>
      <xdr:col>5</xdr:col>
      <xdr:colOff>28575</xdr:colOff>
      <xdr:row>3</xdr:row>
      <xdr:rowOff>85725</xdr:rowOff>
    </xdr:from>
    <xdr:to>
      <xdr:col>5</xdr:col>
      <xdr:colOff>76200</xdr:colOff>
      <xdr:row>3</xdr:row>
      <xdr:rowOff>133350</xdr:rowOff>
    </xdr:to>
    <xdr:pic>
      <xdr:nvPicPr>
        <xdr:cNvPr id="9" name="BExU6MGAISH9ULERYD9Y57XJA5B1"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4543425" y="552450"/>
          <a:ext cx="47625" cy="47625"/>
        </a:xfrm>
        <a:prstGeom prst="rect">
          <a:avLst/>
        </a:prstGeom>
        <a:noFill/>
        <a:ln w="9525">
          <a:noFill/>
          <a:miter lim="800000"/>
          <a:headEnd/>
          <a:tailEnd/>
        </a:ln>
      </xdr:spPr>
    </xdr:pic>
    <xdr:clientData/>
  </xdr:twoCellAnchor>
  <xdr:twoCellAnchor>
    <xdr:from>
      <xdr:col>6</xdr:col>
      <xdr:colOff>19050</xdr:colOff>
      <xdr:row>3</xdr:row>
      <xdr:rowOff>9525</xdr:rowOff>
    </xdr:from>
    <xdr:to>
      <xdr:col>6</xdr:col>
      <xdr:colOff>66675</xdr:colOff>
      <xdr:row>3</xdr:row>
      <xdr:rowOff>57150</xdr:rowOff>
    </xdr:to>
    <xdr:pic>
      <xdr:nvPicPr>
        <xdr:cNvPr id="10" name="BExSFR6T5DHVW46H2S95H5NZT2BY" descr="SortAscending"/>
        <xdr:cNvPicPr>
          <a:picLocks noChangeAspect="1" noChangeArrowheads="1"/>
        </xdr:cNvPicPr>
      </xdr:nvPicPr>
      <xdr:blipFill>
        <a:blip xmlns:r="http://schemas.openxmlformats.org/officeDocument/2006/relationships" r:embed="rId1"/>
        <a:srcRect/>
        <a:stretch>
          <a:fillRect/>
        </a:stretch>
      </xdr:blipFill>
      <xdr:spPr bwMode="auto">
        <a:xfrm>
          <a:off x="5610225" y="476250"/>
          <a:ext cx="0" cy="47625"/>
        </a:xfrm>
        <a:prstGeom prst="rect">
          <a:avLst/>
        </a:prstGeom>
        <a:noFill/>
        <a:ln w="9525">
          <a:noFill/>
          <a:miter lim="800000"/>
          <a:headEnd/>
          <a:tailEnd/>
        </a:ln>
      </xdr:spPr>
    </xdr:pic>
    <xdr:clientData fPrintsWithSheet="0"/>
  </xdr:twoCellAnchor>
  <xdr:twoCellAnchor>
    <xdr:from>
      <xdr:col>6</xdr:col>
      <xdr:colOff>19050</xdr:colOff>
      <xdr:row>3</xdr:row>
      <xdr:rowOff>85725</xdr:rowOff>
    </xdr:from>
    <xdr:to>
      <xdr:col>6</xdr:col>
      <xdr:colOff>66675</xdr:colOff>
      <xdr:row>3</xdr:row>
      <xdr:rowOff>133350</xdr:rowOff>
    </xdr:to>
    <xdr:pic>
      <xdr:nvPicPr>
        <xdr:cNvPr id="11" name="BEx1QX2G62UGCCHXAC2O4YZR3H7P" descr="SortDescending"/>
        <xdr:cNvPicPr>
          <a:picLocks noChangeAspect="1" noChangeArrowheads="1"/>
        </xdr:cNvPicPr>
      </xdr:nvPicPr>
      <xdr:blipFill>
        <a:blip xmlns:r="http://schemas.openxmlformats.org/officeDocument/2006/relationships" r:embed="rId2"/>
        <a:srcRect/>
        <a:stretch>
          <a:fillRect/>
        </a:stretch>
      </xdr:blipFill>
      <xdr:spPr bwMode="auto">
        <a:xfrm>
          <a:off x="5610225" y="552450"/>
          <a:ext cx="0" cy="47625"/>
        </a:xfrm>
        <a:prstGeom prst="rect">
          <a:avLst/>
        </a:prstGeom>
        <a:noFill/>
        <a:ln w="9525">
          <a:noFill/>
          <a:miter lim="800000"/>
          <a:headEnd/>
          <a:tailEnd/>
        </a:ln>
      </xdr:spPr>
    </xdr:pic>
    <xdr:clientData/>
  </xdr:twoCellAnchor>
  <xdr:twoCellAnchor>
    <xdr:from>
      <xdr:col>7</xdr:col>
      <xdr:colOff>28575</xdr:colOff>
      <xdr:row>3</xdr:row>
      <xdr:rowOff>9525</xdr:rowOff>
    </xdr:from>
    <xdr:to>
      <xdr:col>7</xdr:col>
      <xdr:colOff>76200</xdr:colOff>
      <xdr:row>3</xdr:row>
      <xdr:rowOff>57150</xdr:rowOff>
    </xdr:to>
    <xdr:pic>
      <xdr:nvPicPr>
        <xdr:cNvPr id="12" name="BExMIFQ9K9H2GPSHMZBBQNWWN3DE" descr="SortAscending"/>
        <xdr:cNvPicPr>
          <a:picLocks noChangeAspect="1" noChangeArrowheads="1"/>
        </xdr:cNvPicPr>
      </xdr:nvPicPr>
      <xdr:blipFill>
        <a:blip xmlns:r="http://schemas.openxmlformats.org/officeDocument/2006/relationships" r:embed="rId1" cstate="print"/>
        <a:srcRect/>
        <a:stretch>
          <a:fillRect/>
        </a:stretch>
      </xdr:blipFill>
      <xdr:spPr bwMode="auto">
        <a:xfrm>
          <a:off x="5638800" y="476250"/>
          <a:ext cx="47625" cy="47625"/>
        </a:xfrm>
        <a:prstGeom prst="rect">
          <a:avLst/>
        </a:prstGeom>
        <a:noFill/>
        <a:ln w="9525">
          <a:noFill/>
          <a:miter lim="800000"/>
          <a:headEnd/>
          <a:tailEnd/>
        </a:ln>
      </xdr:spPr>
    </xdr:pic>
    <xdr:clientData fPrintsWithSheet="0"/>
  </xdr:twoCellAnchor>
  <xdr:twoCellAnchor>
    <xdr:from>
      <xdr:col>7</xdr:col>
      <xdr:colOff>28575</xdr:colOff>
      <xdr:row>3</xdr:row>
      <xdr:rowOff>85725</xdr:rowOff>
    </xdr:from>
    <xdr:to>
      <xdr:col>7</xdr:col>
      <xdr:colOff>76200</xdr:colOff>
      <xdr:row>3</xdr:row>
      <xdr:rowOff>133350</xdr:rowOff>
    </xdr:to>
    <xdr:pic>
      <xdr:nvPicPr>
        <xdr:cNvPr id="13" name="BExMNGARPCR1QPQ68NTMZS5BY8WN" descr="SortDescending"/>
        <xdr:cNvPicPr>
          <a:picLocks noChangeAspect="1" noChangeArrowheads="1"/>
        </xdr:cNvPicPr>
      </xdr:nvPicPr>
      <xdr:blipFill>
        <a:blip xmlns:r="http://schemas.openxmlformats.org/officeDocument/2006/relationships" r:embed="rId2" cstate="print"/>
        <a:srcRect/>
        <a:stretch>
          <a:fillRect/>
        </a:stretch>
      </xdr:blipFill>
      <xdr:spPr bwMode="auto">
        <a:xfrm>
          <a:off x="5638800" y="552450"/>
          <a:ext cx="47625" cy="47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Reports/External%20Reports/STB%20&amp;%20AAR%20Reporting/Form%20R-1/Workpapers/410/41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Year 410"/>
      <sheetName val="Prior Year 410"/>
      <sheetName val="$ Variance"/>
      <sheetName val="% Variance"/>
      <sheetName val="Zero Cells"/>
      <sheetName val="Exceptions"/>
      <sheetName val="Exceptions-List"/>
      <sheetName val="Adjust &amp; Elims"/>
      <sheetName val="Journal Entries"/>
      <sheetName val="Research"/>
      <sheetName val="2009 Detail"/>
      <sheetName val="BEx"/>
      <sheetName val="Metra JE - FRT"/>
      <sheetName val="Metra JE - PSG"/>
      <sheetName val="FRT ADJ"/>
      <sheetName val="PSG ADJ"/>
    </sheetNames>
    <sheetDataSet>
      <sheetData sheetId="0"/>
      <sheetData sheetId="1"/>
      <sheetData sheetId="2"/>
      <sheetData sheetId="3"/>
      <sheetData sheetId="4"/>
      <sheetData sheetId="5"/>
      <sheetData sheetId="6"/>
      <sheetData sheetId="7"/>
      <sheetData sheetId="8"/>
      <sheetData sheetId="9"/>
      <sheetData sheetId="10">
        <row r="1">
          <cell r="A1" t="str">
            <v>Line #</v>
          </cell>
          <cell r="B1" t="str">
            <v>Description</v>
          </cell>
          <cell r="C1" t="str">
            <v>Salaries &amp; Wages (b)</v>
          </cell>
          <cell r="D1" t="str">
            <v>Material, tools, supplies, fuels and lubricants   (c)</v>
          </cell>
          <cell r="E1" t="str">
            <v>Purchased Services (d)</v>
          </cell>
          <cell r="F1" t="str">
            <v>General (e)</v>
          </cell>
          <cell r="G1" t="str">
            <v>Passenger (g)</v>
          </cell>
          <cell r="H1" t="str">
            <v>Total (h)</v>
          </cell>
        </row>
        <row r="2">
          <cell r="A2">
            <v>1</v>
          </cell>
          <cell r="B2" t="str">
            <v>ADMIN-TRACK</v>
          </cell>
          <cell r="C2">
            <v>52953859.690000005</v>
          </cell>
          <cell r="D2">
            <v>4365353.24</v>
          </cell>
          <cell r="E2">
            <v>4224187.88</v>
          </cell>
          <cell r="F2">
            <v>-18410913.199999999</v>
          </cell>
          <cell r="G2">
            <v>2128413.0699999998</v>
          </cell>
          <cell r="H2">
            <v>45260900.680000015</v>
          </cell>
        </row>
        <row r="3">
          <cell r="A3">
            <v>2</v>
          </cell>
          <cell r="B3" t="str">
            <v>ADMIN-BRDG/BLDG</v>
          </cell>
          <cell r="C3">
            <v>6820520.8399999999</v>
          </cell>
          <cell r="D3">
            <v>1309504.21</v>
          </cell>
          <cell r="E3">
            <v>1166443.71</v>
          </cell>
          <cell r="F3">
            <v>515190.07999999996</v>
          </cell>
          <cell r="G3">
            <v>1378016.0899999999</v>
          </cell>
          <cell r="H3">
            <v>11189674.93</v>
          </cell>
        </row>
        <row r="4">
          <cell r="A4">
            <v>3</v>
          </cell>
          <cell r="B4" t="str">
            <v>ADMIN-SIGNAL</v>
          </cell>
          <cell r="C4">
            <v>22249482.629999999</v>
          </cell>
          <cell r="D4">
            <v>1304357.82</v>
          </cell>
          <cell r="E4">
            <v>419347.67</v>
          </cell>
          <cell r="F4">
            <v>1182653.2999999998</v>
          </cell>
          <cell r="G4">
            <v>1301038.5</v>
          </cell>
          <cell r="H4">
            <v>26456879.920000002</v>
          </cell>
        </row>
        <row r="5">
          <cell r="A5">
            <v>4</v>
          </cell>
          <cell r="B5" t="str">
            <v>ADMIN-COMM</v>
          </cell>
          <cell r="C5">
            <v>6160159.7400000002</v>
          </cell>
          <cell r="D5">
            <v>83776.36</v>
          </cell>
          <cell r="E5">
            <v>856138.22000000009</v>
          </cell>
          <cell r="F5">
            <v>341496.34</v>
          </cell>
          <cell r="G5">
            <v>238418.83</v>
          </cell>
          <cell r="H5">
            <v>7679989.4900000002</v>
          </cell>
        </row>
        <row r="6">
          <cell r="A6">
            <v>5</v>
          </cell>
          <cell r="B6" t="str">
            <v>ADMIN-OTHER</v>
          </cell>
          <cell r="C6">
            <v>8424345.7100000009</v>
          </cell>
          <cell r="D6">
            <v>636130.98</v>
          </cell>
          <cell r="E6">
            <v>3660020.3099999996</v>
          </cell>
          <cell r="F6">
            <v>-327466.76</v>
          </cell>
          <cell r="G6">
            <v>1404754.76</v>
          </cell>
          <cell r="H6">
            <v>13797785</v>
          </cell>
        </row>
        <row r="7">
          <cell r="A7">
            <v>6</v>
          </cell>
          <cell r="B7" t="str">
            <v>RDWY-RUNNING</v>
          </cell>
          <cell r="C7">
            <v>12884895.5</v>
          </cell>
          <cell r="D7">
            <v>1378280.41</v>
          </cell>
          <cell r="E7">
            <v>38860368.599999994</v>
          </cell>
          <cell r="F7">
            <v>51788.71</v>
          </cell>
          <cell r="G7">
            <v>2249379.7999999998</v>
          </cell>
          <cell r="H7">
            <v>55424713.019999988</v>
          </cell>
        </row>
        <row r="8">
          <cell r="A8">
            <v>7</v>
          </cell>
          <cell r="B8" t="str">
            <v>RDWY-SWTCHG</v>
          </cell>
          <cell r="C8">
            <v>4971560.3600000003</v>
          </cell>
          <cell r="D8">
            <v>470735.13</v>
          </cell>
          <cell r="E8">
            <v>13084318.77</v>
          </cell>
          <cell r="F8">
            <v>17327.349999999999</v>
          </cell>
          <cell r="G8">
            <v>0</v>
          </cell>
          <cell r="H8">
            <v>18543941.609999999</v>
          </cell>
        </row>
        <row r="9">
          <cell r="A9">
            <v>8</v>
          </cell>
          <cell r="B9" t="str">
            <v>TUNNELS-RUNNING</v>
          </cell>
          <cell r="C9">
            <v>50429.35</v>
          </cell>
          <cell r="D9">
            <v>0</v>
          </cell>
          <cell r="E9">
            <v>2521012.48</v>
          </cell>
          <cell r="F9">
            <v>0</v>
          </cell>
          <cell r="G9">
            <v>409.82</v>
          </cell>
          <cell r="H9">
            <v>2571851.65</v>
          </cell>
        </row>
        <row r="10">
          <cell r="A10">
            <v>9</v>
          </cell>
          <cell r="B10" t="str">
            <v>TUNNELS-SWTCHG</v>
          </cell>
          <cell r="C10">
            <v>16895.509999999998</v>
          </cell>
          <cell r="D10">
            <v>0</v>
          </cell>
          <cell r="E10">
            <v>843591.92</v>
          </cell>
          <cell r="F10">
            <v>0</v>
          </cell>
          <cell r="G10">
            <v>0</v>
          </cell>
          <cell r="H10">
            <v>860487.43</v>
          </cell>
        </row>
        <row r="11">
          <cell r="A11">
            <v>10</v>
          </cell>
          <cell r="B11" t="str">
            <v>BRDGS-RUNNING</v>
          </cell>
          <cell r="C11">
            <v>11961134.960000001</v>
          </cell>
          <cell r="D11">
            <v>4643951.6099999994</v>
          </cell>
          <cell r="E11">
            <v>109375.15</v>
          </cell>
          <cell r="F11">
            <v>2411083.63</v>
          </cell>
          <cell r="G11">
            <v>1009800.5599999999</v>
          </cell>
          <cell r="H11">
            <v>20135345.91</v>
          </cell>
        </row>
        <row r="12">
          <cell r="A12">
            <v>11</v>
          </cell>
          <cell r="B12" t="str">
            <v>BRDGS-SWTCHG</v>
          </cell>
          <cell r="C12">
            <v>4302593.04</v>
          </cell>
          <cell r="D12">
            <v>1590977.23</v>
          </cell>
          <cell r="E12">
            <v>36594.620000000003</v>
          </cell>
          <cell r="F12">
            <v>806697.78</v>
          </cell>
          <cell r="G12">
            <v>0</v>
          </cell>
          <cell r="H12">
            <v>6736862.6699999999</v>
          </cell>
        </row>
        <row r="13">
          <cell r="A13">
            <v>12</v>
          </cell>
          <cell r="B13" t="str">
            <v>TIES-RUNNING</v>
          </cell>
          <cell r="C13">
            <v>4697593.25</v>
          </cell>
          <cell r="D13">
            <v>3032235.78</v>
          </cell>
          <cell r="E13">
            <v>456015.35</v>
          </cell>
          <cell r="F13">
            <v>603608.43999999994</v>
          </cell>
          <cell r="G13">
            <v>654344.18999999994</v>
          </cell>
          <cell r="H13">
            <v>9443797.0099999979</v>
          </cell>
        </row>
        <row r="14">
          <cell r="A14">
            <v>13</v>
          </cell>
          <cell r="B14" t="str">
            <v>TIES-SWTCHG</v>
          </cell>
          <cell r="C14">
            <v>1655271.84</v>
          </cell>
          <cell r="D14">
            <v>1149895.92</v>
          </cell>
          <cell r="E14">
            <v>152573.09</v>
          </cell>
          <cell r="F14">
            <v>201954.67</v>
          </cell>
          <cell r="G14">
            <v>0</v>
          </cell>
          <cell r="H14">
            <v>3159695.5199999996</v>
          </cell>
        </row>
        <row r="15">
          <cell r="A15">
            <v>14</v>
          </cell>
          <cell r="B15" t="str">
            <v>RAIL-RUNNING</v>
          </cell>
          <cell r="C15">
            <v>133661744.53999999</v>
          </cell>
          <cell r="D15">
            <v>94468450.379999995</v>
          </cell>
          <cell r="E15">
            <v>6110906.9399999995</v>
          </cell>
          <cell r="F15">
            <v>7629739.3499999996</v>
          </cell>
          <cell r="G15">
            <v>4539684.82</v>
          </cell>
          <cell r="H15">
            <v>246410526.02999997</v>
          </cell>
        </row>
        <row r="16">
          <cell r="A16">
            <v>15</v>
          </cell>
          <cell r="B16" t="str">
            <v>RAIL-SWTCHG</v>
          </cell>
          <cell r="C16">
            <v>45936896.390000001</v>
          </cell>
          <cell r="D16">
            <v>31895606.239999998</v>
          </cell>
          <cell r="E16">
            <v>2048797.88</v>
          </cell>
          <cell r="F16">
            <v>2552750.1</v>
          </cell>
          <cell r="G16">
            <v>9722</v>
          </cell>
          <cell r="H16">
            <v>82443772.609999985</v>
          </cell>
        </row>
        <row r="17">
          <cell r="A17">
            <v>16</v>
          </cell>
          <cell r="B17" t="str">
            <v>BALLAST-RUNNING</v>
          </cell>
          <cell r="C17">
            <v>124168.59999999999</v>
          </cell>
          <cell r="D17">
            <v>182422.07999999996</v>
          </cell>
          <cell r="E17">
            <v>40496.519999999997</v>
          </cell>
          <cell r="F17">
            <v>0</v>
          </cell>
          <cell r="G17">
            <v>90347.35</v>
          </cell>
          <cell r="H17">
            <v>437434.54999999993</v>
          </cell>
        </row>
        <row r="18">
          <cell r="A18">
            <v>17</v>
          </cell>
          <cell r="B18" t="str">
            <v>BALLAST-SWTCHG</v>
          </cell>
          <cell r="C18">
            <v>42169.94</v>
          </cell>
          <cell r="D18">
            <v>90637.119999999995</v>
          </cell>
          <cell r="E18">
            <v>13549.27</v>
          </cell>
          <cell r="F18">
            <v>0</v>
          </cell>
          <cell r="G18">
            <v>0</v>
          </cell>
          <cell r="H18">
            <v>146356.32999999999</v>
          </cell>
        </row>
        <row r="19">
          <cell r="A19">
            <v>18</v>
          </cell>
          <cell r="B19" t="str">
            <v>RD PRP DMG-RUNNING</v>
          </cell>
          <cell r="C19">
            <v>235143.03</v>
          </cell>
          <cell r="D19">
            <v>-4110</v>
          </cell>
          <cell r="E19">
            <v>-71447.490000000005</v>
          </cell>
          <cell r="F19">
            <v>0</v>
          </cell>
          <cell r="G19">
            <v>7821.1</v>
          </cell>
          <cell r="H19">
            <v>167406.63999999998</v>
          </cell>
        </row>
        <row r="20">
          <cell r="A20">
            <v>19</v>
          </cell>
          <cell r="B20" t="str">
            <v>RD PRP DMG-SWTCHG</v>
          </cell>
          <cell r="C20">
            <v>79934.31</v>
          </cell>
          <cell r="D20">
            <v>-4110</v>
          </cell>
          <cell r="E20">
            <v>-23910.44</v>
          </cell>
          <cell r="F20">
            <v>0</v>
          </cell>
          <cell r="G20">
            <v>4110</v>
          </cell>
          <cell r="H20">
            <v>56023.869999999995</v>
          </cell>
        </row>
        <row r="21">
          <cell r="A21">
            <v>20</v>
          </cell>
          <cell r="B21" t="str">
            <v>RD PRP DMG-OTHER</v>
          </cell>
          <cell r="C21">
            <v>20059.830000000002</v>
          </cell>
          <cell r="D21">
            <v>0</v>
          </cell>
          <cell r="E21">
            <v>-6000.41</v>
          </cell>
          <cell r="F21">
            <v>0</v>
          </cell>
          <cell r="G21">
            <v>0</v>
          </cell>
          <cell r="H21">
            <v>14059.420000000002</v>
          </cell>
        </row>
        <row r="22">
          <cell r="A22">
            <v>21</v>
          </cell>
          <cell r="B22" t="str">
            <v>SIGNALS-RUNNING</v>
          </cell>
          <cell r="C22">
            <v>42613235.460000001</v>
          </cell>
          <cell r="D22">
            <v>8517820.7899999991</v>
          </cell>
          <cell r="E22">
            <v>6906401.4500000002</v>
          </cell>
          <cell r="F22">
            <v>925282.04999999993</v>
          </cell>
          <cell r="G22">
            <v>5166813.05</v>
          </cell>
          <cell r="H22">
            <v>64129552.799999997</v>
          </cell>
        </row>
        <row r="23">
          <cell r="A23">
            <v>22</v>
          </cell>
          <cell r="B23" t="str">
            <v>SIGNALS-SWTCHG</v>
          </cell>
          <cell r="C23">
            <v>15321801.4</v>
          </cell>
          <cell r="D23">
            <v>3125137.42</v>
          </cell>
          <cell r="E23">
            <v>2625169.0099999998</v>
          </cell>
          <cell r="F23">
            <v>384130.95</v>
          </cell>
          <cell r="G23">
            <v>159</v>
          </cell>
          <cell r="H23">
            <v>21456397.779999997</v>
          </cell>
        </row>
        <row r="24">
          <cell r="A24">
            <v>23</v>
          </cell>
          <cell r="B24" t="str">
            <v>COMM SYSTEMS</v>
          </cell>
          <cell r="C24">
            <v>22475522.550000001</v>
          </cell>
          <cell r="D24">
            <v>15869115.300000001</v>
          </cell>
          <cell r="E24">
            <v>2599644.0799999996</v>
          </cell>
          <cell r="F24">
            <v>1075795.5899999999</v>
          </cell>
          <cell r="G24">
            <v>83986.320000000022</v>
          </cell>
          <cell r="H24">
            <v>42104063.839999996</v>
          </cell>
        </row>
        <row r="25">
          <cell r="A25">
            <v>24</v>
          </cell>
          <cell r="B25" t="str">
            <v>POWER SYSTEMS</v>
          </cell>
          <cell r="C25">
            <v>1237670.6299999999</v>
          </cell>
          <cell r="D25">
            <v>0</v>
          </cell>
          <cell r="E25">
            <v>0</v>
          </cell>
          <cell r="F25">
            <v>0</v>
          </cell>
          <cell r="G25">
            <v>522663.88</v>
          </cell>
          <cell r="H25">
            <v>1760334.5099999998</v>
          </cell>
        </row>
        <row r="26">
          <cell r="A26">
            <v>25</v>
          </cell>
          <cell r="B26" t="str">
            <v>HWY GR XING-RUNNING</v>
          </cell>
          <cell r="C26">
            <v>10275965.51</v>
          </cell>
          <cell r="D26">
            <v>166363.87</v>
          </cell>
          <cell r="E26">
            <v>3095586.94</v>
          </cell>
          <cell r="F26">
            <v>0</v>
          </cell>
          <cell r="G26">
            <v>985567.44</v>
          </cell>
          <cell r="H26">
            <v>14523483.759999998</v>
          </cell>
        </row>
        <row r="27">
          <cell r="A27">
            <v>26</v>
          </cell>
          <cell r="B27" t="str">
            <v>HWY GR XING-SWTCHG</v>
          </cell>
          <cell r="C27">
            <v>0</v>
          </cell>
          <cell r="D27">
            <v>0</v>
          </cell>
          <cell r="E27">
            <v>0</v>
          </cell>
          <cell r="F27">
            <v>0</v>
          </cell>
          <cell r="G27">
            <v>0</v>
          </cell>
          <cell r="H27">
            <v>0</v>
          </cell>
        </row>
        <row r="28">
          <cell r="A28">
            <v>27</v>
          </cell>
          <cell r="B28" t="str">
            <v>STA &amp; OFF BLDGS</v>
          </cell>
          <cell r="C28">
            <v>1450812.27</v>
          </cell>
          <cell r="D28">
            <v>4553325.62</v>
          </cell>
          <cell r="E28">
            <v>19316677.330000002</v>
          </cell>
          <cell r="F28">
            <v>-61062.67</v>
          </cell>
          <cell r="G28">
            <v>2707509.21</v>
          </cell>
          <cell r="H28">
            <v>27967261.760000002</v>
          </cell>
        </row>
        <row r="29">
          <cell r="A29">
            <v>28</v>
          </cell>
          <cell r="B29" t="str">
            <v>SHOP BLDGS-LOCO</v>
          </cell>
          <cell r="C29">
            <v>14675955.91</v>
          </cell>
          <cell r="D29">
            <v>0</v>
          </cell>
          <cell r="E29">
            <v>1795961.04</v>
          </cell>
          <cell r="F29">
            <v>0</v>
          </cell>
          <cell r="G29">
            <v>176970.82</v>
          </cell>
          <cell r="H29">
            <v>16648887.77</v>
          </cell>
        </row>
        <row r="30">
          <cell r="A30">
            <v>29</v>
          </cell>
          <cell r="B30" t="str">
            <v>SHOP BLDGS-FRT CARS</v>
          </cell>
          <cell r="C30">
            <v>108417.86000000002</v>
          </cell>
          <cell r="D30">
            <v>0</v>
          </cell>
          <cell r="E30">
            <v>690304.23</v>
          </cell>
          <cell r="F30">
            <v>0</v>
          </cell>
          <cell r="G30">
            <v>0</v>
          </cell>
          <cell r="H30">
            <v>798722.09</v>
          </cell>
        </row>
        <row r="31">
          <cell r="A31">
            <v>30</v>
          </cell>
          <cell r="B31" t="str">
            <v>SHOP BLDGS-OTHR EQ</v>
          </cell>
          <cell r="C31">
            <v>0</v>
          </cell>
          <cell r="D31">
            <v>52331.34</v>
          </cell>
          <cell r="E31">
            <v>49725.3</v>
          </cell>
          <cell r="F31">
            <v>0</v>
          </cell>
          <cell r="G31">
            <v>49867.53</v>
          </cell>
          <cell r="H31">
            <v>151924.16999999998</v>
          </cell>
        </row>
        <row r="32">
          <cell r="A32">
            <v>101</v>
          </cell>
          <cell r="B32" t="str">
            <v>LOCO SRVC FAC</v>
          </cell>
          <cell r="C32">
            <v>609000.09</v>
          </cell>
          <cell r="D32">
            <v>304421.18</v>
          </cell>
          <cell r="E32">
            <v>2525477.6799999997</v>
          </cell>
          <cell r="F32">
            <v>30496.690000000002</v>
          </cell>
          <cell r="G32">
            <v>207450.38</v>
          </cell>
          <cell r="H32">
            <v>3676846.0199999996</v>
          </cell>
        </row>
        <row r="33">
          <cell r="A33">
            <v>102</v>
          </cell>
          <cell r="B33" t="str">
            <v>MISC BLDGS/STRUCTS</v>
          </cell>
          <cell r="C33">
            <v>1858979.36</v>
          </cell>
          <cell r="D33">
            <v>246563.71000000002</v>
          </cell>
          <cell r="E33">
            <v>263714.3</v>
          </cell>
          <cell r="F33">
            <v>28377.059999999998</v>
          </cell>
          <cell r="G33">
            <v>1205428.76</v>
          </cell>
          <cell r="H33">
            <v>3603063.1900000004</v>
          </cell>
        </row>
        <row r="34">
          <cell r="A34">
            <v>103</v>
          </cell>
          <cell r="B34" t="str">
            <v>COAL TERMINALS</v>
          </cell>
          <cell r="C34">
            <v>0</v>
          </cell>
          <cell r="D34">
            <v>0</v>
          </cell>
          <cell r="E34">
            <v>0</v>
          </cell>
          <cell r="F34">
            <v>0</v>
          </cell>
          <cell r="G34">
            <v>0</v>
          </cell>
          <cell r="H34">
            <v>0</v>
          </cell>
        </row>
        <row r="35">
          <cell r="A35">
            <v>104</v>
          </cell>
          <cell r="B35" t="str">
            <v>ORE TERMINALS</v>
          </cell>
          <cell r="C35">
            <v>0</v>
          </cell>
          <cell r="D35">
            <v>0</v>
          </cell>
          <cell r="E35">
            <v>0</v>
          </cell>
          <cell r="F35">
            <v>0</v>
          </cell>
          <cell r="G35">
            <v>0</v>
          </cell>
          <cell r="H35">
            <v>0</v>
          </cell>
        </row>
        <row r="36">
          <cell r="A36">
            <v>105</v>
          </cell>
          <cell r="B36" t="str">
            <v>OTHR MARINE TERM</v>
          </cell>
          <cell r="C36">
            <v>0</v>
          </cell>
          <cell r="D36">
            <v>0</v>
          </cell>
          <cell r="E36">
            <v>0</v>
          </cell>
          <cell r="F36">
            <v>0</v>
          </cell>
          <cell r="G36">
            <v>0</v>
          </cell>
          <cell r="H36">
            <v>0</v>
          </cell>
        </row>
        <row r="37">
          <cell r="A37">
            <v>106</v>
          </cell>
          <cell r="B37" t="str">
            <v>TOFC/COFC-TERM</v>
          </cell>
          <cell r="C37">
            <v>0</v>
          </cell>
          <cell r="D37">
            <v>0</v>
          </cell>
          <cell r="E37">
            <v>19908426.590000004</v>
          </cell>
          <cell r="F37">
            <v>0</v>
          </cell>
          <cell r="G37">
            <v>36.08</v>
          </cell>
          <cell r="H37">
            <v>19908462.670000002</v>
          </cell>
        </row>
        <row r="38">
          <cell r="A38">
            <v>107</v>
          </cell>
          <cell r="B38" t="str">
            <v>MTR VEH LDG</v>
          </cell>
          <cell r="C38">
            <v>0</v>
          </cell>
          <cell r="D38">
            <v>0</v>
          </cell>
          <cell r="E38">
            <v>0</v>
          </cell>
          <cell r="F38">
            <v>0</v>
          </cell>
          <cell r="G38">
            <v>0</v>
          </cell>
          <cell r="H38">
            <v>0</v>
          </cell>
        </row>
        <row r="39">
          <cell r="A39">
            <v>108</v>
          </cell>
          <cell r="B39" t="str">
            <v>FAC-OTHR SPEC SERV</v>
          </cell>
          <cell r="C39">
            <v>0</v>
          </cell>
          <cell r="D39">
            <v>0</v>
          </cell>
          <cell r="E39">
            <v>0</v>
          </cell>
          <cell r="F39">
            <v>0</v>
          </cell>
          <cell r="G39">
            <v>0</v>
          </cell>
          <cell r="H39">
            <v>0</v>
          </cell>
        </row>
        <row r="40">
          <cell r="A40">
            <v>109</v>
          </cell>
          <cell r="B40" t="str">
            <v>ROADWAY MACHINES</v>
          </cell>
          <cell r="C40">
            <v>14530935.049999999</v>
          </cell>
          <cell r="D40">
            <v>7201252.46</v>
          </cell>
          <cell r="E40">
            <v>3272508.4099999997</v>
          </cell>
          <cell r="F40">
            <v>3317454.46</v>
          </cell>
          <cell r="G40">
            <v>1123676.2399999998</v>
          </cell>
          <cell r="H40">
            <v>29445826.619999997</v>
          </cell>
        </row>
        <row r="41">
          <cell r="A41">
            <v>111</v>
          </cell>
          <cell r="B41" t="str">
            <v>SNOW REMOVAL</v>
          </cell>
          <cell r="C41">
            <v>-1426656.5</v>
          </cell>
          <cell r="D41">
            <v>5314321.3999999994</v>
          </cell>
          <cell r="E41">
            <v>3073953.48</v>
          </cell>
          <cell r="F41">
            <v>0</v>
          </cell>
          <cell r="G41">
            <v>2674112.8899999997</v>
          </cell>
          <cell r="H41">
            <v>9635731.2699999996</v>
          </cell>
        </row>
        <row r="42">
          <cell r="A42">
            <v>112</v>
          </cell>
          <cell r="B42" t="str">
            <v>FRINGES-RUNNING</v>
          </cell>
          <cell r="C42">
            <v>0</v>
          </cell>
          <cell r="D42">
            <v>0</v>
          </cell>
          <cell r="E42">
            <v>0</v>
          </cell>
          <cell r="F42">
            <v>119959174.33</v>
          </cell>
          <cell r="G42">
            <v>6088206.2699999996</v>
          </cell>
          <cell r="H42">
            <v>126047380.59999999</v>
          </cell>
        </row>
        <row r="43">
          <cell r="A43">
            <v>113</v>
          </cell>
          <cell r="B43" t="str">
            <v>FRINGES-SWTCHG</v>
          </cell>
          <cell r="C43">
            <v>0</v>
          </cell>
          <cell r="D43">
            <v>0</v>
          </cell>
          <cell r="E43">
            <v>0</v>
          </cell>
          <cell r="F43">
            <v>970477.98999999987</v>
          </cell>
          <cell r="G43">
            <v>401450.64</v>
          </cell>
          <cell r="H43">
            <v>1371928.63</v>
          </cell>
        </row>
        <row r="44">
          <cell r="A44">
            <v>114</v>
          </cell>
          <cell r="B44" t="str">
            <v>FRINGES-OTHER</v>
          </cell>
          <cell r="C44">
            <v>0</v>
          </cell>
          <cell r="D44">
            <v>0</v>
          </cell>
          <cell r="E44">
            <v>0</v>
          </cell>
          <cell r="F44">
            <v>39400654.93</v>
          </cell>
          <cell r="G44">
            <v>773332.76</v>
          </cell>
          <cell r="H44">
            <v>40173987.689999998</v>
          </cell>
        </row>
        <row r="45">
          <cell r="A45">
            <v>115</v>
          </cell>
          <cell r="B45" t="str">
            <v>CAS/INSUR-RUNNING</v>
          </cell>
          <cell r="C45">
            <v>0</v>
          </cell>
          <cell r="D45">
            <v>0</v>
          </cell>
          <cell r="E45">
            <v>0</v>
          </cell>
          <cell r="F45">
            <v>12576279.359999999</v>
          </cell>
          <cell r="G45">
            <v>25549</v>
          </cell>
          <cell r="H45">
            <v>12601828.359999999</v>
          </cell>
        </row>
        <row r="46">
          <cell r="A46">
            <v>116</v>
          </cell>
          <cell r="B46" t="str">
            <v>CAS/INSUR-SWTCHG</v>
          </cell>
          <cell r="C46">
            <v>0</v>
          </cell>
          <cell r="D46">
            <v>0</v>
          </cell>
          <cell r="E46">
            <v>0</v>
          </cell>
          <cell r="F46">
            <v>2564241.4300000002</v>
          </cell>
          <cell r="G46">
            <v>0</v>
          </cell>
          <cell r="H46">
            <v>2564241.4300000002</v>
          </cell>
        </row>
        <row r="47">
          <cell r="A47">
            <v>117</v>
          </cell>
          <cell r="B47" t="str">
            <v>CAS/INSUR-OTHER</v>
          </cell>
          <cell r="C47">
            <v>0</v>
          </cell>
          <cell r="D47">
            <v>0</v>
          </cell>
          <cell r="E47">
            <v>0</v>
          </cell>
          <cell r="F47">
            <v>2579736.94</v>
          </cell>
          <cell r="G47">
            <v>0</v>
          </cell>
          <cell r="H47">
            <v>2579736.94</v>
          </cell>
        </row>
        <row r="48">
          <cell r="A48">
            <v>118</v>
          </cell>
          <cell r="B48" t="str">
            <v>LEASE RENTS-DR-RUN</v>
          </cell>
          <cell r="C48">
            <v>0</v>
          </cell>
          <cell r="D48">
            <v>0</v>
          </cell>
          <cell r="E48">
            <v>2665773.9</v>
          </cell>
          <cell r="F48">
            <v>0</v>
          </cell>
          <cell r="G48">
            <v>0</v>
          </cell>
          <cell r="H48">
            <v>2665773.9</v>
          </cell>
        </row>
        <row r="49">
          <cell r="A49">
            <v>119</v>
          </cell>
          <cell r="B49" t="str">
            <v>LEASE RENTS-DR-SW</v>
          </cell>
          <cell r="C49">
            <v>0</v>
          </cell>
          <cell r="D49">
            <v>0</v>
          </cell>
          <cell r="E49">
            <v>0</v>
          </cell>
          <cell r="F49">
            <v>0</v>
          </cell>
          <cell r="G49">
            <v>0</v>
          </cell>
          <cell r="H49">
            <v>0</v>
          </cell>
        </row>
        <row r="50">
          <cell r="A50">
            <v>120</v>
          </cell>
          <cell r="B50" t="str">
            <v>LEASE RENTS-DR-OTH</v>
          </cell>
          <cell r="C50">
            <v>0</v>
          </cell>
          <cell r="D50">
            <v>0</v>
          </cell>
          <cell r="E50">
            <v>40387167.649999999</v>
          </cell>
          <cell r="F50">
            <v>0</v>
          </cell>
          <cell r="G50">
            <v>386643.78</v>
          </cell>
          <cell r="H50">
            <v>40773811.43</v>
          </cell>
        </row>
        <row r="51">
          <cell r="A51">
            <v>121</v>
          </cell>
          <cell r="B51" t="str">
            <v>LEASE RENTS-CR-RUN</v>
          </cell>
          <cell r="C51">
            <v>0</v>
          </cell>
          <cell r="D51">
            <v>0</v>
          </cell>
          <cell r="E51">
            <v>0</v>
          </cell>
          <cell r="F51">
            <v>0</v>
          </cell>
          <cell r="G51">
            <v>0</v>
          </cell>
          <cell r="H51">
            <v>0</v>
          </cell>
        </row>
        <row r="52">
          <cell r="A52">
            <v>122</v>
          </cell>
          <cell r="B52" t="str">
            <v>LEASE RENTS-CR-SW</v>
          </cell>
          <cell r="C52">
            <v>0</v>
          </cell>
          <cell r="D52">
            <v>0</v>
          </cell>
          <cell r="E52">
            <v>0</v>
          </cell>
          <cell r="F52">
            <v>0</v>
          </cell>
          <cell r="G52">
            <v>0</v>
          </cell>
          <cell r="H52">
            <v>0</v>
          </cell>
        </row>
        <row r="53">
          <cell r="A53">
            <v>123</v>
          </cell>
          <cell r="B53" t="str">
            <v>LEASE RENTS-CR-OTH</v>
          </cell>
          <cell r="C53">
            <v>0</v>
          </cell>
          <cell r="D53">
            <v>0</v>
          </cell>
          <cell r="E53">
            <v>0</v>
          </cell>
          <cell r="F53">
            <v>0</v>
          </cell>
          <cell r="G53">
            <v>0</v>
          </cell>
          <cell r="H53">
            <v>0</v>
          </cell>
        </row>
        <row r="54">
          <cell r="A54">
            <v>124</v>
          </cell>
          <cell r="B54" t="str">
            <v>JT FAC RENT-DR-RUN</v>
          </cell>
          <cell r="C54">
            <v>0</v>
          </cell>
          <cell r="D54">
            <v>0</v>
          </cell>
          <cell r="E54">
            <v>23514335.879999999</v>
          </cell>
          <cell r="F54">
            <v>0</v>
          </cell>
          <cell r="G54">
            <v>0</v>
          </cell>
          <cell r="H54">
            <v>23514335.879999999</v>
          </cell>
        </row>
        <row r="55">
          <cell r="A55">
            <v>125</v>
          </cell>
          <cell r="B55" t="str">
            <v>JT FAC RENT-DR-SW</v>
          </cell>
          <cell r="C55">
            <v>0</v>
          </cell>
          <cell r="D55">
            <v>0</v>
          </cell>
          <cell r="E55">
            <v>1648200.82</v>
          </cell>
          <cell r="F55">
            <v>0</v>
          </cell>
          <cell r="G55">
            <v>0</v>
          </cell>
          <cell r="H55">
            <v>1648200.82</v>
          </cell>
        </row>
        <row r="56">
          <cell r="A56">
            <v>126</v>
          </cell>
          <cell r="B56" t="str">
            <v>JT FAC RENT-DR-OTH</v>
          </cell>
          <cell r="C56">
            <v>0</v>
          </cell>
          <cell r="D56">
            <v>0</v>
          </cell>
          <cell r="E56">
            <v>99480.85</v>
          </cell>
          <cell r="F56">
            <v>0</v>
          </cell>
          <cell r="G56">
            <v>0</v>
          </cell>
          <cell r="H56">
            <v>99480.85</v>
          </cell>
        </row>
        <row r="57">
          <cell r="A57">
            <v>127</v>
          </cell>
          <cell r="B57" t="str">
            <v>JT FAC RENT-CR-RUN</v>
          </cell>
          <cell r="C57">
            <v>0</v>
          </cell>
          <cell r="D57">
            <v>0</v>
          </cell>
          <cell r="E57">
            <v>-8332847.5700000003</v>
          </cell>
          <cell r="F57">
            <v>0</v>
          </cell>
          <cell r="G57">
            <v>0</v>
          </cell>
          <cell r="H57">
            <v>-8332847.5700000003</v>
          </cell>
        </row>
        <row r="58">
          <cell r="A58">
            <v>128</v>
          </cell>
          <cell r="B58" t="str">
            <v>JT FAC RENT-CR-SW</v>
          </cell>
          <cell r="C58">
            <v>0</v>
          </cell>
          <cell r="D58">
            <v>0</v>
          </cell>
          <cell r="E58">
            <v>-184041.33</v>
          </cell>
          <cell r="F58">
            <v>0</v>
          </cell>
          <cell r="G58">
            <v>0</v>
          </cell>
          <cell r="H58">
            <v>-184041.33</v>
          </cell>
        </row>
        <row r="59">
          <cell r="A59">
            <v>129</v>
          </cell>
          <cell r="B59" t="str">
            <v>JT FAC RENT-CR-OTH</v>
          </cell>
          <cell r="C59">
            <v>0</v>
          </cell>
          <cell r="D59">
            <v>0</v>
          </cell>
          <cell r="E59">
            <v>-266640.05</v>
          </cell>
          <cell r="F59">
            <v>0</v>
          </cell>
          <cell r="G59">
            <v>0</v>
          </cell>
          <cell r="H59">
            <v>-266640.05</v>
          </cell>
        </row>
        <row r="60">
          <cell r="A60">
            <v>130</v>
          </cell>
          <cell r="B60" t="str">
            <v>OTHER RENTS-DR-RUN</v>
          </cell>
          <cell r="C60">
            <v>0</v>
          </cell>
          <cell r="D60">
            <v>0</v>
          </cell>
          <cell r="E60">
            <v>0</v>
          </cell>
          <cell r="F60">
            <v>0</v>
          </cell>
          <cell r="G60">
            <v>0</v>
          </cell>
          <cell r="H60">
            <v>0</v>
          </cell>
        </row>
        <row r="61">
          <cell r="A61">
            <v>131</v>
          </cell>
          <cell r="B61" t="str">
            <v>OTHER RENTS-DR-SW</v>
          </cell>
          <cell r="C61">
            <v>0</v>
          </cell>
          <cell r="D61">
            <v>0</v>
          </cell>
          <cell r="E61">
            <v>0</v>
          </cell>
          <cell r="F61">
            <v>0</v>
          </cell>
          <cell r="G61">
            <v>0</v>
          </cell>
          <cell r="H61">
            <v>0</v>
          </cell>
        </row>
        <row r="62">
          <cell r="A62">
            <v>132</v>
          </cell>
          <cell r="B62" t="str">
            <v>OTHER RENTS-DR-OTH</v>
          </cell>
          <cell r="C62">
            <v>0</v>
          </cell>
          <cell r="D62">
            <v>0</v>
          </cell>
          <cell r="E62">
            <v>0</v>
          </cell>
          <cell r="F62">
            <v>0</v>
          </cell>
          <cell r="G62">
            <v>0</v>
          </cell>
          <cell r="H62">
            <v>0</v>
          </cell>
        </row>
        <row r="63">
          <cell r="A63">
            <v>133</v>
          </cell>
          <cell r="B63" t="str">
            <v>OTHER RENTS-CR-RUN</v>
          </cell>
          <cell r="C63">
            <v>0</v>
          </cell>
          <cell r="D63">
            <v>0</v>
          </cell>
          <cell r="E63">
            <v>0</v>
          </cell>
          <cell r="F63">
            <v>0</v>
          </cell>
          <cell r="G63">
            <v>0</v>
          </cell>
          <cell r="H63">
            <v>0</v>
          </cell>
        </row>
        <row r="64">
          <cell r="A64">
            <v>134</v>
          </cell>
          <cell r="B64" t="str">
            <v>OTHER RENTS-CR-SW</v>
          </cell>
          <cell r="C64">
            <v>0</v>
          </cell>
          <cell r="D64">
            <v>0</v>
          </cell>
          <cell r="E64">
            <v>0</v>
          </cell>
          <cell r="F64">
            <v>0</v>
          </cell>
          <cell r="G64">
            <v>0</v>
          </cell>
          <cell r="H64">
            <v>0</v>
          </cell>
        </row>
        <row r="65">
          <cell r="A65">
            <v>135</v>
          </cell>
          <cell r="B65" t="str">
            <v>OTHER RENTS-CR-OTH</v>
          </cell>
          <cell r="C65">
            <v>0</v>
          </cell>
          <cell r="D65">
            <v>0</v>
          </cell>
          <cell r="E65">
            <v>0</v>
          </cell>
          <cell r="F65">
            <v>0</v>
          </cell>
          <cell r="G65">
            <v>0</v>
          </cell>
          <cell r="H65">
            <v>0</v>
          </cell>
        </row>
        <row r="66">
          <cell r="A66">
            <v>136</v>
          </cell>
          <cell r="B66" t="str">
            <v>DEPRECIATION-RUN</v>
          </cell>
          <cell r="C66">
            <v>0</v>
          </cell>
          <cell r="D66">
            <v>0</v>
          </cell>
          <cell r="E66">
            <v>0</v>
          </cell>
          <cell r="F66">
            <v>840873687.33000004</v>
          </cell>
          <cell r="G66">
            <v>1876944</v>
          </cell>
          <cell r="H66">
            <v>842750631.33000004</v>
          </cell>
        </row>
        <row r="67">
          <cell r="A67">
            <v>137</v>
          </cell>
          <cell r="B67" t="str">
            <v>DEPRECIATION-SW</v>
          </cell>
          <cell r="C67">
            <v>0</v>
          </cell>
          <cell r="D67">
            <v>0</v>
          </cell>
          <cell r="E67">
            <v>0</v>
          </cell>
          <cell r="F67">
            <v>282032733.68000001</v>
          </cell>
          <cell r="G67">
            <v>0</v>
          </cell>
          <cell r="H67">
            <v>282032733.68000001</v>
          </cell>
        </row>
        <row r="68">
          <cell r="A68">
            <v>138</v>
          </cell>
          <cell r="B68" t="str">
            <v>DEPRECIATION-OTH</v>
          </cell>
          <cell r="C68">
            <v>0</v>
          </cell>
          <cell r="D68">
            <v>0</v>
          </cell>
          <cell r="E68">
            <v>0</v>
          </cell>
          <cell r="F68">
            <v>70777184.510000005</v>
          </cell>
          <cell r="G68">
            <v>0</v>
          </cell>
          <cell r="H68">
            <v>70777184.510000005</v>
          </cell>
        </row>
        <row r="69">
          <cell r="A69">
            <v>139</v>
          </cell>
          <cell r="B69" t="str">
            <v>JT FAC-DR-RUN</v>
          </cell>
          <cell r="C69">
            <v>0</v>
          </cell>
          <cell r="D69">
            <v>0</v>
          </cell>
          <cell r="E69">
            <v>82917894.239999995</v>
          </cell>
          <cell r="F69">
            <v>0</v>
          </cell>
          <cell r="G69">
            <v>147703</v>
          </cell>
          <cell r="H69">
            <v>83065597.239999995</v>
          </cell>
        </row>
        <row r="70">
          <cell r="A70">
            <v>140</v>
          </cell>
          <cell r="B70" t="str">
            <v>JT FAC-DR-SW</v>
          </cell>
          <cell r="C70">
            <v>0</v>
          </cell>
          <cell r="D70">
            <v>0</v>
          </cell>
          <cell r="E70">
            <v>8156250.5599999996</v>
          </cell>
          <cell r="F70">
            <v>0</v>
          </cell>
          <cell r="G70">
            <v>0</v>
          </cell>
          <cell r="H70">
            <v>8156250.5599999996</v>
          </cell>
        </row>
        <row r="71">
          <cell r="A71">
            <v>141</v>
          </cell>
          <cell r="B71" t="str">
            <v>JT FAC-DR-OTH</v>
          </cell>
          <cell r="C71">
            <v>0</v>
          </cell>
          <cell r="D71">
            <v>0</v>
          </cell>
          <cell r="E71">
            <v>518398.95</v>
          </cell>
          <cell r="F71">
            <v>0</v>
          </cell>
          <cell r="G71">
            <v>0</v>
          </cell>
          <cell r="H71">
            <v>518398.95</v>
          </cell>
        </row>
        <row r="72">
          <cell r="A72">
            <v>142</v>
          </cell>
          <cell r="B72" t="str">
            <v>JT FAC-CR-RUN</v>
          </cell>
          <cell r="C72">
            <v>0</v>
          </cell>
          <cell r="D72">
            <v>0</v>
          </cell>
          <cell r="E72">
            <v>-35661414.039999999</v>
          </cell>
          <cell r="F72">
            <v>0</v>
          </cell>
          <cell r="G72">
            <v>0</v>
          </cell>
          <cell r="H72">
            <v>-35661414.039999999</v>
          </cell>
        </row>
        <row r="73">
          <cell r="A73">
            <v>143</v>
          </cell>
          <cell r="B73" t="str">
            <v>JT FAC-CR-SW</v>
          </cell>
          <cell r="C73">
            <v>0</v>
          </cell>
          <cell r="D73">
            <v>0</v>
          </cell>
          <cell r="E73">
            <v>-163553.4</v>
          </cell>
          <cell r="F73">
            <v>0</v>
          </cell>
          <cell r="G73">
            <v>0</v>
          </cell>
          <cell r="H73">
            <v>-163553.4</v>
          </cell>
        </row>
        <row r="74">
          <cell r="A74">
            <v>144</v>
          </cell>
          <cell r="B74" t="str">
            <v>JT FAC-CR-OTH</v>
          </cell>
          <cell r="C74">
            <v>0</v>
          </cell>
          <cell r="D74">
            <v>0</v>
          </cell>
          <cell r="E74">
            <v>-17.760000000000002</v>
          </cell>
          <cell r="F74">
            <v>0</v>
          </cell>
          <cell r="G74">
            <v>0</v>
          </cell>
          <cell r="H74">
            <v>-17.760000000000002</v>
          </cell>
        </row>
        <row r="75">
          <cell r="A75">
            <v>145</v>
          </cell>
          <cell r="B75" t="str">
            <v>DISM RET-PROP-RUN</v>
          </cell>
          <cell r="C75">
            <v>25000</v>
          </cell>
          <cell r="D75">
            <v>0</v>
          </cell>
          <cell r="E75">
            <v>7135817.4199999999</v>
          </cell>
          <cell r="F75">
            <v>375000</v>
          </cell>
          <cell r="G75">
            <v>0</v>
          </cell>
          <cell r="H75">
            <v>7535817.4199999999</v>
          </cell>
        </row>
        <row r="76">
          <cell r="A76">
            <v>146</v>
          </cell>
          <cell r="B76" t="str">
            <v>DISM RET-PROP-SW</v>
          </cell>
          <cell r="C76">
            <v>0</v>
          </cell>
          <cell r="D76">
            <v>0</v>
          </cell>
          <cell r="E76">
            <v>0</v>
          </cell>
          <cell r="F76">
            <v>0</v>
          </cell>
          <cell r="G76">
            <v>0</v>
          </cell>
          <cell r="H76">
            <v>0</v>
          </cell>
        </row>
        <row r="77">
          <cell r="A77">
            <v>147</v>
          </cell>
          <cell r="B77" t="str">
            <v>DISM RET-PROP-OTH</v>
          </cell>
          <cell r="C77">
            <v>0</v>
          </cell>
          <cell r="D77">
            <v>0</v>
          </cell>
          <cell r="E77">
            <v>0</v>
          </cell>
          <cell r="F77">
            <v>0</v>
          </cell>
          <cell r="G77">
            <v>0</v>
          </cell>
          <cell r="H77">
            <v>0</v>
          </cell>
        </row>
        <row r="78">
          <cell r="A78">
            <v>148</v>
          </cell>
          <cell r="B78" t="str">
            <v>OTHER-RUNNING</v>
          </cell>
          <cell r="C78">
            <v>0</v>
          </cell>
          <cell r="D78">
            <v>0</v>
          </cell>
          <cell r="E78">
            <v>0</v>
          </cell>
          <cell r="F78">
            <v>0</v>
          </cell>
          <cell r="G78">
            <v>0</v>
          </cell>
          <cell r="H78">
            <v>0</v>
          </cell>
        </row>
        <row r="79">
          <cell r="A79">
            <v>149</v>
          </cell>
          <cell r="B79" t="str">
            <v>OTHER-SWITCHING</v>
          </cell>
          <cell r="C79">
            <v>0</v>
          </cell>
          <cell r="D79">
            <v>0</v>
          </cell>
          <cell r="E79">
            <v>0</v>
          </cell>
          <cell r="F79">
            <v>0</v>
          </cell>
          <cell r="G79">
            <v>0</v>
          </cell>
          <cell r="H79">
            <v>0</v>
          </cell>
        </row>
        <row r="80">
          <cell r="A80">
            <v>150</v>
          </cell>
          <cell r="B80" t="str">
            <v>OTHER-OTHER</v>
          </cell>
          <cell r="C80">
            <v>741.77</v>
          </cell>
          <cell r="D80">
            <v>129063.81</v>
          </cell>
          <cell r="E80">
            <v>77599.899999999994</v>
          </cell>
          <cell r="F80">
            <v>787426.6</v>
          </cell>
          <cell r="G80">
            <v>0</v>
          </cell>
          <cell r="H80">
            <v>994832.08</v>
          </cell>
        </row>
        <row r="81">
          <cell r="A81">
            <v>201</v>
          </cell>
          <cell r="B81" t="str">
            <v>LOCO-ADMIN</v>
          </cell>
          <cell r="C81">
            <v>15643601.629999999</v>
          </cell>
          <cell r="D81">
            <v>19521.010000000009</v>
          </cell>
          <cell r="E81">
            <v>5470184.0499999998</v>
          </cell>
          <cell r="F81">
            <v>921747.80999999994</v>
          </cell>
          <cell r="G81">
            <v>2350552.89</v>
          </cell>
          <cell r="H81">
            <v>24405607.389999997</v>
          </cell>
        </row>
        <row r="82">
          <cell r="A82">
            <v>202</v>
          </cell>
          <cell r="B82" t="str">
            <v>LOCO-REP &amp; MTCE</v>
          </cell>
          <cell r="C82">
            <v>129530691.97</v>
          </cell>
          <cell r="D82">
            <v>184256503.69999999</v>
          </cell>
          <cell r="E82">
            <v>165011592.74000001</v>
          </cell>
          <cell r="F82">
            <v>-683495.65</v>
          </cell>
          <cell r="G82">
            <v>4951075.76</v>
          </cell>
          <cell r="H82">
            <v>483066368.51999998</v>
          </cell>
        </row>
        <row r="83">
          <cell r="A83">
            <v>203</v>
          </cell>
          <cell r="B83" t="str">
            <v>LOCO-MACH REP</v>
          </cell>
          <cell r="C83">
            <v>0</v>
          </cell>
          <cell r="D83">
            <v>0</v>
          </cell>
          <cell r="E83">
            <v>0</v>
          </cell>
          <cell r="F83">
            <v>0</v>
          </cell>
          <cell r="G83">
            <v>0</v>
          </cell>
          <cell r="H83">
            <v>0</v>
          </cell>
        </row>
        <row r="84">
          <cell r="A84">
            <v>204</v>
          </cell>
          <cell r="B84" t="str">
            <v>LOCO-EQUIP DMGD</v>
          </cell>
          <cell r="C84">
            <v>190037.75</v>
          </cell>
          <cell r="D84">
            <v>-4708712.88</v>
          </cell>
          <cell r="E84">
            <v>134714.07999999999</v>
          </cell>
          <cell r="F84">
            <v>367.5</v>
          </cell>
          <cell r="G84">
            <v>0</v>
          </cell>
          <cell r="H84">
            <v>-4383593.55</v>
          </cell>
        </row>
        <row r="85">
          <cell r="A85">
            <v>205</v>
          </cell>
          <cell r="B85" t="str">
            <v>LOCO-FRINGE BEN</v>
          </cell>
          <cell r="C85">
            <v>0</v>
          </cell>
          <cell r="D85">
            <v>0</v>
          </cell>
          <cell r="E85">
            <v>0</v>
          </cell>
          <cell r="F85">
            <v>87765954.379999995</v>
          </cell>
          <cell r="G85">
            <v>2301156.92</v>
          </cell>
          <cell r="H85">
            <v>90067111.299999997</v>
          </cell>
        </row>
        <row r="86">
          <cell r="A86">
            <v>206</v>
          </cell>
          <cell r="B86" t="str">
            <v>LOCO-CAS/INSUR</v>
          </cell>
          <cell r="C86">
            <v>0</v>
          </cell>
          <cell r="D86">
            <v>0</v>
          </cell>
          <cell r="E86">
            <v>0</v>
          </cell>
          <cell r="F86">
            <v>9597033.0299999993</v>
          </cell>
          <cell r="G86">
            <v>4923</v>
          </cell>
          <cell r="H86">
            <v>9601956.0299999993</v>
          </cell>
        </row>
        <row r="87">
          <cell r="A87">
            <v>207</v>
          </cell>
          <cell r="B87" t="str">
            <v>LOCO-LEASE REN-DR</v>
          </cell>
          <cell r="C87">
            <v>0</v>
          </cell>
          <cell r="D87">
            <v>0</v>
          </cell>
          <cell r="E87">
            <v>339422569.70999998</v>
          </cell>
          <cell r="F87">
            <v>0</v>
          </cell>
          <cell r="G87">
            <v>0</v>
          </cell>
          <cell r="H87">
            <v>339422569.70999998</v>
          </cell>
        </row>
        <row r="88">
          <cell r="A88">
            <v>208</v>
          </cell>
          <cell r="B88" t="str">
            <v>LOCO-LEASE REN-CR</v>
          </cell>
          <cell r="C88">
            <v>0</v>
          </cell>
          <cell r="D88">
            <v>0</v>
          </cell>
          <cell r="E88">
            <v>0</v>
          </cell>
          <cell r="F88">
            <v>0</v>
          </cell>
          <cell r="G88">
            <v>0</v>
          </cell>
          <cell r="H88">
            <v>0</v>
          </cell>
        </row>
        <row r="89">
          <cell r="A89">
            <v>209</v>
          </cell>
          <cell r="B89" t="str">
            <v>LOCO-JT FAC REN-DR</v>
          </cell>
          <cell r="C89">
            <v>0</v>
          </cell>
          <cell r="D89">
            <v>0</v>
          </cell>
          <cell r="E89">
            <v>1452.85</v>
          </cell>
          <cell r="F89">
            <v>0</v>
          </cell>
          <cell r="G89">
            <v>0</v>
          </cell>
          <cell r="H89">
            <v>1452.85</v>
          </cell>
        </row>
        <row r="90">
          <cell r="A90">
            <v>210</v>
          </cell>
          <cell r="B90" t="str">
            <v>LOCO-JT FAC REN-CR</v>
          </cell>
          <cell r="C90">
            <v>0</v>
          </cell>
          <cell r="D90">
            <v>0</v>
          </cell>
          <cell r="E90">
            <v>0</v>
          </cell>
          <cell r="F90">
            <v>0</v>
          </cell>
          <cell r="G90">
            <v>0</v>
          </cell>
          <cell r="H90">
            <v>0</v>
          </cell>
        </row>
        <row r="91">
          <cell r="A91">
            <v>211</v>
          </cell>
          <cell r="B91" t="str">
            <v>LOCO-OTHER REN-DR</v>
          </cell>
          <cell r="C91">
            <v>0</v>
          </cell>
          <cell r="D91">
            <v>0</v>
          </cell>
          <cell r="E91">
            <v>0</v>
          </cell>
          <cell r="F91">
            <v>0</v>
          </cell>
          <cell r="G91">
            <v>0</v>
          </cell>
          <cell r="H91">
            <v>0</v>
          </cell>
        </row>
        <row r="92">
          <cell r="A92">
            <v>212</v>
          </cell>
          <cell r="B92" t="str">
            <v>LOCO-OTHER REN-CR</v>
          </cell>
          <cell r="C92">
            <v>0</v>
          </cell>
          <cell r="D92">
            <v>0</v>
          </cell>
          <cell r="E92">
            <v>-1402227.89</v>
          </cell>
          <cell r="F92">
            <v>0</v>
          </cell>
          <cell r="G92">
            <v>0</v>
          </cell>
          <cell r="H92">
            <v>-1402227.89</v>
          </cell>
        </row>
        <row r="93">
          <cell r="A93">
            <v>213</v>
          </cell>
          <cell r="B93" t="str">
            <v>LOCO-DEPRECIATION</v>
          </cell>
          <cell r="C93">
            <v>0</v>
          </cell>
          <cell r="D93">
            <v>0</v>
          </cell>
          <cell r="E93">
            <v>0</v>
          </cell>
          <cell r="F93">
            <v>283350431.95999998</v>
          </cell>
          <cell r="G93">
            <v>30624</v>
          </cell>
          <cell r="H93">
            <v>283381055.95999998</v>
          </cell>
        </row>
        <row r="94">
          <cell r="A94">
            <v>214</v>
          </cell>
          <cell r="B94" t="str">
            <v>LOCO-JT FACILITY-DR</v>
          </cell>
          <cell r="C94">
            <v>0</v>
          </cell>
          <cell r="D94">
            <v>0</v>
          </cell>
          <cell r="E94">
            <v>392384.71</v>
          </cell>
          <cell r="F94">
            <v>0</v>
          </cell>
          <cell r="G94">
            <v>0</v>
          </cell>
          <cell r="H94">
            <v>392384.71</v>
          </cell>
        </row>
        <row r="95">
          <cell r="A95">
            <v>215</v>
          </cell>
          <cell r="B95" t="str">
            <v>LOCO-JT FACILITY-CR</v>
          </cell>
          <cell r="C95">
            <v>0</v>
          </cell>
          <cell r="D95">
            <v>0</v>
          </cell>
          <cell r="E95">
            <v>0</v>
          </cell>
          <cell r="F95">
            <v>0</v>
          </cell>
          <cell r="G95">
            <v>0</v>
          </cell>
          <cell r="H95">
            <v>0</v>
          </cell>
        </row>
        <row r="96">
          <cell r="A96">
            <v>216</v>
          </cell>
          <cell r="B96" t="str">
            <v>LOCO-REP BILLD TO OTH</v>
          </cell>
          <cell r="C96">
            <v>0</v>
          </cell>
          <cell r="D96">
            <v>0</v>
          </cell>
          <cell r="E96">
            <v>0</v>
          </cell>
          <cell r="F96">
            <v>0</v>
          </cell>
          <cell r="G96">
            <v>0</v>
          </cell>
          <cell r="H96">
            <v>0</v>
          </cell>
        </row>
        <row r="97">
          <cell r="A97">
            <v>217</v>
          </cell>
          <cell r="B97" t="str">
            <v>LOCO-DISM RETD EQ</v>
          </cell>
          <cell r="C97">
            <v>0</v>
          </cell>
          <cell r="D97">
            <v>0</v>
          </cell>
          <cell r="E97">
            <v>0</v>
          </cell>
          <cell r="F97">
            <v>0</v>
          </cell>
          <cell r="G97">
            <v>0</v>
          </cell>
          <cell r="H97">
            <v>0</v>
          </cell>
        </row>
        <row r="98">
          <cell r="A98">
            <v>218</v>
          </cell>
          <cell r="B98" t="str">
            <v>LOCO-OTHER</v>
          </cell>
          <cell r="C98">
            <v>2487883.96</v>
          </cell>
          <cell r="D98">
            <v>3070.88</v>
          </cell>
          <cell r="E98">
            <v>1223091.74</v>
          </cell>
          <cell r="F98">
            <v>305363.05</v>
          </cell>
          <cell r="G98">
            <v>5046.67</v>
          </cell>
          <cell r="H98">
            <v>4024456.3</v>
          </cell>
        </row>
        <row r="99">
          <cell r="A99">
            <v>220</v>
          </cell>
          <cell r="B99" t="str">
            <v>FRT CAR-ADMIN</v>
          </cell>
          <cell r="C99">
            <v>8652690.7100000009</v>
          </cell>
          <cell r="D99">
            <v>689831.62</v>
          </cell>
          <cell r="E99">
            <v>2774072.7</v>
          </cell>
          <cell r="F99">
            <v>-4288001.07</v>
          </cell>
          <cell r="G99">
            <v>0</v>
          </cell>
          <cell r="H99">
            <v>7828593.9600000009</v>
          </cell>
        </row>
        <row r="100">
          <cell r="A100">
            <v>221</v>
          </cell>
          <cell r="B100" t="str">
            <v>FRT CAR-REP &amp; MTCE</v>
          </cell>
          <cell r="C100">
            <v>132014599.21000001</v>
          </cell>
          <cell r="D100">
            <v>210658544.47</v>
          </cell>
          <cell r="E100">
            <v>79490666.609999999</v>
          </cell>
          <cell r="F100">
            <v>3337948.72</v>
          </cell>
          <cell r="G100">
            <v>0</v>
          </cell>
          <cell r="H100">
            <v>425501759.01000005</v>
          </cell>
        </row>
        <row r="101">
          <cell r="A101">
            <v>222</v>
          </cell>
          <cell r="B101" t="str">
            <v>FRT CAR-MACH REP</v>
          </cell>
          <cell r="C101">
            <v>0</v>
          </cell>
          <cell r="D101">
            <v>0</v>
          </cell>
          <cell r="E101">
            <v>0</v>
          </cell>
          <cell r="F101">
            <v>0</v>
          </cell>
          <cell r="G101">
            <v>0</v>
          </cell>
          <cell r="H101">
            <v>0</v>
          </cell>
        </row>
        <row r="102">
          <cell r="A102">
            <v>223</v>
          </cell>
          <cell r="B102" t="str">
            <v>FRT CAR-EQUIP DMGD</v>
          </cell>
          <cell r="C102">
            <v>0</v>
          </cell>
          <cell r="D102">
            <v>0</v>
          </cell>
          <cell r="E102">
            <v>0</v>
          </cell>
          <cell r="F102">
            <v>0</v>
          </cell>
          <cell r="G102">
            <v>0</v>
          </cell>
          <cell r="H102">
            <v>0</v>
          </cell>
        </row>
        <row r="103">
          <cell r="A103">
            <v>224</v>
          </cell>
          <cell r="B103" t="str">
            <v>FRT CAR-FRINGE BEN</v>
          </cell>
          <cell r="C103">
            <v>0</v>
          </cell>
          <cell r="D103">
            <v>0</v>
          </cell>
          <cell r="E103">
            <v>0</v>
          </cell>
          <cell r="F103">
            <v>69738592.620000005</v>
          </cell>
          <cell r="G103">
            <v>0</v>
          </cell>
          <cell r="H103">
            <v>69738592.620000005</v>
          </cell>
        </row>
        <row r="104">
          <cell r="A104">
            <v>225</v>
          </cell>
          <cell r="B104" t="str">
            <v>FRT CAR-CAS/INSUR</v>
          </cell>
          <cell r="C104">
            <v>0</v>
          </cell>
          <cell r="D104">
            <v>0</v>
          </cell>
          <cell r="E104">
            <v>0</v>
          </cell>
          <cell r="F104">
            <v>39326228.759999998</v>
          </cell>
          <cell r="G104">
            <v>0</v>
          </cell>
          <cell r="H104">
            <v>39326228.759999998</v>
          </cell>
        </row>
        <row r="105">
          <cell r="A105">
            <v>226</v>
          </cell>
          <cell r="B105" t="str">
            <v>FRT CAR-LEASE REN-DR</v>
          </cell>
          <cell r="C105">
            <v>0</v>
          </cell>
          <cell r="D105">
            <v>0</v>
          </cell>
          <cell r="E105">
            <v>185023187.72</v>
          </cell>
          <cell r="F105">
            <v>0</v>
          </cell>
          <cell r="G105">
            <v>0</v>
          </cell>
          <cell r="H105">
            <v>185023187.72</v>
          </cell>
        </row>
        <row r="106">
          <cell r="A106">
            <v>227</v>
          </cell>
          <cell r="B106" t="str">
            <v>FRT CAR-LEASE REN-CR</v>
          </cell>
          <cell r="C106">
            <v>0</v>
          </cell>
          <cell r="D106">
            <v>0</v>
          </cell>
          <cell r="E106">
            <v>-836489.09</v>
          </cell>
          <cell r="F106">
            <v>0</v>
          </cell>
          <cell r="G106">
            <v>0</v>
          </cell>
          <cell r="H106">
            <v>-836489.09</v>
          </cell>
        </row>
        <row r="107">
          <cell r="A107">
            <v>228</v>
          </cell>
          <cell r="B107" t="str">
            <v>FRT CAR-JT FAC REN-DR</v>
          </cell>
          <cell r="C107">
            <v>0</v>
          </cell>
          <cell r="D107">
            <v>0</v>
          </cell>
          <cell r="E107">
            <v>0</v>
          </cell>
          <cell r="F107">
            <v>0</v>
          </cell>
          <cell r="G107">
            <v>0</v>
          </cell>
          <cell r="H107">
            <v>0</v>
          </cell>
        </row>
        <row r="108">
          <cell r="A108">
            <v>229</v>
          </cell>
          <cell r="B108" t="str">
            <v>FRT CAR-JT FAC REN-CR</v>
          </cell>
          <cell r="C108">
            <v>0</v>
          </cell>
          <cell r="D108">
            <v>0</v>
          </cell>
          <cell r="E108">
            <v>0</v>
          </cell>
          <cell r="F108">
            <v>0</v>
          </cell>
          <cell r="G108">
            <v>0</v>
          </cell>
          <cell r="H108">
            <v>0</v>
          </cell>
        </row>
        <row r="109">
          <cell r="A109">
            <v>230</v>
          </cell>
          <cell r="B109" t="str">
            <v>FRT CAR-OTHER REN-DR</v>
          </cell>
          <cell r="C109">
            <v>0</v>
          </cell>
          <cell r="D109">
            <v>0</v>
          </cell>
          <cell r="E109">
            <v>640680666.45000005</v>
          </cell>
          <cell r="F109">
            <v>0</v>
          </cell>
          <cell r="G109">
            <v>0</v>
          </cell>
          <cell r="H109">
            <v>640680666.45000005</v>
          </cell>
        </row>
        <row r="110">
          <cell r="A110">
            <v>231</v>
          </cell>
          <cell r="B110" t="str">
            <v>FRT CAR-OTHER REN-CR</v>
          </cell>
          <cell r="C110">
            <v>0</v>
          </cell>
          <cell r="D110">
            <v>0</v>
          </cell>
          <cell r="E110">
            <v>-147716023.53999999</v>
          </cell>
          <cell r="F110">
            <v>0</v>
          </cell>
          <cell r="G110">
            <v>0</v>
          </cell>
          <cell r="H110">
            <v>-147716023.53999999</v>
          </cell>
        </row>
        <row r="111">
          <cell r="A111">
            <v>232</v>
          </cell>
          <cell r="B111" t="str">
            <v>FRT CAR-DEPRECIATION</v>
          </cell>
          <cell r="C111">
            <v>0</v>
          </cell>
          <cell r="D111">
            <v>0</v>
          </cell>
          <cell r="E111">
            <v>0</v>
          </cell>
          <cell r="F111">
            <v>78942072.540000007</v>
          </cell>
          <cell r="G111">
            <v>0</v>
          </cell>
          <cell r="H111">
            <v>78942072.540000007</v>
          </cell>
        </row>
        <row r="112">
          <cell r="A112">
            <v>233</v>
          </cell>
          <cell r="B112" t="str">
            <v>FRT CAR-JT FACILITY-DR</v>
          </cell>
          <cell r="C112">
            <v>0</v>
          </cell>
          <cell r="D112">
            <v>0</v>
          </cell>
          <cell r="E112">
            <v>0</v>
          </cell>
          <cell r="F112">
            <v>0</v>
          </cell>
          <cell r="G112">
            <v>0</v>
          </cell>
          <cell r="H112">
            <v>0</v>
          </cell>
        </row>
        <row r="113">
          <cell r="A113">
            <v>234</v>
          </cell>
          <cell r="B113" t="str">
            <v>FRT CAR-JT FACILITY-CR</v>
          </cell>
          <cell r="C113">
            <v>0</v>
          </cell>
          <cell r="D113">
            <v>0</v>
          </cell>
          <cell r="E113">
            <v>0</v>
          </cell>
          <cell r="F113">
            <v>0</v>
          </cell>
          <cell r="G113">
            <v>0</v>
          </cell>
          <cell r="H113">
            <v>0</v>
          </cell>
        </row>
        <row r="114">
          <cell r="A114">
            <v>235</v>
          </cell>
          <cell r="B114" t="str">
            <v>FRT CAR-REP BILLD TO OTH</v>
          </cell>
          <cell r="C114">
            <v>0</v>
          </cell>
          <cell r="D114">
            <v>0</v>
          </cell>
          <cell r="E114">
            <v>-204279561.46000001</v>
          </cell>
          <cell r="F114">
            <v>0</v>
          </cell>
          <cell r="G114">
            <v>0</v>
          </cell>
          <cell r="H114">
            <v>-204279561.46000001</v>
          </cell>
        </row>
        <row r="115">
          <cell r="A115">
            <v>236</v>
          </cell>
          <cell r="B115" t="str">
            <v>FRT CAR-DISM RETD EQ</v>
          </cell>
          <cell r="C115">
            <v>0</v>
          </cell>
          <cell r="D115">
            <v>0</v>
          </cell>
          <cell r="E115">
            <v>0</v>
          </cell>
          <cell r="F115">
            <v>0</v>
          </cell>
          <cell r="G115">
            <v>0</v>
          </cell>
          <cell r="H115">
            <v>0</v>
          </cell>
        </row>
        <row r="116">
          <cell r="A116">
            <v>237</v>
          </cell>
          <cell r="B116" t="str">
            <v>FRT CAR-OTHER</v>
          </cell>
          <cell r="C116">
            <v>0</v>
          </cell>
          <cell r="D116">
            <v>279.89999999999998</v>
          </cell>
          <cell r="E116">
            <v>4735093.3899999997</v>
          </cell>
          <cell r="F116">
            <v>0</v>
          </cell>
          <cell r="G116">
            <v>0</v>
          </cell>
          <cell r="H116">
            <v>4735373.29</v>
          </cell>
        </row>
        <row r="117">
          <cell r="A117">
            <v>301</v>
          </cell>
          <cell r="B117" t="str">
            <v>OTHR EQ-ADMIN</v>
          </cell>
          <cell r="C117">
            <v>-525366</v>
          </cell>
          <cell r="D117">
            <v>-36516</v>
          </cell>
          <cell r="E117">
            <v>0</v>
          </cell>
          <cell r="F117">
            <v>-570192.46</v>
          </cell>
          <cell r="G117">
            <v>1117056</v>
          </cell>
          <cell r="H117">
            <v>-15018.459999999963</v>
          </cell>
        </row>
        <row r="118">
          <cell r="A118">
            <v>302</v>
          </cell>
          <cell r="B118" t="str">
            <v>OTHR EQ-REP TRKS, TRLRS</v>
          </cell>
          <cell r="C118">
            <v>441353.05</v>
          </cell>
          <cell r="D118">
            <v>6394165.6699999999</v>
          </cell>
          <cell r="E118">
            <v>33411983.149999999</v>
          </cell>
          <cell r="F118">
            <v>4628.91</v>
          </cell>
          <cell r="G118">
            <v>0</v>
          </cell>
          <cell r="H118">
            <v>40252130.779999994</v>
          </cell>
        </row>
        <row r="119">
          <cell r="A119">
            <v>303</v>
          </cell>
          <cell r="B119" t="str">
            <v>OTHR EQ-REP FLOATING EQ</v>
          </cell>
          <cell r="C119">
            <v>0</v>
          </cell>
          <cell r="D119">
            <v>0</v>
          </cell>
          <cell r="E119">
            <v>0</v>
          </cell>
          <cell r="F119">
            <v>0</v>
          </cell>
          <cell r="G119">
            <v>0</v>
          </cell>
          <cell r="H119">
            <v>0</v>
          </cell>
        </row>
        <row r="120">
          <cell r="A120">
            <v>304</v>
          </cell>
          <cell r="B120" t="str">
            <v>OTHR EQ-REP PASS/OTH EQ</v>
          </cell>
          <cell r="C120">
            <v>625992.16000000015</v>
          </cell>
          <cell r="D120">
            <v>-273951.12999999989</v>
          </cell>
          <cell r="E120">
            <v>124239.25</v>
          </cell>
          <cell r="F120">
            <v>15</v>
          </cell>
          <cell r="G120">
            <v>14195944.430000002</v>
          </cell>
          <cell r="H120">
            <v>14672239.710000001</v>
          </cell>
        </row>
        <row r="121">
          <cell r="A121">
            <v>305</v>
          </cell>
          <cell r="B121" t="str">
            <v>OTHR EQ-REP COMPUTER SYS</v>
          </cell>
          <cell r="C121">
            <v>0</v>
          </cell>
          <cell r="D121">
            <v>2995775.2199999997</v>
          </cell>
          <cell r="E121">
            <v>21577596.299999997</v>
          </cell>
          <cell r="F121">
            <v>1239</v>
          </cell>
          <cell r="G121">
            <v>109768.54</v>
          </cell>
          <cell r="H121">
            <v>24684379.059999995</v>
          </cell>
        </row>
        <row r="122">
          <cell r="A122">
            <v>306</v>
          </cell>
          <cell r="B122" t="str">
            <v>OTHR EQ-REP MACHINERY</v>
          </cell>
          <cell r="C122">
            <v>0</v>
          </cell>
          <cell r="D122">
            <v>5794070.1100000003</v>
          </cell>
          <cell r="E122">
            <v>5909875.8600000003</v>
          </cell>
          <cell r="F122">
            <v>0</v>
          </cell>
          <cell r="G122">
            <v>2944.25</v>
          </cell>
          <cell r="H122">
            <v>11706890.220000001</v>
          </cell>
        </row>
        <row r="123">
          <cell r="A123">
            <v>307</v>
          </cell>
          <cell r="B123" t="str">
            <v>OTHR EQ-REP WORK EQ</v>
          </cell>
          <cell r="C123">
            <v>56428.820000000007</v>
          </cell>
          <cell r="D123">
            <v>-991587.83000000007</v>
          </cell>
          <cell r="E123">
            <v>33757680.850000001</v>
          </cell>
          <cell r="F123">
            <v>0</v>
          </cell>
          <cell r="G123">
            <v>904036.85</v>
          </cell>
          <cell r="H123">
            <v>33726558.689999998</v>
          </cell>
        </row>
        <row r="124">
          <cell r="A124">
            <v>308</v>
          </cell>
          <cell r="B124" t="str">
            <v>OTHR EQ-EQUIP DMGD</v>
          </cell>
          <cell r="C124">
            <v>0</v>
          </cell>
          <cell r="D124">
            <v>0</v>
          </cell>
          <cell r="E124">
            <v>1491.08</v>
          </cell>
          <cell r="F124">
            <v>0</v>
          </cell>
          <cell r="G124">
            <v>0</v>
          </cell>
          <cell r="H124">
            <v>1491.08</v>
          </cell>
        </row>
        <row r="125">
          <cell r="A125">
            <v>309</v>
          </cell>
          <cell r="B125" t="str">
            <v>OTHR EQ-FRINGE BEN</v>
          </cell>
          <cell r="C125">
            <v>0</v>
          </cell>
          <cell r="D125">
            <v>0</v>
          </cell>
          <cell r="E125">
            <v>0</v>
          </cell>
          <cell r="F125">
            <v>0</v>
          </cell>
          <cell r="G125">
            <v>5302189.3</v>
          </cell>
          <cell r="H125">
            <v>5302189.3</v>
          </cell>
        </row>
        <row r="126">
          <cell r="A126">
            <v>310</v>
          </cell>
          <cell r="B126" t="str">
            <v>OTHR EQ-CAS/INSUR</v>
          </cell>
          <cell r="C126">
            <v>0</v>
          </cell>
          <cell r="D126">
            <v>0</v>
          </cell>
          <cell r="E126">
            <v>0</v>
          </cell>
          <cell r="F126">
            <v>113918.45</v>
          </cell>
          <cell r="G126">
            <v>6919</v>
          </cell>
          <cell r="H126">
            <v>120837.45</v>
          </cell>
        </row>
        <row r="127">
          <cell r="A127">
            <v>311</v>
          </cell>
          <cell r="B127" t="str">
            <v>OTHR EQ-LEASE REN-DR</v>
          </cell>
          <cell r="C127">
            <v>0</v>
          </cell>
          <cell r="D127">
            <v>0</v>
          </cell>
          <cell r="E127">
            <v>108261869.58</v>
          </cell>
          <cell r="F127">
            <v>0</v>
          </cell>
          <cell r="G127">
            <v>1464231.25</v>
          </cell>
          <cell r="H127">
            <v>109726100.83</v>
          </cell>
        </row>
        <row r="128">
          <cell r="A128">
            <v>312</v>
          </cell>
          <cell r="B128" t="str">
            <v>OTHR EQ-LEASE REN-CR</v>
          </cell>
          <cell r="C128">
            <v>0</v>
          </cell>
          <cell r="D128">
            <v>0</v>
          </cell>
          <cell r="E128">
            <v>-744094.84</v>
          </cell>
          <cell r="F128">
            <v>0</v>
          </cell>
          <cell r="G128">
            <v>0</v>
          </cell>
          <cell r="H128">
            <v>-744094.84</v>
          </cell>
        </row>
        <row r="129">
          <cell r="A129">
            <v>313</v>
          </cell>
          <cell r="B129" t="str">
            <v>OTHR EQ-JT FAC REN-DR</v>
          </cell>
          <cell r="C129">
            <v>0</v>
          </cell>
          <cell r="D129">
            <v>0</v>
          </cell>
          <cell r="E129">
            <v>0</v>
          </cell>
          <cell r="F129">
            <v>0</v>
          </cell>
          <cell r="G129">
            <v>0</v>
          </cell>
          <cell r="H129">
            <v>0</v>
          </cell>
        </row>
        <row r="130">
          <cell r="A130">
            <v>314</v>
          </cell>
          <cell r="B130" t="str">
            <v>OTHR EQ-JT FAC REN-CR</v>
          </cell>
          <cell r="C130">
            <v>0</v>
          </cell>
          <cell r="D130">
            <v>0</v>
          </cell>
          <cell r="E130">
            <v>-247.05</v>
          </cell>
          <cell r="F130">
            <v>0</v>
          </cell>
          <cell r="G130">
            <v>0</v>
          </cell>
          <cell r="H130">
            <v>-247.05</v>
          </cell>
        </row>
        <row r="131">
          <cell r="A131">
            <v>315</v>
          </cell>
          <cell r="B131" t="str">
            <v>OTHR EQ-OTHER REN-DR</v>
          </cell>
          <cell r="C131">
            <v>0</v>
          </cell>
          <cell r="D131">
            <v>0</v>
          </cell>
          <cell r="E131">
            <v>1340999.54</v>
          </cell>
          <cell r="F131">
            <v>0</v>
          </cell>
          <cell r="G131">
            <v>0</v>
          </cell>
          <cell r="H131">
            <v>1340999.54</v>
          </cell>
        </row>
        <row r="132">
          <cell r="A132">
            <v>316</v>
          </cell>
          <cell r="B132" t="str">
            <v>OTHR EQ-OTHER REN-CR</v>
          </cell>
          <cell r="C132">
            <v>0</v>
          </cell>
          <cell r="D132">
            <v>0</v>
          </cell>
          <cell r="E132">
            <v>0</v>
          </cell>
          <cell r="F132">
            <v>0</v>
          </cell>
          <cell r="G132">
            <v>0</v>
          </cell>
          <cell r="H132">
            <v>0</v>
          </cell>
        </row>
        <row r="133">
          <cell r="A133">
            <v>317</v>
          </cell>
          <cell r="B133" t="str">
            <v>OTHR EQ-DEPRECIATION</v>
          </cell>
          <cell r="C133">
            <v>0</v>
          </cell>
          <cell r="D133">
            <v>0</v>
          </cell>
          <cell r="E133">
            <v>0</v>
          </cell>
          <cell r="F133">
            <v>70504371.599999994</v>
          </cell>
          <cell r="G133">
            <v>133644</v>
          </cell>
          <cell r="H133">
            <v>70638015.599999994</v>
          </cell>
        </row>
        <row r="134">
          <cell r="A134">
            <v>318</v>
          </cell>
          <cell r="B134" t="str">
            <v>OTHR EQ-JT FACILITY-DR</v>
          </cell>
          <cell r="C134">
            <v>0</v>
          </cell>
          <cell r="D134">
            <v>0</v>
          </cell>
          <cell r="E134">
            <v>5267793.6500000004</v>
          </cell>
          <cell r="F134">
            <v>0</v>
          </cell>
          <cell r="G134">
            <v>0</v>
          </cell>
          <cell r="H134">
            <v>5267793.6500000004</v>
          </cell>
        </row>
        <row r="135">
          <cell r="A135">
            <v>319</v>
          </cell>
          <cell r="B135" t="str">
            <v>OTHR EQ-JT FACILITY-CR</v>
          </cell>
          <cell r="C135">
            <v>0</v>
          </cell>
          <cell r="D135">
            <v>0</v>
          </cell>
          <cell r="E135">
            <v>0</v>
          </cell>
          <cell r="F135">
            <v>0</v>
          </cell>
          <cell r="G135">
            <v>0</v>
          </cell>
          <cell r="H135">
            <v>0</v>
          </cell>
        </row>
        <row r="136">
          <cell r="A136">
            <v>320</v>
          </cell>
          <cell r="B136" t="str">
            <v>OTHR EQ-REP BILLD TO OTH</v>
          </cell>
          <cell r="C136">
            <v>0</v>
          </cell>
          <cell r="D136">
            <v>0</v>
          </cell>
          <cell r="E136">
            <v>-5138222.38</v>
          </cell>
          <cell r="F136">
            <v>0</v>
          </cell>
          <cell r="G136">
            <v>0</v>
          </cell>
          <cell r="H136">
            <v>-5138222.38</v>
          </cell>
        </row>
        <row r="137">
          <cell r="A137">
            <v>321</v>
          </cell>
          <cell r="B137" t="str">
            <v>OTHR EQ-DISM RETD EQ</v>
          </cell>
          <cell r="C137">
            <v>0</v>
          </cell>
          <cell r="D137">
            <v>0</v>
          </cell>
          <cell r="E137">
            <v>0</v>
          </cell>
          <cell r="F137">
            <v>0</v>
          </cell>
          <cell r="G137">
            <v>0</v>
          </cell>
          <cell r="H137">
            <v>0</v>
          </cell>
        </row>
        <row r="138">
          <cell r="A138">
            <v>322</v>
          </cell>
          <cell r="B138" t="str">
            <v>OTHR EQ-OTHER</v>
          </cell>
          <cell r="C138">
            <v>201400.49</v>
          </cell>
          <cell r="D138">
            <v>14937.85</v>
          </cell>
          <cell r="E138">
            <v>533575.3899999999</v>
          </cell>
          <cell r="F138">
            <v>65834.37</v>
          </cell>
          <cell r="G138">
            <v>42940.06</v>
          </cell>
          <cell r="H138">
            <v>858688.15999999992</v>
          </cell>
        </row>
        <row r="139">
          <cell r="A139">
            <v>401</v>
          </cell>
          <cell r="B139" t="str">
            <v>TRAIN-ADMIN</v>
          </cell>
          <cell r="C139">
            <v>44715835.849999994</v>
          </cell>
          <cell r="D139">
            <v>1725782.04</v>
          </cell>
          <cell r="E139">
            <v>10853674.690000001</v>
          </cell>
          <cell r="F139">
            <v>2446356.77</v>
          </cell>
          <cell r="G139">
            <v>4602667.0599999996</v>
          </cell>
          <cell r="H139">
            <v>64344316.410000004</v>
          </cell>
        </row>
        <row r="140">
          <cell r="A140">
            <v>402</v>
          </cell>
          <cell r="B140" t="str">
            <v>ENGINE CREWS</v>
          </cell>
          <cell r="C140">
            <v>589723307.75</v>
          </cell>
          <cell r="D140">
            <v>2437119.8600000003</v>
          </cell>
          <cell r="E140">
            <v>5034515.7699999996</v>
          </cell>
          <cell r="F140">
            <v>74735657.530000001</v>
          </cell>
          <cell r="G140">
            <v>6714556.6200000001</v>
          </cell>
          <cell r="H140">
            <v>678645157.52999997</v>
          </cell>
        </row>
        <row r="141">
          <cell r="A141">
            <v>403</v>
          </cell>
          <cell r="B141" t="str">
            <v>TRAIN CREWS</v>
          </cell>
          <cell r="C141">
            <v>462003608.88999999</v>
          </cell>
          <cell r="D141">
            <v>272808.73000000004</v>
          </cell>
          <cell r="E141">
            <v>20475.520000000019</v>
          </cell>
          <cell r="F141">
            <v>104873.74000000005</v>
          </cell>
          <cell r="G141">
            <v>21359240.800000001</v>
          </cell>
          <cell r="H141">
            <v>483761007.68000001</v>
          </cell>
        </row>
        <row r="142">
          <cell r="A142">
            <v>404</v>
          </cell>
          <cell r="B142" t="str">
            <v>DISPATCHING TRAINS</v>
          </cell>
          <cell r="C142">
            <v>53199049.399999999</v>
          </cell>
          <cell r="D142">
            <v>47955.58</v>
          </cell>
          <cell r="E142">
            <v>3211137.28</v>
          </cell>
          <cell r="F142">
            <v>676019.01</v>
          </cell>
          <cell r="G142">
            <v>559386.82999999996</v>
          </cell>
          <cell r="H142">
            <v>57693548.099999994</v>
          </cell>
        </row>
        <row r="143">
          <cell r="A143">
            <v>405</v>
          </cell>
          <cell r="B143" t="str">
            <v>OPER SIGNALS/INTERLKRS</v>
          </cell>
          <cell r="C143">
            <v>-224207.04000000004</v>
          </cell>
          <cell r="D143">
            <v>-1540</v>
          </cell>
          <cell r="E143">
            <v>4089175.14</v>
          </cell>
          <cell r="F143">
            <v>0</v>
          </cell>
          <cell r="G143">
            <v>350374.15</v>
          </cell>
          <cell r="H143">
            <v>4213802.25</v>
          </cell>
        </row>
        <row r="144">
          <cell r="A144">
            <v>406</v>
          </cell>
          <cell r="B144" t="str">
            <v>OPERATING DRAWBRIDGES</v>
          </cell>
          <cell r="C144">
            <v>0</v>
          </cell>
          <cell r="D144">
            <v>0</v>
          </cell>
          <cell r="E144">
            <v>0</v>
          </cell>
          <cell r="F144">
            <v>0</v>
          </cell>
          <cell r="G144">
            <v>0</v>
          </cell>
          <cell r="H144">
            <v>0</v>
          </cell>
        </row>
        <row r="145">
          <cell r="A145">
            <v>407</v>
          </cell>
          <cell r="B145" t="str">
            <v>HWY CROSSING PROTECTION</v>
          </cell>
          <cell r="C145">
            <v>0</v>
          </cell>
          <cell r="D145">
            <v>0</v>
          </cell>
          <cell r="E145">
            <v>1991937.24</v>
          </cell>
          <cell r="F145">
            <v>0</v>
          </cell>
          <cell r="G145">
            <v>0</v>
          </cell>
          <cell r="H145">
            <v>1991937.24</v>
          </cell>
        </row>
        <row r="146">
          <cell r="A146">
            <v>408</v>
          </cell>
          <cell r="B146" t="str">
            <v>TRAIN INSPEC/LUB</v>
          </cell>
          <cell r="C146">
            <v>62164542.600000001</v>
          </cell>
          <cell r="D146">
            <v>35209037.18</v>
          </cell>
          <cell r="E146">
            <v>1499918.81</v>
          </cell>
          <cell r="F146">
            <v>3139167.5</v>
          </cell>
          <cell r="G146">
            <v>64416.88</v>
          </cell>
          <cell r="H146">
            <v>102077082.97</v>
          </cell>
        </row>
        <row r="147">
          <cell r="A147">
            <v>409</v>
          </cell>
          <cell r="B147" t="str">
            <v>LOCOMOTIVE FUEL</v>
          </cell>
          <cell r="C147">
            <v>0</v>
          </cell>
          <cell r="D147">
            <v>1506248562.3199999</v>
          </cell>
          <cell r="E147">
            <v>0</v>
          </cell>
          <cell r="F147">
            <v>0</v>
          </cell>
          <cell r="G147">
            <v>18316682.260000002</v>
          </cell>
          <cell r="H147">
            <v>1524565244.5799999</v>
          </cell>
        </row>
        <row r="148">
          <cell r="A148">
            <v>410</v>
          </cell>
          <cell r="B148" t="str">
            <v>ELECT PWR PUR/PROD</v>
          </cell>
          <cell r="C148">
            <v>0</v>
          </cell>
          <cell r="D148">
            <v>0</v>
          </cell>
          <cell r="E148">
            <v>0</v>
          </cell>
          <cell r="F148">
            <v>0</v>
          </cell>
          <cell r="G148">
            <v>0</v>
          </cell>
          <cell r="H148">
            <v>0</v>
          </cell>
        </row>
        <row r="149">
          <cell r="A149">
            <v>411</v>
          </cell>
          <cell r="B149" t="str">
            <v>SERVICING LOCOS</v>
          </cell>
          <cell r="C149">
            <v>80041401.780000001</v>
          </cell>
          <cell r="D149">
            <v>5602316.75</v>
          </cell>
          <cell r="E149">
            <v>5068546.63</v>
          </cell>
          <cell r="F149">
            <v>6357.67</v>
          </cell>
          <cell r="G149">
            <v>2702212.4299999997</v>
          </cell>
          <cell r="H149">
            <v>93420835.25999999</v>
          </cell>
        </row>
        <row r="150">
          <cell r="A150">
            <v>412</v>
          </cell>
          <cell r="B150" t="str">
            <v>FRT LOST OR DAMAGED</v>
          </cell>
          <cell r="C150">
            <v>0</v>
          </cell>
          <cell r="D150">
            <v>0</v>
          </cell>
          <cell r="E150">
            <v>0</v>
          </cell>
          <cell r="F150">
            <v>0</v>
          </cell>
          <cell r="G150">
            <v>0</v>
          </cell>
          <cell r="H150">
            <v>0</v>
          </cell>
        </row>
        <row r="151">
          <cell r="A151">
            <v>413</v>
          </cell>
          <cell r="B151" t="str">
            <v>CLEARING WRECKS</v>
          </cell>
          <cell r="C151">
            <v>894308.78</v>
          </cell>
          <cell r="D151">
            <v>185933.24</v>
          </cell>
          <cell r="E151">
            <v>17988670.260000002</v>
          </cell>
          <cell r="F151">
            <v>0</v>
          </cell>
          <cell r="G151">
            <v>0</v>
          </cell>
          <cell r="H151">
            <v>19068912.280000001</v>
          </cell>
        </row>
        <row r="152">
          <cell r="A152">
            <v>414</v>
          </cell>
          <cell r="B152" t="str">
            <v>TRAIN-FRINGE BEN</v>
          </cell>
          <cell r="C152">
            <v>0</v>
          </cell>
          <cell r="D152">
            <v>0</v>
          </cell>
          <cell r="E152">
            <v>0</v>
          </cell>
          <cell r="F152">
            <v>514064442.36000001</v>
          </cell>
          <cell r="G152">
            <v>11391790.640000001</v>
          </cell>
          <cell r="H152">
            <v>525456233</v>
          </cell>
        </row>
        <row r="153">
          <cell r="A153">
            <v>415</v>
          </cell>
          <cell r="B153" t="str">
            <v>TRAIN-OTHR CAS/INS</v>
          </cell>
          <cell r="C153">
            <v>0</v>
          </cell>
          <cell r="D153">
            <v>0</v>
          </cell>
          <cell r="E153">
            <v>0</v>
          </cell>
          <cell r="F153">
            <v>27825678.059999999</v>
          </cell>
          <cell r="G153">
            <v>643808</v>
          </cell>
          <cell r="H153">
            <v>28469486.059999999</v>
          </cell>
        </row>
        <row r="154">
          <cell r="A154">
            <v>416</v>
          </cell>
          <cell r="B154" t="str">
            <v>TRAIN-JT FAC-DR</v>
          </cell>
          <cell r="C154">
            <v>0</v>
          </cell>
          <cell r="D154">
            <v>0</v>
          </cell>
          <cell r="E154">
            <v>63857784.939999998</v>
          </cell>
          <cell r="F154">
            <v>0</v>
          </cell>
          <cell r="G154">
            <v>0</v>
          </cell>
          <cell r="H154">
            <v>63857784.939999998</v>
          </cell>
        </row>
        <row r="155">
          <cell r="A155">
            <v>417</v>
          </cell>
          <cell r="B155" t="str">
            <v>TRAIN-JT FAC-CR</v>
          </cell>
          <cell r="C155">
            <v>0</v>
          </cell>
          <cell r="D155">
            <v>0</v>
          </cell>
          <cell r="E155">
            <v>-91557622.280000001</v>
          </cell>
          <cell r="F155">
            <v>0</v>
          </cell>
          <cell r="G155">
            <v>0</v>
          </cell>
          <cell r="H155">
            <v>-91557622.280000001</v>
          </cell>
        </row>
        <row r="156">
          <cell r="A156">
            <v>418</v>
          </cell>
          <cell r="B156" t="str">
            <v>TRAIN-OTHER</v>
          </cell>
          <cell r="C156">
            <v>16616295.700000001</v>
          </cell>
          <cell r="D156">
            <v>240472.31</v>
          </cell>
          <cell r="E156">
            <v>-16997.68</v>
          </cell>
          <cell r="F156">
            <v>3850949.33</v>
          </cell>
          <cell r="G156">
            <v>386948.26</v>
          </cell>
          <cell r="H156">
            <v>21077667.920000006</v>
          </cell>
        </row>
        <row r="157">
          <cell r="A157">
            <v>420</v>
          </cell>
          <cell r="B157" t="str">
            <v>YARD-ADMIN</v>
          </cell>
          <cell r="C157">
            <v>5265794.6500000004</v>
          </cell>
          <cell r="D157">
            <v>383242.92</v>
          </cell>
          <cell r="E157">
            <v>9241643.5100000016</v>
          </cell>
          <cell r="F157">
            <v>260794.2</v>
          </cell>
          <cell r="G157">
            <v>10136.57</v>
          </cell>
          <cell r="H157">
            <v>15161611.850000001</v>
          </cell>
        </row>
        <row r="158">
          <cell r="A158">
            <v>421</v>
          </cell>
          <cell r="B158" t="str">
            <v>SWITCH CREWS</v>
          </cell>
          <cell r="C158">
            <v>231293478.34999999</v>
          </cell>
          <cell r="D158">
            <v>5541448.6200000001</v>
          </cell>
          <cell r="E158">
            <v>9230738.25</v>
          </cell>
          <cell r="F158">
            <v>60618916.420000002</v>
          </cell>
          <cell r="G158">
            <v>985936.53</v>
          </cell>
          <cell r="H158">
            <v>307670518.16999996</v>
          </cell>
        </row>
        <row r="159">
          <cell r="A159">
            <v>422</v>
          </cell>
          <cell r="B159" t="str">
            <v>CONTROLLING OPERATNS</v>
          </cell>
          <cell r="C159">
            <v>30332468.720000003</v>
          </cell>
          <cell r="D159">
            <v>0</v>
          </cell>
          <cell r="E159">
            <v>0</v>
          </cell>
          <cell r="F159">
            <v>0</v>
          </cell>
          <cell r="G159">
            <v>1081449.8999999999</v>
          </cell>
          <cell r="H159">
            <v>31413918.620000001</v>
          </cell>
        </row>
        <row r="160">
          <cell r="A160">
            <v>423</v>
          </cell>
          <cell r="B160" t="str">
            <v>YARD &amp; TERM CLERICAL</v>
          </cell>
          <cell r="C160">
            <v>3866524.98</v>
          </cell>
          <cell r="D160">
            <v>485484.7</v>
          </cell>
          <cell r="E160">
            <v>0</v>
          </cell>
          <cell r="F160">
            <v>35990.68</v>
          </cell>
          <cell r="G160">
            <v>628680.45000000007</v>
          </cell>
          <cell r="H160">
            <v>5016680.8099999996</v>
          </cell>
        </row>
        <row r="161">
          <cell r="A161">
            <v>424</v>
          </cell>
          <cell r="B161" t="str">
            <v>OPER SW, SIG, RETDRS</v>
          </cell>
          <cell r="C161">
            <v>136688.77000000002</v>
          </cell>
          <cell r="D161">
            <v>136.94000000000005</v>
          </cell>
          <cell r="E161">
            <v>3852834.31</v>
          </cell>
          <cell r="F161">
            <v>63.089999999999691</v>
          </cell>
          <cell r="G161">
            <v>134968.85</v>
          </cell>
          <cell r="H161">
            <v>4124691.96</v>
          </cell>
        </row>
        <row r="162">
          <cell r="A162">
            <v>425</v>
          </cell>
          <cell r="B162" t="str">
            <v>YARD-LOCOMOTIVE FUEL</v>
          </cell>
          <cell r="C162">
            <v>0</v>
          </cell>
          <cell r="D162">
            <v>188402395.49000001</v>
          </cell>
          <cell r="E162">
            <v>0</v>
          </cell>
          <cell r="F162">
            <v>0</v>
          </cell>
          <cell r="G162">
            <v>0</v>
          </cell>
          <cell r="H162">
            <v>188402395.49000001</v>
          </cell>
        </row>
        <row r="163">
          <cell r="A163">
            <v>426</v>
          </cell>
          <cell r="B163" t="str">
            <v>ELEC PWR PURCH/PROD</v>
          </cell>
          <cell r="C163">
            <v>0</v>
          </cell>
          <cell r="D163">
            <v>0</v>
          </cell>
          <cell r="E163">
            <v>0</v>
          </cell>
          <cell r="F163">
            <v>0</v>
          </cell>
          <cell r="G163">
            <v>0</v>
          </cell>
          <cell r="H163">
            <v>0</v>
          </cell>
        </row>
        <row r="164">
          <cell r="A164">
            <v>427</v>
          </cell>
          <cell r="B164" t="str">
            <v>SERVICING LOCOS</v>
          </cell>
          <cell r="C164">
            <v>0</v>
          </cell>
          <cell r="D164">
            <v>0</v>
          </cell>
          <cell r="E164">
            <v>0</v>
          </cell>
          <cell r="F164">
            <v>0</v>
          </cell>
          <cell r="G164">
            <v>0</v>
          </cell>
          <cell r="H164">
            <v>0</v>
          </cell>
        </row>
        <row r="165">
          <cell r="A165">
            <v>428</v>
          </cell>
          <cell r="B165" t="str">
            <v>FRT LOST OR DAMAGED</v>
          </cell>
          <cell r="C165">
            <v>0</v>
          </cell>
          <cell r="D165">
            <v>0</v>
          </cell>
          <cell r="E165">
            <v>0</v>
          </cell>
          <cell r="F165">
            <v>0</v>
          </cell>
          <cell r="G165">
            <v>0</v>
          </cell>
          <cell r="H165">
            <v>0</v>
          </cell>
        </row>
        <row r="166">
          <cell r="A166">
            <v>429</v>
          </cell>
          <cell r="B166" t="str">
            <v>CLEARING WRECKS</v>
          </cell>
          <cell r="C166">
            <v>0</v>
          </cell>
          <cell r="D166">
            <v>0</v>
          </cell>
          <cell r="E166">
            <v>-2964</v>
          </cell>
          <cell r="F166">
            <v>0</v>
          </cell>
          <cell r="G166">
            <v>2964</v>
          </cell>
          <cell r="H166">
            <v>0</v>
          </cell>
        </row>
        <row r="167">
          <cell r="A167">
            <v>430</v>
          </cell>
          <cell r="B167" t="str">
            <v>YARD-FRINGE BEN</v>
          </cell>
          <cell r="C167">
            <v>0</v>
          </cell>
          <cell r="D167">
            <v>0</v>
          </cell>
          <cell r="E167">
            <v>0</v>
          </cell>
          <cell r="F167">
            <v>113929187.87</v>
          </cell>
          <cell r="G167">
            <v>995550.56</v>
          </cell>
          <cell r="H167">
            <v>114924738.43000001</v>
          </cell>
        </row>
        <row r="168">
          <cell r="A168">
            <v>431</v>
          </cell>
          <cell r="B168" t="str">
            <v>YARD-OTHR CAS/INS</v>
          </cell>
          <cell r="C168">
            <v>0</v>
          </cell>
          <cell r="D168">
            <v>0</v>
          </cell>
          <cell r="E168">
            <v>0</v>
          </cell>
          <cell r="F168">
            <v>6022666.9000000004</v>
          </cell>
          <cell r="G168">
            <v>36</v>
          </cell>
          <cell r="H168">
            <v>6022702.9000000004</v>
          </cell>
        </row>
        <row r="169">
          <cell r="A169">
            <v>432</v>
          </cell>
          <cell r="B169" t="str">
            <v>YARD-JT FAC-DR</v>
          </cell>
          <cell r="C169">
            <v>0</v>
          </cell>
          <cell r="D169">
            <v>0</v>
          </cell>
          <cell r="E169">
            <v>23622573.18</v>
          </cell>
          <cell r="F169">
            <v>0</v>
          </cell>
          <cell r="G169">
            <v>0</v>
          </cell>
          <cell r="H169">
            <v>23622573.18</v>
          </cell>
        </row>
        <row r="170">
          <cell r="A170">
            <v>433</v>
          </cell>
          <cell r="B170" t="str">
            <v>YARD-JT FAC-CR</v>
          </cell>
          <cell r="C170">
            <v>0</v>
          </cell>
          <cell r="D170">
            <v>0</v>
          </cell>
          <cell r="E170">
            <v>-1851997.13</v>
          </cell>
          <cell r="F170">
            <v>0</v>
          </cell>
          <cell r="G170">
            <v>0</v>
          </cell>
          <cell r="H170">
            <v>-1851997.13</v>
          </cell>
        </row>
        <row r="171">
          <cell r="A171">
            <v>434</v>
          </cell>
          <cell r="B171" t="str">
            <v>YARD-OTHER</v>
          </cell>
          <cell r="C171">
            <v>0</v>
          </cell>
          <cell r="D171">
            <v>0</v>
          </cell>
          <cell r="E171">
            <v>0</v>
          </cell>
          <cell r="F171">
            <v>0</v>
          </cell>
          <cell r="G171">
            <v>0</v>
          </cell>
          <cell r="H171">
            <v>0</v>
          </cell>
        </row>
        <row r="172">
          <cell r="A172">
            <v>501</v>
          </cell>
          <cell r="B172" t="str">
            <v>CLEANING CAR INTERIORS</v>
          </cell>
          <cell r="C172">
            <v>-336540.13999999966</v>
          </cell>
          <cell r="D172">
            <v>0</v>
          </cell>
          <cell r="E172">
            <v>5711670.2000000002</v>
          </cell>
          <cell r="F172">
            <v>12.94</v>
          </cell>
          <cell r="G172">
            <v>4974011.75</v>
          </cell>
          <cell r="H172">
            <v>10349154.75</v>
          </cell>
        </row>
        <row r="173">
          <cell r="A173">
            <v>502</v>
          </cell>
          <cell r="B173" t="str">
            <v>ADJ/TRANSF LOADS</v>
          </cell>
          <cell r="C173">
            <v>0</v>
          </cell>
          <cell r="D173">
            <v>0</v>
          </cell>
          <cell r="E173">
            <v>3958941.03</v>
          </cell>
          <cell r="F173">
            <v>0</v>
          </cell>
          <cell r="G173">
            <v>0</v>
          </cell>
          <cell r="H173">
            <v>3958941.03</v>
          </cell>
        </row>
        <row r="174">
          <cell r="A174">
            <v>503</v>
          </cell>
          <cell r="B174" t="str">
            <v>CAR LDG DEV/GR DOORS</v>
          </cell>
          <cell r="C174">
            <v>4217.1000000000004</v>
          </cell>
          <cell r="D174">
            <v>528684.6</v>
          </cell>
          <cell r="E174">
            <v>17683624.239999998</v>
          </cell>
          <cell r="F174">
            <v>0</v>
          </cell>
          <cell r="G174">
            <v>0</v>
          </cell>
          <cell r="H174">
            <v>18216525.939999998</v>
          </cell>
        </row>
        <row r="175">
          <cell r="A175">
            <v>504</v>
          </cell>
          <cell r="B175" t="str">
            <v>FRT LOST OR DAMAGED</v>
          </cell>
          <cell r="C175">
            <v>0</v>
          </cell>
          <cell r="D175">
            <v>0</v>
          </cell>
          <cell r="E175">
            <v>0</v>
          </cell>
          <cell r="F175">
            <v>21739202.210000001</v>
          </cell>
          <cell r="G175">
            <v>0</v>
          </cell>
          <cell r="H175">
            <v>21739202.210000001</v>
          </cell>
        </row>
        <row r="176">
          <cell r="A176">
            <v>505</v>
          </cell>
          <cell r="B176" t="str">
            <v>COMM-FRINGE BEN</v>
          </cell>
          <cell r="C176">
            <v>0</v>
          </cell>
          <cell r="D176">
            <v>0</v>
          </cell>
          <cell r="E176">
            <v>0</v>
          </cell>
          <cell r="F176">
            <v>3651834.93</v>
          </cell>
          <cell r="G176">
            <v>1187.01</v>
          </cell>
          <cell r="H176">
            <v>3653021.94</v>
          </cell>
        </row>
        <row r="177">
          <cell r="A177">
            <v>507</v>
          </cell>
          <cell r="B177" t="str">
            <v>SPEC SERV-ADMIN</v>
          </cell>
          <cell r="C177">
            <v>5980274.1799999997</v>
          </cell>
          <cell r="D177">
            <v>141124.37</v>
          </cell>
          <cell r="E177">
            <v>1267883.27</v>
          </cell>
          <cell r="F177">
            <v>182035.68</v>
          </cell>
          <cell r="G177">
            <v>0</v>
          </cell>
          <cell r="H177">
            <v>7571317.5</v>
          </cell>
        </row>
        <row r="178">
          <cell r="A178">
            <v>508</v>
          </cell>
          <cell r="B178" t="str">
            <v>PICK UP &amp; DELIVERY</v>
          </cell>
          <cell r="C178">
            <v>0</v>
          </cell>
          <cell r="D178">
            <v>0</v>
          </cell>
          <cell r="E178">
            <v>15761007.539999999</v>
          </cell>
          <cell r="F178">
            <v>0</v>
          </cell>
          <cell r="G178">
            <v>0</v>
          </cell>
          <cell r="H178">
            <v>15761007.539999999</v>
          </cell>
        </row>
        <row r="179">
          <cell r="A179">
            <v>509</v>
          </cell>
          <cell r="B179" t="str">
            <v>LOADING &amp; UNLOADING</v>
          </cell>
          <cell r="C179">
            <v>2970458.09</v>
          </cell>
          <cell r="D179">
            <v>675842.68</v>
          </cell>
          <cell r="E179">
            <v>142860377.43000001</v>
          </cell>
          <cell r="F179">
            <v>202541.3</v>
          </cell>
          <cell r="G179">
            <v>0</v>
          </cell>
          <cell r="H179">
            <v>146709219.50000003</v>
          </cell>
        </row>
        <row r="180">
          <cell r="A180">
            <v>510</v>
          </cell>
          <cell r="B180" t="str">
            <v>PROTECTIVE SERVICES</v>
          </cell>
          <cell r="C180">
            <v>0</v>
          </cell>
          <cell r="D180">
            <v>0</v>
          </cell>
          <cell r="E180">
            <v>0</v>
          </cell>
          <cell r="F180">
            <v>0</v>
          </cell>
          <cell r="G180">
            <v>0</v>
          </cell>
          <cell r="H180">
            <v>0</v>
          </cell>
        </row>
        <row r="181">
          <cell r="A181">
            <v>511</v>
          </cell>
          <cell r="B181" t="str">
            <v>FRT LOST OR DAMAGED</v>
          </cell>
          <cell r="C181">
            <v>0</v>
          </cell>
          <cell r="D181">
            <v>0</v>
          </cell>
          <cell r="E181">
            <v>0</v>
          </cell>
          <cell r="F181">
            <v>0</v>
          </cell>
          <cell r="G181">
            <v>0</v>
          </cell>
          <cell r="H181">
            <v>0</v>
          </cell>
        </row>
        <row r="182">
          <cell r="A182">
            <v>512</v>
          </cell>
          <cell r="B182" t="str">
            <v>SPEC SERV-FRINGE BEN</v>
          </cell>
          <cell r="C182">
            <v>0</v>
          </cell>
          <cell r="D182">
            <v>0</v>
          </cell>
          <cell r="E182">
            <v>0</v>
          </cell>
          <cell r="F182">
            <v>3070990.92</v>
          </cell>
          <cell r="G182">
            <v>0</v>
          </cell>
          <cell r="H182">
            <v>3070990.92</v>
          </cell>
        </row>
        <row r="183">
          <cell r="A183">
            <v>513</v>
          </cell>
          <cell r="B183" t="str">
            <v>SPEC SERV-CAS/INS</v>
          </cell>
          <cell r="C183">
            <v>0</v>
          </cell>
          <cell r="D183">
            <v>0</v>
          </cell>
          <cell r="E183">
            <v>0</v>
          </cell>
          <cell r="F183">
            <v>535404.6</v>
          </cell>
          <cell r="G183">
            <v>0</v>
          </cell>
          <cell r="H183">
            <v>535404.6</v>
          </cell>
        </row>
        <row r="184">
          <cell r="A184">
            <v>514</v>
          </cell>
          <cell r="B184" t="str">
            <v>SPEC SERV-JT FAC-DR</v>
          </cell>
          <cell r="C184">
            <v>0</v>
          </cell>
          <cell r="D184">
            <v>0</v>
          </cell>
          <cell r="E184">
            <v>0</v>
          </cell>
          <cell r="F184">
            <v>0</v>
          </cell>
          <cell r="G184">
            <v>0</v>
          </cell>
          <cell r="H184">
            <v>0</v>
          </cell>
        </row>
        <row r="185">
          <cell r="A185">
            <v>515</v>
          </cell>
          <cell r="B185" t="str">
            <v>SPEC SERV-JT FAC-CR</v>
          </cell>
          <cell r="C185">
            <v>0</v>
          </cell>
          <cell r="D185">
            <v>0</v>
          </cell>
          <cell r="E185">
            <v>0</v>
          </cell>
          <cell r="F185">
            <v>0</v>
          </cell>
          <cell r="G185">
            <v>0</v>
          </cell>
          <cell r="H185">
            <v>0</v>
          </cell>
        </row>
        <row r="186">
          <cell r="A186">
            <v>516</v>
          </cell>
          <cell r="B186" t="str">
            <v>SPEC SERV-OTHER</v>
          </cell>
          <cell r="C186">
            <v>3139350.29</v>
          </cell>
          <cell r="D186">
            <v>208719.78</v>
          </cell>
          <cell r="E186">
            <v>1585635.29</v>
          </cell>
          <cell r="F186">
            <v>63687.5</v>
          </cell>
          <cell r="G186">
            <v>0</v>
          </cell>
          <cell r="H186">
            <v>4997392.8599999994</v>
          </cell>
        </row>
        <row r="187">
          <cell r="A187">
            <v>518</v>
          </cell>
          <cell r="B187" t="str">
            <v>ADMIN SUPP-ADMIN</v>
          </cell>
          <cell r="C187">
            <v>97281166.420000002</v>
          </cell>
          <cell r="D187">
            <v>3003631.84</v>
          </cell>
          <cell r="E187">
            <v>10833436.059999999</v>
          </cell>
          <cell r="F187">
            <v>14887241.289999999</v>
          </cell>
          <cell r="G187">
            <v>1346197.5699999998</v>
          </cell>
          <cell r="H187">
            <v>127351673.18000001</v>
          </cell>
        </row>
        <row r="188">
          <cell r="A188">
            <v>519</v>
          </cell>
          <cell r="B188" t="str">
            <v>CLERICAL/ACCTG FUNCT</v>
          </cell>
          <cell r="C188">
            <v>46394938.839999996</v>
          </cell>
          <cell r="D188">
            <v>2452229.9</v>
          </cell>
          <cell r="E188">
            <v>16221998.310000001</v>
          </cell>
          <cell r="F188">
            <v>428288.38999999996</v>
          </cell>
          <cell r="G188">
            <v>6994861.8699999992</v>
          </cell>
          <cell r="H188">
            <v>72492317.310000002</v>
          </cell>
        </row>
        <row r="189">
          <cell r="A189">
            <v>520</v>
          </cell>
          <cell r="B189" t="str">
            <v>COMM SYSTEMS OPERAION</v>
          </cell>
          <cell r="C189">
            <v>4029886.76</v>
          </cell>
          <cell r="D189">
            <v>1046150.3</v>
          </cell>
          <cell r="E189">
            <v>2005002.12</v>
          </cell>
          <cell r="F189">
            <v>-279360.99</v>
          </cell>
          <cell r="G189">
            <v>560310</v>
          </cell>
          <cell r="H189">
            <v>7361988.1899999995</v>
          </cell>
        </row>
        <row r="190">
          <cell r="A190">
            <v>521</v>
          </cell>
          <cell r="B190" t="str">
            <v>LOSS/DAMAGE CLAIMS PROC</v>
          </cell>
          <cell r="C190">
            <v>14544838.560000001</v>
          </cell>
          <cell r="D190">
            <v>229718.98</v>
          </cell>
          <cell r="E190">
            <v>2672334.7999999998</v>
          </cell>
          <cell r="F190">
            <v>1023433.5</v>
          </cell>
          <cell r="G190">
            <v>0</v>
          </cell>
          <cell r="H190">
            <v>18470325.84</v>
          </cell>
        </row>
        <row r="191">
          <cell r="A191">
            <v>522</v>
          </cell>
          <cell r="B191" t="str">
            <v>ADMIN SUPP-FRINGE BEN</v>
          </cell>
          <cell r="C191">
            <v>0</v>
          </cell>
          <cell r="D191">
            <v>0</v>
          </cell>
          <cell r="E191">
            <v>0</v>
          </cell>
          <cell r="F191">
            <v>58143943.649999999</v>
          </cell>
          <cell r="G191">
            <v>2152770.17</v>
          </cell>
          <cell r="H191">
            <v>60296713.82</v>
          </cell>
        </row>
        <row r="192">
          <cell r="A192">
            <v>523</v>
          </cell>
          <cell r="B192" t="str">
            <v>ADMIN SUPP-CAS/INS</v>
          </cell>
          <cell r="C192">
            <v>0</v>
          </cell>
          <cell r="D192">
            <v>0</v>
          </cell>
          <cell r="E192">
            <v>0</v>
          </cell>
          <cell r="F192">
            <v>4467868.82</v>
          </cell>
          <cell r="G192">
            <v>36</v>
          </cell>
          <cell r="H192">
            <v>4467904.82</v>
          </cell>
        </row>
        <row r="193">
          <cell r="A193">
            <v>524</v>
          </cell>
          <cell r="B193" t="str">
            <v>ADMIN SUPP-JT FAC-DR</v>
          </cell>
          <cell r="C193">
            <v>0</v>
          </cell>
          <cell r="D193">
            <v>0</v>
          </cell>
          <cell r="E193">
            <v>434.3</v>
          </cell>
          <cell r="F193">
            <v>0</v>
          </cell>
          <cell r="G193">
            <v>0</v>
          </cell>
          <cell r="H193">
            <v>434.3</v>
          </cell>
        </row>
        <row r="194">
          <cell r="A194">
            <v>525</v>
          </cell>
          <cell r="B194" t="str">
            <v>ADMIN SUPP-JT FAC-CR</v>
          </cell>
          <cell r="C194">
            <v>0</v>
          </cell>
          <cell r="D194">
            <v>0</v>
          </cell>
          <cell r="E194">
            <v>0</v>
          </cell>
          <cell r="F194">
            <v>0</v>
          </cell>
          <cell r="G194">
            <v>0</v>
          </cell>
          <cell r="H194">
            <v>0</v>
          </cell>
        </row>
        <row r="195">
          <cell r="A195">
            <v>526</v>
          </cell>
          <cell r="B195" t="str">
            <v>ADMIN SUPP-OTHER</v>
          </cell>
          <cell r="C195">
            <v>1648794.11</v>
          </cell>
          <cell r="D195">
            <v>-1270.28</v>
          </cell>
          <cell r="E195">
            <v>1773.65</v>
          </cell>
          <cell r="F195">
            <v>61203.96</v>
          </cell>
          <cell r="G195">
            <v>0</v>
          </cell>
          <cell r="H195">
            <v>1710501.44</v>
          </cell>
        </row>
        <row r="196">
          <cell r="A196">
            <v>601</v>
          </cell>
          <cell r="B196" t="str">
            <v>GENERAL-ADMIN</v>
          </cell>
          <cell r="C196">
            <v>44315644.43</v>
          </cell>
          <cell r="D196">
            <v>5835126.96</v>
          </cell>
          <cell r="E196">
            <v>11032436.620000001</v>
          </cell>
          <cell r="F196">
            <v>22996896.690000001</v>
          </cell>
          <cell r="G196">
            <v>149448.12</v>
          </cell>
          <cell r="H196">
            <v>84329552.820000008</v>
          </cell>
        </row>
        <row r="197">
          <cell r="A197">
            <v>602</v>
          </cell>
          <cell r="B197" t="str">
            <v>ACCTG, AUDIT, FINANCE</v>
          </cell>
          <cell r="C197">
            <v>29435804.899999999</v>
          </cell>
          <cell r="D197">
            <v>121266.03</v>
          </cell>
          <cell r="E197">
            <v>15567385.020000001</v>
          </cell>
          <cell r="F197">
            <v>1209373.3400000001</v>
          </cell>
          <cell r="G197">
            <v>190895.78</v>
          </cell>
          <cell r="H197">
            <v>46524725.070000008</v>
          </cell>
        </row>
        <row r="198">
          <cell r="A198">
            <v>603</v>
          </cell>
          <cell r="B198" t="str">
            <v>MGMT SERV &amp; DATA PROC</v>
          </cell>
          <cell r="C198">
            <v>47638257.659999996</v>
          </cell>
          <cell r="D198">
            <v>1393074</v>
          </cell>
          <cell r="E198">
            <v>12854104.219999999</v>
          </cell>
          <cell r="F198">
            <v>1928083.11</v>
          </cell>
          <cell r="G198">
            <v>434929.82</v>
          </cell>
          <cell r="H198">
            <v>64248448.809999995</v>
          </cell>
        </row>
        <row r="199">
          <cell r="A199">
            <v>604</v>
          </cell>
          <cell r="B199" t="str">
            <v>MARKETING</v>
          </cell>
          <cell r="C199">
            <v>46902817.060000002</v>
          </cell>
          <cell r="D199">
            <v>750798.19</v>
          </cell>
          <cell r="E199">
            <v>18643972.700000003</v>
          </cell>
          <cell r="F199">
            <v>5998998.3099999996</v>
          </cell>
          <cell r="G199">
            <v>37827.99</v>
          </cell>
          <cell r="H199">
            <v>72334414.25</v>
          </cell>
        </row>
        <row r="200">
          <cell r="A200">
            <v>605</v>
          </cell>
          <cell r="B200" t="str">
            <v>SALES</v>
          </cell>
          <cell r="C200">
            <v>0</v>
          </cell>
          <cell r="D200">
            <v>0</v>
          </cell>
          <cell r="E200">
            <v>0</v>
          </cell>
          <cell r="F200">
            <v>0</v>
          </cell>
          <cell r="G200">
            <v>0</v>
          </cell>
          <cell r="H200">
            <v>0</v>
          </cell>
        </row>
        <row r="201">
          <cell r="A201">
            <v>606</v>
          </cell>
          <cell r="B201" t="str">
            <v>INDUSTRIAL DEVELOPMENT</v>
          </cell>
          <cell r="C201">
            <v>1459594.59</v>
          </cell>
          <cell r="D201">
            <v>25640.01</v>
          </cell>
          <cell r="E201">
            <v>4037.17</v>
          </cell>
          <cell r="F201">
            <v>37081.97</v>
          </cell>
          <cell r="G201">
            <v>0</v>
          </cell>
          <cell r="H201">
            <v>1526353.74</v>
          </cell>
        </row>
        <row r="202">
          <cell r="A202">
            <v>607</v>
          </cell>
          <cell r="B202" t="str">
            <v>PERSONNEL &amp; LABOR REL</v>
          </cell>
          <cell r="C202">
            <v>30665111.359999999</v>
          </cell>
          <cell r="D202">
            <v>269414.90000000002</v>
          </cell>
          <cell r="E202">
            <v>3372958.37</v>
          </cell>
          <cell r="F202">
            <v>9320308.6500000004</v>
          </cell>
          <cell r="G202">
            <v>224578.33000000002</v>
          </cell>
          <cell r="H202">
            <v>43852371.609999992</v>
          </cell>
        </row>
        <row r="203">
          <cell r="A203">
            <v>608</v>
          </cell>
          <cell r="B203" t="str">
            <v>LEGAL AND SECRETARIAL</v>
          </cell>
          <cell r="C203">
            <v>17437455.859999999</v>
          </cell>
          <cell r="D203">
            <v>185399.25</v>
          </cell>
          <cell r="E203">
            <v>59772182.350000001</v>
          </cell>
          <cell r="F203">
            <v>1929587.61</v>
          </cell>
          <cell r="G203">
            <v>884253.23</v>
          </cell>
          <cell r="H203">
            <v>80208878.300000012</v>
          </cell>
        </row>
        <row r="204">
          <cell r="A204">
            <v>609</v>
          </cell>
          <cell r="B204" t="str">
            <v>PUBL RELAT &amp; ADVERTIS</v>
          </cell>
          <cell r="C204">
            <v>3126011.2</v>
          </cell>
          <cell r="D204">
            <v>29398.1</v>
          </cell>
          <cell r="E204">
            <v>3292733.64</v>
          </cell>
          <cell r="F204">
            <v>1056763.24</v>
          </cell>
          <cell r="G204">
            <v>164625.63</v>
          </cell>
          <cell r="H204">
            <v>7669531.8100000005</v>
          </cell>
        </row>
        <row r="205">
          <cell r="A205">
            <v>610</v>
          </cell>
          <cell r="B205" t="str">
            <v>RESEARCH &amp; DEVELOPMENT</v>
          </cell>
          <cell r="C205">
            <v>71854.58</v>
          </cell>
          <cell r="D205">
            <v>174.42</v>
          </cell>
          <cell r="E205">
            <v>2789.81</v>
          </cell>
          <cell r="F205">
            <v>3102.86</v>
          </cell>
          <cell r="G205">
            <v>23.04</v>
          </cell>
          <cell r="H205">
            <v>77944.709999999992</v>
          </cell>
        </row>
        <row r="206">
          <cell r="A206">
            <v>611</v>
          </cell>
          <cell r="B206" t="str">
            <v>GENERAL-FRINGE BENEFITS</v>
          </cell>
          <cell r="C206">
            <v>0</v>
          </cell>
          <cell r="D206">
            <v>0</v>
          </cell>
          <cell r="E206">
            <v>0</v>
          </cell>
          <cell r="F206">
            <v>86619381.460000008</v>
          </cell>
          <cell r="G206">
            <v>599736.43999999994</v>
          </cell>
          <cell r="H206">
            <v>87219117.900000006</v>
          </cell>
        </row>
        <row r="207">
          <cell r="A207">
            <v>612</v>
          </cell>
          <cell r="B207" t="str">
            <v>GENERAL-CAS/INS</v>
          </cell>
          <cell r="C207">
            <v>0</v>
          </cell>
          <cell r="D207">
            <v>0</v>
          </cell>
          <cell r="E207">
            <v>0</v>
          </cell>
          <cell r="F207">
            <v>59441956.670000002</v>
          </cell>
          <cell r="G207">
            <v>9350</v>
          </cell>
          <cell r="H207">
            <v>59451306.670000002</v>
          </cell>
        </row>
        <row r="208">
          <cell r="A208">
            <v>613</v>
          </cell>
          <cell r="B208" t="str">
            <v>WRITEDOWN OF UNCOLL ACCT</v>
          </cell>
          <cell r="C208">
            <v>0</v>
          </cell>
          <cell r="D208">
            <v>0</v>
          </cell>
          <cell r="E208">
            <v>0</v>
          </cell>
          <cell r="F208">
            <v>1571551.72</v>
          </cell>
          <cell r="G208">
            <v>24557.26</v>
          </cell>
          <cell r="H208">
            <v>1596108.98</v>
          </cell>
        </row>
        <row r="209">
          <cell r="A209">
            <v>614</v>
          </cell>
          <cell r="B209" t="str">
            <v>PROPERTY TAXES</v>
          </cell>
          <cell r="C209">
            <v>0</v>
          </cell>
          <cell r="D209">
            <v>0</v>
          </cell>
          <cell r="E209">
            <v>0</v>
          </cell>
          <cell r="F209">
            <v>216220911</v>
          </cell>
          <cell r="G209">
            <v>1721089</v>
          </cell>
          <cell r="H209">
            <v>217942000</v>
          </cell>
        </row>
        <row r="210">
          <cell r="A210">
            <v>615</v>
          </cell>
          <cell r="B210" t="str">
            <v>OTHER TAXES</v>
          </cell>
          <cell r="C210">
            <v>0</v>
          </cell>
          <cell r="D210">
            <v>0</v>
          </cell>
          <cell r="E210">
            <v>0</v>
          </cell>
          <cell r="F210">
            <v>31862855.48</v>
          </cell>
          <cell r="G210">
            <v>144727</v>
          </cell>
          <cell r="H210">
            <v>32007582.48</v>
          </cell>
        </row>
        <row r="211">
          <cell r="A211">
            <v>616</v>
          </cell>
          <cell r="B211" t="str">
            <v>GENERAL-JT FAC-DR</v>
          </cell>
          <cell r="C211">
            <v>0</v>
          </cell>
          <cell r="D211">
            <v>0</v>
          </cell>
          <cell r="E211">
            <v>6655936</v>
          </cell>
          <cell r="F211">
            <v>0</v>
          </cell>
          <cell r="G211">
            <v>0</v>
          </cell>
          <cell r="H211">
            <v>6655936</v>
          </cell>
        </row>
        <row r="212">
          <cell r="A212">
            <v>617</v>
          </cell>
          <cell r="B212" t="str">
            <v>GENERAL-JT FAC-CR</v>
          </cell>
          <cell r="C212">
            <v>0</v>
          </cell>
          <cell r="D212">
            <v>0</v>
          </cell>
          <cell r="E212">
            <v>-39143.199999999997</v>
          </cell>
          <cell r="F212">
            <v>0</v>
          </cell>
          <cell r="G212">
            <v>0</v>
          </cell>
          <cell r="H212">
            <v>-39143.199999999997</v>
          </cell>
        </row>
        <row r="213">
          <cell r="A213">
            <v>618</v>
          </cell>
          <cell r="B213" t="str">
            <v>General</v>
          </cell>
          <cell r="C213">
            <v>59061837.719999999</v>
          </cell>
          <cell r="D213">
            <v>-714250.47000000009</v>
          </cell>
          <cell r="E213">
            <v>163681857.91</v>
          </cell>
          <cell r="F213">
            <v>71968549.060000002</v>
          </cell>
          <cell r="G213">
            <v>486125.10000000003</v>
          </cell>
          <cell r="H213">
            <v>294484119.32000005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H37"/>
  <sheetViews>
    <sheetView tabSelected="1" zoomScaleNormal="100" workbookViewId="0"/>
  </sheetViews>
  <sheetFormatPr defaultColWidth="9.625" defaultRowHeight="15"/>
  <cols>
    <col min="1" max="1" width="7.125" style="2659" customWidth="1"/>
    <col min="2" max="2" width="10.75" style="2659" customWidth="1"/>
    <col min="3" max="3" width="9.625" style="2659" customWidth="1"/>
    <col min="4" max="4" width="12.875" style="2659" customWidth="1"/>
    <col min="5" max="5" width="10.25" style="2659" customWidth="1"/>
    <col min="6" max="6" width="9.625" style="2659" customWidth="1"/>
    <col min="7" max="7" width="23" style="2659" customWidth="1"/>
    <col min="8" max="8" width="2.375" style="2659" customWidth="1"/>
    <col min="9" max="16384" width="9.625" style="2659"/>
  </cols>
  <sheetData>
    <row r="1" spans="1:8" ht="18.75" customHeight="1">
      <c r="A1" s="2432"/>
      <c r="B1" s="2501"/>
      <c r="C1" s="2501"/>
      <c r="D1" s="2501"/>
      <c r="E1" s="2501"/>
      <c r="F1" s="2501"/>
      <c r="G1" s="2501"/>
      <c r="H1" s="2658"/>
    </row>
    <row r="2" spans="1:8" ht="18.75" customHeight="1">
      <c r="A2" s="2660"/>
      <c r="B2" s="2661"/>
      <c r="C2" s="2661"/>
      <c r="D2" s="2661"/>
      <c r="E2" s="2661"/>
      <c r="F2" s="2661"/>
      <c r="G2" s="2661"/>
      <c r="H2" s="2662"/>
    </row>
    <row r="3" spans="1:8" ht="18.75" customHeight="1">
      <c r="A3" s="2663" t="s">
        <v>1076</v>
      </c>
      <c r="B3" s="2664"/>
      <c r="C3" s="2664"/>
      <c r="D3" s="2664"/>
      <c r="E3" s="2664"/>
      <c r="F3" s="976"/>
      <c r="G3" s="2664"/>
      <c r="H3" s="2524"/>
    </row>
    <row r="4" spans="1:8" ht="18.75" customHeight="1">
      <c r="A4" s="2665"/>
      <c r="B4" s="2664"/>
      <c r="C4" s="2664"/>
      <c r="D4" s="2664"/>
      <c r="E4" s="2664"/>
      <c r="F4" s="976"/>
      <c r="G4" s="2664"/>
      <c r="H4" s="2524"/>
    </row>
    <row r="5" spans="1:8" ht="18.75" customHeight="1">
      <c r="A5" s="2666" t="s">
        <v>1077</v>
      </c>
      <c r="B5" s="2664"/>
      <c r="C5" s="2664"/>
      <c r="D5" s="2664"/>
      <c r="E5" s="2664"/>
      <c r="F5" s="976"/>
      <c r="G5" s="2664"/>
      <c r="H5" s="2524"/>
    </row>
    <row r="6" spans="1:8" ht="18.75" customHeight="1">
      <c r="A6" s="2403"/>
      <c r="B6" s="2667"/>
      <c r="C6" s="2667"/>
      <c r="D6" s="2667"/>
      <c r="E6" s="2667"/>
      <c r="F6" s="1416"/>
      <c r="G6" s="2667"/>
      <c r="H6" s="1519"/>
    </row>
    <row r="7" spans="1:8" ht="18.75" customHeight="1">
      <c r="A7" s="2665"/>
      <c r="B7" s="2664"/>
      <c r="C7" s="2664"/>
      <c r="D7" s="2664"/>
      <c r="E7" s="2664"/>
      <c r="F7" s="976"/>
      <c r="G7" s="2664"/>
      <c r="H7" s="2524"/>
    </row>
    <row r="8" spans="1:8" ht="18.75" customHeight="1">
      <c r="A8" s="2779"/>
      <c r="B8" s="2664"/>
      <c r="C8" s="2664"/>
      <c r="D8" s="2664"/>
      <c r="E8" s="2664"/>
      <c r="F8" s="976"/>
      <c r="G8" s="2664"/>
      <c r="H8" s="2524"/>
    </row>
    <row r="9" spans="1:8" ht="38.25" customHeight="1">
      <c r="A9" s="2668" t="s">
        <v>1078</v>
      </c>
      <c r="B9" s="2664"/>
      <c r="C9" s="2664"/>
      <c r="D9" s="2664"/>
      <c r="E9" s="2664"/>
      <c r="F9" s="976"/>
      <c r="G9" s="2664"/>
      <c r="H9" s="2524"/>
    </row>
    <row r="10" spans="1:8" ht="20.25" customHeight="1">
      <c r="A10" s="2663"/>
      <c r="B10" s="2664"/>
      <c r="C10" s="2664"/>
      <c r="D10" s="2664"/>
      <c r="E10" s="2664"/>
      <c r="F10" s="976"/>
      <c r="G10" s="2664"/>
      <c r="H10" s="2524"/>
    </row>
    <row r="11" spans="1:8" ht="18.75" customHeight="1">
      <c r="A11" s="2403"/>
      <c r="B11" s="2667"/>
      <c r="C11" s="2667"/>
      <c r="D11" s="2667"/>
      <c r="E11" s="2667"/>
      <c r="F11" s="1416"/>
      <c r="G11" s="2667"/>
      <c r="H11" s="1519"/>
    </row>
    <row r="12" spans="1:8" ht="18.75" customHeight="1">
      <c r="A12" s="2522"/>
      <c r="B12" s="2669"/>
      <c r="C12" s="2669"/>
      <c r="D12" s="2669"/>
      <c r="E12" s="2669"/>
      <c r="F12" s="2926"/>
      <c r="G12" s="2669"/>
      <c r="H12" s="2521"/>
    </row>
    <row r="13" spans="1:8" ht="18.75" customHeight="1">
      <c r="A13" s="2670" t="s">
        <v>1079</v>
      </c>
      <c r="B13" s="2664"/>
      <c r="C13" s="2664"/>
      <c r="D13" s="2664"/>
      <c r="E13" s="2664"/>
      <c r="F13" s="976"/>
      <c r="G13" s="2664"/>
      <c r="H13" s="2524"/>
    </row>
    <row r="14" spans="1:8" ht="18.75" customHeight="1">
      <c r="A14" s="2665"/>
      <c r="B14" s="2664"/>
      <c r="C14" s="2664"/>
      <c r="D14" s="2664"/>
      <c r="E14" s="2664"/>
      <c r="F14" s="976"/>
      <c r="G14" s="2664"/>
      <c r="H14" s="2524"/>
    </row>
    <row r="15" spans="1:8" ht="18.75" customHeight="1">
      <c r="A15" s="2665"/>
      <c r="B15" s="2664"/>
      <c r="C15" s="2664"/>
      <c r="D15" s="2664"/>
      <c r="E15" s="2664"/>
      <c r="F15" s="976"/>
      <c r="G15" s="2664"/>
      <c r="H15" s="2524"/>
    </row>
    <row r="16" spans="1:8" ht="18.75" customHeight="1">
      <c r="A16" s="2670" t="s">
        <v>1080</v>
      </c>
      <c r="B16" s="2664"/>
      <c r="C16" s="2664"/>
      <c r="D16" s="2664"/>
      <c r="E16" s="2664"/>
      <c r="F16" s="976"/>
      <c r="G16" s="2664"/>
      <c r="H16" s="2524"/>
    </row>
    <row r="17" spans="1:8" ht="18.75" customHeight="1">
      <c r="A17" s="2665"/>
      <c r="B17" s="2664"/>
      <c r="C17" s="2664"/>
      <c r="D17" s="2664"/>
      <c r="E17" s="2664"/>
      <c r="F17" s="976"/>
      <c r="G17" s="2664"/>
      <c r="H17" s="2524"/>
    </row>
    <row r="18" spans="1:8" ht="18.75" customHeight="1">
      <c r="A18" s="2665"/>
      <c r="B18" s="2664"/>
      <c r="C18" s="2664"/>
      <c r="D18" s="2664"/>
      <c r="E18" s="2664"/>
      <c r="F18" s="976"/>
      <c r="G18" s="2664"/>
      <c r="H18" s="2524"/>
    </row>
    <row r="19" spans="1:8" ht="18.75" customHeight="1">
      <c r="A19" s="2670" t="s">
        <v>1081</v>
      </c>
      <c r="B19" s="2664"/>
      <c r="C19" s="2664"/>
      <c r="D19" s="2664"/>
      <c r="E19" s="2664"/>
      <c r="F19" s="976"/>
      <c r="G19" s="2664"/>
      <c r="H19" s="2524"/>
    </row>
    <row r="20" spans="1:8" ht="18.75" customHeight="1">
      <c r="A20" s="2665"/>
      <c r="B20" s="2664"/>
      <c r="C20" s="2664"/>
      <c r="D20" s="2664"/>
      <c r="E20" s="2664"/>
      <c r="F20" s="976"/>
      <c r="G20" s="2664"/>
      <c r="H20" s="2524"/>
    </row>
    <row r="21" spans="1:8" ht="18.75" customHeight="1">
      <c r="A21" s="2670" t="s">
        <v>3293</v>
      </c>
      <c r="B21" s="2664"/>
      <c r="C21" s="2664"/>
      <c r="D21" s="2664"/>
      <c r="E21" s="2664"/>
      <c r="F21" s="976"/>
      <c r="G21" s="2664"/>
      <c r="H21" s="2524"/>
    </row>
    <row r="22" spans="1:8" ht="18.75" customHeight="1">
      <c r="A22" s="2660"/>
      <c r="B22" s="2661"/>
      <c r="C22" s="2661"/>
      <c r="D22" s="2661"/>
      <c r="E22" s="2661"/>
      <c r="F22" s="2661"/>
      <c r="G22" s="2661"/>
      <c r="H22" s="2662"/>
    </row>
    <row r="23" spans="1:8" ht="18.75" customHeight="1">
      <c r="A23" s="2660"/>
      <c r="B23" s="2661"/>
      <c r="C23" s="2661"/>
      <c r="D23" s="2661"/>
      <c r="E23" s="2661"/>
      <c r="F23" s="2661"/>
      <c r="G23" s="2661"/>
      <c r="H23" s="2662"/>
    </row>
    <row r="24" spans="1:8" ht="18.75" customHeight="1">
      <c r="A24" s="2660"/>
      <c r="B24" s="2661"/>
      <c r="C24" s="2661"/>
      <c r="D24" s="2661"/>
      <c r="E24" s="2661"/>
      <c r="F24" s="2661"/>
      <c r="G24" s="2661"/>
      <c r="H24" s="2662"/>
    </row>
    <row r="25" spans="1:8" ht="18.75" customHeight="1">
      <c r="A25" s="2520" t="s">
        <v>1082</v>
      </c>
      <c r="B25" s="920"/>
      <c r="C25" s="2478"/>
      <c r="D25" s="2478"/>
      <c r="E25" s="2478"/>
      <c r="F25" s="2478"/>
      <c r="G25" s="2478"/>
      <c r="H25" s="2671"/>
    </row>
    <row r="26" spans="1:8" ht="18.75" customHeight="1">
      <c r="A26" s="2520" t="s">
        <v>1083</v>
      </c>
      <c r="B26" s="920"/>
      <c r="C26" s="2478"/>
      <c r="D26" s="2478"/>
      <c r="E26" s="2478"/>
      <c r="F26" s="2478"/>
      <c r="G26" s="2478"/>
      <c r="H26" s="2671"/>
    </row>
    <row r="27" spans="1:8" ht="18.75" customHeight="1">
      <c r="A27" s="2665"/>
      <c r="B27" s="2664"/>
      <c r="C27" s="2664"/>
      <c r="D27" s="2664"/>
      <c r="E27" s="2664"/>
      <c r="F27" s="2664"/>
      <c r="G27" s="2664"/>
      <c r="H27" s="2524"/>
    </row>
    <row r="28" spans="1:8" ht="18.75" customHeight="1">
      <c r="A28" s="2660"/>
      <c r="B28" s="2661"/>
      <c r="C28" s="2661"/>
      <c r="D28" s="2661"/>
      <c r="E28" s="2661"/>
      <c r="F28" s="2661"/>
      <c r="G28" s="2661"/>
      <c r="H28" s="2662"/>
    </row>
    <row r="29" spans="1:8" ht="18.75" customHeight="1">
      <c r="A29" s="2660"/>
      <c r="B29" s="2661"/>
      <c r="C29" s="2661"/>
      <c r="D29" s="2661"/>
      <c r="E29" s="2661"/>
      <c r="F29" s="2661"/>
      <c r="G29" s="2661"/>
      <c r="H29" s="2662"/>
    </row>
    <row r="30" spans="1:8" ht="18.75" customHeight="1">
      <c r="A30" s="1126" t="s">
        <v>1084</v>
      </c>
      <c r="B30" s="2905" t="s">
        <v>1085</v>
      </c>
      <c r="C30" s="1416"/>
      <c r="D30" s="2667"/>
      <c r="E30" s="2672" t="s">
        <v>1086</v>
      </c>
      <c r="F30" s="2518" t="s">
        <v>1087</v>
      </c>
      <c r="G30" s="1416"/>
      <c r="H30" s="2673" t="s">
        <v>637</v>
      </c>
    </row>
    <row r="31" spans="1:8" ht="18.75" customHeight="1">
      <c r="A31" s="2660"/>
      <c r="B31" s="944"/>
      <c r="C31" s="2661"/>
      <c r="D31" s="2661"/>
      <c r="E31" s="2661"/>
      <c r="F31" s="2661"/>
      <c r="G31" s="2661"/>
      <c r="H31" s="2662"/>
    </row>
    <row r="32" spans="1:8" ht="18.75" customHeight="1">
      <c r="A32" s="1126" t="s">
        <v>1088</v>
      </c>
      <c r="B32" s="944"/>
      <c r="C32" s="2517" t="s">
        <v>3294</v>
      </c>
      <c r="D32" s="2674"/>
      <c r="E32" s="2516"/>
      <c r="F32" s="2516"/>
      <c r="G32" s="2516"/>
      <c r="H32" s="2662"/>
    </row>
    <row r="33" spans="1:8" ht="18.75" customHeight="1">
      <c r="A33" s="2660"/>
      <c r="B33" s="944"/>
      <c r="C33" s="2661"/>
      <c r="D33" s="2661"/>
      <c r="E33" s="2661"/>
      <c r="F33" s="2661"/>
      <c r="G33" s="2661"/>
      <c r="H33" s="2662"/>
    </row>
    <row r="34" spans="1:8" ht="18.75" customHeight="1">
      <c r="A34" s="1126" t="s">
        <v>1089</v>
      </c>
      <c r="B34" s="944"/>
      <c r="C34" s="2517" t="s">
        <v>1090</v>
      </c>
      <c r="D34" s="2674"/>
      <c r="E34" s="2516"/>
      <c r="F34" s="2516"/>
      <c r="G34" s="2516"/>
      <c r="H34" s="2662"/>
    </row>
    <row r="35" spans="1:8" ht="18.75" customHeight="1">
      <c r="A35" s="2660"/>
      <c r="B35" s="2661"/>
      <c r="C35" s="2661"/>
      <c r="D35" s="2661"/>
      <c r="E35" s="2661"/>
      <c r="F35" s="2661"/>
      <c r="G35" s="2661"/>
      <c r="H35" s="2662"/>
    </row>
    <row r="36" spans="1:8" ht="18.75" customHeight="1">
      <c r="A36" s="2660"/>
      <c r="B36" s="2661"/>
      <c r="C36" s="2661"/>
      <c r="D36" s="2661"/>
      <c r="E36" s="2661"/>
      <c r="F36" s="2661"/>
      <c r="G36" s="2661"/>
      <c r="H36" s="2662"/>
    </row>
    <row r="37" spans="1:8" ht="18.75" customHeight="1">
      <c r="A37" s="2675"/>
      <c r="B37" s="2516"/>
      <c r="C37" s="2516"/>
      <c r="D37" s="2516"/>
      <c r="E37" s="2516"/>
      <c r="F37" s="2516"/>
      <c r="G37" s="2516"/>
      <c r="H37" s="2515"/>
    </row>
  </sheetData>
  <pageMargins left="0.65" right="0.25" top="0.5" bottom="0.5" header="0.25" footer="0.25"/>
  <pageSetup orientation="portrait" horizontalDpi="1200" verticalDpi="1200" r:id="rId1"/>
  <headerFooter alignWithMargins="0">
    <oddHeader>&amp;L&amp;"Arial,Regular"&amp;8Road Initials: UPRR  Year: 2012&amp;R&amp;"Arial,Regular"&amp;8 97</oddHeader>
    <oddFooter>&amp;L&amp;"Arial,Regular"&amp;8Railroad Annual Report R-1</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I51"/>
  <sheetViews>
    <sheetView zoomScale="115" zoomScaleNormal="115" workbookViewId="0"/>
  </sheetViews>
  <sheetFormatPr defaultColWidth="9.625" defaultRowHeight="12.75"/>
  <cols>
    <col min="1" max="1" width="9.125" style="299" customWidth="1"/>
    <col min="2" max="4" width="9.625" style="299" customWidth="1"/>
    <col min="5" max="5" width="12.125" style="299" customWidth="1"/>
    <col min="6" max="6" width="9.625" style="299" customWidth="1"/>
    <col min="7" max="7" width="12.375" style="299" customWidth="1"/>
    <col min="8" max="8" width="9.625" style="299" customWidth="1"/>
    <col min="9" max="9" width="13.875" style="299" customWidth="1"/>
    <col min="10" max="16384" width="9.625" style="299"/>
  </cols>
  <sheetData>
    <row r="1" spans="1:9" ht="14.25" customHeight="1">
      <c r="A1" s="608"/>
      <c r="B1" s="609"/>
      <c r="C1" s="609"/>
      <c r="D1" s="609"/>
      <c r="E1" s="609"/>
      <c r="F1" s="609"/>
      <c r="G1" s="609"/>
      <c r="H1" s="609"/>
      <c r="I1" s="610"/>
    </row>
    <row r="2" spans="1:9" ht="14.25" customHeight="1">
      <c r="A2" s="588"/>
      <c r="I2" s="611"/>
    </row>
    <row r="3" spans="1:9" ht="14.25" customHeight="1">
      <c r="A3" s="612" t="s">
        <v>1091</v>
      </c>
      <c r="B3" s="296"/>
      <c r="C3" s="296"/>
      <c r="D3" s="296"/>
      <c r="E3" s="296"/>
      <c r="F3" s="296"/>
      <c r="G3" s="296"/>
      <c r="H3" s="296"/>
      <c r="I3" s="297"/>
    </row>
    <row r="4" spans="1:9" ht="14.25" customHeight="1">
      <c r="A4" s="588"/>
      <c r="I4" s="611"/>
    </row>
    <row r="5" spans="1:9" ht="14.25" customHeight="1">
      <c r="A5" s="588"/>
      <c r="B5" s="300" t="s">
        <v>1092</v>
      </c>
      <c r="I5" s="611"/>
    </row>
    <row r="6" spans="1:9" ht="14.25" customHeight="1">
      <c r="A6" s="588"/>
      <c r="B6" s="300" t="s">
        <v>1093</v>
      </c>
      <c r="I6" s="611"/>
    </row>
    <row r="7" spans="1:9" ht="14.25" customHeight="1">
      <c r="A7" s="588"/>
      <c r="B7" s="300" t="s">
        <v>1094</v>
      </c>
      <c r="I7" s="611"/>
    </row>
    <row r="8" spans="1:9" ht="14.25" customHeight="1">
      <c r="A8" s="588"/>
      <c r="B8" s="299" t="s">
        <v>1095</v>
      </c>
      <c r="I8" s="611"/>
    </row>
    <row r="9" spans="1:9" ht="14.25" customHeight="1">
      <c r="A9" s="588"/>
      <c r="I9" s="611"/>
    </row>
    <row r="10" spans="1:9" ht="14.25" customHeight="1">
      <c r="A10" s="588"/>
      <c r="B10" s="300" t="s">
        <v>1096</v>
      </c>
      <c r="I10" s="611"/>
    </row>
    <row r="11" spans="1:9" ht="14.25" customHeight="1">
      <c r="A11" s="588"/>
      <c r="I11" s="611"/>
    </row>
    <row r="12" spans="1:9" ht="14.25" customHeight="1">
      <c r="A12" s="588"/>
      <c r="I12" s="611"/>
    </row>
    <row r="13" spans="1:9" ht="14.25" customHeight="1">
      <c r="A13" s="588"/>
      <c r="C13" s="298" t="s">
        <v>1097</v>
      </c>
      <c r="D13" s="298"/>
      <c r="E13" s="298"/>
      <c r="F13" s="298"/>
      <c r="I13" s="611"/>
    </row>
    <row r="14" spans="1:9" ht="14.25" customHeight="1">
      <c r="A14" s="588"/>
      <c r="I14" s="611"/>
    </row>
    <row r="15" spans="1:9" ht="14.25" customHeight="1">
      <c r="A15" s="588"/>
      <c r="B15" s="299" t="s">
        <v>1098</v>
      </c>
      <c r="I15" s="611"/>
    </row>
    <row r="16" spans="1:9" ht="14.25" customHeight="1">
      <c r="A16" s="588"/>
      <c r="B16" s="300" t="s">
        <v>1099</v>
      </c>
      <c r="I16" s="611"/>
    </row>
    <row r="17" spans="1:9" ht="14.25" customHeight="1">
      <c r="A17" s="588"/>
      <c r="B17" s="300"/>
      <c r="I17" s="611"/>
    </row>
    <row r="18" spans="1:9" ht="14.25" customHeight="1">
      <c r="A18" s="588"/>
      <c r="B18" s="300"/>
      <c r="I18" s="611"/>
    </row>
    <row r="19" spans="1:9" ht="15" customHeight="1">
      <c r="A19" s="588"/>
      <c r="B19" s="613" t="s">
        <v>1100</v>
      </c>
      <c r="C19" s="614"/>
      <c r="D19" s="614"/>
      <c r="E19" s="614"/>
      <c r="F19" s="614"/>
      <c r="G19" s="614"/>
      <c r="H19" s="614"/>
      <c r="I19" s="611"/>
    </row>
    <row r="20" spans="1:9" ht="14.25" customHeight="1">
      <c r="A20" s="588"/>
      <c r="B20" s="613" t="s">
        <v>1101</v>
      </c>
      <c r="C20" s="614"/>
      <c r="D20" s="614"/>
      <c r="E20" s="614"/>
      <c r="F20" s="614"/>
      <c r="G20" s="614"/>
      <c r="H20" s="614"/>
      <c r="I20" s="611"/>
    </row>
    <row r="21" spans="1:9" ht="14.25" customHeight="1">
      <c r="A21" s="588"/>
      <c r="B21" s="613" t="s">
        <v>1102</v>
      </c>
      <c r="C21" s="614"/>
      <c r="D21" s="614"/>
      <c r="E21" s="614"/>
      <c r="F21" s="614"/>
      <c r="G21" s="614"/>
      <c r="H21" s="614"/>
      <c r="I21" s="611"/>
    </row>
    <row r="22" spans="1:9" ht="14.25" customHeight="1">
      <c r="A22" s="588"/>
      <c r="B22" s="613" t="s">
        <v>1103</v>
      </c>
      <c r="C22" s="614"/>
      <c r="D22" s="614"/>
      <c r="E22" s="614"/>
      <c r="F22" s="614"/>
      <c r="G22" s="614"/>
      <c r="H22" s="614"/>
      <c r="I22" s="611"/>
    </row>
    <row r="23" spans="1:9" ht="14.25" customHeight="1">
      <c r="A23" s="588"/>
      <c r="B23" s="613" t="s">
        <v>1104</v>
      </c>
      <c r="C23" s="614"/>
      <c r="D23" s="614"/>
      <c r="E23" s="614"/>
      <c r="F23" s="614"/>
      <c r="G23" s="614"/>
      <c r="H23" s="614"/>
      <c r="I23" s="611"/>
    </row>
    <row r="24" spans="1:9" ht="14.25" customHeight="1">
      <c r="A24" s="588"/>
      <c r="B24" s="613" t="s">
        <v>1105</v>
      </c>
      <c r="C24" s="614"/>
      <c r="D24" s="614"/>
      <c r="E24" s="614"/>
      <c r="F24" s="614"/>
      <c r="G24" s="614"/>
      <c r="H24" s="614"/>
      <c r="I24" s="611"/>
    </row>
    <row r="25" spans="1:9" ht="14.25" customHeight="1">
      <c r="A25" s="588"/>
      <c r="B25" s="613" t="s">
        <v>1106</v>
      </c>
      <c r="C25" s="614"/>
      <c r="D25" s="614"/>
      <c r="E25" s="614"/>
      <c r="F25" s="614"/>
      <c r="G25" s="614"/>
      <c r="H25" s="614"/>
      <c r="I25" s="611"/>
    </row>
    <row r="26" spans="1:9" ht="14.25" customHeight="1">
      <c r="A26" s="588"/>
      <c r="B26" s="299" t="s">
        <v>1107</v>
      </c>
      <c r="C26" s="614"/>
      <c r="D26" s="614"/>
      <c r="E26" s="614"/>
      <c r="F26" s="614"/>
      <c r="G26" s="614"/>
      <c r="H26" s="614"/>
      <c r="I26" s="611"/>
    </row>
    <row r="27" spans="1:9" ht="14.25" customHeight="1">
      <c r="A27" s="588"/>
      <c r="B27" s="613" t="s">
        <v>1108</v>
      </c>
      <c r="C27" s="614"/>
      <c r="D27" s="614"/>
      <c r="E27" s="614"/>
      <c r="F27" s="614"/>
      <c r="G27" s="614"/>
      <c r="H27" s="614"/>
      <c r="I27" s="611"/>
    </row>
    <row r="28" spans="1:9" ht="14.25" customHeight="1">
      <c r="A28" s="588"/>
      <c r="B28" s="613" t="s">
        <v>1109</v>
      </c>
      <c r="C28" s="614"/>
      <c r="D28" s="614"/>
      <c r="E28" s="614"/>
      <c r="F28" s="614"/>
      <c r="G28" s="614"/>
      <c r="H28" s="614"/>
      <c r="I28" s="611"/>
    </row>
    <row r="29" spans="1:9" ht="14.25" customHeight="1">
      <c r="A29" s="588"/>
      <c r="B29" s="613" t="s">
        <v>1110</v>
      </c>
      <c r="C29" s="614"/>
      <c r="D29" s="614"/>
      <c r="E29" s="614"/>
      <c r="F29" s="614"/>
      <c r="G29" s="614"/>
      <c r="H29" s="614"/>
      <c r="I29" s="611"/>
    </row>
    <row r="30" spans="1:9" ht="14.25" customHeight="1">
      <c r="A30" s="588"/>
      <c r="B30" s="613" t="s">
        <v>1111</v>
      </c>
      <c r="C30" s="614"/>
      <c r="D30" s="614"/>
      <c r="E30" s="614"/>
      <c r="F30" s="614"/>
      <c r="G30" s="614"/>
      <c r="H30" s="614"/>
      <c r="I30" s="611"/>
    </row>
    <row r="31" spans="1:9" ht="14.25" customHeight="1">
      <c r="A31" s="588"/>
      <c r="B31" s="613" t="s">
        <v>1112</v>
      </c>
      <c r="C31" s="614"/>
      <c r="D31" s="614"/>
      <c r="E31" s="614"/>
      <c r="F31" s="614"/>
      <c r="G31" s="614"/>
      <c r="H31" s="614"/>
      <c r="I31" s="611"/>
    </row>
    <row r="32" spans="1:9" ht="14.25" customHeight="1">
      <c r="A32" s="588"/>
      <c r="B32" s="613" t="s">
        <v>1113</v>
      </c>
      <c r="C32" s="614"/>
      <c r="D32" s="614"/>
      <c r="E32" s="614"/>
      <c r="F32" s="614"/>
      <c r="G32" s="614"/>
      <c r="H32" s="614"/>
      <c r="I32" s="611"/>
    </row>
    <row r="33" spans="1:9" ht="14.25" customHeight="1">
      <c r="A33" s="588"/>
      <c r="B33" s="613" t="s">
        <v>1114</v>
      </c>
      <c r="C33" s="614"/>
      <c r="D33" s="614"/>
      <c r="E33" s="614"/>
      <c r="F33" s="614"/>
      <c r="G33" s="614"/>
      <c r="H33" s="614"/>
      <c r="I33" s="611"/>
    </row>
    <row r="34" spans="1:9" ht="14.25" customHeight="1">
      <c r="A34" s="588"/>
      <c r="B34" s="613" t="s">
        <v>1115</v>
      </c>
      <c r="C34" s="614"/>
      <c r="D34" s="614"/>
      <c r="E34" s="614"/>
      <c r="F34" s="614"/>
      <c r="G34" s="614"/>
      <c r="H34" s="614"/>
      <c r="I34" s="611"/>
    </row>
    <row r="35" spans="1:9" ht="14.25" customHeight="1">
      <c r="A35" s="588"/>
      <c r="B35" s="615" t="s">
        <v>1116</v>
      </c>
      <c r="I35" s="611"/>
    </row>
    <row r="36" spans="1:9" ht="14.25" customHeight="1">
      <c r="A36" s="588"/>
      <c r="B36" s="299" t="s">
        <v>1117</v>
      </c>
      <c r="I36" s="611"/>
    </row>
    <row r="37" spans="1:9" ht="14.25" customHeight="1">
      <c r="A37" s="588"/>
      <c r="I37" s="611"/>
    </row>
    <row r="38" spans="1:9" ht="14.25" customHeight="1">
      <c r="A38" s="588"/>
      <c r="I38" s="611"/>
    </row>
    <row r="39" spans="1:9" ht="14.25" customHeight="1">
      <c r="A39" s="588"/>
      <c r="I39" s="611"/>
    </row>
    <row r="40" spans="1:9" ht="14.25" customHeight="1">
      <c r="A40" s="588"/>
      <c r="I40" s="611"/>
    </row>
    <row r="41" spans="1:9" ht="14.25" customHeight="1">
      <c r="A41" s="588"/>
      <c r="I41" s="611"/>
    </row>
    <row r="42" spans="1:9" ht="14.25" customHeight="1">
      <c r="A42" s="588"/>
      <c r="I42" s="611"/>
    </row>
    <row r="43" spans="1:9" ht="14.25" customHeight="1">
      <c r="A43" s="588"/>
      <c r="I43" s="611"/>
    </row>
    <row r="44" spans="1:9" ht="14.25" customHeight="1">
      <c r="A44" s="588"/>
      <c r="I44" s="611"/>
    </row>
    <row r="45" spans="1:9" ht="14.25" customHeight="1">
      <c r="A45" s="588"/>
      <c r="I45" s="611"/>
    </row>
    <row r="46" spans="1:9" ht="14.25" customHeight="1">
      <c r="A46" s="588"/>
      <c r="I46" s="611"/>
    </row>
    <row r="47" spans="1:9" ht="14.25" customHeight="1">
      <c r="A47" s="588"/>
      <c r="I47" s="611"/>
    </row>
    <row r="48" spans="1:9" ht="14.25" customHeight="1">
      <c r="A48" s="588"/>
      <c r="I48" s="611"/>
    </row>
    <row r="49" spans="1:9" ht="14.25" customHeight="1">
      <c r="A49" s="588"/>
      <c r="I49" s="611"/>
    </row>
    <row r="50" spans="1:9" ht="14.25" customHeight="1">
      <c r="A50" s="588"/>
      <c r="I50" s="611"/>
    </row>
    <row r="51" spans="1:9" ht="14.25" customHeight="1">
      <c r="A51" s="616"/>
      <c r="B51" s="589"/>
      <c r="C51" s="589"/>
      <c r="D51" s="589"/>
      <c r="E51" s="589"/>
      <c r="F51" s="589"/>
      <c r="G51" s="589"/>
      <c r="H51" s="589"/>
      <c r="I51" s="617"/>
    </row>
  </sheetData>
  <pageMargins left="0.65" right="0.25" top="0.5" bottom="0.5" header="0.25" footer="0.25"/>
  <pageSetup scale="95" orientation="portrait" horizontalDpi="1200" verticalDpi="1200" r:id="rId1"/>
  <headerFooter alignWithMargins="0">
    <oddHeader>&amp;R&amp;"Arial,Regular"Road Initials: UPRR  Year: 2012</oddHeader>
    <oddFooter>&amp;L&amp;"Arial,Regular"&amp;8Railroad Annual Report R-1</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K65"/>
  <sheetViews>
    <sheetView zoomScaleNormal="100" workbookViewId="0"/>
  </sheetViews>
  <sheetFormatPr defaultRowHeight="11.25"/>
  <cols>
    <col min="1" max="10" width="7.75" style="748" customWidth="1"/>
    <col min="11" max="11" width="8.125" style="748" customWidth="1"/>
    <col min="12" max="16384" width="9" style="748"/>
  </cols>
  <sheetData>
    <row r="1" spans="1:11">
      <c r="A1" s="747"/>
      <c r="B1" s="979"/>
      <c r="C1" s="979"/>
      <c r="D1" s="979"/>
      <c r="E1" s="979"/>
      <c r="F1" s="979"/>
      <c r="G1" s="979"/>
      <c r="H1" s="979"/>
      <c r="I1" s="979"/>
      <c r="J1" s="979"/>
      <c r="K1" s="723"/>
    </row>
    <row r="2" spans="1:11">
      <c r="A2" s="1610" t="s">
        <v>1118</v>
      </c>
      <c r="B2" s="977"/>
      <c r="C2" s="977"/>
      <c r="D2" s="977"/>
      <c r="E2" s="977"/>
      <c r="F2" s="977"/>
      <c r="G2" s="977"/>
      <c r="H2" s="977"/>
      <c r="I2" s="977"/>
      <c r="J2" s="977"/>
      <c r="K2" s="720"/>
    </row>
    <row r="3" spans="1:11">
      <c r="A3" s="721"/>
      <c r="B3" s="975"/>
      <c r="C3" s="975"/>
      <c r="D3" s="975"/>
      <c r="E3" s="975"/>
      <c r="F3" s="975"/>
      <c r="G3" s="975"/>
      <c r="H3" s="975"/>
      <c r="I3" s="975"/>
      <c r="J3" s="975"/>
      <c r="K3" s="974"/>
    </row>
    <row r="4" spans="1:11">
      <c r="A4" s="1987" t="s">
        <v>65</v>
      </c>
      <c r="B4" s="975" t="s">
        <v>1119</v>
      </c>
      <c r="C4" s="975"/>
      <c r="D4" s="975"/>
      <c r="E4" s="975"/>
      <c r="F4" s="975"/>
      <c r="G4" s="975"/>
      <c r="H4" s="975"/>
      <c r="I4" s="975"/>
      <c r="J4" s="975"/>
      <c r="K4" s="974"/>
    </row>
    <row r="5" spans="1:11">
      <c r="A5" s="923"/>
      <c r="B5" s="975" t="s">
        <v>1120</v>
      </c>
      <c r="C5" s="975"/>
      <c r="D5" s="975"/>
      <c r="E5" s="975"/>
      <c r="F5" s="975"/>
      <c r="G5" s="975"/>
      <c r="H5" s="975"/>
      <c r="I5" s="975"/>
      <c r="J5" s="975"/>
      <c r="K5" s="974"/>
    </row>
    <row r="6" spans="1:11">
      <c r="A6" s="923"/>
      <c r="B6" s="975"/>
      <c r="C6" s="975"/>
      <c r="D6" s="975"/>
      <c r="E6" s="975"/>
      <c r="F6" s="975"/>
      <c r="G6" s="975"/>
      <c r="H6" s="975"/>
      <c r="I6" s="975"/>
      <c r="J6" s="975"/>
      <c r="K6" s="974"/>
    </row>
    <row r="7" spans="1:11">
      <c r="A7" s="1987" t="s">
        <v>67</v>
      </c>
      <c r="B7" s="975" t="s">
        <v>1121</v>
      </c>
      <c r="C7" s="975"/>
      <c r="D7" s="975"/>
      <c r="E7" s="975"/>
      <c r="F7" s="975"/>
      <c r="G7" s="975"/>
      <c r="H7" s="975"/>
      <c r="I7" s="975"/>
      <c r="J7" s="975"/>
      <c r="K7" s="974"/>
    </row>
    <row r="8" spans="1:11">
      <c r="A8" s="923"/>
      <c r="B8" s="975"/>
      <c r="C8" s="975"/>
      <c r="D8" s="975"/>
      <c r="E8" s="975"/>
      <c r="F8" s="975"/>
      <c r="G8" s="975"/>
      <c r="H8" s="975"/>
      <c r="I8" s="975"/>
      <c r="J8" s="975"/>
      <c r="K8" s="974"/>
    </row>
    <row r="9" spans="1:11">
      <c r="A9" s="1987" t="s">
        <v>68</v>
      </c>
      <c r="B9" s="975" t="s">
        <v>1122</v>
      </c>
      <c r="C9" s="975"/>
      <c r="D9" s="975"/>
      <c r="E9" s="975"/>
      <c r="F9" s="975"/>
      <c r="G9" s="975"/>
      <c r="H9" s="975"/>
      <c r="I9" s="975"/>
      <c r="J9" s="975"/>
      <c r="K9" s="974"/>
    </row>
    <row r="10" spans="1:11">
      <c r="A10" s="721"/>
      <c r="B10" s="975"/>
      <c r="C10" s="975"/>
      <c r="D10" s="975"/>
      <c r="E10" s="975"/>
      <c r="F10" s="975"/>
      <c r="G10" s="975"/>
      <c r="H10" s="975"/>
      <c r="I10" s="975"/>
      <c r="J10" s="975"/>
      <c r="K10" s="974"/>
    </row>
    <row r="11" spans="1:11">
      <c r="A11" s="721"/>
      <c r="B11" s="975"/>
      <c r="C11" s="975"/>
      <c r="D11" s="975"/>
      <c r="E11" s="975"/>
      <c r="F11" s="975"/>
      <c r="G11" s="975"/>
      <c r="H11" s="975"/>
      <c r="I11" s="975"/>
      <c r="J11" s="975"/>
      <c r="K11" s="974"/>
    </row>
    <row r="12" spans="1:11">
      <c r="A12" s="971"/>
      <c r="B12" s="724"/>
      <c r="C12" s="724"/>
      <c r="D12" s="724"/>
      <c r="E12" s="724"/>
      <c r="F12" s="724"/>
      <c r="G12" s="724"/>
      <c r="H12" s="724"/>
      <c r="I12" s="724"/>
      <c r="J12" s="724"/>
      <c r="K12" s="719"/>
    </row>
    <row r="13" spans="1:11">
      <c r="A13" s="725"/>
      <c r="B13" s="975"/>
      <c r="C13" s="974"/>
      <c r="D13" s="975"/>
      <c r="E13" s="975"/>
      <c r="F13" s="975"/>
      <c r="G13" s="975"/>
      <c r="H13" s="975"/>
      <c r="I13" s="975"/>
      <c r="J13" s="975"/>
      <c r="K13" s="974"/>
    </row>
    <row r="14" spans="1:11">
      <c r="A14" s="939" t="s">
        <v>1123</v>
      </c>
      <c r="B14" s="977" t="s">
        <v>1124</v>
      </c>
      <c r="C14" s="720"/>
      <c r="D14" s="977" t="s">
        <v>1125</v>
      </c>
      <c r="E14" s="977"/>
      <c r="F14" s="977"/>
      <c r="G14" s="977"/>
      <c r="H14" s="977"/>
      <c r="I14" s="977"/>
      <c r="J14" s="977"/>
      <c r="K14" s="720"/>
    </row>
    <row r="15" spans="1:11">
      <c r="A15" s="969"/>
      <c r="B15" s="724"/>
      <c r="C15" s="719"/>
      <c r="D15" s="724"/>
      <c r="E15" s="724"/>
      <c r="F15" s="724"/>
      <c r="G15" s="724"/>
      <c r="H15" s="724"/>
      <c r="I15" s="724"/>
      <c r="J15" s="724"/>
      <c r="K15" s="719"/>
    </row>
    <row r="16" spans="1:11">
      <c r="A16" s="725"/>
      <c r="B16" s="975"/>
      <c r="C16" s="974"/>
      <c r="D16" s="975"/>
      <c r="E16" s="975"/>
      <c r="F16" s="975"/>
      <c r="G16" s="975"/>
      <c r="H16" s="975"/>
      <c r="I16" s="975"/>
      <c r="J16" s="975"/>
      <c r="K16" s="974"/>
    </row>
    <row r="17" spans="1:11">
      <c r="A17" s="725"/>
      <c r="B17" s="975"/>
      <c r="C17" s="974"/>
      <c r="D17" s="975"/>
      <c r="E17" s="975"/>
      <c r="F17" s="975"/>
      <c r="G17" s="975"/>
      <c r="H17" s="975"/>
      <c r="I17" s="975"/>
      <c r="J17" s="975"/>
      <c r="K17" s="974"/>
    </row>
    <row r="18" spans="1:11">
      <c r="A18" s="725"/>
      <c r="B18" s="975"/>
      <c r="C18" s="974"/>
      <c r="D18" s="975"/>
      <c r="E18" s="975"/>
      <c r="F18" s="975"/>
      <c r="G18" s="975"/>
      <c r="H18" s="975"/>
      <c r="I18" s="975"/>
      <c r="J18" s="975"/>
      <c r="K18" s="974"/>
    </row>
    <row r="19" spans="1:11">
      <c r="A19" s="725"/>
      <c r="B19" s="975"/>
      <c r="C19" s="974"/>
      <c r="D19" s="975"/>
      <c r="E19" s="975"/>
      <c r="F19" s="975"/>
      <c r="G19" s="975"/>
      <c r="H19" s="975"/>
      <c r="I19" s="975"/>
      <c r="J19" s="975"/>
      <c r="K19" s="974"/>
    </row>
    <row r="20" spans="1:11">
      <c r="A20" s="725"/>
      <c r="B20" s="975"/>
      <c r="C20" s="974"/>
      <c r="D20" s="975"/>
      <c r="E20" s="975"/>
      <c r="F20" s="975"/>
      <c r="G20" s="975"/>
      <c r="H20" s="975"/>
      <c r="I20" s="975"/>
      <c r="J20" s="975"/>
      <c r="K20" s="974"/>
    </row>
    <row r="21" spans="1:11">
      <c r="A21" s="725"/>
      <c r="B21" s="975"/>
      <c r="C21" s="974"/>
      <c r="D21" s="975"/>
      <c r="E21" s="975"/>
      <c r="F21" s="975"/>
      <c r="G21" s="975"/>
      <c r="H21" s="975"/>
      <c r="I21" s="975"/>
      <c r="J21" s="975"/>
      <c r="K21" s="974"/>
    </row>
    <row r="22" spans="1:11">
      <c r="A22" s="725"/>
      <c r="B22" s="975"/>
      <c r="C22" s="974"/>
      <c r="D22" s="975"/>
      <c r="E22" s="975"/>
      <c r="G22" s="2890"/>
      <c r="H22" s="2682"/>
      <c r="I22" s="1837"/>
      <c r="J22" s="975"/>
      <c r="K22" s="974"/>
    </row>
    <row r="23" spans="1:11">
      <c r="A23" s="725"/>
      <c r="B23" s="975"/>
      <c r="C23" s="974"/>
      <c r="D23" s="975"/>
      <c r="E23" s="975"/>
      <c r="G23" s="2536"/>
      <c r="H23" s="2511" t="s">
        <v>1126</v>
      </c>
      <c r="I23" s="2537"/>
      <c r="J23" s="975"/>
      <c r="K23" s="974"/>
    </row>
    <row r="24" spans="1:11">
      <c r="A24" s="725"/>
      <c r="B24" s="975"/>
      <c r="C24" s="974"/>
      <c r="D24" s="975"/>
      <c r="E24" s="975"/>
      <c r="G24" s="1558"/>
      <c r="H24" s="1838"/>
      <c r="I24" s="1559"/>
      <c r="J24" s="975"/>
      <c r="K24" s="974"/>
    </row>
    <row r="25" spans="1:11">
      <c r="A25" s="725"/>
      <c r="B25" s="975"/>
      <c r="C25" s="974"/>
      <c r="D25" s="975"/>
      <c r="E25" s="975"/>
      <c r="F25" s="975"/>
      <c r="G25" s="975"/>
      <c r="H25" s="975"/>
      <c r="I25" s="975"/>
      <c r="J25" s="975"/>
      <c r="K25" s="974"/>
    </row>
    <row r="26" spans="1:11">
      <c r="A26" s="725"/>
      <c r="B26" s="975"/>
      <c r="C26" s="974"/>
      <c r="D26" s="975"/>
      <c r="E26" s="975"/>
      <c r="F26" s="975"/>
      <c r="G26" s="975"/>
      <c r="H26" s="975"/>
      <c r="I26" s="975"/>
      <c r="J26" s="975"/>
      <c r="K26" s="974"/>
    </row>
    <row r="27" spans="1:11">
      <c r="A27" s="725"/>
      <c r="B27" s="975"/>
      <c r="C27" s="974"/>
      <c r="D27" s="975"/>
      <c r="E27" s="975"/>
      <c r="F27" s="975"/>
      <c r="G27" s="975"/>
      <c r="H27" s="975"/>
      <c r="I27" s="975"/>
      <c r="J27" s="975"/>
      <c r="K27" s="974"/>
    </row>
    <row r="28" spans="1:11">
      <c r="A28" s="725"/>
      <c r="B28" s="975"/>
      <c r="C28" s="974"/>
      <c r="D28" s="975"/>
      <c r="E28" s="975"/>
      <c r="F28" s="975"/>
      <c r="G28" s="975"/>
      <c r="H28" s="975"/>
      <c r="I28" s="975"/>
      <c r="J28" s="975"/>
      <c r="K28" s="974"/>
    </row>
    <row r="29" spans="1:11">
      <c r="A29" s="725"/>
      <c r="B29" s="975"/>
      <c r="C29" s="974"/>
      <c r="D29" s="975"/>
      <c r="E29" s="975"/>
      <c r="F29" s="975"/>
      <c r="G29" s="975"/>
      <c r="H29" s="975"/>
      <c r="I29" s="975"/>
      <c r="J29" s="975"/>
      <c r="K29" s="974"/>
    </row>
    <row r="30" spans="1:11">
      <c r="A30" s="725"/>
      <c r="B30" s="975"/>
      <c r="C30" s="974"/>
      <c r="D30" s="975"/>
      <c r="E30" s="975"/>
      <c r="F30" s="975"/>
      <c r="G30" s="975"/>
      <c r="H30" s="975"/>
      <c r="I30" s="975"/>
      <c r="J30" s="975"/>
      <c r="K30" s="974"/>
    </row>
    <row r="31" spans="1:11">
      <c r="A31" s="725"/>
      <c r="B31" s="975"/>
      <c r="C31" s="974"/>
      <c r="D31" s="975"/>
      <c r="E31" s="975"/>
      <c r="F31" s="975"/>
      <c r="G31" s="975"/>
      <c r="H31" s="975"/>
      <c r="I31" s="975"/>
      <c r="J31" s="975"/>
      <c r="K31" s="974"/>
    </row>
    <row r="32" spans="1:11">
      <c r="A32" s="725"/>
      <c r="B32" s="975"/>
      <c r="C32" s="974"/>
      <c r="D32" s="975"/>
      <c r="E32" s="975"/>
      <c r="F32" s="975"/>
      <c r="G32" s="975"/>
      <c r="H32" s="975"/>
      <c r="I32" s="975"/>
      <c r="J32" s="975"/>
      <c r="K32" s="974"/>
    </row>
    <row r="33" spans="1:11">
      <c r="A33" s="725"/>
      <c r="B33" s="975"/>
      <c r="C33" s="974"/>
      <c r="D33" s="975"/>
      <c r="E33" s="975"/>
      <c r="F33" s="975"/>
      <c r="G33" s="975"/>
      <c r="H33" s="975"/>
      <c r="I33" s="975"/>
      <c r="J33" s="975"/>
      <c r="K33" s="974"/>
    </row>
    <row r="34" spans="1:11">
      <c r="A34" s="725"/>
      <c r="B34" s="975"/>
      <c r="C34" s="974"/>
      <c r="D34" s="975"/>
      <c r="E34" s="975"/>
      <c r="F34" s="975"/>
      <c r="G34" s="975"/>
      <c r="H34" s="975"/>
      <c r="I34" s="975"/>
      <c r="J34" s="975"/>
      <c r="K34" s="974"/>
    </row>
    <row r="35" spans="1:11">
      <c r="A35" s="725"/>
      <c r="B35" s="975"/>
      <c r="C35" s="974"/>
      <c r="D35" s="975"/>
      <c r="E35" s="975"/>
      <c r="F35" s="975"/>
      <c r="G35" s="975"/>
      <c r="H35" s="975"/>
      <c r="I35" s="975"/>
      <c r="J35" s="975"/>
      <c r="K35" s="974"/>
    </row>
    <row r="36" spans="1:11">
      <c r="A36" s="725"/>
      <c r="B36" s="975"/>
      <c r="C36" s="974"/>
      <c r="D36" s="975"/>
      <c r="E36" s="975"/>
      <c r="F36" s="975"/>
      <c r="G36" s="975"/>
      <c r="H36" s="975"/>
      <c r="I36" s="975"/>
      <c r="J36" s="975"/>
      <c r="K36" s="974"/>
    </row>
    <row r="37" spans="1:11">
      <c r="A37" s="725"/>
      <c r="B37" s="975"/>
      <c r="C37" s="974"/>
      <c r="D37" s="975"/>
      <c r="E37" s="975"/>
      <c r="F37" s="975"/>
      <c r="G37" s="975"/>
      <c r="H37" s="975"/>
      <c r="I37" s="975"/>
      <c r="J37" s="975"/>
      <c r="K37" s="974"/>
    </row>
    <row r="38" spans="1:11">
      <c r="A38" s="725"/>
      <c r="B38" s="975"/>
      <c r="C38" s="974"/>
      <c r="D38" s="975"/>
      <c r="E38" s="975"/>
      <c r="F38" s="975"/>
      <c r="G38" s="975"/>
      <c r="H38" s="975"/>
      <c r="I38" s="975"/>
      <c r="J38" s="975"/>
      <c r="K38" s="974"/>
    </row>
    <row r="39" spans="1:11">
      <c r="A39" s="725"/>
      <c r="B39" s="975"/>
      <c r="C39" s="974"/>
      <c r="D39" s="975"/>
      <c r="E39" s="975"/>
      <c r="F39" s="975"/>
      <c r="G39" s="975"/>
      <c r="H39" s="975"/>
      <c r="I39" s="975"/>
      <c r="J39" s="975"/>
      <c r="K39" s="974"/>
    </row>
    <row r="40" spans="1:11">
      <c r="A40" s="725"/>
      <c r="B40" s="975"/>
      <c r="C40" s="974"/>
      <c r="D40" s="975"/>
      <c r="E40" s="975"/>
      <c r="F40" s="975"/>
      <c r="G40" s="975"/>
      <c r="H40" s="975"/>
      <c r="I40" s="975"/>
      <c r="J40" s="975"/>
      <c r="K40" s="974"/>
    </row>
    <row r="41" spans="1:11">
      <c r="A41" s="725"/>
      <c r="B41" s="975"/>
      <c r="C41" s="974"/>
      <c r="D41" s="975"/>
      <c r="E41" s="975"/>
      <c r="F41" s="975"/>
      <c r="G41" s="975"/>
      <c r="H41" s="975"/>
      <c r="I41" s="975"/>
      <c r="J41" s="975"/>
      <c r="K41" s="974"/>
    </row>
    <row r="42" spans="1:11">
      <c r="A42" s="725"/>
      <c r="B42" s="975"/>
      <c r="C42" s="974"/>
      <c r="D42" s="975"/>
      <c r="E42" s="975"/>
      <c r="F42" s="975"/>
      <c r="G42" s="975"/>
      <c r="H42" s="975"/>
      <c r="I42" s="975"/>
      <c r="J42" s="975"/>
      <c r="K42" s="974"/>
    </row>
    <row r="43" spans="1:11">
      <c r="A43" s="725"/>
      <c r="B43" s="975"/>
      <c r="C43" s="974"/>
      <c r="D43" s="975"/>
      <c r="E43" s="975"/>
      <c r="F43" s="975"/>
      <c r="G43" s="975"/>
      <c r="H43" s="975"/>
      <c r="I43" s="975"/>
      <c r="J43" s="975"/>
      <c r="K43" s="974"/>
    </row>
    <row r="44" spans="1:11">
      <c r="A44" s="725"/>
      <c r="B44" s="975"/>
      <c r="C44" s="974"/>
      <c r="D44" s="975"/>
      <c r="E44" s="975"/>
      <c r="F44" s="975"/>
      <c r="G44" s="975"/>
      <c r="H44" s="975"/>
      <c r="I44" s="975"/>
      <c r="J44" s="975"/>
      <c r="K44" s="974"/>
    </row>
    <row r="45" spans="1:11">
      <c r="A45" s="725"/>
      <c r="B45" s="975"/>
      <c r="C45" s="974"/>
      <c r="D45" s="975"/>
      <c r="E45" s="975"/>
      <c r="F45" s="975"/>
      <c r="G45" s="975"/>
      <c r="H45" s="975"/>
      <c r="I45" s="975"/>
      <c r="J45" s="975"/>
      <c r="K45" s="974"/>
    </row>
    <row r="46" spans="1:11">
      <c r="A46" s="725"/>
      <c r="B46" s="975"/>
      <c r="C46" s="974"/>
      <c r="D46" s="975"/>
      <c r="E46" s="975"/>
      <c r="F46" s="975"/>
      <c r="G46" s="975"/>
      <c r="H46" s="975"/>
      <c r="I46" s="975"/>
      <c r="J46" s="975"/>
      <c r="K46" s="974"/>
    </row>
    <row r="47" spans="1:11">
      <c r="A47" s="725"/>
      <c r="B47" s="975"/>
      <c r="C47" s="974"/>
      <c r="D47" s="975"/>
      <c r="E47" s="975"/>
      <c r="F47" s="975"/>
      <c r="G47" s="975"/>
      <c r="H47" s="975"/>
      <c r="I47" s="975"/>
      <c r="J47" s="975"/>
      <c r="K47" s="974"/>
    </row>
    <row r="48" spans="1:11">
      <c r="A48" s="725"/>
      <c r="B48" s="975"/>
      <c r="C48" s="974"/>
      <c r="D48" s="975"/>
      <c r="E48" s="975"/>
      <c r="F48" s="975"/>
      <c r="G48" s="975"/>
      <c r="H48" s="975"/>
      <c r="I48" s="975"/>
      <c r="J48" s="975"/>
      <c r="K48" s="974"/>
    </row>
    <row r="49" spans="1:11">
      <c r="A49" s="725"/>
      <c r="B49" s="975"/>
      <c r="C49" s="974"/>
      <c r="D49" s="975"/>
      <c r="E49" s="975"/>
      <c r="F49" s="975"/>
      <c r="G49" s="975"/>
      <c r="H49" s="975"/>
      <c r="I49" s="975"/>
      <c r="J49" s="975"/>
      <c r="K49" s="974"/>
    </row>
    <row r="50" spans="1:11">
      <c r="A50" s="725"/>
      <c r="B50" s="975"/>
      <c r="C50" s="974"/>
      <c r="D50" s="975"/>
      <c r="E50" s="975"/>
      <c r="F50" s="975"/>
      <c r="G50" s="975"/>
      <c r="H50" s="975"/>
      <c r="I50" s="975"/>
      <c r="J50" s="975"/>
      <c r="K50" s="974"/>
    </row>
    <row r="51" spans="1:11">
      <c r="A51" s="725"/>
      <c r="B51" s="975"/>
      <c r="C51" s="974"/>
      <c r="D51" s="975"/>
      <c r="E51" s="975"/>
      <c r="F51" s="975"/>
      <c r="G51" s="975"/>
      <c r="H51" s="975"/>
      <c r="I51" s="975"/>
      <c r="J51" s="975"/>
      <c r="K51" s="974"/>
    </row>
    <row r="52" spans="1:11">
      <c r="A52" s="725"/>
      <c r="B52" s="975"/>
      <c r="C52" s="974"/>
      <c r="D52" s="975"/>
      <c r="E52" s="975"/>
      <c r="F52" s="975"/>
      <c r="G52" s="975"/>
      <c r="H52" s="975"/>
      <c r="I52" s="975"/>
      <c r="J52" s="975"/>
      <c r="K52" s="974"/>
    </row>
    <row r="53" spans="1:11">
      <c r="A53" s="725"/>
      <c r="B53" s="975"/>
      <c r="C53" s="974"/>
      <c r="D53" s="975"/>
      <c r="E53" s="975"/>
      <c r="F53" s="975"/>
      <c r="G53" s="975"/>
      <c r="H53" s="975"/>
      <c r="I53" s="975"/>
      <c r="J53" s="975"/>
      <c r="K53" s="974"/>
    </row>
    <row r="54" spans="1:11">
      <c r="A54" s="725"/>
      <c r="B54" s="975"/>
      <c r="C54" s="974"/>
      <c r="D54" s="975"/>
      <c r="E54" s="975"/>
      <c r="F54" s="975"/>
      <c r="G54" s="975"/>
      <c r="H54" s="975"/>
      <c r="I54" s="975"/>
      <c r="J54" s="975"/>
      <c r="K54" s="974"/>
    </row>
    <row r="55" spans="1:11">
      <c r="A55" s="725"/>
      <c r="B55" s="975"/>
      <c r="C55" s="974"/>
      <c r="D55" s="975"/>
      <c r="E55" s="975"/>
      <c r="F55" s="975"/>
      <c r="G55" s="975"/>
      <c r="H55" s="975"/>
      <c r="I55" s="975"/>
      <c r="J55" s="975"/>
      <c r="K55" s="974"/>
    </row>
    <row r="56" spans="1:11">
      <c r="A56" s="725"/>
      <c r="B56" s="975"/>
      <c r="C56" s="974"/>
      <c r="D56" s="975"/>
      <c r="E56" s="975"/>
      <c r="F56" s="975"/>
      <c r="G56" s="975"/>
      <c r="H56" s="975"/>
      <c r="I56" s="975"/>
      <c r="J56" s="975"/>
      <c r="K56" s="974"/>
    </row>
    <row r="57" spans="1:11">
      <c r="A57" s="725"/>
      <c r="B57" s="975"/>
      <c r="C57" s="974"/>
      <c r="D57" s="975"/>
      <c r="E57" s="975"/>
      <c r="F57" s="975"/>
      <c r="G57" s="975"/>
      <c r="H57" s="975"/>
      <c r="I57" s="975"/>
      <c r="J57" s="975"/>
      <c r="K57" s="974"/>
    </row>
    <row r="58" spans="1:11">
      <c r="A58" s="725"/>
      <c r="B58" s="975"/>
      <c r="C58" s="974"/>
      <c r="D58" s="975"/>
      <c r="E58" s="975"/>
      <c r="F58" s="975"/>
      <c r="G58" s="975"/>
      <c r="H58" s="975"/>
      <c r="I58" s="975"/>
      <c r="J58" s="975"/>
      <c r="K58" s="974"/>
    </row>
    <row r="59" spans="1:11">
      <c r="A59" s="725"/>
      <c r="B59" s="975"/>
      <c r="C59" s="974"/>
      <c r="D59" s="975"/>
      <c r="E59" s="975"/>
      <c r="F59" s="975"/>
      <c r="G59" s="975"/>
      <c r="H59" s="975"/>
      <c r="I59" s="975"/>
      <c r="J59" s="975"/>
      <c r="K59" s="974"/>
    </row>
    <row r="60" spans="1:11">
      <c r="A60" s="725"/>
      <c r="B60" s="975"/>
      <c r="C60" s="974"/>
      <c r="D60" s="975"/>
      <c r="E60" s="975"/>
      <c r="F60" s="975"/>
      <c r="G60" s="975"/>
      <c r="H60" s="975"/>
      <c r="I60" s="975"/>
      <c r="J60" s="975"/>
      <c r="K60" s="974"/>
    </row>
    <row r="61" spans="1:11">
      <c r="A61" s="725"/>
      <c r="B61" s="975"/>
      <c r="C61" s="974"/>
      <c r="D61" s="975"/>
      <c r="E61" s="975"/>
      <c r="F61" s="975"/>
      <c r="G61" s="975"/>
      <c r="H61" s="975"/>
      <c r="I61" s="975"/>
      <c r="J61" s="975"/>
      <c r="K61" s="974"/>
    </row>
    <row r="62" spans="1:11">
      <c r="A62" s="725"/>
      <c r="B62" s="975"/>
      <c r="C62" s="974"/>
      <c r="D62" s="975"/>
      <c r="E62" s="975"/>
      <c r="F62" s="975"/>
      <c r="G62" s="975"/>
      <c r="H62" s="975"/>
      <c r="I62" s="975"/>
      <c r="J62" s="975"/>
      <c r="K62" s="974"/>
    </row>
    <row r="63" spans="1:11">
      <c r="A63" s="725"/>
      <c r="B63" s="975"/>
      <c r="C63" s="974"/>
      <c r="D63" s="975"/>
      <c r="E63" s="975"/>
      <c r="F63" s="975"/>
      <c r="G63" s="975"/>
      <c r="H63" s="975"/>
      <c r="I63" s="975"/>
      <c r="J63" s="975"/>
      <c r="K63" s="974"/>
    </row>
    <row r="64" spans="1:11">
      <c r="A64" s="725"/>
      <c r="B64" s="975"/>
      <c r="C64" s="974"/>
      <c r="D64" s="975"/>
      <c r="E64" s="975"/>
      <c r="F64" s="975"/>
      <c r="G64" s="975"/>
      <c r="H64" s="975"/>
      <c r="I64" s="975"/>
      <c r="J64" s="975"/>
      <c r="K64" s="974"/>
    </row>
    <row r="65" spans="1:11" ht="11.25" customHeight="1">
      <c r="A65" s="969"/>
      <c r="B65" s="724"/>
      <c r="C65" s="719"/>
      <c r="D65" s="724"/>
      <c r="E65" s="724"/>
      <c r="F65" s="724"/>
      <c r="G65" s="724"/>
      <c r="H65" s="724"/>
      <c r="I65" s="724"/>
      <c r="J65" s="724"/>
      <c r="K65" s="719"/>
    </row>
  </sheetData>
  <pageMargins left="0.65" right="0.25" top="0.5" bottom="0.5" header="0.25" footer="0.25"/>
  <pageSetup orientation="portrait" horizontalDpi="1200" verticalDpi="1200" r:id="rId1"/>
  <headerFooter alignWithMargins="0">
    <oddHeader>&amp;L&amp;"Arial,Regular"&amp;8Road Initials: UPRR  Year: 2012&amp;R&amp;"Arial,Regular"&amp;8 1</oddHeader>
    <oddFooter>&amp;L&amp;"Arial,Regular"&amp;8Railroad Annual Report R-1</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K57"/>
  <sheetViews>
    <sheetView zoomScaleNormal="100" workbookViewId="0"/>
  </sheetViews>
  <sheetFormatPr defaultColWidth="9.625" defaultRowHeight="12"/>
  <cols>
    <col min="1" max="2" width="4.625" style="2917" customWidth="1"/>
    <col min="3" max="9" width="9.5" style="2917" customWidth="1"/>
    <col min="10" max="10" width="9.875" style="2917" customWidth="1"/>
    <col min="11" max="16384" width="9.625" style="2917"/>
  </cols>
  <sheetData>
    <row r="1" spans="1:11" ht="12.75" customHeight="1">
      <c r="A1" s="2676"/>
      <c r="B1" s="1834"/>
      <c r="C1" s="1834"/>
      <c r="D1" s="1834"/>
      <c r="E1" s="1834"/>
      <c r="F1" s="1834"/>
      <c r="G1" s="1834"/>
      <c r="H1" s="1834"/>
      <c r="I1" s="1834"/>
      <c r="J1" s="2677"/>
    </row>
    <row r="2" spans="1:11" ht="12.75" customHeight="1">
      <c r="A2" s="2514" t="s">
        <v>1127</v>
      </c>
      <c r="B2" s="2678"/>
      <c r="C2" s="2678"/>
      <c r="D2" s="2678"/>
      <c r="E2" s="2678"/>
      <c r="F2" s="976"/>
      <c r="G2" s="2678"/>
      <c r="H2" s="2678"/>
      <c r="I2" s="2678"/>
      <c r="J2" s="2679"/>
      <c r="K2" s="2678"/>
    </row>
    <row r="3" spans="1:11" ht="12.75" customHeight="1">
      <c r="A3" s="1835"/>
      <c r="J3" s="2680"/>
    </row>
    <row r="4" spans="1:11" ht="12.75" customHeight="1">
      <c r="A4" s="1835"/>
      <c r="B4" s="2513" t="s">
        <v>1128</v>
      </c>
      <c r="J4" s="2680"/>
    </row>
    <row r="5" spans="1:11" ht="12.75" customHeight="1">
      <c r="A5" s="1835"/>
      <c r="B5" s="2513" t="s">
        <v>1129</v>
      </c>
      <c r="J5" s="2680"/>
    </row>
    <row r="6" spans="1:11" ht="12.75" customHeight="1">
      <c r="A6" s="1835"/>
      <c r="B6" s="2513" t="s">
        <v>1130</v>
      </c>
      <c r="J6" s="2680"/>
    </row>
    <row r="7" spans="1:11" ht="12.75" customHeight="1">
      <c r="A7" s="1835"/>
      <c r="J7" s="2680"/>
    </row>
    <row r="8" spans="1:11" ht="12.75" customHeight="1">
      <c r="A8" s="1835"/>
      <c r="B8" s="2513" t="s">
        <v>65</v>
      </c>
      <c r="C8" s="2513" t="s">
        <v>1131</v>
      </c>
      <c r="J8" s="2680"/>
    </row>
    <row r="9" spans="1:11" ht="12.75" customHeight="1">
      <c r="A9" s="1835"/>
      <c r="C9" s="2513" t="s">
        <v>1132</v>
      </c>
      <c r="J9" s="2680"/>
    </row>
    <row r="10" spans="1:11" ht="12.75" customHeight="1">
      <c r="A10" s="1835"/>
      <c r="C10" s="2513" t="s">
        <v>1133</v>
      </c>
      <c r="J10" s="2680"/>
    </row>
    <row r="11" spans="1:11" ht="12.75" customHeight="1">
      <c r="A11" s="1835"/>
      <c r="C11" s="2513" t="s">
        <v>1134</v>
      </c>
      <c r="J11" s="2680"/>
    </row>
    <row r="12" spans="1:11" ht="12.75" customHeight="1">
      <c r="A12" s="1835"/>
      <c r="C12" s="2513" t="s">
        <v>1135</v>
      </c>
      <c r="J12" s="2680"/>
    </row>
    <row r="13" spans="1:11" ht="12.75" customHeight="1">
      <c r="A13" s="1835"/>
      <c r="C13" s="2513" t="s">
        <v>1136</v>
      </c>
      <c r="J13" s="2680"/>
    </row>
    <row r="14" spans="1:11" ht="12.75" customHeight="1">
      <c r="A14" s="1835"/>
      <c r="C14" s="2513"/>
      <c r="J14" s="2680"/>
    </row>
    <row r="15" spans="1:11" ht="12.75" customHeight="1">
      <c r="A15" s="1835"/>
      <c r="B15" s="2513" t="s">
        <v>67</v>
      </c>
      <c r="C15" s="2513" t="s">
        <v>1137</v>
      </c>
      <c r="J15" s="2680"/>
    </row>
    <row r="16" spans="1:11" ht="12.75" customHeight="1">
      <c r="A16" s="1835"/>
      <c r="C16" s="2513" t="s">
        <v>1138</v>
      </c>
      <c r="J16" s="2680"/>
    </row>
    <row r="17" spans="1:10" ht="12.75" customHeight="1">
      <c r="A17" s="1835"/>
      <c r="C17" s="2513" t="s">
        <v>1139</v>
      </c>
      <c r="J17" s="2680"/>
    </row>
    <row r="18" spans="1:10" ht="12.75" customHeight="1">
      <c r="A18" s="1835"/>
      <c r="C18" s="2513" t="s">
        <v>1140</v>
      </c>
      <c r="J18" s="2680"/>
    </row>
    <row r="19" spans="1:10" ht="12.75" customHeight="1">
      <c r="A19" s="1835"/>
      <c r="C19" s="2513"/>
      <c r="J19" s="2680"/>
    </row>
    <row r="20" spans="1:10" ht="12.75" customHeight="1">
      <c r="A20" s="1835"/>
      <c r="B20" s="2513" t="s">
        <v>68</v>
      </c>
      <c r="C20" s="2513" t="s">
        <v>1141</v>
      </c>
      <c r="J20" s="2680"/>
    </row>
    <row r="21" spans="1:10" ht="12.75" customHeight="1">
      <c r="A21" s="1835"/>
      <c r="C21" s="2513" t="s">
        <v>1142</v>
      </c>
      <c r="J21" s="2680"/>
    </row>
    <row r="22" spans="1:10" ht="12.75" customHeight="1">
      <c r="A22" s="2681"/>
      <c r="B22" s="1670"/>
      <c r="C22" s="1670"/>
      <c r="D22" s="1670"/>
      <c r="E22" s="1670"/>
      <c r="F22" s="1670"/>
      <c r="G22" s="1670"/>
      <c r="H22" s="1670"/>
      <c r="I22" s="1670"/>
      <c r="J22" s="1836"/>
    </row>
    <row r="23" spans="1:10" ht="12.75" customHeight="1">
      <c r="A23" s="1835"/>
      <c r="J23" s="2680"/>
    </row>
    <row r="24" spans="1:10" ht="12.75" customHeight="1">
      <c r="A24" s="1835"/>
      <c r="B24" s="2513" t="s">
        <v>65</v>
      </c>
      <c r="C24" s="2513" t="s">
        <v>1143</v>
      </c>
      <c r="J24" s="2680"/>
    </row>
    <row r="25" spans="1:10" ht="12.75" customHeight="1">
      <c r="A25" s="1835"/>
      <c r="C25" s="2513"/>
      <c r="J25" s="2680"/>
    </row>
    <row r="26" spans="1:10" ht="12.75" customHeight="1">
      <c r="A26" s="1835"/>
      <c r="B26" s="2513" t="s">
        <v>67</v>
      </c>
      <c r="C26" s="2513" t="s">
        <v>1144</v>
      </c>
      <c r="J26" s="2680"/>
    </row>
    <row r="27" spans="1:10" ht="12.75" customHeight="1">
      <c r="A27" s="1835"/>
      <c r="J27" s="2680"/>
    </row>
    <row r="28" spans="1:10" ht="12.75" customHeight="1">
      <c r="A28" s="1835"/>
      <c r="B28" s="2513" t="s">
        <v>68</v>
      </c>
      <c r="C28" s="2513" t="s">
        <v>1145</v>
      </c>
      <c r="J28" s="2680"/>
    </row>
    <row r="29" spans="1:10" ht="12.75" customHeight="1">
      <c r="A29" s="1835"/>
      <c r="C29" s="2513" t="s">
        <v>1146</v>
      </c>
      <c r="J29" s="2680"/>
    </row>
    <row r="30" spans="1:10" ht="12.75" customHeight="1">
      <c r="A30" s="1835"/>
      <c r="C30" s="2513" t="s">
        <v>1147</v>
      </c>
      <c r="J30" s="2680"/>
    </row>
    <row r="31" spans="1:10" ht="12.75" customHeight="1">
      <c r="A31" s="1835"/>
      <c r="C31" s="2513" t="s">
        <v>1148</v>
      </c>
      <c r="J31" s="2680"/>
    </row>
    <row r="32" spans="1:10" ht="12.75" customHeight="1">
      <c r="A32" s="1835"/>
      <c r="C32" s="2513" t="s">
        <v>1149</v>
      </c>
      <c r="J32" s="2680"/>
    </row>
    <row r="33" spans="1:10" ht="12.75" customHeight="1">
      <c r="A33" s="1835"/>
      <c r="C33" s="2513" t="s">
        <v>1150</v>
      </c>
      <c r="J33" s="2680"/>
    </row>
    <row r="34" spans="1:10" ht="12.75" customHeight="1">
      <c r="A34" s="1835"/>
      <c r="J34" s="2680"/>
    </row>
    <row r="35" spans="1:10" ht="12.75" customHeight="1">
      <c r="A35" s="1835"/>
      <c r="B35" s="2513" t="s">
        <v>69</v>
      </c>
      <c r="C35" s="2513" t="s">
        <v>1151</v>
      </c>
      <c r="J35" s="2680"/>
    </row>
    <row r="36" spans="1:10" ht="12.75" customHeight="1">
      <c r="A36" s="1835"/>
      <c r="C36" s="2513" t="s">
        <v>1152</v>
      </c>
      <c r="J36" s="2680"/>
    </row>
    <row r="37" spans="1:10" ht="12.75" customHeight="1">
      <c r="A37" s="1835"/>
      <c r="J37" s="2680"/>
    </row>
    <row r="38" spans="1:10" ht="12.75" customHeight="1">
      <c r="A38" s="3500" t="s">
        <v>1153</v>
      </c>
      <c r="B38" s="3501"/>
      <c r="C38" s="3501"/>
      <c r="D38" s="3501"/>
      <c r="E38" s="3501"/>
      <c r="F38" s="3501"/>
      <c r="G38" s="3501"/>
      <c r="H38" s="3501"/>
      <c r="I38" s="3501"/>
      <c r="J38" s="3502"/>
    </row>
    <row r="39" spans="1:10" ht="12.75" customHeight="1">
      <c r="A39" s="1835"/>
      <c r="J39" s="2680"/>
    </row>
    <row r="40" spans="1:10" ht="12.75" customHeight="1">
      <c r="A40" s="1835"/>
      <c r="B40" s="2513" t="s">
        <v>70</v>
      </c>
      <c r="C40" s="2513" t="s">
        <v>1154</v>
      </c>
      <c r="J40" s="2680"/>
    </row>
    <row r="41" spans="1:10" ht="12.75" customHeight="1">
      <c r="A41" s="1835"/>
      <c r="C41" s="2513" t="s">
        <v>1155</v>
      </c>
      <c r="J41" s="2680"/>
    </row>
    <row r="42" spans="1:10" ht="12.75" customHeight="1">
      <c r="A42" s="1835"/>
      <c r="J42" s="2680"/>
    </row>
    <row r="43" spans="1:10" ht="12.75" customHeight="1">
      <c r="A43" s="1835"/>
      <c r="C43" s="2513" t="s">
        <v>1156</v>
      </c>
      <c r="J43" s="2680"/>
    </row>
    <row r="44" spans="1:10" ht="12.75" customHeight="1">
      <c r="A44" s="1835"/>
      <c r="J44" s="2680"/>
    </row>
    <row r="45" spans="1:10" ht="12.75" customHeight="1">
      <c r="A45" s="1835"/>
      <c r="C45" s="2512" t="s">
        <v>1157</v>
      </c>
      <c r="D45" s="2513" t="s">
        <v>1158</v>
      </c>
      <c r="J45" s="2680"/>
    </row>
    <row r="46" spans="1:10" ht="12.75" customHeight="1">
      <c r="A46" s="1835"/>
      <c r="C46" s="2512" t="s">
        <v>1159</v>
      </c>
      <c r="D46" s="2513" t="s">
        <v>3295</v>
      </c>
      <c r="J46" s="2680"/>
    </row>
    <row r="47" spans="1:10" ht="12.75" customHeight="1">
      <c r="A47" s="1835"/>
      <c r="C47" s="2512" t="s">
        <v>1157</v>
      </c>
      <c r="D47" s="2513" t="s">
        <v>1160</v>
      </c>
      <c r="J47" s="2680"/>
    </row>
    <row r="48" spans="1:10" ht="12.75" customHeight="1">
      <c r="A48" s="2681"/>
      <c r="B48" s="1670"/>
      <c r="C48" s="1670"/>
      <c r="D48" s="1670"/>
      <c r="E48" s="1670"/>
      <c r="F48" s="1670"/>
      <c r="G48" s="1670"/>
      <c r="H48" s="1670"/>
      <c r="I48" s="1670"/>
      <c r="J48" s="1836"/>
    </row>
    <row r="49" spans="1:10" ht="12.75" customHeight="1">
      <c r="A49" s="1835"/>
      <c r="J49" s="2680"/>
    </row>
    <row r="50" spans="1:10" ht="12.75" customHeight="1">
      <c r="A50" s="1835"/>
      <c r="B50" s="2513" t="s">
        <v>614</v>
      </c>
      <c r="C50" s="2513" t="s">
        <v>1161</v>
      </c>
      <c r="J50" s="2680"/>
    </row>
    <row r="51" spans="1:10" ht="12.75" customHeight="1">
      <c r="A51" s="1835"/>
      <c r="C51" s="2513" t="s">
        <v>1162</v>
      </c>
      <c r="J51" s="2680"/>
    </row>
    <row r="52" spans="1:10" ht="12.75" customHeight="1">
      <c r="A52" s="1835"/>
      <c r="C52" s="2513"/>
      <c r="J52" s="2680"/>
    </row>
    <row r="53" spans="1:10" ht="12.75" customHeight="1">
      <c r="A53" s="1835"/>
      <c r="C53" s="2513"/>
      <c r="J53" s="2680"/>
    </row>
    <row r="54" spans="1:10" ht="12.75" customHeight="1">
      <c r="A54" s="1835"/>
      <c r="C54" s="2513"/>
      <c r="J54" s="2680"/>
    </row>
    <row r="55" spans="1:10" ht="12.75" customHeight="1">
      <c r="A55" s="1835"/>
      <c r="C55" s="2513"/>
      <c r="J55" s="2680"/>
    </row>
    <row r="56" spans="1:10" ht="12.75" customHeight="1">
      <c r="A56" s="1835"/>
      <c r="C56" s="2917" t="s">
        <v>618</v>
      </c>
      <c r="J56" s="2680"/>
    </row>
    <row r="57" spans="1:10" ht="20.25" customHeight="1">
      <c r="A57" s="2681"/>
      <c r="B57" s="1670"/>
      <c r="C57" s="1670"/>
      <c r="D57" s="1670"/>
      <c r="E57" s="1670"/>
      <c r="F57" s="1670"/>
      <c r="G57" s="1670"/>
      <c r="H57" s="1670"/>
      <c r="I57" s="1670"/>
      <c r="J57" s="1836"/>
    </row>
  </sheetData>
  <mergeCells count="1">
    <mergeCell ref="A38:J38"/>
  </mergeCells>
  <pageMargins left="0.65" right="0.25" top="0.5" bottom="0.5" header="0.25" footer="0.25"/>
  <pageSetup orientation="portrait" horizontalDpi="1200" verticalDpi="1200" r:id="rId1"/>
  <headerFooter alignWithMargins="0">
    <oddHeader>&amp;L&amp;"Arial,Regular"&amp;8 2&amp;R&amp;"Arial,Regular"&amp;8Road Initials: UPRR  Year: 2012</oddHeader>
    <oddFooter>&amp;L&amp;"Arial,Regular"&amp;8Railroad Annual Report R-1</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O60"/>
  <sheetViews>
    <sheetView zoomScaleNormal="100" workbookViewId="0"/>
  </sheetViews>
  <sheetFormatPr defaultColWidth="9.625" defaultRowHeight="9.75"/>
  <cols>
    <col min="1" max="1" width="1.25" style="998" customWidth="1"/>
    <col min="2" max="2" width="3.375" style="998" customWidth="1"/>
    <col min="3" max="3" width="1.5" style="998" customWidth="1"/>
    <col min="4" max="4" width="14.375" style="998" customWidth="1"/>
    <col min="5" max="5" width="2.5" style="998" customWidth="1"/>
    <col min="6" max="6" width="14.375" style="998" customWidth="1"/>
    <col min="7" max="7" width="3.75" style="998" customWidth="1"/>
    <col min="8" max="8" width="14.375" style="998" customWidth="1"/>
    <col min="9" max="9" width="2.375" style="998" customWidth="1"/>
    <col min="10" max="10" width="7.25" style="998" customWidth="1"/>
    <col min="11" max="13" width="5.875" style="998" customWidth="1"/>
    <col min="14" max="14" width="3.25" style="998" bestFit="1" customWidth="1"/>
    <col min="15" max="16384" width="9.625" style="998"/>
  </cols>
  <sheetData>
    <row r="1" spans="1:15" ht="12" customHeight="1">
      <c r="A1" s="1945"/>
      <c r="B1" s="1946"/>
      <c r="C1" s="1946"/>
      <c r="D1" s="1946"/>
      <c r="E1" s="1946"/>
      <c r="F1" s="1946"/>
      <c r="G1" s="1946"/>
      <c r="H1" s="1946"/>
      <c r="I1" s="1946"/>
      <c r="J1" s="1946"/>
      <c r="K1" s="1946"/>
      <c r="L1" s="1946"/>
      <c r="M1" s="1946"/>
      <c r="N1" s="1948"/>
    </row>
    <row r="2" spans="1:15" ht="12" customHeight="1">
      <c r="A2" s="2731" t="s">
        <v>1205</v>
      </c>
      <c r="B2" s="913"/>
      <c r="C2" s="913"/>
      <c r="D2" s="913"/>
      <c r="E2" s="913"/>
      <c r="F2" s="1865"/>
      <c r="G2" s="913"/>
      <c r="H2" s="913"/>
      <c r="I2" s="913"/>
      <c r="J2" s="913"/>
      <c r="K2" s="913"/>
      <c r="L2" s="913"/>
      <c r="M2" s="913"/>
      <c r="N2" s="911"/>
      <c r="O2" s="2736" t="s">
        <v>637</v>
      </c>
    </row>
    <row r="3" spans="1:15" ht="14.25" customHeight="1">
      <c r="A3" s="910"/>
      <c r="B3" s="741"/>
      <c r="C3" s="741"/>
      <c r="D3" s="741"/>
      <c r="E3" s="741"/>
      <c r="F3" s="741"/>
      <c r="G3" s="741"/>
      <c r="H3" s="741"/>
      <c r="I3" s="741"/>
      <c r="J3" s="741"/>
      <c r="K3" s="741"/>
      <c r="L3" s="741"/>
      <c r="M3" s="741"/>
      <c r="N3" s="906"/>
    </row>
    <row r="4" spans="1:15" ht="12" customHeight="1">
      <c r="A4" s="910"/>
      <c r="B4" s="905" t="s">
        <v>65</v>
      </c>
      <c r="C4" s="905" t="s">
        <v>1204</v>
      </c>
      <c r="D4" s="741"/>
      <c r="E4" s="741"/>
      <c r="F4" s="741"/>
      <c r="G4" s="741"/>
      <c r="H4" s="741"/>
      <c r="I4" s="741"/>
      <c r="J4" s="741"/>
      <c r="K4" s="741"/>
      <c r="L4" s="741"/>
      <c r="M4" s="741"/>
      <c r="N4" s="906"/>
    </row>
    <row r="5" spans="1:15" ht="12" customHeight="1">
      <c r="A5" s="910"/>
      <c r="B5" s="741"/>
      <c r="C5" s="905" t="s">
        <v>1203</v>
      </c>
      <c r="D5" s="741"/>
      <c r="E5" s="741"/>
      <c r="F5" s="741"/>
      <c r="G5" s="741"/>
      <c r="H5" s="741"/>
      <c r="I5" s="741"/>
      <c r="J5" s="741"/>
      <c r="K5" s="741"/>
      <c r="L5" s="741"/>
      <c r="M5" s="741"/>
      <c r="N5" s="906"/>
    </row>
    <row r="6" spans="1:15" ht="12" customHeight="1">
      <c r="A6" s="910"/>
      <c r="B6" s="905" t="s">
        <v>67</v>
      </c>
      <c r="C6" s="905" t="s">
        <v>3280</v>
      </c>
      <c r="D6" s="741"/>
      <c r="E6" s="741"/>
      <c r="F6" s="741"/>
      <c r="G6" s="741"/>
      <c r="H6" s="741"/>
      <c r="I6" s="741"/>
      <c r="J6" s="741"/>
      <c r="K6" s="741"/>
      <c r="L6" s="741"/>
      <c r="M6" s="741"/>
      <c r="N6" s="906"/>
    </row>
    <row r="7" spans="1:15" ht="12" customHeight="1">
      <c r="A7" s="910"/>
      <c r="B7" s="905" t="s">
        <v>68</v>
      </c>
      <c r="C7" s="2083" t="s">
        <v>3281</v>
      </c>
      <c r="D7" s="741"/>
      <c r="E7" s="741"/>
      <c r="F7" s="741"/>
      <c r="G7" s="741"/>
      <c r="H7" s="741"/>
      <c r="I7" s="741"/>
      <c r="J7" s="741"/>
      <c r="K7" s="741"/>
      <c r="L7" s="741"/>
      <c r="M7" s="741"/>
      <c r="N7" s="906"/>
    </row>
    <row r="8" spans="1:15" ht="12" customHeight="1">
      <c r="A8" s="910"/>
      <c r="B8" s="905" t="s">
        <v>69</v>
      </c>
      <c r="C8" s="2083" t="s">
        <v>3282</v>
      </c>
      <c r="D8" s="741"/>
      <c r="E8" s="741"/>
      <c r="F8" s="741"/>
      <c r="G8" s="741"/>
      <c r="H8" s="741"/>
      <c r="I8" s="741"/>
      <c r="J8" s="741"/>
      <c r="K8" s="741"/>
      <c r="L8" s="741"/>
      <c r="M8" s="741"/>
      <c r="N8" s="906"/>
    </row>
    <row r="9" spans="1:15" ht="12" customHeight="1">
      <c r="A9" s="910"/>
      <c r="B9" s="741"/>
      <c r="C9" s="2084" t="s">
        <v>3283</v>
      </c>
      <c r="D9" s="741"/>
      <c r="E9" s="741"/>
      <c r="F9" s="741"/>
      <c r="G9" s="741"/>
      <c r="H9" s="741"/>
      <c r="I9" s="741"/>
      <c r="J9" s="741"/>
      <c r="K9" s="741"/>
      <c r="L9" s="741"/>
      <c r="M9" s="741"/>
      <c r="N9" s="906"/>
    </row>
    <row r="10" spans="1:15" ht="12" customHeight="1">
      <c r="A10" s="910"/>
      <c r="B10" s="741"/>
      <c r="C10" s="2084" t="s">
        <v>3284</v>
      </c>
      <c r="D10" s="741"/>
      <c r="E10" s="741"/>
      <c r="F10" s="741"/>
      <c r="G10" s="741"/>
      <c r="H10" s="741"/>
      <c r="I10" s="741"/>
      <c r="J10" s="741"/>
      <c r="K10" s="741"/>
      <c r="L10" s="741"/>
      <c r="M10" s="741"/>
      <c r="N10" s="906"/>
    </row>
    <row r="11" spans="1:15" ht="12" customHeight="1">
      <c r="A11" s="910"/>
      <c r="B11" s="905" t="s">
        <v>70</v>
      </c>
      <c r="C11" s="2083" t="s">
        <v>3285</v>
      </c>
      <c r="D11" s="741"/>
      <c r="E11" s="741"/>
      <c r="F11" s="741"/>
      <c r="G11" s="741"/>
      <c r="H11" s="741"/>
      <c r="I11" s="741"/>
      <c r="J11" s="741"/>
      <c r="K11" s="741"/>
      <c r="L11" s="741"/>
      <c r="M11" s="741"/>
      <c r="N11" s="906"/>
    </row>
    <row r="12" spans="1:15" ht="12" customHeight="1">
      <c r="A12" s="910"/>
      <c r="B12" s="741"/>
      <c r="C12" s="905" t="s">
        <v>3286</v>
      </c>
      <c r="D12" s="741"/>
      <c r="E12" s="741"/>
      <c r="F12" s="741"/>
      <c r="G12" s="741"/>
      <c r="H12" s="741"/>
      <c r="I12" s="741"/>
      <c r="J12" s="741"/>
      <c r="K12" s="741"/>
      <c r="L12" s="741"/>
      <c r="M12" s="741"/>
      <c r="N12" s="906"/>
    </row>
    <row r="13" spans="1:15" ht="12" customHeight="1">
      <c r="A13" s="910"/>
      <c r="B13" s="741"/>
      <c r="C13" s="905" t="s">
        <v>3287</v>
      </c>
      <c r="D13" s="741"/>
      <c r="E13" s="741"/>
      <c r="F13" s="741"/>
      <c r="G13" s="741"/>
      <c r="H13" s="741"/>
      <c r="I13" s="741"/>
      <c r="J13" s="741"/>
      <c r="K13" s="741"/>
      <c r="L13" s="741"/>
      <c r="M13" s="741"/>
      <c r="N13" s="906"/>
    </row>
    <row r="14" spans="1:15" ht="12" customHeight="1">
      <c r="A14" s="910"/>
      <c r="B14" s="905" t="s">
        <v>514</v>
      </c>
      <c r="C14" s="905" t="s">
        <v>1202</v>
      </c>
      <c r="D14" s="741"/>
      <c r="E14" s="741"/>
      <c r="F14" s="741"/>
      <c r="G14" s="741"/>
      <c r="H14" s="741"/>
      <c r="I14" s="741"/>
      <c r="J14" s="741"/>
      <c r="K14" s="741"/>
      <c r="L14" s="741"/>
      <c r="M14" s="741"/>
      <c r="N14" s="906"/>
    </row>
    <row r="15" spans="1:15" ht="12" customHeight="1">
      <c r="A15" s="910"/>
      <c r="B15" s="1719" t="s">
        <v>620</v>
      </c>
      <c r="C15" s="1719" t="s">
        <v>1201</v>
      </c>
      <c r="D15" s="908"/>
      <c r="E15" s="908"/>
      <c r="F15" s="908"/>
      <c r="G15" s="908"/>
      <c r="H15" s="908"/>
      <c r="I15" s="908"/>
      <c r="J15" s="908"/>
      <c r="K15" s="908"/>
      <c r="L15" s="908"/>
      <c r="M15" s="908"/>
      <c r="N15" s="1370"/>
    </row>
    <row r="16" spans="1:15" ht="12" customHeight="1">
      <c r="A16" s="910"/>
      <c r="B16" s="908"/>
      <c r="C16" s="1719" t="s">
        <v>3288</v>
      </c>
      <c r="D16" s="908"/>
      <c r="E16" s="908"/>
      <c r="F16" s="908"/>
      <c r="G16" s="908"/>
      <c r="H16" s="908"/>
      <c r="I16" s="908"/>
      <c r="J16" s="908"/>
      <c r="K16" s="908"/>
      <c r="L16" s="908"/>
      <c r="M16" s="908"/>
      <c r="N16" s="1370"/>
    </row>
    <row r="17" spans="1:14" ht="12" customHeight="1">
      <c r="A17" s="910"/>
      <c r="B17" s="905" t="s">
        <v>621</v>
      </c>
      <c r="C17" s="905" t="s">
        <v>1200</v>
      </c>
      <c r="D17" s="741"/>
      <c r="E17" s="741"/>
      <c r="F17" s="741"/>
      <c r="G17" s="741"/>
      <c r="H17" s="741"/>
      <c r="I17" s="741"/>
      <c r="J17" s="741"/>
      <c r="K17" s="741"/>
      <c r="L17" s="741"/>
      <c r="M17" s="741"/>
      <c r="N17" s="906"/>
    </row>
    <row r="18" spans="1:14" ht="12" customHeight="1">
      <c r="A18" s="910"/>
      <c r="B18" s="905" t="s">
        <v>1199</v>
      </c>
      <c r="C18" s="905" t="s">
        <v>1198</v>
      </c>
      <c r="D18" s="741"/>
      <c r="E18" s="741"/>
      <c r="F18" s="741"/>
      <c r="G18" s="741"/>
      <c r="H18" s="741"/>
      <c r="I18" s="741"/>
      <c r="J18" s="741"/>
      <c r="K18" s="741"/>
      <c r="L18" s="741"/>
      <c r="M18" s="741"/>
      <c r="N18" s="906"/>
    </row>
    <row r="19" spans="1:14" ht="12" customHeight="1">
      <c r="A19" s="910"/>
      <c r="B19" s="741"/>
      <c r="C19" s="905" t="s">
        <v>1197</v>
      </c>
      <c r="D19" s="741"/>
      <c r="E19" s="741"/>
      <c r="F19" s="741"/>
      <c r="G19" s="741"/>
      <c r="H19" s="741"/>
      <c r="I19" s="741"/>
      <c r="J19" s="741"/>
      <c r="K19" s="741"/>
      <c r="L19" s="741"/>
      <c r="M19" s="741"/>
      <c r="N19" s="906"/>
    </row>
    <row r="20" spans="1:14" ht="12" customHeight="1">
      <c r="A20" s="910"/>
      <c r="B20" s="741"/>
      <c r="C20" s="905" t="s">
        <v>1196</v>
      </c>
      <c r="D20" s="741"/>
      <c r="E20" s="741"/>
      <c r="F20" s="741"/>
      <c r="G20" s="741"/>
      <c r="H20" s="741"/>
      <c r="I20" s="741"/>
      <c r="J20" s="741"/>
      <c r="K20" s="741"/>
      <c r="L20" s="741"/>
      <c r="M20" s="741"/>
      <c r="N20" s="906"/>
    </row>
    <row r="21" spans="1:14" ht="12" customHeight="1">
      <c r="A21" s="910"/>
      <c r="B21" s="741"/>
      <c r="C21" s="905" t="s">
        <v>1195</v>
      </c>
      <c r="D21" s="741"/>
      <c r="E21" s="741"/>
      <c r="F21" s="741"/>
      <c r="G21" s="741"/>
      <c r="H21" s="741"/>
      <c r="I21" s="741"/>
      <c r="J21" s="741"/>
      <c r="K21" s="741"/>
      <c r="L21" s="741"/>
      <c r="M21" s="741"/>
      <c r="N21" s="906"/>
    </row>
    <row r="22" spans="1:14" ht="12" customHeight="1">
      <c r="A22" s="910"/>
      <c r="B22" s="741"/>
      <c r="C22" s="905" t="s">
        <v>1194</v>
      </c>
      <c r="D22" s="741"/>
      <c r="E22" s="741"/>
      <c r="F22" s="741"/>
      <c r="G22" s="741"/>
      <c r="H22" s="741"/>
      <c r="I22" s="741"/>
      <c r="J22" s="741"/>
      <c r="K22" s="741"/>
      <c r="L22" s="741"/>
      <c r="M22" s="741"/>
      <c r="N22" s="906"/>
    </row>
    <row r="23" spans="1:14" ht="12" customHeight="1">
      <c r="A23" s="910"/>
      <c r="B23" s="741"/>
      <c r="C23" s="905" t="s">
        <v>1193</v>
      </c>
      <c r="D23" s="741"/>
      <c r="E23" s="741"/>
      <c r="F23" s="741"/>
      <c r="G23" s="741"/>
      <c r="H23" s="741"/>
      <c r="I23" s="741"/>
      <c r="J23" s="741"/>
      <c r="K23" s="741"/>
      <c r="L23" s="741"/>
      <c r="M23" s="741"/>
      <c r="N23" s="906"/>
    </row>
    <row r="24" spans="1:14" ht="12" customHeight="1">
      <c r="A24" s="910"/>
      <c r="B24" s="741"/>
      <c r="C24" s="905" t="s">
        <v>1192</v>
      </c>
      <c r="D24" s="741"/>
      <c r="E24" s="741"/>
      <c r="F24" s="741"/>
      <c r="G24" s="741"/>
      <c r="H24" s="741"/>
      <c r="I24" s="741"/>
      <c r="J24" s="741"/>
      <c r="K24" s="741"/>
      <c r="L24" s="741"/>
      <c r="M24" s="741"/>
      <c r="N24" s="906"/>
    </row>
    <row r="25" spans="1:14" ht="12" customHeight="1">
      <c r="A25" s="910"/>
      <c r="B25" s="741"/>
      <c r="C25" s="905" t="s">
        <v>1191</v>
      </c>
      <c r="D25" s="741"/>
      <c r="E25" s="741"/>
      <c r="F25" s="741"/>
      <c r="G25" s="741"/>
      <c r="H25" s="741"/>
      <c r="I25" s="741"/>
      <c r="J25" s="741"/>
      <c r="K25" s="741"/>
      <c r="L25" s="741"/>
      <c r="M25" s="741"/>
      <c r="N25" s="906"/>
    </row>
    <row r="26" spans="1:14" ht="12" customHeight="1">
      <c r="A26" s="910"/>
      <c r="B26" s="741"/>
      <c r="C26" s="905"/>
      <c r="D26" s="741"/>
      <c r="E26" s="741"/>
      <c r="F26" s="741"/>
      <c r="G26" s="741"/>
      <c r="H26" s="741"/>
      <c r="I26" s="741"/>
      <c r="J26" s="741"/>
      <c r="K26" s="741"/>
      <c r="L26" s="741"/>
      <c r="M26" s="741"/>
      <c r="N26" s="906"/>
    </row>
    <row r="27" spans="1:14" ht="12" customHeight="1">
      <c r="A27" s="904"/>
      <c r="B27" s="1044"/>
      <c r="C27" s="1044"/>
      <c r="D27" s="1044"/>
      <c r="E27" s="1044"/>
      <c r="F27" s="1044"/>
      <c r="G27" s="1044"/>
      <c r="H27" s="1044"/>
      <c r="I27" s="1044"/>
      <c r="J27" s="1044"/>
      <c r="K27" s="1044"/>
      <c r="L27" s="1044"/>
      <c r="M27" s="1044"/>
      <c r="N27" s="902"/>
    </row>
    <row r="28" spans="1:14" ht="12" customHeight="1">
      <c r="A28" s="910"/>
      <c r="B28" s="741"/>
      <c r="C28" s="910"/>
      <c r="D28" s="741"/>
      <c r="E28" s="741"/>
      <c r="F28" s="910"/>
      <c r="G28" s="741"/>
      <c r="H28" s="910"/>
      <c r="I28" s="906"/>
      <c r="J28" s="1865" t="s">
        <v>1190</v>
      </c>
      <c r="K28" s="1573"/>
      <c r="L28" s="913"/>
      <c r="M28" s="913"/>
      <c r="N28" s="1579"/>
    </row>
    <row r="29" spans="1:14" ht="12" customHeight="1">
      <c r="A29" s="910"/>
      <c r="B29" s="741"/>
      <c r="C29" s="910"/>
      <c r="D29" s="741"/>
      <c r="E29" s="741"/>
      <c r="F29" s="910"/>
      <c r="G29" s="741"/>
      <c r="H29" s="910"/>
      <c r="I29" s="906"/>
      <c r="J29" s="1865" t="s">
        <v>1189</v>
      </c>
      <c r="K29" s="1573"/>
      <c r="L29" s="913"/>
      <c r="M29" s="913"/>
      <c r="N29" s="1579"/>
    </row>
    <row r="30" spans="1:14" ht="12" customHeight="1">
      <c r="A30" s="910"/>
      <c r="B30" s="741"/>
      <c r="C30" s="910"/>
      <c r="D30" s="741"/>
      <c r="E30" s="741"/>
      <c r="F30" s="910"/>
      <c r="G30" s="741"/>
      <c r="H30" s="914" t="s">
        <v>1188</v>
      </c>
      <c r="I30" s="911"/>
      <c r="J30" s="1580" t="s">
        <v>1187</v>
      </c>
      <c r="K30" s="2937"/>
      <c r="L30" s="867"/>
      <c r="M30" s="867"/>
      <c r="N30" s="1579"/>
    </row>
    <row r="31" spans="1:14" ht="12" customHeight="1">
      <c r="A31" s="910"/>
      <c r="B31" s="741"/>
      <c r="C31" s="910"/>
      <c r="D31" s="741"/>
      <c r="E31" s="741"/>
      <c r="F31" s="910"/>
      <c r="G31" s="741"/>
      <c r="H31" s="914" t="s">
        <v>1186</v>
      </c>
      <c r="I31" s="913"/>
      <c r="J31" s="1371" t="s">
        <v>1185</v>
      </c>
      <c r="K31" s="2937"/>
      <c r="L31" s="867"/>
      <c r="M31" s="867"/>
      <c r="N31" s="1579"/>
    </row>
    <row r="32" spans="1:14" ht="12" customHeight="1">
      <c r="A32" s="910"/>
      <c r="B32" s="894" t="s">
        <v>7</v>
      </c>
      <c r="C32" s="910"/>
      <c r="D32" s="894" t="s">
        <v>1184</v>
      </c>
      <c r="E32" s="741"/>
      <c r="F32" s="914" t="s">
        <v>1183</v>
      </c>
      <c r="G32" s="913"/>
      <c r="H32" s="914" t="s">
        <v>1180</v>
      </c>
      <c r="I32" s="913"/>
      <c r="J32" s="910"/>
      <c r="K32" s="1371" t="s">
        <v>1182</v>
      </c>
      <c r="L32" s="2937"/>
      <c r="M32" s="867"/>
      <c r="N32" s="895" t="s">
        <v>1181</v>
      </c>
    </row>
    <row r="33" spans="1:14" ht="12" customHeight="1">
      <c r="A33" s="904"/>
      <c r="B33" s="889" t="s">
        <v>12</v>
      </c>
      <c r="C33" s="904"/>
      <c r="D33" s="889" t="s">
        <v>1180</v>
      </c>
      <c r="E33" s="1044"/>
      <c r="F33" s="1371" t="s">
        <v>1180</v>
      </c>
      <c r="G33" s="867"/>
      <c r="H33" s="1371" t="s">
        <v>1179</v>
      </c>
      <c r="I33" s="867"/>
      <c r="J33" s="886" t="s">
        <v>1178</v>
      </c>
      <c r="K33" s="1369" t="s">
        <v>1177</v>
      </c>
      <c r="L33" s="2526" t="s">
        <v>1166</v>
      </c>
      <c r="M33" s="884" t="s">
        <v>1176</v>
      </c>
      <c r="N33" s="1582" t="s">
        <v>12</v>
      </c>
    </row>
    <row r="34" spans="1:14" ht="12" customHeight="1">
      <c r="A34" s="904"/>
      <c r="B34" s="1557"/>
      <c r="C34" s="904"/>
      <c r="D34" s="889" t="s">
        <v>21</v>
      </c>
      <c r="E34" s="1044"/>
      <c r="F34" s="886" t="s">
        <v>22</v>
      </c>
      <c r="G34" s="1044"/>
      <c r="H34" s="886" t="s">
        <v>23</v>
      </c>
      <c r="I34" s="1044"/>
      <c r="J34" s="1959" t="s">
        <v>1175</v>
      </c>
      <c r="K34" s="1959" t="s">
        <v>1174</v>
      </c>
      <c r="L34" s="2526" t="s">
        <v>1166</v>
      </c>
      <c r="M34" s="884" t="s">
        <v>1173</v>
      </c>
      <c r="N34" s="890"/>
    </row>
    <row r="35" spans="1:14" ht="12" customHeight="1">
      <c r="A35" s="904"/>
      <c r="B35" s="889">
        <v>1</v>
      </c>
      <c r="C35" s="904"/>
      <c r="D35" s="884" t="s">
        <v>1172</v>
      </c>
      <c r="E35" s="1044"/>
      <c r="F35" s="904" t="s">
        <v>1171</v>
      </c>
      <c r="G35" s="1044"/>
      <c r="H35" s="2427" t="s">
        <v>1170</v>
      </c>
      <c r="I35" s="903"/>
      <c r="J35" s="310">
        <v>4465</v>
      </c>
      <c r="K35" s="904"/>
      <c r="L35" s="2526" t="s">
        <v>1166</v>
      </c>
      <c r="M35" s="1044"/>
      <c r="N35" s="1582">
        <v>1</v>
      </c>
    </row>
    <row r="36" spans="1:14" ht="12" customHeight="1">
      <c r="A36" s="904"/>
      <c r="B36" s="889">
        <v>2</v>
      </c>
      <c r="C36" s="904"/>
      <c r="D36" s="889" t="s">
        <v>1169</v>
      </c>
      <c r="E36" s="1044"/>
      <c r="F36" s="904" t="s">
        <v>1168</v>
      </c>
      <c r="G36" s="1044"/>
      <c r="H36" s="2427" t="s">
        <v>1167</v>
      </c>
      <c r="I36" s="903"/>
      <c r="J36" s="309">
        <v>388</v>
      </c>
      <c r="K36" s="904"/>
      <c r="L36" s="2526" t="s">
        <v>1166</v>
      </c>
      <c r="M36" s="1044"/>
      <c r="N36" s="1582">
        <v>2</v>
      </c>
    </row>
    <row r="37" spans="1:14" ht="12" customHeight="1">
      <c r="A37" s="904"/>
      <c r="B37" s="889">
        <v>3</v>
      </c>
      <c r="C37" s="904"/>
      <c r="D37" s="2429"/>
      <c r="E37" s="1044"/>
      <c r="F37" s="904"/>
      <c r="G37" s="1044"/>
      <c r="H37" s="2479"/>
      <c r="I37" s="1744"/>
      <c r="J37" s="2479"/>
      <c r="K37" s="904"/>
      <c r="L37" s="2526" t="s">
        <v>1166</v>
      </c>
      <c r="M37" s="1044"/>
      <c r="N37" s="1582">
        <v>3</v>
      </c>
    </row>
    <row r="38" spans="1:14" ht="12" customHeight="1">
      <c r="A38" s="904"/>
      <c r="B38" s="889">
        <v>4</v>
      </c>
      <c r="C38" s="904"/>
      <c r="D38" s="1044"/>
      <c r="E38" s="1044"/>
      <c r="F38" s="904"/>
      <c r="G38" s="1044"/>
      <c r="H38" s="2479"/>
      <c r="I38" s="1744"/>
      <c r="J38" s="2479"/>
      <c r="K38" s="904"/>
      <c r="L38" s="2526" t="s">
        <v>1166</v>
      </c>
      <c r="M38" s="1044"/>
      <c r="N38" s="1582">
        <v>4</v>
      </c>
    </row>
    <row r="39" spans="1:14" ht="12" customHeight="1">
      <c r="A39" s="904"/>
      <c r="B39" s="889">
        <v>5</v>
      </c>
      <c r="C39" s="904"/>
      <c r="D39" s="1044"/>
      <c r="E39" s="1044"/>
      <c r="F39" s="904"/>
      <c r="G39" s="1044"/>
      <c r="H39" s="2479"/>
      <c r="I39" s="1744"/>
      <c r="J39" s="2479"/>
      <c r="K39" s="904"/>
      <c r="L39" s="2526" t="s">
        <v>1166</v>
      </c>
      <c r="M39" s="1044"/>
      <c r="N39" s="1582">
        <v>5</v>
      </c>
    </row>
    <row r="40" spans="1:14" ht="12" customHeight="1">
      <c r="A40" s="904"/>
      <c r="B40" s="889">
        <v>6</v>
      </c>
      <c r="C40" s="904"/>
      <c r="D40" s="884"/>
      <c r="E40" s="1044"/>
      <c r="F40" s="904"/>
      <c r="G40" s="1044"/>
      <c r="H40" s="2479"/>
      <c r="I40" s="1744"/>
      <c r="J40" s="2479"/>
      <c r="K40" s="904"/>
      <c r="L40" s="2526" t="s">
        <v>1166</v>
      </c>
      <c r="M40" s="1044"/>
      <c r="N40" s="1582">
        <v>6</v>
      </c>
    </row>
    <row r="41" spans="1:14" ht="12" customHeight="1">
      <c r="A41" s="904"/>
      <c r="B41" s="889">
        <v>7</v>
      </c>
      <c r="C41" s="904"/>
      <c r="D41" s="884"/>
      <c r="E41" s="1044"/>
      <c r="F41" s="904"/>
      <c r="G41" s="1044"/>
      <c r="H41" s="2479"/>
      <c r="I41" s="1744"/>
      <c r="J41" s="2479"/>
      <c r="K41" s="904"/>
      <c r="L41" s="2526" t="s">
        <v>1166</v>
      </c>
      <c r="M41" s="1044"/>
      <c r="N41" s="1582">
        <v>7</v>
      </c>
    </row>
    <row r="42" spans="1:14" ht="12" customHeight="1">
      <c r="A42" s="904"/>
      <c r="B42" s="889">
        <v>8</v>
      </c>
      <c r="C42" s="904"/>
      <c r="D42" s="884"/>
      <c r="E42" s="1044"/>
      <c r="F42" s="904"/>
      <c r="G42" s="1044"/>
      <c r="H42" s="2479"/>
      <c r="I42" s="1744"/>
      <c r="J42" s="2479"/>
      <c r="K42" s="904"/>
      <c r="L42" s="2526" t="s">
        <v>1166</v>
      </c>
      <c r="M42" s="1044"/>
      <c r="N42" s="1582">
        <v>8</v>
      </c>
    </row>
    <row r="43" spans="1:14" ht="12" customHeight="1">
      <c r="A43" s="904"/>
      <c r="B43" s="889">
        <v>9</v>
      </c>
      <c r="C43" s="904"/>
      <c r="D43" s="1044"/>
      <c r="E43" s="1044"/>
      <c r="F43" s="904"/>
      <c r="G43" s="1044"/>
      <c r="H43" s="2479"/>
      <c r="I43" s="1744"/>
      <c r="J43" s="2479"/>
      <c r="K43" s="904"/>
      <c r="L43" s="2526" t="s">
        <v>1166</v>
      </c>
      <c r="M43" s="1044"/>
      <c r="N43" s="1582">
        <v>9</v>
      </c>
    </row>
    <row r="44" spans="1:14" ht="12" customHeight="1">
      <c r="A44" s="904"/>
      <c r="B44" s="889">
        <v>10</v>
      </c>
      <c r="C44" s="904"/>
      <c r="D44" s="1044"/>
      <c r="E44" s="1044"/>
      <c r="F44" s="904"/>
      <c r="G44" s="1044"/>
      <c r="H44" s="2479"/>
      <c r="I44" s="1744"/>
      <c r="J44" s="2479"/>
      <c r="K44" s="904"/>
      <c r="L44" s="2526" t="s">
        <v>1166</v>
      </c>
      <c r="M44" s="1044"/>
      <c r="N44" s="1582">
        <v>10</v>
      </c>
    </row>
    <row r="45" spans="1:14" ht="12" customHeight="1">
      <c r="A45" s="904"/>
      <c r="B45" s="889">
        <v>11</v>
      </c>
      <c r="C45" s="904"/>
      <c r="D45" s="1044"/>
      <c r="E45" s="1044"/>
      <c r="F45" s="904"/>
      <c r="G45" s="1044"/>
      <c r="H45" s="2479"/>
      <c r="I45" s="1744"/>
      <c r="J45" s="2479"/>
      <c r="K45" s="904"/>
      <c r="L45" s="2526" t="s">
        <v>1166</v>
      </c>
      <c r="M45" s="1044"/>
      <c r="N45" s="1582">
        <v>11</v>
      </c>
    </row>
    <row r="46" spans="1:14" ht="12" customHeight="1">
      <c r="A46" s="904"/>
      <c r="B46" s="889">
        <v>12</v>
      </c>
      <c r="C46" s="904"/>
      <c r="D46" s="1044"/>
      <c r="E46" s="1044"/>
      <c r="F46" s="904"/>
      <c r="G46" s="1044"/>
      <c r="H46" s="2479"/>
      <c r="I46" s="1744"/>
      <c r="J46" s="2479"/>
      <c r="K46" s="904"/>
      <c r="L46" s="2526" t="s">
        <v>1166</v>
      </c>
      <c r="M46" s="1044"/>
      <c r="N46" s="1582">
        <v>12</v>
      </c>
    </row>
    <row r="47" spans="1:14" ht="12" customHeight="1">
      <c r="A47" s="904"/>
      <c r="B47" s="881">
        <v>13</v>
      </c>
      <c r="C47" s="904"/>
      <c r="D47" s="1044"/>
      <c r="E47" s="1044"/>
      <c r="F47" s="904"/>
      <c r="G47" s="1044"/>
      <c r="H47" s="2479"/>
      <c r="I47" s="1744"/>
      <c r="J47" s="2479"/>
      <c r="K47" s="904"/>
      <c r="L47" s="2526" t="s">
        <v>1166</v>
      </c>
      <c r="M47" s="1044"/>
      <c r="N47" s="1582">
        <v>13</v>
      </c>
    </row>
    <row r="48" spans="1:14" ht="12" customHeight="1">
      <c r="A48" s="904"/>
      <c r="B48" s="881">
        <v>14</v>
      </c>
      <c r="C48" s="1044"/>
      <c r="D48" s="1044"/>
      <c r="E48" s="1044"/>
      <c r="F48" s="1044"/>
      <c r="G48" s="1044"/>
      <c r="H48" s="1744"/>
      <c r="I48" s="1744"/>
      <c r="J48" s="1744"/>
      <c r="K48" s="1044"/>
      <c r="L48" s="1044"/>
      <c r="M48" s="1044"/>
      <c r="N48" s="1582">
        <v>14</v>
      </c>
    </row>
    <row r="49" spans="1:14" ht="12" customHeight="1">
      <c r="A49" s="904"/>
      <c r="B49" s="881">
        <v>15</v>
      </c>
      <c r="C49" s="1044"/>
      <c r="D49" s="2523" t="s">
        <v>1165</v>
      </c>
      <c r="E49" s="1044"/>
      <c r="F49" s="1044" t="s">
        <v>1164</v>
      </c>
      <c r="G49" s="1044"/>
      <c r="H49" s="1744"/>
      <c r="I49" s="1744"/>
      <c r="J49" s="1744"/>
      <c r="K49" s="1044"/>
      <c r="L49" s="1044"/>
      <c r="M49" s="1044"/>
      <c r="N49" s="1582">
        <v>15</v>
      </c>
    </row>
    <row r="50" spans="1:14" ht="12" customHeight="1">
      <c r="A50" s="904"/>
      <c r="B50" s="881">
        <v>16</v>
      </c>
      <c r="C50" s="1044"/>
      <c r="D50" s="1044"/>
      <c r="E50" s="1044"/>
      <c r="F50" s="1044"/>
      <c r="G50" s="1044"/>
      <c r="H50" s="1744"/>
      <c r="I50" s="1744"/>
      <c r="J50" s="1744"/>
      <c r="K50" s="1044"/>
      <c r="L50" s="1044"/>
      <c r="M50" s="1044"/>
      <c r="N50" s="1582">
        <v>16</v>
      </c>
    </row>
    <row r="51" spans="1:14" ht="12" customHeight="1">
      <c r="A51" s="904"/>
      <c r="B51" s="881">
        <v>17</v>
      </c>
      <c r="C51" s="1044"/>
      <c r="D51" s="884"/>
      <c r="E51" s="1044"/>
      <c r="F51" s="1044" t="s">
        <v>1163</v>
      </c>
      <c r="G51" s="1044"/>
      <c r="H51" s="1044"/>
      <c r="I51" s="1044"/>
      <c r="J51" s="1044"/>
      <c r="K51" s="1044"/>
      <c r="L51" s="1044"/>
      <c r="M51" s="1044"/>
      <c r="N51" s="1582">
        <v>17</v>
      </c>
    </row>
    <row r="52" spans="1:14" ht="12" customHeight="1">
      <c r="A52" s="904"/>
      <c r="B52" s="881">
        <v>18</v>
      </c>
      <c r="C52" s="1044"/>
      <c r="D52" s="884"/>
      <c r="E52" s="1044"/>
      <c r="F52" s="1044"/>
      <c r="G52" s="1044"/>
      <c r="H52" s="1044"/>
      <c r="I52" s="1044"/>
      <c r="J52" s="1044"/>
      <c r="K52" s="1044"/>
      <c r="L52" s="1044"/>
      <c r="M52" s="1044"/>
      <c r="N52" s="1582">
        <v>18</v>
      </c>
    </row>
    <row r="53" spans="1:14" ht="12.75" customHeight="1">
      <c r="A53" s="904"/>
      <c r="B53" s="881">
        <v>19</v>
      </c>
      <c r="C53" s="1044"/>
      <c r="D53" s="1044"/>
      <c r="E53" s="1044"/>
      <c r="F53" s="1044"/>
      <c r="G53" s="1044"/>
      <c r="H53" s="1044"/>
      <c r="I53" s="1044"/>
      <c r="J53" s="1044"/>
      <c r="K53" s="1044"/>
      <c r="L53" s="1044"/>
      <c r="M53" s="1044"/>
      <c r="N53" s="1582">
        <v>19</v>
      </c>
    </row>
    <row r="54" spans="1:14" ht="12.75" customHeight="1">
      <c r="A54" s="904"/>
      <c r="B54" s="881">
        <v>20</v>
      </c>
      <c r="C54" s="1044"/>
      <c r="D54" s="884"/>
      <c r="E54" s="1044"/>
      <c r="F54" s="1044"/>
      <c r="G54" s="1044"/>
      <c r="H54" s="1044"/>
      <c r="I54" s="1044"/>
      <c r="J54" s="1044"/>
      <c r="K54" s="1044"/>
      <c r="L54" s="1044"/>
      <c r="M54" s="1044"/>
      <c r="N54" s="1582">
        <v>20</v>
      </c>
    </row>
    <row r="55" spans="1:14" ht="12.75" customHeight="1">
      <c r="A55" s="904"/>
      <c r="B55" s="881">
        <v>21</v>
      </c>
      <c r="C55" s="1044"/>
      <c r="D55" s="884"/>
      <c r="E55" s="1044"/>
      <c r="F55" s="1044"/>
      <c r="G55" s="1044"/>
      <c r="H55" s="1044"/>
      <c r="I55" s="1044"/>
      <c r="J55" s="1044"/>
      <c r="K55" s="1044"/>
      <c r="L55" s="1044"/>
      <c r="M55" s="1044"/>
      <c r="N55" s="1582">
        <v>21</v>
      </c>
    </row>
    <row r="56" spans="1:14" ht="12.75" customHeight="1">
      <c r="A56" s="904"/>
      <c r="B56" s="881">
        <v>22</v>
      </c>
      <c r="C56" s="1044"/>
      <c r="D56" s="1044"/>
      <c r="E56" s="1044"/>
      <c r="F56" s="1044"/>
      <c r="G56" s="1044"/>
      <c r="H56" s="1044"/>
      <c r="I56" s="1044"/>
      <c r="J56" s="1044"/>
      <c r="K56" s="1044"/>
      <c r="L56" s="1044"/>
      <c r="M56" s="1044"/>
      <c r="N56" s="1582">
        <v>22</v>
      </c>
    </row>
    <row r="57" spans="1:14" ht="12.75" customHeight="1">
      <c r="A57" s="904"/>
      <c r="B57" s="881">
        <v>23</v>
      </c>
      <c r="C57" s="1044"/>
      <c r="D57" s="884"/>
      <c r="E57" s="1044"/>
      <c r="F57" s="1044"/>
      <c r="G57" s="1044"/>
      <c r="H57" s="1044"/>
      <c r="I57" s="1044"/>
      <c r="J57" s="1044"/>
      <c r="K57" s="1044"/>
      <c r="L57" s="1044"/>
      <c r="M57" s="1044"/>
      <c r="N57" s="1582">
        <v>23</v>
      </c>
    </row>
    <row r="58" spans="1:14" ht="12.75" customHeight="1">
      <c r="A58" s="904"/>
      <c r="B58" s="881">
        <v>24</v>
      </c>
      <c r="C58" s="1044"/>
      <c r="D58" s="884"/>
      <c r="E58" s="1044"/>
      <c r="F58" s="1044"/>
      <c r="G58" s="1044"/>
      <c r="H58" s="1044"/>
      <c r="I58" s="1044"/>
      <c r="J58" s="1044"/>
      <c r="K58" s="1044"/>
      <c r="L58" s="1044"/>
      <c r="M58" s="1044"/>
      <c r="N58" s="1582">
        <v>24</v>
      </c>
    </row>
    <row r="59" spans="1:14" ht="12.75" customHeight="1">
      <c r="A59" s="904"/>
      <c r="B59" s="881">
        <v>25</v>
      </c>
      <c r="C59" s="1044"/>
      <c r="D59" s="1044"/>
      <c r="E59" s="1044"/>
      <c r="F59" s="1044"/>
      <c r="G59" s="1044"/>
      <c r="H59" s="1044"/>
      <c r="I59" s="1044"/>
      <c r="J59" s="1044"/>
      <c r="K59" s="1044"/>
      <c r="L59" s="1044"/>
      <c r="M59" s="1044"/>
      <c r="N59" s="1582">
        <v>25</v>
      </c>
    </row>
    <row r="60" spans="1:14" ht="12.75" customHeight="1">
      <c r="A60" s="904"/>
      <c r="B60" s="881">
        <v>26</v>
      </c>
      <c r="C60" s="1044"/>
      <c r="D60" s="1044"/>
      <c r="E60" s="1044"/>
      <c r="F60" s="1044"/>
      <c r="G60" s="1044"/>
      <c r="H60" s="1044"/>
      <c r="I60" s="1044"/>
      <c r="J60" s="1044"/>
      <c r="K60" s="1044"/>
      <c r="L60" s="1044"/>
      <c r="M60" s="1044"/>
      <c r="N60" s="1582">
        <v>26</v>
      </c>
    </row>
  </sheetData>
  <pageMargins left="0.65" right="0.25" top="0.5" bottom="0.5" header="0.25" footer="0.25"/>
  <pageSetup orientation="portrait" horizontalDpi="1200" verticalDpi="1200" r:id="rId1"/>
  <headerFooter alignWithMargins="0">
    <oddHeader>&amp;L&amp;"Arial,Regular"&amp;8Road Initials: UPRR  Year: 2012&amp;R&amp;"Arial,Regular"&amp;8 3</oddHeader>
    <oddFooter>&amp;L&amp;"Arial,Regular"&amp;8Railroad Annual Report R-1</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K59"/>
  <sheetViews>
    <sheetView zoomScaleNormal="100" workbookViewId="0"/>
  </sheetViews>
  <sheetFormatPr defaultColWidth="9.625" defaultRowHeight="11.25"/>
  <cols>
    <col min="1" max="1" width="3.125" style="748" customWidth="1"/>
    <col min="2" max="2" width="4.625" style="748" customWidth="1"/>
    <col min="3" max="3" width="5.625" style="748" customWidth="1"/>
    <col min="4" max="4" width="15.625" style="748" customWidth="1"/>
    <col min="5" max="5" width="3.625" style="748" customWidth="1"/>
    <col min="6" max="6" width="5.5" style="748" customWidth="1"/>
    <col min="7" max="7" width="7.875" style="748" customWidth="1"/>
    <col min="8" max="8" width="15.625" style="748" customWidth="1"/>
    <col min="9" max="9" width="3.625" style="748" customWidth="1"/>
    <col min="10" max="10" width="11.625" style="748" customWidth="1"/>
    <col min="11" max="11" width="8.75" style="748" customWidth="1"/>
    <col min="12" max="16384" width="9.625" style="748"/>
  </cols>
  <sheetData>
    <row r="1" spans="1:11" ht="12.75" customHeight="1">
      <c r="A1" s="747"/>
      <c r="B1" s="979"/>
      <c r="C1" s="979"/>
      <c r="D1" s="979"/>
      <c r="E1" s="979"/>
      <c r="F1" s="979"/>
      <c r="G1" s="979"/>
      <c r="H1" s="979"/>
      <c r="I1" s="979"/>
      <c r="J1" s="979"/>
      <c r="K1" s="723"/>
    </row>
    <row r="2" spans="1:11" ht="12.75" customHeight="1">
      <c r="A2" s="978" t="s">
        <v>1265</v>
      </c>
      <c r="B2" s="977"/>
      <c r="C2" s="977"/>
      <c r="D2" s="977"/>
      <c r="E2" s="2478"/>
      <c r="F2" s="977"/>
      <c r="G2" s="977"/>
      <c r="H2" s="977"/>
      <c r="I2" s="977"/>
      <c r="J2" s="977"/>
      <c r="K2" s="720"/>
    </row>
    <row r="3" spans="1:11" ht="12.75" customHeight="1">
      <c r="A3" s="1610"/>
      <c r="B3" s="977"/>
      <c r="C3" s="977"/>
      <c r="D3" s="977"/>
      <c r="E3" s="977"/>
      <c r="F3" s="977"/>
      <c r="G3" s="977"/>
      <c r="H3" s="977"/>
      <c r="I3" s="977"/>
      <c r="J3" s="977"/>
      <c r="K3" s="974"/>
    </row>
    <row r="4" spans="1:11" ht="12.75" customHeight="1">
      <c r="A4" s="721"/>
      <c r="B4" s="2437" t="s">
        <v>1264</v>
      </c>
      <c r="C4" s="2437" t="s">
        <v>1263</v>
      </c>
      <c r="D4" s="956"/>
      <c r="E4" s="956"/>
      <c r="F4" s="956"/>
      <c r="G4" s="956"/>
      <c r="H4" s="956"/>
      <c r="I4" s="956"/>
      <c r="J4" s="956"/>
      <c r="K4" s="974"/>
    </row>
    <row r="5" spans="1:11" ht="12.75" customHeight="1">
      <c r="A5" s="721"/>
      <c r="B5" s="956"/>
      <c r="C5" s="956"/>
      <c r="D5" s="956"/>
      <c r="E5" s="956"/>
      <c r="F5" s="956"/>
      <c r="G5" s="956"/>
      <c r="H5" s="956"/>
      <c r="I5" s="956"/>
      <c r="J5" s="956"/>
      <c r="K5" s="974"/>
    </row>
    <row r="6" spans="1:11" ht="12.75" customHeight="1">
      <c r="A6" s="721"/>
      <c r="B6" s="2437" t="s">
        <v>1262</v>
      </c>
      <c r="C6" s="2437" t="s">
        <v>3289</v>
      </c>
      <c r="D6" s="956"/>
      <c r="E6" s="956"/>
      <c r="F6" s="956"/>
      <c r="G6" s="956"/>
      <c r="H6" s="956"/>
      <c r="I6" s="956"/>
      <c r="J6" s="956"/>
      <c r="K6" s="974"/>
    </row>
    <row r="7" spans="1:11" ht="12.75" customHeight="1">
      <c r="A7" s="721"/>
      <c r="B7" s="956"/>
      <c r="C7" s="956"/>
      <c r="D7" s="956"/>
      <c r="E7" s="956"/>
      <c r="F7" s="956"/>
      <c r="G7" s="956"/>
      <c r="H7" s="956"/>
      <c r="I7" s="956"/>
      <c r="J7" s="956"/>
      <c r="K7" s="974"/>
    </row>
    <row r="8" spans="1:11" ht="12.75" customHeight="1">
      <c r="A8" s="721"/>
      <c r="B8" s="2437" t="s">
        <v>1261</v>
      </c>
      <c r="C8" s="2437" t="s">
        <v>1260</v>
      </c>
      <c r="D8" s="956"/>
      <c r="E8" s="956"/>
      <c r="F8" s="956"/>
      <c r="G8" s="956"/>
      <c r="H8" s="956"/>
      <c r="I8" s="956"/>
      <c r="J8" s="956"/>
      <c r="K8" s="974"/>
    </row>
    <row r="9" spans="1:11" ht="12.75" customHeight="1">
      <c r="A9" s="721"/>
      <c r="B9" s="975"/>
      <c r="C9" s="975"/>
      <c r="D9" s="975"/>
      <c r="E9" s="975"/>
      <c r="F9" s="975"/>
      <c r="G9" s="975"/>
      <c r="H9" s="975"/>
      <c r="I9" s="975"/>
      <c r="J9" s="975"/>
      <c r="K9" s="974"/>
    </row>
    <row r="10" spans="1:11" ht="12.75" customHeight="1">
      <c r="A10" s="971"/>
      <c r="B10" s="724"/>
      <c r="C10" s="724"/>
      <c r="D10" s="724"/>
      <c r="E10" s="724"/>
      <c r="F10" s="724"/>
      <c r="G10" s="724"/>
      <c r="H10" s="724"/>
      <c r="I10" s="724"/>
      <c r="J10" s="724"/>
      <c r="K10" s="719"/>
    </row>
    <row r="11" spans="1:11" ht="12.75" customHeight="1">
      <c r="A11" s="721"/>
      <c r="B11" s="975"/>
      <c r="C11" s="975"/>
      <c r="D11" s="975"/>
      <c r="E11" s="975"/>
      <c r="F11" s="975"/>
      <c r="G11" s="975"/>
      <c r="H11" s="975"/>
      <c r="I11" s="975"/>
      <c r="J11" s="975"/>
      <c r="K11" s="723"/>
    </row>
    <row r="12" spans="1:11" ht="12.75" customHeight="1">
      <c r="A12" s="2486" t="s">
        <v>617</v>
      </c>
      <c r="B12" s="977"/>
      <c r="C12" s="977"/>
      <c r="D12" s="977"/>
      <c r="E12" s="977"/>
      <c r="F12" s="2438"/>
      <c r="G12" s="2478"/>
      <c r="H12" s="977"/>
      <c r="I12" s="977"/>
      <c r="J12" s="977"/>
      <c r="K12" s="720"/>
    </row>
    <row r="13" spans="1:11" ht="12.75" customHeight="1">
      <c r="A13" s="721"/>
      <c r="B13" s="975"/>
      <c r="C13" s="975"/>
      <c r="D13" s="975"/>
      <c r="E13" s="975"/>
      <c r="F13" s="2448"/>
      <c r="G13" s="975"/>
      <c r="H13" s="975"/>
      <c r="I13" s="975"/>
      <c r="J13" s="975"/>
      <c r="K13" s="974"/>
    </row>
    <row r="14" spans="1:11" ht="12.75" customHeight="1">
      <c r="A14" s="721"/>
      <c r="B14" s="2437"/>
      <c r="C14" s="2437"/>
      <c r="D14" s="956"/>
      <c r="E14" s="956"/>
      <c r="F14" s="956"/>
      <c r="G14" s="2437"/>
      <c r="H14" s="2437"/>
      <c r="I14" s="975"/>
      <c r="J14" s="975"/>
      <c r="K14" s="974"/>
    </row>
    <row r="15" spans="1:11" ht="12.75" customHeight="1">
      <c r="A15" s="721"/>
      <c r="B15" s="956"/>
      <c r="C15" s="2437"/>
      <c r="D15" s="956"/>
      <c r="E15" s="956"/>
      <c r="F15" s="956"/>
      <c r="G15" s="956"/>
      <c r="H15" s="956"/>
      <c r="I15" s="975"/>
      <c r="J15" s="975"/>
      <c r="K15" s="974"/>
    </row>
    <row r="16" spans="1:11" ht="12.75" customHeight="1">
      <c r="A16" s="721"/>
      <c r="B16" s="975"/>
      <c r="C16" s="975"/>
      <c r="D16" s="975"/>
      <c r="E16" s="975"/>
      <c r="F16" s="975"/>
      <c r="G16" s="975"/>
      <c r="H16" s="975"/>
      <c r="I16" s="975"/>
      <c r="J16" s="975"/>
      <c r="K16" s="974"/>
    </row>
    <row r="17" spans="1:11" ht="12.75" customHeight="1">
      <c r="A17" s="721"/>
      <c r="B17" s="2431" t="s">
        <v>1259</v>
      </c>
      <c r="C17" s="975"/>
      <c r="D17" s="975"/>
      <c r="E17" s="975"/>
      <c r="F17" s="975"/>
      <c r="G17" s="975"/>
      <c r="H17" s="975"/>
      <c r="I17" s="975"/>
      <c r="J17" s="975"/>
      <c r="K17" s="974"/>
    </row>
    <row r="18" spans="1:11" ht="12.75" customHeight="1">
      <c r="A18" s="721"/>
      <c r="B18" s="975"/>
      <c r="C18" s="975"/>
      <c r="D18" s="975"/>
      <c r="E18" s="975"/>
      <c r="F18" s="975"/>
      <c r="G18" s="975"/>
      <c r="H18" s="975"/>
      <c r="I18" s="975"/>
      <c r="J18" s="975"/>
      <c r="K18" s="974"/>
    </row>
    <row r="19" spans="1:11" ht="12.75" customHeight="1">
      <c r="A19" s="2525"/>
      <c r="B19" s="972" t="s">
        <v>1258</v>
      </c>
      <c r="C19" s="975"/>
      <c r="D19" s="975"/>
      <c r="E19" s="975"/>
      <c r="F19" s="975"/>
      <c r="G19" s="2973"/>
      <c r="H19" s="748" t="s">
        <v>1257</v>
      </c>
      <c r="I19" s="975"/>
      <c r="J19" s="975"/>
      <c r="K19" s="974"/>
    </row>
    <row r="20" spans="1:11" ht="12.75" customHeight="1">
      <c r="A20" s="2525"/>
      <c r="B20" s="972" t="s">
        <v>1256</v>
      </c>
      <c r="C20" s="975"/>
      <c r="D20" s="975"/>
      <c r="E20" s="975"/>
      <c r="F20" s="975"/>
      <c r="G20" s="2973"/>
      <c r="H20" s="748" t="s">
        <v>1255</v>
      </c>
      <c r="I20" s="975"/>
      <c r="J20" s="975"/>
      <c r="K20" s="974"/>
    </row>
    <row r="21" spans="1:11" ht="12.75" customHeight="1">
      <c r="A21" s="2525"/>
      <c r="B21" s="748" t="s">
        <v>1254</v>
      </c>
      <c r="C21" s="975"/>
      <c r="D21" s="975"/>
      <c r="E21" s="975"/>
      <c r="F21" s="975"/>
      <c r="G21" s="2973"/>
      <c r="H21" s="748" t="s">
        <v>1253</v>
      </c>
      <c r="I21" s="975"/>
      <c r="J21" s="975"/>
      <c r="K21" s="974"/>
    </row>
    <row r="22" spans="1:11" ht="12.75" customHeight="1">
      <c r="A22" s="2525"/>
      <c r="B22" s="972" t="s">
        <v>1252</v>
      </c>
      <c r="C22" s="975"/>
      <c r="D22" s="975"/>
      <c r="E22" s="975"/>
      <c r="F22" s="975"/>
      <c r="G22" s="2973"/>
      <c r="H22" s="975" t="s">
        <v>1251</v>
      </c>
      <c r="I22" s="975"/>
      <c r="J22" s="975"/>
      <c r="K22" s="974"/>
    </row>
    <row r="23" spans="1:11" ht="12.75" customHeight="1">
      <c r="A23" s="2525"/>
      <c r="B23" s="972" t="s">
        <v>1250</v>
      </c>
      <c r="C23" s="975"/>
      <c r="D23" s="975"/>
      <c r="E23" s="975"/>
      <c r="F23" s="975"/>
      <c r="G23" s="2973"/>
      <c r="H23" s="975" t="s">
        <v>1249</v>
      </c>
      <c r="J23" s="975"/>
      <c r="K23" s="974"/>
    </row>
    <row r="24" spans="1:11" ht="12.75" customHeight="1">
      <c r="A24" s="2525"/>
      <c r="B24" s="972" t="s">
        <v>1248</v>
      </c>
      <c r="C24" s="975"/>
      <c r="D24" s="975"/>
      <c r="E24" s="975"/>
      <c r="F24" s="975"/>
      <c r="G24" s="2973"/>
      <c r="H24" s="748" t="s">
        <v>1247</v>
      </c>
      <c r="J24" s="975"/>
      <c r="K24" s="974"/>
    </row>
    <row r="25" spans="1:11" ht="12.75" customHeight="1">
      <c r="A25" s="2525"/>
      <c r="B25" s="748" t="s">
        <v>1246</v>
      </c>
      <c r="C25" s="975"/>
      <c r="D25" s="975"/>
      <c r="E25" s="975"/>
      <c r="F25" s="975"/>
      <c r="G25" s="2973"/>
      <c r="H25" s="748" t="s">
        <v>1245</v>
      </c>
      <c r="J25" s="975"/>
      <c r="K25" s="974"/>
    </row>
    <row r="26" spans="1:11" ht="12.75" customHeight="1">
      <c r="A26" s="2525"/>
      <c r="B26" s="748" t="s">
        <v>1244</v>
      </c>
      <c r="C26" s="975"/>
      <c r="D26" s="975"/>
      <c r="E26" s="975"/>
      <c r="F26" s="975"/>
      <c r="G26" s="2973"/>
      <c r="H26" s="748" t="s">
        <v>1243</v>
      </c>
      <c r="J26" s="975"/>
      <c r="K26" s="974"/>
    </row>
    <row r="27" spans="1:11" ht="12.75" customHeight="1">
      <c r="A27" s="2525"/>
      <c r="B27" s="748" t="s">
        <v>1242</v>
      </c>
      <c r="C27" s="975"/>
      <c r="D27" s="975"/>
      <c r="E27" s="975"/>
      <c r="F27" s="975"/>
      <c r="G27" s="2973"/>
      <c r="H27" s="748" t="s">
        <v>1241</v>
      </c>
      <c r="K27" s="974"/>
    </row>
    <row r="28" spans="1:11" ht="12.75" customHeight="1">
      <c r="A28" s="2525"/>
      <c r="B28" s="972" t="s">
        <v>1240</v>
      </c>
      <c r="C28" s="975"/>
      <c r="D28" s="975"/>
      <c r="E28" s="975"/>
      <c r="F28" s="975"/>
      <c r="G28" s="2973"/>
      <c r="H28" s="748" t="s">
        <v>1239</v>
      </c>
      <c r="J28" s="975"/>
      <c r="K28" s="974"/>
    </row>
    <row r="29" spans="1:11" ht="12.75" customHeight="1">
      <c r="A29" s="2525"/>
      <c r="B29" s="748" t="s">
        <v>1238</v>
      </c>
      <c r="C29" s="975"/>
      <c r="D29" s="975"/>
      <c r="E29" s="975"/>
      <c r="F29" s="975"/>
      <c r="G29" s="2973"/>
      <c r="H29" s="748" t="s">
        <v>1237</v>
      </c>
      <c r="J29" s="975"/>
      <c r="K29" s="974"/>
    </row>
    <row r="30" spans="1:11" ht="12.75" customHeight="1">
      <c r="A30" s="2525"/>
      <c r="B30" s="748" t="s">
        <v>1236</v>
      </c>
      <c r="C30" s="975"/>
      <c r="D30" s="975"/>
      <c r="E30" s="975"/>
      <c r="F30" s="975"/>
      <c r="G30" s="2973"/>
      <c r="H30" s="748" t="s">
        <v>1235</v>
      </c>
      <c r="J30" s="975"/>
      <c r="K30" s="974"/>
    </row>
    <row r="31" spans="1:11" ht="12.75" customHeight="1">
      <c r="A31" s="2525"/>
      <c r="B31" s="748" t="s">
        <v>1234</v>
      </c>
      <c r="C31" s="975"/>
      <c r="D31" s="975"/>
      <c r="E31" s="975"/>
      <c r="F31" s="975"/>
      <c r="G31" s="2973"/>
      <c r="H31" s="748" t="s">
        <v>1233</v>
      </c>
      <c r="J31" s="975"/>
      <c r="K31" s="974"/>
    </row>
    <row r="32" spans="1:11" ht="12.75" customHeight="1">
      <c r="A32" s="2525"/>
      <c r="B32" s="933" t="s">
        <v>1232</v>
      </c>
      <c r="C32" s="975"/>
      <c r="D32" s="975"/>
      <c r="E32" s="975"/>
      <c r="F32" s="975"/>
      <c r="G32" s="2973"/>
      <c r="H32" s="748" t="s">
        <v>1231</v>
      </c>
      <c r="J32" s="975"/>
      <c r="K32" s="974"/>
    </row>
    <row r="33" spans="1:11" ht="12.75" customHeight="1">
      <c r="A33" s="2525"/>
      <c r="B33" s="2437" t="s">
        <v>1230</v>
      </c>
      <c r="C33" s="975"/>
      <c r="D33" s="975"/>
      <c r="E33" s="975"/>
      <c r="F33" s="975"/>
      <c r="G33" s="2973"/>
      <c r="H33" s="748" t="s">
        <v>3290</v>
      </c>
      <c r="J33" s="975"/>
      <c r="K33" s="974"/>
    </row>
    <row r="34" spans="1:11" ht="12.75" customHeight="1">
      <c r="A34" s="2525"/>
      <c r="B34" s="2437" t="s">
        <v>1229</v>
      </c>
      <c r="C34" s="975"/>
      <c r="D34" s="975"/>
      <c r="E34" s="975"/>
      <c r="F34" s="975"/>
      <c r="G34" s="2973"/>
      <c r="H34" s="748" t="s">
        <v>1228</v>
      </c>
      <c r="J34" s="975"/>
      <c r="K34" s="974"/>
    </row>
    <row r="35" spans="1:11" ht="12.75" customHeight="1">
      <c r="A35" s="2525"/>
      <c r="B35" s="933" t="s">
        <v>1227</v>
      </c>
      <c r="C35" s="956"/>
      <c r="D35" s="956"/>
      <c r="E35" s="975"/>
      <c r="F35" s="975"/>
      <c r="G35" s="2973"/>
      <c r="H35" s="748" t="s">
        <v>1226</v>
      </c>
      <c r="J35" s="975"/>
      <c r="K35" s="974"/>
    </row>
    <row r="36" spans="1:11" ht="12.75" customHeight="1">
      <c r="A36" s="2525"/>
      <c r="B36" s="748" t="s">
        <v>1225</v>
      </c>
      <c r="C36" s="956"/>
      <c r="D36" s="956"/>
      <c r="E36" s="975"/>
      <c r="F36" s="975"/>
      <c r="G36" s="2973"/>
      <c r="H36" s="748" t="s">
        <v>1224</v>
      </c>
      <c r="J36" s="975"/>
      <c r="K36" s="974"/>
    </row>
    <row r="37" spans="1:11" ht="12.75" customHeight="1">
      <c r="A37" s="2525"/>
      <c r="B37" s="933" t="s">
        <v>1223</v>
      </c>
      <c r="C37" s="956"/>
      <c r="D37" s="956"/>
      <c r="E37" s="975"/>
      <c r="F37" s="975"/>
      <c r="G37" s="2973"/>
      <c r="H37" s="748" t="s">
        <v>1222</v>
      </c>
      <c r="J37" s="975"/>
      <c r="K37" s="974"/>
    </row>
    <row r="38" spans="1:11" ht="12.75" customHeight="1">
      <c r="A38" s="2525"/>
      <c r="B38" s="933" t="s">
        <v>1221</v>
      </c>
      <c r="C38" s="956"/>
      <c r="D38" s="956"/>
      <c r="E38" s="975"/>
      <c r="F38" s="975"/>
      <c r="G38" s="2973"/>
      <c r="H38" s="748" t="s">
        <v>1220</v>
      </c>
      <c r="J38" s="975"/>
      <c r="K38" s="974"/>
    </row>
    <row r="39" spans="1:11" ht="12.75" customHeight="1">
      <c r="A39" s="2525"/>
      <c r="B39" s="748" t="s">
        <v>1219</v>
      </c>
      <c r="C39" s="956"/>
      <c r="D39" s="956"/>
      <c r="E39" s="975"/>
      <c r="F39" s="975"/>
      <c r="G39" s="2973"/>
      <c r="H39" s="748" t="s">
        <v>1218</v>
      </c>
      <c r="J39" s="975"/>
      <c r="K39" s="974"/>
    </row>
    <row r="40" spans="1:11" ht="12.75" customHeight="1">
      <c r="A40" s="2525"/>
      <c r="B40" s="748" t="s">
        <v>1217</v>
      </c>
      <c r="C40" s="956"/>
      <c r="D40" s="956"/>
      <c r="E40" s="975"/>
      <c r="F40" s="975"/>
      <c r="G40" s="975"/>
      <c r="H40" s="748" t="s">
        <v>1216</v>
      </c>
      <c r="J40" s="975"/>
      <c r="K40" s="974"/>
    </row>
    <row r="41" spans="1:11" ht="12.75" customHeight="1">
      <c r="A41" s="2525"/>
      <c r="B41" s="933" t="s">
        <v>1215</v>
      </c>
      <c r="C41" s="956"/>
      <c r="D41" s="956"/>
      <c r="E41" s="975"/>
      <c r="F41" s="975"/>
      <c r="G41" s="975"/>
      <c r="H41" s="748" t="s">
        <v>3291</v>
      </c>
      <c r="K41" s="974"/>
    </row>
    <row r="42" spans="1:11" ht="12.75" customHeight="1">
      <c r="A42" s="2525"/>
      <c r="B42" s="933" t="s">
        <v>1213</v>
      </c>
      <c r="C42" s="956"/>
      <c r="D42" s="956"/>
      <c r="E42" s="975"/>
      <c r="F42" s="975"/>
      <c r="G42" s="975"/>
      <c r="H42" s="748" t="s">
        <v>1214</v>
      </c>
      <c r="J42" s="975"/>
      <c r="K42" s="974"/>
    </row>
    <row r="43" spans="1:11" ht="12.75" customHeight="1">
      <c r="A43" s="2525"/>
      <c r="B43" s="2437" t="s">
        <v>1212</v>
      </c>
      <c r="C43" s="956"/>
      <c r="D43" s="956"/>
      <c r="E43" s="975"/>
      <c r="F43" s="975"/>
      <c r="G43" s="975"/>
      <c r="H43" s="748" t="s">
        <v>3292</v>
      </c>
      <c r="I43" s="975"/>
      <c r="J43" s="975"/>
      <c r="K43" s="974"/>
    </row>
    <row r="44" spans="1:11" ht="12.75" customHeight="1">
      <c r="A44" s="2525"/>
      <c r="B44" s="933" t="s">
        <v>1210</v>
      </c>
      <c r="C44" s="956"/>
      <c r="D44" s="956"/>
      <c r="E44" s="975"/>
      <c r="F44" s="975"/>
      <c r="G44" s="975"/>
      <c r="H44" s="748" t="s">
        <v>1211</v>
      </c>
      <c r="I44" s="975"/>
      <c r="J44" s="975"/>
      <c r="K44" s="974"/>
    </row>
    <row r="45" spans="1:11" ht="12.75" customHeight="1">
      <c r="A45" s="2525"/>
      <c r="B45" s="933" t="s">
        <v>1208</v>
      </c>
      <c r="C45" s="956"/>
      <c r="D45" s="956"/>
      <c r="E45" s="975"/>
      <c r="F45" s="975"/>
      <c r="G45" s="975"/>
      <c r="H45" s="972" t="s">
        <v>1209</v>
      </c>
      <c r="I45" s="975"/>
      <c r="J45" s="975"/>
      <c r="K45" s="974"/>
    </row>
    <row r="46" spans="1:11" ht="12.75" customHeight="1">
      <c r="A46" s="2525"/>
      <c r="B46" s="748" t="s">
        <v>1206</v>
      </c>
      <c r="C46" s="956"/>
      <c r="D46" s="956"/>
      <c r="E46" s="975"/>
      <c r="F46" s="975"/>
      <c r="G46" s="975"/>
      <c r="H46" s="748" t="s">
        <v>1207</v>
      </c>
      <c r="I46" s="975"/>
      <c r="J46" s="975"/>
      <c r="K46" s="974"/>
    </row>
    <row r="47" spans="1:11" ht="12.75" customHeight="1">
      <c r="A47" s="2525"/>
      <c r="C47" s="956"/>
      <c r="D47" s="956"/>
      <c r="E47" s="975"/>
      <c r="F47" s="975"/>
      <c r="G47" s="975"/>
      <c r="I47" s="975"/>
      <c r="J47" s="975"/>
      <c r="K47" s="974"/>
    </row>
    <row r="48" spans="1:11" ht="12.75" customHeight="1">
      <c r="A48" s="2525"/>
      <c r="B48" s="933"/>
      <c r="C48" s="956"/>
      <c r="D48" s="956"/>
      <c r="E48" s="975"/>
      <c r="F48" s="975"/>
      <c r="G48" s="975"/>
      <c r="I48" s="975"/>
      <c r="J48" s="975"/>
      <c r="K48" s="974"/>
    </row>
    <row r="49" spans="1:11" ht="12.75" customHeight="1">
      <c r="A49" s="2525"/>
      <c r="B49" s="933"/>
      <c r="C49" s="956"/>
      <c r="D49" s="956"/>
      <c r="E49" s="975"/>
      <c r="F49" s="975"/>
      <c r="G49" s="975"/>
      <c r="I49" s="975"/>
      <c r="J49" s="975"/>
      <c r="K49" s="974"/>
    </row>
    <row r="50" spans="1:11" ht="12.75" customHeight="1">
      <c r="A50" s="2525"/>
      <c r="B50" s="933"/>
      <c r="C50" s="956"/>
      <c r="D50" s="956"/>
      <c r="E50" s="975"/>
      <c r="F50" s="975"/>
      <c r="G50" s="975"/>
      <c r="H50" s="975"/>
      <c r="I50" s="736"/>
      <c r="J50" s="736"/>
      <c r="K50" s="974"/>
    </row>
    <row r="51" spans="1:11" ht="12.75" customHeight="1">
      <c r="A51" s="721"/>
      <c r="B51" s="933"/>
      <c r="C51" s="956"/>
      <c r="D51" s="956"/>
      <c r="E51" s="975"/>
      <c r="F51" s="975"/>
      <c r="G51" s="975"/>
      <c r="H51" s="736"/>
      <c r="I51" s="736"/>
      <c r="J51" s="736"/>
      <c r="K51" s="974"/>
    </row>
    <row r="52" spans="1:11" ht="12.75" customHeight="1">
      <c r="A52" s="721"/>
      <c r="B52" s="933"/>
      <c r="C52" s="956"/>
      <c r="D52" s="956"/>
      <c r="E52" s="975"/>
      <c r="F52" s="975"/>
      <c r="G52" s="975"/>
      <c r="H52" s="736"/>
      <c r="I52" s="736"/>
      <c r="J52" s="736"/>
      <c r="K52" s="974"/>
    </row>
    <row r="53" spans="1:11" ht="12.75" customHeight="1">
      <c r="A53" s="721"/>
      <c r="B53" s="933"/>
      <c r="C53" s="956"/>
      <c r="D53" s="956"/>
      <c r="E53" s="975"/>
      <c r="F53" s="975"/>
      <c r="G53" s="975"/>
      <c r="H53" s="736"/>
      <c r="I53" s="736"/>
      <c r="J53" s="736"/>
      <c r="K53" s="974"/>
    </row>
    <row r="54" spans="1:11" ht="12.75" customHeight="1">
      <c r="A54" s="721"/>
      <c r="C54" s="975"/>
      <c r="D54" s="975"/>
      <c r="E54" s="975"/>
      <c r="F54" s="975"/>
      <c r="G54" s="975"/>
      <c r="H54" s="736"/>
      <c r="I54" s="736"/>
      <c r="J54" s="736"/>
      <c r="K54" s="974"/>
    </row>
    <row r="55" spans="1:11" ht="12.75" customHeight="1">
      <c r="A55" s="721"/>
      <c r="C55" s="975"/>
      <c r="D55" s="975"/>
      <c r="E55" s="975"/>
      <c r="F55" s="975"/>
      <c r="G55" s="975"/>
      <c r="H55" s="736"/>
      <c r="I55" s="736"/>
      <c r="J55" s="736"/>
      <c r="K55" s="974"/>
    </row>
    <row r="56" spans="1:11" ht="12.75" customHeight="1">
      <c r="A56" s="721"/>
      <c r="C56" s="975"/>
      <c r="D56" s="975"/>
      <c r="E56" s="975"/>
      <c r="F56" s="975"/>
      <c r="G56" s="975"/>
      <c r="H56" s="736"/>
      <c r="I56" s="736"/>
      <c r="J56" s="736"/>
      <c r="K56" s="974"/>
    </row>
    <row r="57" spans="1:11" ht="12.75" customHeight="1">
      <c r="A57" s="971"/>
      <c r="B57" s="724"/>
      <c r="C57" s="724"/>
      <c r="D57" s="724"/>
      <c r="E57" s="724"/>
      <c r="F57" s="724"/>
      <c r="G57" s="724"/>
      <c r="H57" s="1344"/>
      <c r="I57" s="1344"/>
      <c r="J57" s="1344"/>
      <c r="K57" s="719"/>
    </row>
    <row r="58" spans="1:11" ht="20.25" customHeight="1">
      <c r="A58" s="979"/>
      <c r="B58" s="979"/>
      <c r="C58" s="975"/>
      <c r="D58" s="975"/>
      <c r="E58" s="975"/>
      <c r="F58" s="975"/>
      <c r="G58" s="975"/>
      <c r="H58" s="736"/>
      <c r="I58" s="2447"/>
      <c r="J58" s="2447"/>
      <c r="K58" s="979"/>
    </row>
    <row r="59" spans="1:11">
      <c r="H59" s="2447"/>
    </row>
  </sheetData>
  <pageMargins left="0.65" right="0.25" top="0.5" bottom="0.5" header="0.25" footer="0.25"/>
  <pageSetup orientation="portrait" horizontalDpi="1200" verticalDpi="1200" r:id="rId1"/>
  <headerFooter alignWithMargins="0">
    <oddHeader>&amp;L&amp;"Arial,Regular"&amp;8 4&amp;R&amp;"Arial,Regular"&amp;8Road Initials: UPRR  Year: 2012</oddHeader>
    <oddFooter>&amp;L&amp;"Arial,Regular"&amp;8Railroad Annual Report R-1</oddFooter>
  </headerFooter>
</worksheet>
</file>

<file path=xl/worksheets/sheet7.xml><?xml version="1.0" encoding="utf-8"?>
<worksheet xmlns="http://schemas.openxmlformats.org/spreadsheetml/2006/main" xmlns:r="http://schemas.openxmlformats.org/officeDocument/2006/relationships">
  <sheetPr codeName="Sheet7"/>
  <dimension ref="A1:R108"/>
  <sheetViews>
    <sheetView zoomScaleNormal="100" zoomScaleSheetLayoutView="90" workbookViewId="0"/>
  </sheetViews>
  <sheetFormatPr defaultColWidth="9.625" defaultRowHeight="11.25"/>
  <cols>
    <col min="1" max="1" width="3.25" style="801" customWidth="1"/>
    <col min="2" max="2" width="5" style="771" customWidth="1"/>
    <col min="3" max="3" width="9" style="771" customWidth="1"/>
    <col min="4" max="4" width="40.875" style="771" customWidth="1"/>
    <col min="5" max="6" width="12.125" style="771" customWidth="1"/>
    <col min="7" max="7" width="3.25" style="801" customWidth="1"/>
    <col min="8" max="8" width="6.875" style="811" bestFit="1" customWidth="1"/>
    <col min="9" max="9" width="7.375" style="1100" bestFit="1" customWidth="1"/>
    <col min="10" max="10" width="5.375" style="1100" bestFit="1" customWidth="1"/>
    <col min="11" max="11" width="13.75" style="1065" bestFit="1" customWidth="1"/>
    <col min="12" max="12" width="11.25" style="1065" bestFit="1" customWidth="1"/>
    <col min="13" max="13" width="11.875" style="1065" bestFit="1" customWidth="1"/>
    <col min="14" max="14" width="3.625" style="1065" customWidth="1"/>
    <col min="15" max="15" width="13.75" style="328" bestFit="1" customWidth="1"/>
    <col min="16" max="16" width="11" style="328" bestFit="1" customWidth="1"/>
    <col min="17" max="17" width="11.875" style="1065" bestFit="1" customWidth="1"/>
    <col min="18" max="18" width="9.625" style="1065"/>
    <col min="19" max="16384" width="9.625" style="771"/>
  </cols>
  <sheetData>
    <row r="1" spans="1:17" ht="15" customHeight="1">
      <c r="A1" s="766"/>
      <c r="B1" s="767"/>
      <c r="C1" s="768"/>
      <c r="D1" s="769"/>
      <c r="E1" s="768"/>
      <c r="F1" s="768"/>
      <c r="G1" s="770"/>
    </row>
    <row r="2" spans="1:17" ht="15" customHeight="1">
      <c r="A2" s="772"/>
      <c r="B2" s="758"/>
      <c r="C2" s="758"/>
      <c r="D2" s="773" t="s">
        <v>1266</v>
      </c>
      <c r="E2" s="758"/>
      <c r="F2" s="758"/>
      <c r="G2" s="774"/>
    </row>
    <row r="3" spans="1:17" ht="15" customHeight="1">
      <c r="A3" s="772"/>
      <c r="B3" s="758"/>
      <c r="C3" s="758"/>
      <c r="D3" s="773" t="s">
        <v>1</v>
      </c>
      <c r="E3" s="758"/>
      <c r="F3" s="758"/>
      <c r="G3" s="774"/>
    </row>
    <row r="4" spans="1:17" ht="12" customHeight="1" thickBot="1">
      <c r="A4" s="775"/>
      <c r="B4" s="776"/>
      <c r="C4" s="776"/>
      <c r="D4" s="776"/>
      <c r="E4" s="776"/>
      <c r="F4" s="776"/>
      <c r="G4" s="777"/>
    </row>
    <row r="5" spans="1:17" ht="15" customHeight="1">
      <c r="A5" s="778" t="s">
        <v>7</v>
      </c>
      <c r="B5" s="779" t="s">
        <v>8</v>
      </c>
      <c r="C5" s="760"/>
      <c r="D5" s="760"/>
      <c r="E5" s="780" t="s">
        <v>1267</v>
      </c>
      <c r="F5" s="779" t="s">
        <v>1268</v>
      </c>
      <c r="G5" s="779" t="s">
        <v>7</v>
      </c>
    </row>
    <row r="6" spans="1:17" ht="15" customHeight="1">
      <c r="A6" s="778" t="s">
        <v>12</v>
      </c>
      <c r="B6" s="779" t="s">
        <v>13</v>
      </c>
      <c r="C6" s="779" t="s">
        <v>14</v>
      </c>
      <c r="D6" s="779" t="s">
        <v>1125</v>
      </c>
      <c r="E6" s="781" t="s">
        <v>15</v>
      </c>
      <c r="F6" s="779" t="s">
        <v>1269</v>
      </c>
      <c r="G6" s="779" t="s">
        <v>12</v>
      </c>
    </row>
    <row r="7" spans="1:17" ht="15" customHeight="1">
      <c r="A7" s="782"/>
      <c r="B7" s="783"/>
      <c r="C7" s="783"/>
      <c r="D7" s="784" t="s">
        <v>21</v>
      </c>
      <c r="E7" s="785" t="s">
        <v>22</v>
      </c>
      <c r="F7" s="784" t="s">
        <v>23</v>
      </c>
      <c r="G7" s="777"/>
    </row>
    <row r="8" spans="1:17" ht="15" customHeight="1">
      <c r="A8" s="786"/>
      <c r="B8" s="760"/>
      <c r="C8" s="760"/>
      <c r="D8" s="779" t="s">
        <v>1270</v>
      </c>
      <c r="E8" s="761"/>
      <c r="F8" s="770"/>
      <c r="G8" s="774"/>
    </row>
    <row r="9" spans="1:17" ht="15" customHeight="1">
      <c r="A9" s="787">
        <v>1</v>
      </c>
      <c r="B9" s="783"/>
      <c r="C9" s="764" t="s">
        <v>1271</v>
      </c>
      <c r="D9" s="764" t="s">
        <v>1272</v>
      </c>
      <c r="E9" s="763">
        <v>379878</v>
      </c>
      <c r="F9" s="788">
        <v>273971</v>
      </c>
      <c r="G9" s="784">
        <v>1</v>
      </c>
      <c r="H9" s="812"/>
      <c r="I9" s="2063"/>
      <c r="J9" s="2063"/>
      <c r="K9" s="328"/>
      <c r="L9" s="328"/>
      <c r="M9" s="2064"/>
      <c r="N9" s="2064"/>
      <c r="Q9" s="2064"/>
    </row>
    <row r="10" spans="1:17" ht="15" customHeight="1">
      <c r="A10" s="787">
        <v>2</v>
      </c>
      <c r="B10" s="783"/>
      <c r="C10" s="764" t="s">
        <v>1273</v>
      </c>
      <c r="D10" s="764" t="s">
        <v>1274</v>
      </c>
      <c r="E10" s="763">
        <v>216321</v>
      </c>
      <c r="F10" s="788">
        <v>40664</v>
      </c>
      <c r="G10" s="784">
        <v>2</v>
      </c>
      <c r="H10" s="812"/>
      <c r="I10" s="2063"/>
      <c r="J10" s="2063"/>
      <c r="K10" s="328"/>
      <c r="L10" s="328"/>
      <c r="M10" s="2064"/>
      <c r="N10" s="2064"/>
      <c r="Q10" s="2064"/>
    </row>
    <row r="11" spans="1:17" ht="15" customHeight="1">
      <c r="A11" s="787">
        <v>3</v>
      </c>
      <c r="B11" s="783"/>
      <c r="C11" s="764" t="s">
        <v>1275</v>
      </c>
      <c r="D11" s="764" t="s">
        <v>1276</v>
      </c>
      <c r="E11" s="763">
        <v>7038</v>
      </c>
      <c r="F11" s="789">
        <v>4807</v>
      </c>
      <c r="G11" s="784">
        <v>3</v>
      </c>
      <c r="H11" s="812"/>
      <c r="I11" s="2063"/>
      <c r="J11" s="2063"/>
      <c r="K11" s="328"/>
      <c r="L11" s="328"/>
      <c r="M11" s="2064"/>
      <c r="N11" s="2064"/>
      <c r="Q11" s="2064"/>
    </row>
    <row r="12" spans="1:17" ht="15" customHeight="1">
      <c r="A12" s="786"/>
      <c r="B12" s="760"/>
      <c r="C12" s="760"/>
      <c r="D12" s="790" t="s">
        <v>1277</v>
      </c>
      <c r="E12" s="762"/>
      <c r="F12" s="791"/>
      <c r="G12" s="774"/>
      <c r="H12" s="812"/>
      <c r="I12" s="2063"/>
      <c r="J12" s="2063"/>
      <c r="M12" s="2064"/>
      <c r="N12" s="2064"/>
      <c r="Q12" s="2064"/>
    </row>
    <row r="13" spans="1:17" ht="15" customHeight="1">
      <c r="A13" s="787">
        <v>4</v>
      </c>
      <c r="B13" s="783"/>
      <c r="C13" s="764" t="s">
        <v>1278</v>
      </c>
      <c r="D13" s="764" t="s">
        <v>1279</v>
      </c>
      <c r="E13" s="763">
        <v>407</v>
      </c>
      <c r="F13" s="789">
        <v>867</v>
      </c>
      <c r="G13" s="784">
        <v>4</v>
      </c>
      <c r="H13" s="812"/>
      <c r="I13" s="2063"/>
      <c r="J13" s="2063"/>
      <c r="K13" s="328"/>
      <c r="L13" s="328"/>
      <c r="M13" s="2064"/>
      <c r="N13" s="2064"/>
      <c r="Q13" s="2064"/>
    </row>
    <row r="14" spans="1:17" ht="15" customHeight="1">
      <c r="A14" s="787">
        <v>5</v>
      </c>
      <c r="B14" s="783"/>
      <c r="C14" s="764" t="s">
        <v>1280</v>
      </c>
      <c r="D14" s="764" t="s">
        <v>1281</v>
      </c>
      <c r="E14" s="763">
        <v>102463</v>
      </c>
      <c r="F14" s="788">
        <v>93000</v>
      </c>
      <c r="G14" s="784">
        <v>5</v>
      </c>
      <c r="H14" s="812"/>
      <c r="I14" s="2063"/>
      <c r="J14" s="2063"/>
      <c r="K14" s="328"/>
      <c r="L14" s="328"/>
      <c r="M14" s="2064"/>
      <c r="N14" s="2064"/>
      <c r="Q14" s="2064"/>
    </row>
    <row r="15" spans="1:17" ht="15" customHeight="1">
      <c r="A15" s="787">
        <v>6</v>
      </c>
      <c r="B15" s="783"/>
      <c r="C15" s="764" t="s">
        <v>1282</v>
      </c>
      <c r="D15" s="764" t="s">
        <v>1283</v>
      </c>
      <c r="E15" s="763">
        <v>1122484</v>
      </c>
      <c r="F15" s="788">
        <v>994091</v>
      </c>
      <c r="G15" s="784">
        <v>6</v>
      </c>
      <c r="H15" s="812"/>
      <c r="I15" s="2063"/>
      <c r="J15" s="2063"/>
      <c r="K15" s="328"/>
      <c r="L15" s="328"/>
      <c r="M15" s="2064"/>
      <c r="N15" s="2064"/>
      <c r="Q15" s="2064"/>
    </row>
    <row r="16" spans="1:17" ht="15" customHeight="1">
      <c r="A16" s="787">
        <v>7</v>
      </c>
      <c r="B16" s="783"/>
      <c r="C16" s="764" t="s">
        <v>1284</v>
      </c>
      <c r="D16" s="764" t="s">
        <v>1285</v>
      </c>
      <c r="E16" s="763">
        <v>185546</v>
      </c>
      <c r="F16" s="788">
        <v>157802</v>
      </c>
      <c r="G16" s="784">
        <v>7</v>
      </c>
      <c r="H16" s="812"/>
      <c r="I16" s="2063"/>
      <c r="J16" s="2063"/>
      <c r="K16" s="328"/>
      <c r="L16" s="328"/>
      <c r="M16" s="2064"/>
      <c r="N16" s="2064"/>
      <c r="Q16" s="2064"/>
    </row>
    <row r="17" spans="1:17" ht="15" customHeight="1">
      <c r="A17" s="787">
        <v>8</v>
      </c>
      <c r="B17" s="783"/>
      <c r="C17" s="764" t="s">
        <v>1286</v>
      </c>
      <c r="D17" s="764" t="s">
        <v>1287</v>
      </c>
      <c r="E17" s="763">
        <v>183363</v>
      </c>
      <c r="F17" s="788">
        <v>240510</v>
      </c>
      <c r="G17" s="784">
        <v>8</v>
      </c>
      <c r="H17" s="821"/>
      <c r="I17" s="2065"/>
      <c r="J17" s="2065"/>
      <c r="K17" s="328"/>
      <c r="L17" s="328"/>
      <c r="M17" s="2064"/>
      <c r="N17" s="2064"/>
      <c r="Q17" s="2064"/>
    </row>
    <row r="18" spans="1:17" ht="15" customHeight="1">
      <c r="A18" s="787">
        <v>9</v>
      </c>
      <c r="B18" s="783"/>
      <c r="C18" s="764" t="s">
        <v>1288</v>
      </c>
      <c r="D18" s="764" t="s">
        <v>1289</v>
      </c>
      <c r="E18" s="763">
        <v>46</v>
      </c>
      <c r="F18" s="788">
        <v>34</v>
      </c>
      <c r="G18" s="784">
        <v>9</v>
      </c>
      <c r="K18" s="328"/>
      <c r="L18" s="328"/>
      <c r="M18" s="2064"/>
      <c r="N18" s="2064"/>
      <c r="Q18" s="2064"/>
    </row>
    <row r="19" spans="1:17" ht="15" customHeight="1">
      <c r="A19" s="787">
        <v>10</v>
      </c>
      <c r="B19" s="783"/>
      <c r="C19" s="764" t="s">
        <v>1290</v>
      </c>
      <c r="D19" s="764" t="s">
        <v>1291</v>
      </c>
      <c r="E19" s="763">
        <v>-1251</v>
      </c>
      <c r="F19" s="789">
        <v>-4176</v>
      </c>
      <c r="G19" s="784">
        <v>10</v>
      </c>
      <c r="K19" s="328"/>
      <c r="L19" s="328"/>
      <c r="M19" s="2064"/>
      <c r="N19" s="2064"/>
      <c r="Q19" s="2064"/>
    </row>
    <row r="20" spans="1:17" ht="15" customHeight="1">
      <c r="A20" s="787">
        <v>11</v>
      </c>
      <c r="B20" s="783"/>
      <c r="C20" s="764" t="s">
        <v>1292</v>
      </c>
      <c r="D20" s="764" t="s">
        <v>1293</v>
      </c>
      <c r="E20" s="763">
        <v>281339</v>
      </c>
      <c r="F20" s="788">
        <v>295690</v>
      </c>
      <c r="G20" s="784">
        <v>11</v>
      </c>
      <c r="H20" s="812"/>
      <c r="I20" s="2063"/>
      <c r="J20" s="2063"/>
      <c r="K20" s="328"/>
      <c r="L20" s="328"/>
      <c r="M20" s="2064"/>
      <c r="N20" s="2064"/>
      <c r="Q20" s="2064"/>
    </row>
    <row r="21" spans="1:17" ht="15" customHeight="1">
      <c r="A21" s="787">
        <v>12</v>
      </c>
      <c r="B21" s="783"/>
      <c r="C21" s="764" t="s">
        <v>1294</v>
      </c>
      <c r="D21" s="764" t="s">
        <v>1295</v>
      </c>
      <c r="E21" s="763">
        <v>652661</v>
      </c>
      <c r="F21" s="788">
        <v>659781</v>
      </c>
      <c r="G21" s="784">
        <v>12</v>
      </c>
      <c r="H21" s="812"/>
      <c r="I21" s="2063"/>
      <c r="J21" s="2063"/>
      <c r="K21" s="328"/>
      <c r="L21" s="328"/>
      <c r="M21" s="2064"/>
      <c r="N21" s="2064"/>
      <c r="Q21" s="2064"/>
    </row>
    <row r="22" spans="1:17" ht="15" customHeight="1">
      <c r="A22" s="787">
        <v>13</v>
      </c>
      <c r="B22" s="783"/>
      <c r="C22" s="764" t="s">
        <v>1296</v>
      </c>
      <c r="D22" s="764" t="s">
        <v>1297</v>
      </c>
      <c r="E22" s="763">
        <v>8392</v>
      </c>
      <c r="F22" s="792">
        <v>57650</v>
      </c>
      <c r="G22" s="784">
        <v>13</v>
      </c>
      <c r="H22" s="812"/>
      <c r="I22" s="2063"/>
      <c r="J22" s="2063"/>
      <c r="K22" s="328"/>
      <c r="L22" s="328"/>
      <c r="M22" s="2064"/>
      <c r="N22" s="2064"/>
      <c r="Q22" s="2064"/>
    </row>
    <row r="23" spans="1:17" ht="15" customHeight="1">
      <c r="A23" s="787">
        <v>14</v>
      </c>
      <c r="B23" s="783"/>
      <c r="C23" s="783"/>
      <c r="D23" s="764" t="s">
        <v>1298</v>
      </c>
      <c r="E23" s="763">
        <v>3138687</v>
      </c>
      <c r="F23" s="818">
        <v>2814691</v>
      </c>
      <c r="G23" s="787">
        <v>14</v>
      </c>
      <c r="H23" s="812"/>
      <c r="I23" s="2063"/>
      <c r="J23" s="2063"/>
      <c r="K23" s="1082"/>
      <c r="L23" s="1082"/>
      <c r="M23" s="1082"/>
      <c r="N23" s="1082"/>
      <c r="O23" s="1082"/>
      <c r="P23" s="1082"/>
      <c r="Q23" s="1082"/>
    </row>
    <row r="24" spans="1:17" ht="15" customHeight="1">
      <c r="A24" s="786"/>
      <c r="B24" s="760"/>
      <c r="C24" s="760"/>
      <c r="D24" s="779" t="s">
        <v>1299</v>
      </c>
      <c r="E24" s="762"/>
      <c r="F24" s="791"/>
      <c r="G24" s="774"/>
      <c r="H24" s="812"/>
      <c r="I24" s="2063"/>
      <c r="J24" s="2063"/>
    </row>
    <row r="25" spans="1:17" ht="15" customHeight="1">
      <c r="A25" s="787">
        <v>15</v>
      </c>
      <c r="B25" s="783"/>
      <c r="C25" s="764" t="s">
        <v>1300</v>
      </c>
      <c r="D25" s="764" t="s">
        <v>1301</v>
      </c>
      <c r="E25" s="763">
        <v>300</v>
      </c>
      <c r="F25" s="788">
        <v>4505</v>
      </c>
      <c r="G25" s="784">
        <v>15</v>
      </c>
      <c r="H25" s="812"/>
      <c r="I25" s="2063"/>
      <c r="J25" s="2063"/>
      <c r="K25" s="328"/>
      <c r="L25" s="328"/>
      <c r="M25" s="2064"/>
      <c r="N25" s="2064"/>
      <c r="Q25" s="2064"/>
    </row>
    <row r="26" spans="1:17" ht="15" customHeight="1">
      <c r="A26" s="778">
        <v>16</v>
      </c>
      <c r="B26" s="760"/>
      <c r="C26" s="790" t="s">
        <v>1302</v>
      </c>
      <c r="D26" s="790" t="s">
        <v>1303</v>
      </c>
      <c r="E26" s="762">
        <v>2956488</v>
      </c>
      <c r="F26" s="791">
        <v>1486714</v>
      </c>
      <c r="G26" s="779">
        <v>16</v>
      </c>
      <c r="H26" s="812"/>
      <c r="I26" s="2063"/>
      <c r="J26" s="2063"/>
      <c r="K26" s="328"/>
      <c r="L26" s="328"/>
      <c r="M26" s="2064"/>
      <c r="N26" s="2064"/>
      <c r="Q26" s="2064"/>
    </row>
    <row r="27" spans="1:17" ht="15" customHeight="1">
      <c r="A27" s="782"/>
      <c r="B27" s="783"/>
      <c r="C27" s="783"/>
      <c r="D27" s="764" t="s">
        <v>1304</v>
      </c>
      <c r="E27" s="793"/>
      <c r="F27" s="794"/>
      <c r="G27" s="777"/>
      <c r="H27" s="812"/>
      <c r="I27" s="2063"/>
      <c r="J27" s="2063"/>
    </row>
    <row r="28" spans="1:17" ht="15" customHeight="1">
      <c r="A28" s="787">
        <v>17</v>
      </c>
      <c r="B28" s="783"/>
      <c r="C28" s="764" t="s">
        <v>1305</v>
      </c>
      <c r="D28" s="764" t="s">
        <v>1306</v>
      </c>
      <c r="E28" s="763">
        <v>708</v>
      </c>
      <c r="F28" s="788">
        <v>859</v>
      </c>
      <c r="G28" s="784">
        <v>17</v>
      </c>
      <c r="H28" s="812"/>
      <c r="I28" s="2063"/>
      <c r="J28" s="2063"/>
      <c r="K28" s="328"/>
      <c r="L28" s="328"/>
      <c r="M28" s="2064"/>
      <c r="N28" s="2064"/>
      <c r="Q28" s="2064"/>
    </row>
    <row r="29" spans="1:17" ht="15" customHeight="1">
      <c r="A29" s="778">
        <v>18</v>
      </c>
      <c r="B29" s="760"/>
      <c r="C29" s="790" t="s">
        <v>1307</v>
      </c>
      <c r="D29" s="790" t="s">
        <v>1308</v>
      </c>
      <c r="E29" s="762"/>
      <c r="F29" s="791"/>
      <c r="G29" s="779">
        <v>18</v>
      </c>
      <c r="H29" s="812"/>
      <c r="I29" s="2063"/>
      <c r="J29" s="2063"/>
    </row>
    <row r="30" spans="1:17" ht="15" customHeight="1">
      <c r="A30" s="782"/>
      <c r="B30" s="783"/>
      <c r="C30" s="783"/>
      <c r="D30" s="764" t="s">
        <v>1309</v>
      </c>
      <c r="E30" s="763">
        <v>0</v>
      </c>
      <c r="F30" s="792">
        <v>0</v>
      </c>
      <c r="G30" s="777"/>
      <c r="H30" s="812"/>
      <c r="I30" s="2063"/>
      <c r="J30" s="2063"/>
      <c r="K30" s="328"/>
      <c r="L30" s="328"/>
      <c r="M30" s="2064"/>
      <c r="N30" s="2064"/>
      <c r="Q30" s="2064"/>
    </row>
    <row r="31" spans="1:17" ht="15" customHeight="1">
      <c r="A31" s="778">
        <v>19</v>
      </c>
      <c r="B31" s="760"/>
      <c r="C31" s="790" t="s">
        <v>1310</v>
      </c>
      <c r="D31" s="790" t="s">
        <v>1311</v>
      </c>
      <c r="E31" s="762"/>
      <c r="F31" s="791"/>
      <c r="G31" s="779">
        <v>19</v>
      </c>
      <c r="H31" s="812"/>
      <c r="I31" s="2063"/>
      <c r="J31" s="2063"/>
    </row>
    <row r="32" spans="1:17" ht="15" customHeight="1">
      <c r="A32" s="782"/>
      <c r="B32" s="783"/>
      <c r="C32" s="783"/>
      <c r="D32" s="764" t="s">
        <v>2922</v>
      </c>
      <c r="E32" s="763">
        <v>372021</v>
      </c>
      <c r="F32" s="788">
        <v>372581</v>
      </c>
      <c r="G32" s="777"/>
      <c r="H32" s="812"/>
      <c r="J32" s="2063"/>
      <c r="K32" s="328"/>
      <c r="L32" s="328"/>
      <c r="M32" s="2064"/>
      <c r="N32" s="2064"/>
      <c r="Q32" s="2064"/>
    </row>
    <row r="33" spans="1:17" ht="15" customHeight="1">
      <c r="A33" s="787">
        <v>20</v>
      </c>
      <c r="B33" s="783"/>
      <c r="C33" s="764" t="s">
        <v>1312</v>
      </c>
      <c r="D33" s="764" t="s">
        <v>1313</v>
      </c>
      <c r="E33" s="763">
        <v>577229</v>
      </c>
      <c r="F33" s="818">
        <v>184105</v>
      </c>
      <c r="G33" s="787">
        <v>20</v>
      </c>
      <c r="H33" s="812"/>
      <c r="J33" s="2063"/>
      <c r="K33" s="328"/>
      <c r="L33" s="328"/>
      <c r="M33" s="2064"/>
      <c r="N33" s="2064"/>
      <c r="Q33" s="2064"/>
    </row>
    <row r="34" spans="1:17" ht="15" customHeight="1">
      <c r="A34" s="787">
        <v>21</v>
      </c>
      <c r="B34" s="783"/>
      <c r="C34" s="764" t="s">
        <v>1314</v>
      </c>
      <c r="D34" s="764" t="s">
        <v>1315</v>
      </c>
      <c r="E34" s="763">
        <v>30503</v>
      </c>
      <c r="F34" s="788">
        <v>42389</v>
      </c>
      <c r="G34" s="784">
        <v>21</v>
      </c>
      <c r="H34" s="812"/>
      <c r="J34" s="2063"/>
      <c r="K34" s="328"/>
      <c r="L34" s="328"/>
      <c r="M34" s="2064"/>
      <c r="N34" s="2064"/>
      <c r="Q34" s="2064"/>
    </row>
    <row r="35" spans="1:17" ht="15" customHeight="1">
      <c r="A35" s="787">
        <v>22</v>
      </c>
      <c r="B35" s="783"/>
      <c r="C35" s="764" t="s">
        <v>1316</v>
      </c>
      <c r="D35" s="764" t="s">
        <v>1317</v>
      </c>
      <c r="E35" s="763">
        <v>894</v>
      </c>
      <c r="F35" s="792">
        <v>642</v>
      </c>
      <c r="G35" s="784">
        <v>22</v>
      </c>
      <c r="H35" s="812"/>
      <c r="J35" s="2063"/>
      <c r="K35" s="328"/>
      <c r="L35" s="328"/>
      <c r="M35" s="2064"/>
      <c r="N35" s="2064"/>
      <c r="Q35" s="2064"/>
    </row>
    <row r="36" spans="1:17" ht="15" customHeight="1">
      <c r="A36" s="787">
        <v>23</v>
      </c>
      <c r="B36" s="783"/>
      <c r="C36" s="783"/>
      <c r="D36" s="764" t="s">
        <v>1318</v>
      </c>
      <c r="E36" s="763">
        <v>3938143</v>
      </c>
      <c r="F36" s="795">
        <v>2091795</v>
      </c>
      <c r="G36" s="784">
        <v>23</v>
      </c>
      <c r="H36" s="812"/>
      <c r="J36" s="2063"/>
      <c r="K36" s="1082"/>
      <c r="L36" s="1082"/>
      <c r="M36" s="1082"/>
      <c r="N36" s="1082"/>
      <c r="O36" s="1082"/>
      <c r="P36" s="1082"/>
      <c r="Q36" s="1082"/>
    </row>
    <row r="37" spans="1:17" ht="15" customHeight="1">
      <c r="A37" s="786"/>
      <c r="B37" s="760"/>
      <c r="C37" s="760"/>
      <c r="D37" s="779" t="s">
        <v>1319</v>
      </c>
      <c r="E37" s="762"/>
      <c r="F37" s="791"/>
      <c r="G37" s="774"/>
      <c r="H37" s="812"/>
      <c r="J37" s="2063"/>
    </row>
    <row r="38" spans="1:17" ht="15" customHeight="1">
      <c r="A38" s="787">
        <v>24</v>
      </c>
      <c r="B38" s="783"/>
      <c r="C38" s="764" t="s">
        <v>1320</v>
      </c>
      <c r="D38" s="764" t="s">
        <v>1321</v>
      </c>
      <c r="E38" s="763">
        <v>47572936</v>
      </c>
      <c r="F38" s="788">
        <v>45608924</v>
      </c>
      <c r="G38" s="784">
        <v>24</v>
      </c>
      <c r="H38" s="812"/>
      <c r="J38" s="2063"/>
      <c r="K38" s="328"/>
      <c r="L38" s="328"/>
      <c r="M38" s="2064"/>
      <c r="N38" s="2064"/>
      <c r="Q38" s="2064"/>
    </row>
    <row r="39" spans="1:17" ht="15" customHeight="1">
      <c r="A39" s="787">
        <v>25</v>
      </c>
      <c r="B39" s="783"/>
      <c r="C39" s="764" t="s">
        <v>1320</v>
      </c>
      <c r="D39" s="764" t="s">
        <v>1322</v>
      </c>
      <c r="E39" s="763">
        <v>10833228</v>
      </c>
      <c r="F39" s="788">
        <v>10404673</v>
      </c>
      <c r="G39" s="784">
        <v>25</v>
      </c>
      <c r="H39" s="812"/>
      <c r="J39" s="2063"/>
      <c r="K39" s="328"/>
      <c r="L39" s="328"/>
      <c r="M39" s="2064"/>
      <c r="N39" s="2064"/>
      <c r="Q39" s="2064"/>
    </row>
    <row r="40" spans="1:17" ht="15" customHeight="1">
      <c r="A40" s="787">
        <v>26</v>
      </c>
      <c r="B40" s="783"/>
      <c r="C40" s="764" t="s">
        <v>1320</v>
      </c>
      <c r="D40" s="764" t="s">
        <v>1323</v>
      </c>
      <c r="E40" s="763">
        <v>997234</v>
      </c>
      <c r="F40" s="788">
        <v>844572</v>
      </c>
      <c r="G40" s="784">
        <v>26</v>
      </c>
      <c r="H40" s="812"/>
      <c r="J40" s="2063"/>
      <c r="K40" s="328"/>
      <c r="L40" s="328"/>
      <c r="M40" s="2064"/>
      <c r="N40" s="2064"/>
      <c r="Q40" s="2064"/>
    </row>
    <row r="41" spans="1:17" ht="15" customHeight="1">
      <c r="A41" s="778">
        <v>27</v>
      </c>
      <c r="B41" s="760"/>
      <c r="C41" s="790" t="s">
        <v>1324</v>
      </c>
      <c r="D41" s="790" t="s">
        <v>1325</v>
      </c>
      <c r="E41" s="762">
        <v>-17722857</v>
      </c>
      <c r="F41" s="791">
        <v>-16768377</v>
      </c>
      <c r="G41" s="779">
        <v>27</v>
      </c>
      <c r="H41" s="812"/>
      <c r="J41" s="2063"/>
      <c r="K41" s="328"/>
      <c r="L41" s="328"/>
      <c r="M41" s="2064"/>
      <c r="N41" s="2064"/>
      <c r="Q41" s="2064"/>
    </row>
    <row r="42" spans="1:17" ht="15" customHeight="1">
      <c r="A42" s="782"/>
      <c r="B42" s="783"/>
      <c r="C42" s="783"/>
      <c r="D42" s="764" t="s">
        <v>1326</v>
      </c>
      <c r="E42" s="763"/>
      <c r="F42" s="788"/>
      <c r="G42" s="774"/>
      <c r="H42" s="812"/>
      <c r="I42" s="2063"/>
      <c r="J42" s="2063"/>
    </row>
    <row r="43" spans="1:17" ht="15" customHeight="1">
      <c r="A43" s="787">
        <v>28</v>
      </c>
      <c r="B43" s="783"/>
      <c r="C43" s="783"/>
      <c r="D43" s="764" t="s">
        <v>1327</v>
      </c>
      <c r="E43" s="763">
        <v>41680541</v>
      </c>
      <c r="F43" s="818">
        <v>40089792</v>
      </c>
      <c r="G43" s="802">
        <v>28</v>
      </c>
      <c r="H43" s="812"/>
      <c r="I43" s="2063"/>
      <c r="J43" s="2063"/>
      <c r="K43" s="1082"/>
      <c r="L43" s="1082"/>
      <c r="M43" s="1082"/>
      <c r="N43" s="1082"/>
      <c r="O43" s="1082"/>
      <c r="P43" s="1082"/>
      <c r="Q43" s="1082"/>
    </row>
    <row r="44" spans="1:17" ht="15" customHeight="1" thickBot="1">
      <c r="A44" s="802">
        <v>29</v>
      </c>
      <c r="B44" s="805"/>
      <c r="C44" s="803"/>
      <c r="D44" s="804" t="s">
        <v>1328</v>
      </c>
      <c r="E44" s="806">
        <v>48757371</v>
      </c>
      <c r="F44" s="819">
        <v>44996278</v>
      </c>
      <c r="G44" s="802">
        <v>29</v>
      </c>
      <c r="H44" s="813"/>
      <c r="I44" s="2066"/>
      <c r="J44" s="2066"/>
      <c r="K44" s="1082"/>
      <c r="L44" s="1082"/>
      <c r="M44" s="1082"/>
      <c r="N44" s="1082"/>
      <c r="O44" s="1082"/>
      <c r="P44" s="1082"/>
      <c r="Q44" s="1082"/>
    </row>
    <row r="45" spans="1:17" ht="7.5" customHeight="1">
      <c r="A45" s="810"/>
      <c r="B45" s="773"/>
      <c r="C45" s="758"/>
      <c r="D45" s="759"/>
      <c r="E45" s="796"/>
      <c r="F45" s="820"/>
      <c r="G45" s="779"/>
      <c r="H45" s="813"/>
      <c r="I45" s="2066"/>
      <c r="J45" s="2066"/>
    </row>
    <row r="46" spans="1:17" ht="11.25" customHeight="1">
      <c r="A46" s="772"/>
      <c r="B46" s="815"/>
      <c r="C46" s="815"/>
      <c r="D46" s="815"/>
      <c r="E46" s="815"/>
      <c r="F46" s="815"/>
      <c r="G46" s="809"/>
      <c r="H46" s="813"/>
      <c r="I46" s="2066"/>
      <c r="J46" s="2066"/>
    </row>
    <row r="47" spans="1:17" ht="11.25" customHeight="1">
      <c r="A47" s="808"/>
      <c r="B47" s="815"/>
      <c r="C47" s="815"/>
      <c r="D47" s="815"/>
      <c r="E47" s="822"/>
      <c r="F47" s="816"/>
      <c r="G47" s="809"/>
      <c r="L47" s="2971"/>
      <c r="M47" s="3029"/>
      <c r="P47" s="2971"/>
      <c r="Q47" s="3029"/>
    </row>
    <row r="48" spans="1:17" ht="11.25" customHeight="1">
      <c r="A48" s="808"/>
      <c r="B48" s="815"/>
      <c r="C48" s="815"/>
      <c r="D48" s="815"/>
      <c r="E48" s="822"/>
      <c r="F48" s="815"/>
      <c r="G48" s="809"/>
      <c r="M48" s="3029"/>
    </row>
    <row r="49" spans="1:18" ht="11.25" customHeight="1">
      <c r="A49" s="808"/>
      <c r="B49" s="815"/>
      <c r="C49" s="815"/>
      <c r="D49" s="815"/>
      <c r="E49" s="815"/>
      <c r="F49" s="815"/>
      <c r="G49" s="809"/>
    </row>
    <row r="50" spans="1:18" s="758" customFormat="1" ht="11.25" customHeight="1">
      <c r="A50" s="808"/>
      <c r="B50" s="815"/>
      <c r="C50" s="815"/>
      <c r="D50" s="815"/>
      <c r="E50" s="815"/>
      <c r="F50" s="815"/>
      <c r="G50" s="809"/>
      <c r="H50" s="814"/>
      <c r="I50" s="1100"/>
      <c r="J50" s="1100"/>
      <c r="K50" s="1065"/>
      <c r="L50" s="1065"/>
      <c r="M50" s="1065"/>
      <c r="N50" s="1065"/>
      <c r="O50" s="328"/>
      <c r="P50" s="328"/>
      <c r="Q50" s="1065"/>
      <c r="R50" s="1065"/>
    </row>
    <row r="51" spans="1:18" s="758" customFormat="1" ht="11.25" customHeight="1">
      <c r="A51" s="807"/>
      <c r="B51" s="817"/>
      <c r="C51" s="817"/>
      <c r="D51" s="817"/>
      <c r="E51" s="817"/>
      <c r="F51" s="817"/>
      <c r="G51" s="783"/>
      <c r="H51" s="814"/>
      <c r="I51" s="1100"/>
      <c r="J51" s="1100"/>
      <c r="K51" s="1065"/>
      <c r="L51" s="1065"/>
      <c r="M51" s="1065"/>
      <c r="N51" s="1065"/>
      <c r="O51" s="328"/>
      <c r="P51" s="328"/>
      <c r="Q51" s="1065"/>
      <c r="R51" s="1065"/>
    </row>
    <row r="52" spans="1:18" s="758" customFormat="1" ht="15" customHeight="1">
      <c r="A52" s="773"/>
      <c r="B52" s="759"/>
      <c r="C52" s="759"/>
      <c r="D52" s="759"/>
      <c r="E52" s="798"/>
      <c r="F52" s="798"/>
      <c r="G52" s="773"/>
      <c r="H52" s="814"/>
      <c r="I52" s="1100"/>
      <c r="J52" s="1100"/>
      <c r="K52" s="1065"/>
      <c r="L52" s="1065"/>
      <c r="M52" s="1065"/>
      <c r="N52" s="1065"/>
      <c r="O52" s="328"/>
      <c r="P52" s="328"/>
      <c r="Q52" s="1065"/>
      <c r="R52" s="1065"/>
    </row>
    <row r="53" spans="1:18" s="758" customFormat="1" ht="15" customHeight="1">
      <c r="A53" s="773"/>
      <c r="C53" s="759"/>
      <c r="D53" s="759"/>
      <c r="E53" s="765"/>
      <c r="F53" s="765"/>
      <c r="G53" s="773"/>
      <c r="H53" s="814"/>
      <c r="I53" s="1100"/>
      <c r="J53" s="1100"/>
      <c r="K53" s="1065"/>
      <c r="L53" s="1065"/>
      <c r="M53" s="1065"/>
      <c r="N53" s="1065"/>
      <c r="O53" s="328"/>
      <c r="P53" s="328"/>
      <c r="Q53" s="1065"/>
      <c r="R53" s="1065"/>
    </row>
    <row r="54" spans="1:18" s="758" customFormat="1" ht="15" customHeight="1">
      <c r="A54" s="773"/>
      <c r="C54" s="759"/>
      <c r="D54" s="759"/>
      <c r="E54" s="765"/>
      <c r="F54" s="765"/>
      <c r="G54" s="773"/>
      <c r="H54" s="814"/>
      <c r="I54" s="1100"/>
      <c r="J54" s="1100"/>
      <c r="K54" s="1065"/>
      <c r="L54" s="1065"/>
      <c r="M54" s="1065"/>
      <c r="N54" s="1065"/>
      <c r="O54" s="328"/>
      <c r="P54" s="328"/>
      <c r="Q54" s="1065"/>
      <c r="R54" s="1065"/>
    </row>
    <row r="55" spans="1:18" s="758" customFormat="1" ht="15" customHeight="1">
      <c r="A55" s="773"/>
      <c r="C55" s="759"/>
      <c r="D55" s="759"/>
      <c r="E55" s="765"/>
      <c r="F55" s="765"/>
      <c r="G55" s="773"/>
      <c r="H55" s="814"/>
      <c r="I55" s="1100"/>
      <c r="J55" s="1100"/>
      <c r="K55" s="1065"/>
      <c r="L55" s="1065"/>
      <c r="M55" s="1065"/>
      <c r="N55" s="1065"/>
      <c r="O55" s="328"/>
      <c r="P55" s="328"/>
      <c r="Q55" s="1065"/>
      <c r="R55" s="1065"/>
    </row>
    <row r="56" spans="1:18" s="758" customFormat="1" ht="15" customHeight="1">
      <c r="A56" s="773"/>
      <c r="C56" s="759"/>
      <c r="D56" s="759"/>
      <c r="E56" s="765"/>
      <c r="F56" s="765"/>
      <c r="G56" s="773"/>
      <c r="H56" s="814"/>
      <c r="I56" s="1100"/>
      <c r="J56" s="1100"/>
      <c r="K56" s="1065"/>
      <c r="L56" s="1065"/>
      <c r="M56" s="1065"/>
      <c r="N56" s="1065"/>
      <c r="O56" s="328"/>
      <c r="P56" s="328"/>
      <c r="Q56" s="1065"/>
      <c r="R56" s="1065"/>
    </row>
    <row r="57" spans="1:18" s="758" customFormat="1" ht="15" customHeight="1">
      <c r="A57" s="773"/>
      <c r="C57" s="759"/>
      <c r="D57" s="759"/>
      <c r="E57" s="798"/>
      <c r="F57" s="798"/>
      <c r="G57" s="773"/>
      <c r="H57" s="814"/>
      <c r="I57" s="1100"/>
      <c r="J57" s="1100"/>
      <c r="K57" s="1065"/>
      <c r="L57" s="1065"/>
      <c r="M57" s="1065"/>
      <c r="N57" s="1065"/>
      <c r="O57" s="328"/>
      <c r="P57" s="328"/>
      <c r="Q57" s="1065"/>
      <c r="R57" s="1065"/>
    </row>
    <row r="58" spans="1:18" s="758" customFormat="1" ht="15" customHeight="1">
      <c r="A58" s="773"/>
      <c r="C58" s="759"/>
      <c r="D58" s="759"/>
      <c r="E58" s="765"/>
      <c r="F58" s="765"/>
      <c r="G58" s="773"/>
      <c r="H58" s="814"/>
      <c r="I58" s="1100"/>
      <c r="J58" s="1100"/>
      <c r="K58" s="1065"/>
      <c r="L58" s="1065"/>
      <c r="M58" s="1065"/>
      <c r="N58" s="1065"/>
      <c r="O58" s="328"/>
      <c r="P58" s="328"/>
      <c r="Q58" s="1065"/>
      <c r="R58" s="1065"/>
    </row>
    <row r="59" spans="1:18" s="758" customFormat="1" ht="15" customHeight="1">
      <c r="A59" s="773"/>
      <c r="C59" s="759"/>
      <c r="D59" s="759"/>
      <c r="E59" s="765"/>
      <c r="F59" s="765"/>
      <c r="G59" s="773"/>
      <c r="H59" s="814"/>
      <c r="I59" s="1100"/>
      <c r="J59" s="1100"/>
      <c r="K59" s="1065"/>
      <c r="L59" s="1065"/>
      <c r="M59" s="1065"/>
      <c r="N59" s="1065"/>
      <c r="O59" s="328"/>
      <c r="P59" s="328"/>
      <c r="Q59" s="1065"/>
      <c r="R59" s="1065"/>
    </row>
    <row r="60" spans="1:18" s="758" customFormat="1" ht="15" customHeight="1">
      <c r="A60" s="773"/>
      <c r="C60" s="759"/>
      <c r="D60" s="759"/>
      <c r="E60" s="765"/>
      <c r="F60" s="765"/>
      <c r="G60" s="773"/>
      <c r="H60" s="814"/>
      <c r="I60" s="1100"/>
      <c r="J60" s="1100"/>
      <c r="K60" s="1065"/>
      <c r="L60" s="1065"/>
      <c r="M60" s="1065"/>
      <c r="N60" s="1065"/>
      <c r="O60" s="328"/>
      <c r="P60" s="328"/>
      <c r="Q60" s="1065"/>
      <c r="R60" s="1065"/>
    </row>
    <row r="61" spans="1:18" s="758" customFormat="1" ht="15" customHeight="1">
      <c r="A61" s="773"/>
      <c r="C61" s="759"/>
      <c r="D61" s="759"/>
      <c r="E61" s="765"/>
      <c r="F61" s="765"/>
      <c r="G61" s="773"/>
      <c r="H61" s="814"/>
      <c r="I61" s="1100"/>
      <c r="J61" s="1100"/>
      <c r="K61" s="1065"/>
      <c r="L61" s="1065"/>
      <c r="M61" s="1065"/>
      <c r="N61" s="1065"/>
      <c r="O61" s="328"/>
      <c r="P61" s="328"/>
      <c r="Q61" s="1065"/>
      <c r="R61" s="1065"/>
    </row>
    <row r="62" spans="1:18" s="758" customFormat="1" ht="15" customHeight="1">
      <c r="A62" s="797"/>
      <c r="D62" s="759"/>
      <c r="E62" s="765"/>
      <c r="F62" s="765"/>
      <c r="G62" s="797"/>
      <c r="H62" s="814"/>
      <c r="I62" s="1100"/>
      <c r="J62" s="1100"/>
      <c r="K62" s="1065"/>
      <c r="L62" s="1065"/>
      <c r="M62" s="1065"/>
      <c r="N62" s="1065"/>
      <c r="O62" s="328"/>
      <c r="P62" s="328"/>
      <c r="Q62" s="1065"/>
      <c r="R62" s="1065"/>
    </row>
    <row r="63" spans="1:18" s="758" customFormat="1" ht="15" customHeight="1">
      <c r="A63" s="773"/>
      <c r="D63" s="759"/>
      <c r="E63" s="796"/>
      <c r="F63" s="796"/>
      <c r="G63" s="773"/>
      <c r="H63" s="814"/>
      <c r="I63" s="1100"/>
      <c r="J63" s="1100"/>
      <c r="K63" s="1065"/>
      <c r="L63" s="1065"/>
      <c r="M63" s="1065"/>
      <c r="N63" s="1065"/>
      <c r="O63" s="328"/>
      <c r="P63" s="328"/>
      <c r="Q63" s="1065"/>
      <c r="R63" s="1065"/>
    </row>
    <row r="64" spans="1:18" s="758" customFormat="1" ht="15" customHeight="1">
      <c r="A64" s="797"/>
      <c r="D64" s="773"/>
      <c r="G64" s="797"/>
      <c r="H64" s="814"/>
      <c r="I64" s="1100"/>
      <c r="J64" s="1100"/>
      <c r="K64" s="1065"/>
      <c r="L64" s="1065"/>
      <c r="M64" s="1065"/>
      <c r="N64" s="1065"/>
      <c r="O64" s="328"/>
      <c r="P64" s="328"/>
      <c r="Q64" s="1065"/>
      <c r="R64" s="1065"/>
    </row>
    <row r="65" spans="1:18" s="758" customFormat="1" ht="15" customHeight="1">
      <c r="A65" s="773"/>
      <c r="C65" s="759"/>
      <c r="D65" s="759"/>
      <c r="E65" s="796"/>
      <c r="F65" s="796"/>
      <c r="G65" s="773"/>
      <c r="H65" s="814"/>
      <c r="I65" s="1100"/>
      <c r="J65" s="1100"/>
      <c r="K65" s="1065"/>
      <c r="L65" s="1065"/>
      <c r="M65" s="1065"/>
      <c r="N65" s="1065"/>
      <c r="O65" s="328"/>
      <c r="P65" s="328"/>
      <c r="Q65" s="1065"/>
      <c r="R65" s="1065"/>
    </row>
    <row r="66" spans="1:18" s="758" customFormat="1" ht="15" customHeight="1">
      <c r="A66" s="773"/>
      <c r="C66" s="759"/>
      <c r="D66" s="759"/>
      <c r="E66" s="765"/>
      <c r="F66" s="765"/>
      <c r="G66" s="773"/>
      <c r="H66" s="814"/>
      <c r="I66" s="1100"/>
      <c r="J66" s="1100"/>
      <c r="K66" s="1065"/>
      <c r="L66" s="1065"/>
      <c r="M66" s="1065"/>
      <c r="N66" s="1065"/>
      <c r="O66" s="328"/>
      <c r="P66" s="328"/>
      <c r="Q66" s="1065"/>
      <c r="R66" s="1065"/>
    </row>
    <row r="67" spans="1:18" s="758" customFormat="1" ht="15" customHeight="1">
      <c r="A67" s="773"/>
      <c r="C67" s="759"/>
      <c r="D67" s="759"/>
      <c r="E67" s="765"/>
      <c r="F67" s="765"/>
      <c r="G67" s="773"/>
      <c r="H67" s="814"/>
      <c r="I67" s="1100"/>
      <c r="J67" s="1100"/>
      <c r="K67" s="1065"/>
      <c r="L67" s="1065"/>
      <c r="M67" s="1065"/>
      <c r="N67" s="1065"/>
      <c r="O67" s="328"/>
      <c r="P67" s="328"/>
      <c r="Q67" s="1065"/>
      <c r="R67" s="1065"/>
    </row>
    <row r="68" spans="1:18" s="758" customFormat="1" ht="15" customHeight="1">
      <c r="A68" s="773"/>
      <c r="C68" s="759"/>
      <c r="D68" s="759"/>
      <c r="E68" s="799"/>
      <c r="F68" s="799"/>
      <c r="G68" s="773"/>
      <c r="H68" s="814"/>
      <c r="I68" s="1100"/>
      <c r="J68" s="1100"/>
      <c r="K68" s="1065"/>
      <c r="L68" s="1065"/>
      <c r="M68" s="1065"/>
      <c r="N68" s="1065"/>
      <c r="O68" s="328"/>
      <c r="P68" s="328"/>
      <c r="Q68" s="1065"/>
      <c r="R68" s="1065"/>
    </row>
    <row r="69" spans="1:18" s="758" customFormat="1" ht="15" customHeight="1">
      <c r="A69" s="773"/>
      <c r="C69" s="759"/>
      <c r="D69" s="759"/>
      <c r="E69" s="765"/>
      <c r="F69" s="765"/>
      <c r="G69" s="773"/>
      <c r="H69" s="814"/>
      <c r="I69" s="1100"/>
      <c r="J69" s="1100"/>
      <c r="K69" s="1065"/>
      <c r="L69" s="1065"/>
      <c r="M69" s="1065"/>
      <c r="N69" s="1065"/>
      <c r="O69" s="328"/>
      <c r="P69" s="328"/>
      <c r="Q69" s="1065"/>
      <c r="R69" s="1065"/>
    </row>
    <row r="70" spans="1:18" s="758" customFormat="1" ht="15" customHeight="1">
      <c r="A70" s="773"/>
      <c r="C70" s="759"/>
      <c r="D70" s="759"/>
      <c r="E70" s="765"/>
      <c r="F70" s="765"/>
      <c r="G70" s="773"/>
      <c r="H70" s="814"/>
      <c r="I70" s="1100"/>
      <c r="J70" s="1100"/>
      <c r="K70" s="1065"/>
      <c r="L70" s="1065"/>
      <c r="M70" s="1065"/>
      <c r="N70" s="1065"/>
      <c r="O70" s="328"/>
      <c r="P70" s="328"/>
      <c r="Q70" s="1065"/>
      <c r="R70" s="1065"/>
    </row>
    <row r="71" spans="1:18" s="758" customFormat="1" ht="15" customHeight="1">
      <c r="A71" s="773"/>
      <c r="C71" s="759"/>
      <c r="D71" s="759"/>
      <c r="E71" s="800"/>
      <c r="F71" s="800"/>
      <c r="G71" s="773"/>
      <c r="H71" s="814"/>
      <c r="I71" s="1100"/>
      <c r="J71" s="1100"/>
      <c r="K71" s="1065"/>
      <c r="L71" s="1065"/>
      <c r="M71" s="1065"/>
      <c r="N71" s="1065"/>
      <c r="O71" s="328"/>
      <c r="P71" s="328"/>
      <c r="Q71" s="1065"/>
      <c r="R71" s="1065"/>
    </row>
    <row r="72" spans="1:18" s="758" customFormat="1" ht="15" customHeight="1">
      <c r="A72" s="773"/>
      <c r="C72" s="759"/>
      <c r="D72" s="759"/>
      <c r="E72" s="800"/>
      <c r="F72" s="800"/>
      <c r="G72" s="773"/>
      <c r="H72" s="814"/>
      <c r="I72" s="1100"/>
      <c r="J72" s="1100"/>
      <c r="K72" s="1065"/>
      <c r="L72" s="1065"/>
      <c r="M72" s="1065"/>
      <c r="N72" s="1065"/>
      <c r="O72" s="328"/>
      <c r="P72" s="328"/>
      <c r="Q72" s="1065"/>
      <c r="R72" s="1065"/>
    </row>
    <row r="73" spans="1:18" s="758" customFormat="1" ht="15" customHeight="1">
      <c r="A73" s="773"/>
      <c r="C73" s="759"/>
      <c r="D73" s="759"/>
      <c r="E73" s="765"/>
      <c r="F73" s="765"/>
      <c r="G73" s="773"/>
      <c r="H73" s="814"/>
      <c r="I73" s="1100"/>
      <c r="J73" s="1100"/>
      <c r="K73" s="1065"/>
      <c r="L73" s="1065"/>
      <c r="M73" s="1065"/>
      <c r="N73" s="1065"/>
      <c r="O73" s="328"/>
      <c r="P73" s="328"/>
      <c r="Q73" s="1065"/>
      <c r="R73" s="1065"/>
    </row>
    <row r="74" spans="1:18" s="758" customFormat="1" ht="14.1" customHeight="1">
      <c r="A74" s="773"/>
      <c r="C74" s="759"/>
      <c r="D74" s="759"/>
      <c r="E74" s="765"/>
      <c r="F74" s="765"/>
      <c r="G74" s="773"/>
      <c r="H74" s="814"/>
      <c r="I74" s="1100"/>
      <c r="J74" s="1100"/>
      <c r="K74" s="1065"/>
      <c r="L74" s="1065"/>
      <c r="M74" s="1065"/>
      <c r="N74" s="1065"/>
      <c r="O74" s="328"/>
      <c r="P74" s="328"/>
      <c r="Q74" s="1065"/>
      <c r="R74" s="1065"/>
    </row>
    <row r="75" spans="1:18" s="758" customFormat="1" ht="14.1" customHeight="1">
      <c r="A75" s="797"/>
      <c r="C75" s="759"/>
      <c r="E75" s="765"/>
      <c r="F75" s="765"/>
      <c r="G75" s="797"/>
      <c r="H75" s="814"/>
      <c r="I75" s="1100"/>
      <c r="J75" s="1100"/>
      <c r="K75" s="1065"/>
      <c r="L75" s="1065"/>
      <c r="M75" s="1065"/>
      <c r="N75" s="1065"/>
      <c r="O75" s="328"/>
      <c r="P75" s="328"/>
      <c r="Q75" s="1065"/>
      <c r="R75" s="1065"/>
    </row>
    <row r="76" spans="1:18" s="758" customFormat="1" ht="15" customHeight="1">
      <c r="A76" s="773"/>
      <c r="D76" s="759"/>
      <c r="E76" s="796"/>
      <c r="F76" s="796"/>
      <c r="G76" s="773"/>
      <c r="H76" s="814"/>
      <c r="I76" s="1100"/>
      <c r="J76" s="1100"/>
      <c r="K76" s="1065"/>
      <c r="L76" s="1065"/>
      <c r="M76" s="1065"/>
      <c r="N76" s="1065"/>
      <c r="O76" s="328"/>
      <c r="P76" s="328"/>
      <c r="Q76" s="1065"/>
      <c r="R76" s="1065"/>
    </row>
    <row r="77" spans="1:18" s="758" customFormat="1" ht="15" customHeight="1">
      <c r="A77" s="797"/>
      <c r="D77" s="773"/>
      <c r="G77" s="797"/>
      <c r="H77" s="814"/>
      <c r="I77" s="1100"/>
      <c r="J77" s="1100"/>
      <c r="K77" s="1065"/>
      <c r="L77" s="1065"/>
      <c r="M77" s="1065"/>
      <c r="N77" s="1065"/>
      <c r="O77" s="328"/>
      <c r="P77" s="328"/>
      <c r="Q77" s="1065"/>
      <c r="R77" s="1065"/>
    </row>
    <row r="78" spans="1:18" s="758" customFormat="1" ht="15" customHeight="1">
      <c r="A78" s="773"/>
      <c r="C78" s="759"/>
      <c r="D78" s="759"/>
      <c r="E78" s="796"/>
      <c r="F78" s="796"/>
      <c r="G78" s="773"/>
      <c r="H78" s="814"/>
      <c r="I78" s="1100"/>
      <c r="J78" s="1100"/>
      <c r="K78" s="1065"/>
      <c r="L78" s="1065"/>
      <c r="M78" s="1065"/>
      <c r="N78" s="1065"/>
      <c r="O78" s="328"/>
      <c r="P78" s="328"/>
      <c r="Q78" s="1065"/>
      <c r="R78" s="1065"/>
    </row>
    <row r="79" spans="1:18" s="758" customFormat="1" ht="15" customHeight="1">
      <c r="A79" s="773"/>
      <c r="D79" s="759"/>
      <c r="E79" s="765"/>
      <c r="F79" s="765"/>
      <c r="G79" s="773"/>
      <c r="H79" s="814"/>
      <c r="I79" s="1100"/>
      <c r="J79" s="1100"/>
      <c r="K79" s="1065"/>
      <c r="L79" s="1065"/>
      <c r="M79" s="1065"/>
      <c r="N79" s="1065"/>
      <c r="O79" s="328"/>
      <c r="P79" s="328"/>
      <c r="Q79" s="1065"/>
      <c r="R79" s="1065"/>
    </row>
    <row r="80" spans="1:18" s="758" customFormat="1" ht="15" customHeight="1">
      <c r="A80" s="773"/>
      <c r="D80" s="759"/>
      <c r="E80" s="799"/>
      <c r="F80" s="799"/>
      <c r="G80" s="773"/>
      <c r="H80" s="814"/>
      <c r="I80" s="1100"/>
      <c r="J80" s="1100"/>
      <c r="K80" s="1065"/>
      <c r="L80" s="1065"/>
      <c r="M80" s="1065"/>
      <c r="N80" s="1065"/>
      <c r="O80" s="328"/>
      <c r="P80" s="328"/>
      <c r="Q80" s="1065"/>
      <c r="R80" s="1065"/>
    </row>
    <row r="81" spans="1:18" s="758" customFormat="1" ht="15" customHeight="1">
      <c r="A81" s="773"/>
      <c r="D81" s="759"/>
      <c r="E81" s="799"/>
      <c r="F81" s="799"/>
      <c r="G81" s="773"/>
      <c r="H81" s="814"/>
      <c r="I81" s="1100"/>
      <c r="J81" s="1100"/>
      <c r="K81" s="1065"/>
      <c r="L81" s="1065"/>
      <c r="M81" s="1065"/>
      <c r="N81" s="1065"/>
      <c r="O81" s="328"/>
      <c r="P81" s="328"/>
      <c r="Q81" s="1065"/>
      <c r="R81" s="1065"/>
    </row>
    <row r="82" spans="1:18" s="758" customFormat="1" ht="12" customHeight="1">
      <c r="A82" s="773"/>
      <c r="C82" s="759"/>
      <c r="D82" s="759"/>
      <c r="E82" s="765"/>
      <c r="F82" s="765"/>
      <c r="G82" s="773"/>
      <c r="H82" s="814"/>
      <c r="I82" s="1100"/>
      <c r="J82" s="1100"/>
      <c r="K82" s="1065"/>
      <c r="L82" s="1065"/>
      <c r="M82" s="1065"/>
      <c r="N82" s="1065"/>
      <c r="O82" s="328"/>
      <c r="P82" s="328"/>
      <c r="Q82" s="1065"/>
      <c r="R82" s="1065"/>
    </row>
    <row r="83" spans="1:18" s="758" customFormat="1" ht="12" customHeight="1">
      <c r="A83" s="797"/>
      <c r="D83" s="759"/>
      <c r="E83" s="765"/>
      <c r="F83" s="765"/>
      <c r="G83" s="797"/>
      <c r="H83" s="814"/>
      <c r="I83" s="1100"/>
      <c r="J83" s="1100"/>
      <c r="K83" s="1065"/>
      <c r="L83" s="1065"/>
      <c r="M83" s="1065"/>
      <c r="N83" s="1065"/>
      <c r="O83" s="328"/>
      <c r="P83" s="328"/>
      <c r="Q83" s="1065"/>
      <c r="R83" s="1065"/>
    </row>
    <row r="84" spans="1:18" s="758" customFormat="1" ht="12" customHeight="1">
      <c r="A84" s="773"/>
      <c r="C84" s="759"/>
      <c r="D84" s="759"/>
      <c r="E84" s="765"/>
      <c r="F84" s="765"/>
      <c r="G84" s="773"/>
      <c r="H84" s="814"/>
      <c r="I84" s="1100"/>
      <c r="J84" s="1100"/>
      <c r="K84" s="1065"/>
      <c r="L84" s="1065"/>
      <c r="M84" s="1065"/>
      <c r="N84" s="1065"/>
      <c r="O84" s="328"/>
      <c r="P84" s="328"/>
      <c r="Q84" s="1065"/>
      <c r="R84" s="1065"/>
    </row>
    <row r="85" spans="1:18" s="758" customFormat="1" ht="15" customHeight="1">
      <c r="A85" s="773"/>
      <c r="C85" s="759"/>
      <c r="D85" s="759"/>
      <c r="E85" s="765"/>
      <c r="F85" s="765"/>
      <c r="G85" s="773"/>
      <c r="H85" s="814"/>
      <c r="I85" s="1100"/>
      <c r="J85" s="1100"/>
      <c r="K85" s="1065"/>
      <c r="L85" s="1065"/>
      <c r="M85" s="1065"/>
      <c r="N85" s="1065"/>
      <c r="O85" s="328"/>
      <c r="P85" s="328"/>
      <c r="Q85" s="1065"/>
      <c r="R85" s="1065"/>
    </row>
    <row r="86" spans="1:18" s="758" customFormat="1" ht="12" customHeight="1">
      <c r="A86" s="773"/>
      <c r="C86" s="759"/>
      <c r="D86" s="759"/>
      <c r="E86" s="799"/>
      <c r="F86" s="799"/>
      <c r="G86" s="773"/>
      <c r="H86" s="814"/>
      <c r="I86" s="1100"/>
      <c r="J86" s="1100"/>
      <c r="K86" s="1065"/>
      <c r="L86" s="1065"/>
      <c r="M86" s="1065"/>
      <c r="N86" s="1065"/>
      <c r="O86" s="328"/>
      <c r="P86" s="328"/>
      <c r="Q86" s="1065"/>
      <c r="R86" s="1065"/>
    </row>
    <row r="87" spans="1:18" s="758" customFormat="1" ht="12" customHeight="1">
      <c r="A87" s="797"/>
      <c r="D87" s="759"/>
      <c r="E87" s="765"/>
      <c r="F87" s="765"/>
      <c r="G87" s="797"/>
      <c r="H87" s="814"/>
      <c r="I87" s="1100"/>
      <c r="J87" s="1100"/>
      <c r="K87" s="1065"/>
      <c r="L87" s="1065"/>
      <c r="M87" s="1065"/>
      <c r="N87" s="1065"/>
      <c r="O87" s="328"/>
      <c r="P87" s="328"/>
      <c r="Q87" s="1065"/>
      <c r="R87" s="1065"/>
    </row>
    <row r="88" spans="1:18" s="758" customFormat="1" ht="12" customHeight="1">
      <c r="A88" s="773"/>
      <c r="C88" s="759"/>
      <c r="D88" s="759"/>
      <c r="E88" s="799"/>
      <c r="F88" s="799"/>
      <c r="G88" s="773"/>
      <c r="H88" s="814"/>
      <c r="I88" s="1100"/>
      <c r="J88" s="1100"/>
      <c r="K88" s="1065"/>
      <c r="L88" s="1065"/>
      <c r="M88" s="1065"/>
      <c r="N88" s="1065"/>
      <c r="O88" s="328"/>
      <c r="P88" s="328"/>
      <c r="Q88" s="1065"/>
      <c r="R88" s="1065"/>
    </row>
    <row r="89" spans="1:18" s="758" customFormat="1" ht="15" customHeight="1">
      <c r="A89" s="773"/>
      <c r="D89" s="759"/>
      <c r="E89" s="796"/>
      <c r="F89" s="796"/>
      <c r="G89" s="773"/>
      <c r="H89" s="814"/>
      <c r="I89" s="1100"/>
      <c r="J89" s="1100"/>
      <c r="K89" s="1065"/>
      <c r="L89" s="1065"/>
      <c r="M89" s="1065"/>
      <c r="N89" s="1065"/>
      <c r="O89" s="328"/>
      <c r="P89" s="328"/>
      <c r="Q89" s="1065"/>
      <c r="R89" s="1065"/>
    </row>
    <row r="90" spans="1:18" s="758" customFormat="1" ht="14.1" customHeight="1">
      <c r="A90" s="773"/>
      <c r="B90" s="773"/>
      <c r="D90" s="759"/>
      <c r="E90" s="796"/>
      <c r="F90" s="796"/>
      <c r="G90" s="773"/>
      <c r="H90" s="814"/>
      <c r="I90" s="1100"/>
      <c r="J90" s="1100"/>
      <c r="K90" s="1065"/>
      <c r="L90" s="1065"/>
      <c r="M90" s="1065"/>
      <c r="N90" s="1065"/>
      <c r="O90" s="328"/>
      <c r="P90" s="328"/>
      <c r="Q90" s="1065"/>
      <c r="R90" s="1065"/>
    </row>
    <row r="91" spans="1:18" s="758" customFormat="1" ht="14.1" customHeight="1">
      <c r="A91" s="797"/>
      <c r="G91" s="797"/>
      <c r="H91" s="814"/>
      <c r="I91" s="1100"/>
      <c r="J91" s="1100"/>
      <c r="K91" s="1065"/>
      <c r="L91" s="1065"/>
      <c r="M91" s="1065"/>
      <c r="N91" s="1065"/>
      <c r="O91" s="328"/>
      <c r="P91" s="328"/>
      <c r="Q91" s="1065"/>
      <c r="R91" s="1065"/>
    </row>
    <row r="92" spans="1:18" s="758" customFormat="1" ht="15.6" customHeight="1">
      <c r="A92" s="797"/>
      <c r="G92" s="797"/>
      <c r="H92" s="814"/>
      <c r="I92" s="1100"/>
      <c r="J92" s="1100"/>
      <c r="K92" s="1065"/>
      <c r="L92" s="1065"/>
      <c r="M92" s="1065"/>
      <c r="N92" s="1065"/>
      <c r="O92" s="328"/>
      <c r="P92" s="328"/>
      <c r="Q92" s="1065"/>
      <c r="R92" s="1065"/>
    </row>
    <row r="93" spans="1:18" s="758" customFormat="1" ht="15.95" customHeight="1">
      <c r="A93" s="797"/>
      <c r="G93" s="797"/>
      <c r="H93" s="814"/>
      <c r="I93" s="1100"/>
      <c r="J93" s="1100"/>
      <c r="K93" s="1065"/>
      <c r="L93" s="1065"/>
      <c r="M93" s="1065"/>
      <c r="N93" s="1065"/>
      <c r="O93" s="328"/>
      <c r="P93" s="328"/>
      <c r="Q93" s="1065"/>
      <c r="R93" s="1065"/>
    </row>
    <row r="94" spans="1:18" ht="15.95" customHeight="1"/>
    <row r="95" spans="1:18" ht="15.95" customHeight="1"/>
    <row r="96" spans="1:18" ht="15.95" customHeight="1"/>
    <row r="97" spans="9:18" s="771" customFormat="1" ht="15.95" customHeight="1">
      <c r="I97" s="1065"/>
      <c r="J97" s="1065"/>
      <c r="K97" s="1065"/>
      <c r="L97" s="1065"/>
      <c r="M97" s="1065"/>
      <c r="N97" s="1065"/>
      <c r="O97" s="1065"/>
      <c r="P97" s="1065"/>
      <c r="Q97" s="1065"/>
      <c r="R97" s="1065"/>
    </row>
    <row r="98" spans="9:18" s="771" customFormat="1" ht="15.95" customHeight="1">
      <c r="I98" s="1065"/>
      <c r="J98" s="1065"/>
      <c r="K98" s="1065"/>
      <c r="L98" s="1065"/>
      <c r="M98" s="1065"/>
      <c r="N98" s="1065"/>
      <c r="O98" s="1065"/>
      <c r="P98" s="1065"/>
      <c r="Q98" s="1065"/>
      <c r="R98" s="1065"/>
    </row>
    <row r="99" spans="9:18" s="771" customFormat="1" ht="15.95" customHeight="1">
      <c r="I99" s="1065"/>
      <c r="J99" s="1065"/>
      <c r="K99" s="1065"/>
      <c r="L99" s="1065"/>
      <c r="M99" s="1065"/>
      <c r="N99" s="1065"/>
      <c r="O99" s="1065"/>
      <c r="P99" s="1065"/>
      <c r="Q99" s="1065"/>
      <c r="R99" s="1065"/>
    </row>
    <row r="100" spans="9:18" s="771" customFormat="1" ht="15.95" customHeight="1">
      <c r="I100" s="1065"/>
      <c r="J100" s="1065"/>
      <c r="K100" s="1065"/>
      <c r="L100" s="1065"/>
      <c r="M100" s="1065"/>
      <c r="N100" s="1065"/>
      <c r="O100" s="1065"/>
      <c r="P100" s="1065"/>
      <c r="Q100" s="1065"/>
      <c r="R100" s="1065"/>
    </row>
    <row r="101" spans="9:18" s="771" customFormat="1" ht="15.95" customHeight="1">
      <c r="I101" s="1065"/>
      <c r="J101" s="1065"/>
      <c r="K101" s="1065"/>
      <c r="L101" s="1065"/>
      <c r="M101" s="1065"/>
      <c r="N101" s="1065"/>
      <c r="O101" s="1065"/>
      <c r="P101" s="1065"/>
      <c r="Q101" s="1065"/>
      <c r="R101" s="1065"/>
    </row>
    <row r="102" spans="9:18" s="771" customFormat="1" ht="15.95" customHeight="1">
      <c r="I102" s="1065"/>
      <c r="J102" s="1065"/>
      <c r="K102" s="1065"/>
      <c r="L102" s="1065"/>
      <c r="M102" s="1065"/>
      <c r="N102" s="1065"/>
      <c r="O102" s="1065"/>
      <c r="P102" s="1065"/>
      <c r="Q102" s="1065"/>
      <c r="R102" s="1065"/>
    </row>
    <row r="103" spans="9:18" s="771" customFormat="1" ht="15.95" customHeight="1">
      <c r="I103" s="1065"/>
      <c r="J103" s="1065"/>
      <c r="K103" s="1065"/>
      <c r="L103" s="1065"/>
      <c r="M103" s="1065"/>
      <c r="N103" s="1065"/>
      <c r="O103" s="1065"/>
      <c r="P103" s="1065"/>
      <c r="Q103" s="1065"/>
      <c r="R103" s="1065"/>
    </row>
    <row r="104" spans="9:18" s="771" customFormat="1" ht="15.95" customHeight="1">
      <c r="I104" s="1065"/>
      <c r="J104" s="1065"/>
      <c r="K104" s="1065"/>
      <c r="L104" s="1065"/>
      <c r="M104" s="1065"/>
      <c r="N104" s="1065"/>
      <c r="O104" s="1065"/>
      <c r="P104" s="1065"/>
      <c r="Q104" s="1065"/>
      <c r="R104" s="1065"/>
    </row>
    <row r="105" spans="9:18" s="771" customFormat="1" ht="15.95" customHeight="1">
      <c r="I105" s="1065"/>
      <c r="J105" s="1065"/>
      <c r="K105" s="1065"/>
      <c r="L105" s="1065"/>
      <c r="M105" s="1065"/>
      <c r="N105" s="1065"/>
      <c r="O105" s="1065"/>
      <c r="P105" s="1065"/>
      <c r="Q105" s="1065"/>
      <c r="R105" s="1065"/>
    </row>
    <row r="106" spans="9:18" s="771" customFormat="1" ht="15.95" customHeight="1">
      <c r="I106" s="1065"/>
      <c r="J106" s="1065"/>
      <c r="K106" s="1065"/>
      <c r="L106" s="1065"/>
      <c r="M106" s="1065"/>
      <c r="N106" s="1065"/>
      <c r="O106" s="1065"/>
      <c r="P106" s="1065"/>
      <c r="Q106" s="1065"/>
      <c r="R106" s="1065"/>
    </row>
    <row r="107" spans="9:18" s="771" customFormat="1" ht="15.95" customHeight="1">
      <c r="I107" s="1065"/>
      <c r="J107" s="1065"/>
      <c r="K107" s="1065"/>
      <c r="L107" s="1065"/>
      <c r="M107" s="1065"/>
      <c r="N107" s="1065"/>
      <c r="O107" s="1065"/>
      <c r="P107" s="1065"/>
      <c r="Q107" s="1065"/>
      <c r="R107" s="1065"/>
    </row>
    <row r="108" spans="9:18" s="771" customFormat="1" ht="15.95" customHeight="1">
      <c r="I108" s="1065"/>
      <c r="J108" s="1065"/>
      <c r="K108" s="1065"/>
      <c r="L108" s="1065"/>
      <c r="M108" s="1065"/>
      <c r="N108" s="1065"/>
      <c r="O108" s="1065"/>
      <c r="P108" s="1065"/>
      <c r="Q108" s="1065"/>
      <c r="R108" s="1065"/>
    </row>
  </sheetData>
  <pageMargins left="0.65" right="0.25" top="0.5" bottom="0.5" header="0.25" footer="0.25"/>
  <pageSetup orientation="portrait" r:id="rId1"/>
  <headerFooter alignWithMargins="0">
    <oddHeader>&amp;L&amp;8Road Initials:  UPRR  Year: 2013&amp;R&amp;8 5</oddHeader>
    <oddFooter>&amp;L&amp;8Railroad Annual Report R-1</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T96"/>
  <sheetViews>
    <sheetView zoomScaleNormal="100" workbookViewId="0"/>
  </sheetViews>
  <sheetFormatPr defaultRowHeight="12.75"/>
  <cols>
    <col min="1" max="1" width="3.375" style="602" bestFit="1" customWidth="1"/>
    <col min="2" max="2" width="4.625" style="602" bestFit="1" customWidth="1"/>
    <col min="3" max="3" width="13.875" style="602" customWidth="1"/>
    <col min="4" max="4" width="42.625" style="602" customWidth="1"/>
    <col min="5" max="6" width="12" style="602" customWidth="1"/>
    <col min="7" max="7" width="3.375" style="602" bestFit="1" customWidth="1"/>
    <col min="8" max="8" width="8.125" style="601" bestFit="1" customWidth="1"/>
    <col min="9" max="9" width="9" style="600"/>
    <col min="10" max="10" width="12.5" style="600" bestFit="1" customWidth="1"/>
    <col min="11" max="11" width="9" style="600"/>
    <col min="12" max="12" width="9.75" style="600" bestFit="1" customWidth="1"/>
    <col min="13" max="17" width="9" style="600"/>
    <col min="18" max="16384" width="9" style="602"/>
  </cols>
  <sheetData>
    <row r="1" spans="1:17" ht="14.25" customHeight="1">
      <c r="A1" s="1101"/>
      <c r="B1" s="1083"/>
      <c r="C1" s="1083"/>
      <c r="D1" s="1102"/>
      <c r="E1" s="1083"/>
      <c r="F1" s="1083"/>
      <c r="G1" s="1103"/>
      <c r="H1" s="590"/>
    </row>
    <row r="2" spans="1:17" ht="14.25" customHeight="1">
      <c r="A2" s="1104" t="s">
        <v>1329</v>
      </c>
      <c r="B2" s="1105"/>
      <c r="C2" s="1105"/>
      <c r="D2" s="603"/>
      <c r="E2" s="1105"/>
      <c r="F2" s="1105"/>
      <c r="G2" s="1106"/>
      <c r="H2" s="590"/>
    </row>
    <row r="3" spans="1:17" ht="14.25" customHeight="1">
      <c r="A3" s="1104" t="s">
        <v>1</v>
      </c>
      <c r="B3" s="1105"/>
      <c r="C3" s="1105"/>
      <c r="D3" s="603"/>
      <c r="E3" s="1105"/>
      <c r="F3" s="1105"/>
      <c r="G3" s="1106"/>
      <c r="H3" s="590"/>
    </row>
    <row r="4" spans="1:17" s="1085" customFormat="1" ht="14.25" customHeight="1" thickBot="1">
      <c r="A4" s="1107"/>
      <c r="B4" s="1087"/>
      <c r="C4" s="1087"/>
      <c r="D4" s="1087"/>
      <c r="E4" s="1087"/>
      <c r="F4" s="1087"/>
      <c r="G4" s="1094"/>
      <c r="H4" s="1113"/>
      <c r="I4" s="1065"/>
      <c r="J4" s="1065"/>
      <c r="K4" s="1065"/>
      <c r="L4" s="1065"/>
      <c r="M4" s="1065"/>
      <c r="N4" s="1065"/>
      <c r="O4" s="1049"/>
      <c r="P4" s="1049"/>
      <c r="Q4" s="1065"/>
    </row>
    <row r="5" spans="1:17" ht="14.25" customHeight="1">
      <c r="A5" s="1089" t="s">
        <v>7</v>
      </c>
      <c r="B5" s="1090" t="s">
        <v>8</v>
      </c>
      <c r="C5" s="1072"/>
      <c r="D5" s="1072"/>
      <c r="E5" s="1091" t="s">
        <v>1267</v>
      </c>
      <c r="F5" s="1090" t="s">
        <v>1268</v>
      </c>
      <c r="G5" s="1090" t="s">
        <v>7</v>
      </c>
      <c r="H5" s="590"/>
    </row>
    <row r="6" spans="1:17" ht="14.25" customHeight="1">
      <c r="A6" s="1089" t="s">
        <v>12</v>
      </c>
      <c r="B6" s="1090" t="s">
        <v>13</v>
      </c>
      <c r="C6" s="1090" t="s">
        <v>14</v>
      </c>
      <c r="D6" s="1090" t="s">
        <v>1125</v>
      </c>
      <c r="E6" s="1092" t="s">
        <v>15</v>
      </c>
      <c r="F6" s="1090" t="s">
        <v>1269</v>
      </c>
      <c r="G6" s="1090" t="s">
        <v>12</v>
      </c>
      <c r="H6" s="590"/>
    </row>
    <row r="7" spans="1:17" ht="14.25" customHeight="1">
      <c r="A7" s="1093"/>
      <c r="B7" s="1094"/>
      <c r="C7" s="1094"/>
      <c r="D7" s="1095" t="s">
        <v>21</v>
      </c>
      <c r="E7" s="1096" t="s">
        <v>22</v>
      </c>
      <c r="F7" s="1095" t="s">
        <v>23</v>
      </c>
      <c r="G7" s="1088"/>
      <c r="H7" s="590"/>
    </row>
    <row r="8" spans="1:17" s="1065" customFormat="1" ht="14.25" customHeight="1">
      <c r="A8" s="1097"/>
      <c r="B8" s="1072"/>
      <c r="C8" s="1072"/>
      <c r="D8" s="1072"/>
      <c r="E8" s="1073"/>
      <c r="F8" s="1084"/>
      <c r="G8" s="1086"/>
      <c r="H8" s="1115"/>
      <c r="J8" s="600"/>
      <c r="O8" s="1049"/>
      <c r="P8" s="1049"/>
    </row>
    <row r="9" spans="1:17" s="1085" customFormat="1" ht="14.25" customHeight="1">
      <c r="A9" s="1097"/>
      <c r="B9" s="1072"/>
      <c r="C9" s="1072"/>
      <c r="D9" s="1090" t="s">
        <v>1330</v>
      </c>
      <c r="E9" s="1076"/>
      <c r="F9" s="1075"/>
      <c r="G9" s="1086"/>
      <c r="H9" s="1113"/>
      <c r="I9" s="1065"/>
      <c r="J9" s="1065"/>
      <c r="K9" s="1065"/>
      <c r="L9" s="1065"/>
      <c r="M9" s="1065"/>
      <c r="N9" s="1065"/>
      <c r="O9" s="1049"/>
      <c r="P9" s="1049"/>
      <c r="Q9" s="1065"/>
    </row>
    <row r="10" spans="1:17" s="1085" customFormat="1" ht="14.25" customHeight="1">
      <c r="A10" s="1098">
        <v>30</v>
      </c>
      <c r="B10" s="1094"/>
      <c r="C10" s="1081" t="s">
        <v>1331</v>
      </c>
      <c r="D10" s="1081" t="s">
        <v>1332</v>
      </c>
      <c r="E10" s="1078">
        <v>0</v>
      </c>
      <c r="F10" s="1116">
        <v>0</v>
      </c>
      <c r="G10" s="1109">
        <v>30</v>
      </c>
      <c r="H10" s="1114"/>
      <c r="I10" s="1065"/>
      <c r="J10" s="1065"/>
      <c r="K10" s="1049"/>
      <c r="L10" s="1049"/>
      <c r="M10" s="1050"/>
      <c r="N10" s="1050"/>
      <c r="O10" s="1049"/>
      <c r="P10" s="1049"/>
      <c r="Q10" s="1050"/>
    </row>
    <row r="11" spans="1:17" s="1085" customFormat="1" ht="14.25" customHeight="1">
      <c r="A11" s="1098">
        <v>31</v>
      </c>
      <c r="B11" s="1094"/>
      <c r="C11" s="1081" t="s">
        <v>1333</v>
      </c>
      <c r="D11" s="1081" t="s">
        <v>1334</v>
      </c>
      <c r="E11" s="1078">
        <v>32265</v>
      </c>
      <c r="F11" s="1116">
        <v>30393</v>
      </c>
      <c r="G11" s="1098">
        <v>31</v>
      </c>
      <c r="H11" s="1114"/>
      <c r="I11" s="1065"/>
      <c r="J11" s="1065"/>
      <c r="K11" s="1049"/>
      <c r="L11" s="1049"/>
      <c r="M11" s="1050"/>
      <c r="N11" s="1050"/>
      <c r="O11" s="1049"/>
      <c r="P11" s="1049"/>
      <c r="Q11" s="1050"/>
    </row>
    <row r="12" spans="1:17" s="1085" customFormat="1" ht="14.25" customHeight="1">
      <c r="A12" s="1098">
        <v>32</v>
      </c>
      <c r="B12" s="1094"/>
      <c r="C12" s="1081" t="s">
        <v>1335</v>
      </c>
      <c r="D12" s="1081" t="s">
        <v>1336</v>
      </c>
      <c r="E12" s="1078">
        <v>155791</v>
      </c>
      <c r="F12" s="1116">
        <v>201474</v>
      </c>
      <c r="G12" s="1098">
        <v>32</v>
      </c>
      <c r="H12" s="1114"/>
      <c r="I12" s="1065"/>
      <c r="J12" s="1065"/>
      <c r="K12" s="1049"/>
      <c r="L12" s="1049"/>
      <c r="M12" s="1050"/>
      <c r="N12" s="1050"/>
      <c r="O12" s="1049"/>
      <c r="P12" s="1049"/>
      <c r="Q12" s="1050"/>
    </row>
    <row r="13" spans="1:17" s="1085" customFormat="1" ht="14.25" customHeight="1">
      <c r="A13" s="1098">
        <v>33</v>
      </c>
      <c r="B13" s="1094"/>
      <c r="C13" s="1081" t="s">
        <v>1337</v>
      </c>
      <c r="D13" s="1081" t="s">
        <v>1338</v>
      </c>
      <c r="E13" s="1078">
        <v>43528</v>
      </c>
      <c r="F13" s="1116">
        <v>42319</v>
      </c>
      <c r="G13" s="1098">
        <v>33</v>
      </c>
      <c r="H13" s="1114"/>
      <c r="I13" s="1065"/>
      <c r="J13" s="1065"/>
      <c r="K13" s="1049"/>
      <c r="L13" s="1049"/>
      <c r="M13" s="1050"/>
      <c r="N13" s="1050"/>
      <c r="O13" s="1049"/>
      <c r="P13" s="1049"/>
      <c r="Q13" s="1050"/>
    </row>
    <row r="14" spans="1:17" s="1085" customFormat="1" ht="14.25" customHeight="1">
      <c r="A14" s="1098">
        <v>34</v>
      </c>
      <c r="B14" s="1094"/>
      <c r="C14" s="1081" t="s">
        <v>1339</v>
      </c>
      <c r="D14" s="1081" t="s">
        <v>1340</v>
      </c>
      <c r="E14" s="1078">
        <v>42632</v>
      </c>
      <c r="F14" s="1116">
        <v>45822</v>
      </c>
      <c r="G14" s="1098">
        <v>34</v>
      </c>
      <c r="H14" s="1114"/>
      <c r="I14" s="1065"/>
      <c r="J14" s="1065"/>
      <c r="K14" s="1049"/>
      <c r="L14" s="1049"/>
      <c r="M14" s="1050"/>
      <c r="N14" s="1050"/>
      <c r="O14" s="1049"/>
      <c r="P14" s="1049"/>
      <c r="Q14" s="1050"/>
    </row>
    <row r="15" spans="1:17" s="1085" customFormat="1" ht="14.25" customHeight="1">
      <c r="A15" s="1098">
        <v>35</v>
      </c>
      <c r="B15" s="1094"/>
      <c r="C15" s="1081" t="s">
        <v>1341</v>
      </c>
      <c r="D15" s="1081" t="s">
        <v>1342</v>
      </c>
      <c r="E15" s="1078">
        <v>0</v>
      </c>
      <c r="F15" s="1116">
        <v>0</v>
      </c>
      <c r="G15" s="1098">
        <v>35</v>
      </c>
      <c r="H15" s="1114"/>
      <c r="I15" s="1065"/>
      <c r="J15" s="1065"/>
      <c r="K15" s="1049"/>
      <c r="L15" s="1049"/>
      <c r="M15" s="1050"/>
      <c r="N15" s="1050"/>
      <c r="O15" s="1049"/>
      <c r="P15" s="1049"/>
      <c r="Q15" s="1050"/>
    </row>
    <row r="16" spans="1:17" s="1085" customFormat="1" ht="14.25" customHeight="1">
      <c r="A16" s="1098">
        <v>36</v>
      </c>
      <c r="B16" s="1094"/>
      <c r="C16" s="1081" t="s">
        <v>1343</v>
      </c>
      <c r="D16" s="1081" t="s">
        <v>1344</v>
      </c>
      <c r="E16" s="1078">
        <v>1900176</v>
      </c>
      <c r="F16" s="1116">
        <v>1872569</v>
      </c>
      <c r="G16" s="1098">
        <v>36</v>
      </c>
      <c r="H16" s="1114"/>
      <c r="I16" s="1065"/>
      <c r="J16" s="1065"/>
      <c r="K16" s="1049"/>
      <c r="L16" s="1049"/>
      <c r="M16" s="1050"/>
      <c r="N16" s="1050"/>
      <c r="O16" s="1049"/>
      <c r="P16" s="1049"/>
      <c r="Q16" s="1050"/>
    </row>
    <row r="17" spans="1:20" s="1085" customFormat="1" ht="14.25" customHeight="1">
      <c r="A17" s="1098">
        <v>37</v>
      </c>
      <c r="B17" s="1094"/>
      <c r="C17" s="1081" t="s">
        <v>1345</v>
      </c>
      <c r="D17" s="1081" t="s">
        <v>1346</v>
      </c>
      <c r="E17" s="1078">
        <v>499742</v>
      </c>
      <c r="F17" s="1116">
        <v>395654</v>
      </c>
      <c r="G17" s="1098">
        <v>37</v>
      </c>
      <c r="H17" s="1114"/>
      <c r="I17" s="1082"/>
      <c r="J17" s="1065"/>
      <c r="K17" s="1049"/>
      <c r="L17" s="1049"/>
      <c r="M17" s="1050"/>
      <c r="N17" s="1050"/>
      <c r="O17" s="1049"/>
      <c r="P17" s="1049"/>
      <c r="Q17" s="1050"/>
    </row>
    <row r="18" spans="1:20" s="1085" customFormat="1" ht="14.25" customHeight="1">
      <c r="A18" s="1098">
        <v>38</v>
      </c>
      <c r="B18" s="1094"/>
      <c r="C18" s="1081" t="s">
        <v>1347</v>
      </c>
      <c r="D18" s="1081" t="s">
        <v>1348</v>
      </c>
      <c r="E18" s="1078">
        <v>4600</v>
      </c>
      <c r="F18" s="1116">
        <v>7872</v>
      </c>
      <c r="G18" s="1098">
        <v>38</v>
      </c>
      <c r="H18" s="1114"/>
      <c r="I18" s="1065"/>
      <c r="J18" s="1108"/>
      <c r="K18" s="1049"/>
      <c r="L18" s="1049"/>
      <c r="M18" s="1050"/>
      <c r="N18" s="1050"/>
      <c r="O18" s="1049"/>
      <c r="P18" s="1049"/>
      <c r="Q18" s="1050"/>
    </row>
    <row r="19" spans="1:20" s="1085" customFormat="1" ht="14.25" customHeight="1">
      <c r="A19" s="1089">
        <v>39</v>
      </c>
      <c r="B19" s="1072"/>
      <c r="C19" s="1099" t="s">
        <v>1349</v>
      </c>
      <c r="D19" s="1099" t="s">
        <v>1350</v>
      </c>
      <c r="E19" s="1076">
        <v>198044</v>
      </c>
      <c r="F19" s="1117">
        <v>196309</v>
      </c>
      <c r="G19" s="1089">
        <v>39</v>
      </c>
      <c r="H19" s="1114"/>
      <c r="I19" s="1065"/>
      <c r="J19" s="1049"/>
      <c r="K19" s="1049"/>
      <c r="L19" s="1049"/>
      <c r="M19" s="1050"/>
      <c r="N19" s="1050"/>
      <c r="O19" s="1049"/>
      <c r="P19" s="1049"/>
      <c r="Q19" s="1050"/>
    </row>
    <row r="20" spans="1:20" s="1085" customFormat="1" ht="14.25" customHeight="1">
      <c r="A20" s="1098"/>
      <c r="B20" s="1094"/>
      <c r="C20" s="1094"/>
      <c r="D20" s="1081" t="s">
        <v>1351</v>
      </c>
      <c r="E20" s="1078"/>
      <c r="F20" s="1116"/>
      <c r="G20" s="1098"/>
      <c r="H20" s="1114"/>
      <c r="I20" s="1065"/>
      <c r="J20" s="1065"/>
      <c r="K20" s="1049"/>
      <c r="L20" s="1049"/>
      <c r="M20" s="1050"/>
      <c r="N20" s="1050"/>
      <c r="O20" s="1049"/>
      <c r="P20" s="1049"/>
      <c r="Q20" s="1050"/>
    </row>
    <row r="21" spans="1:20" s="1085" customFormat="1" ht="14.25" customHeight="1">
      <c r="A21" s="1098">
        <v>40</v>
      </c>
      <c r="B21" s="1094"/>
      <c r="C21" s="1094"/>
      <c r="D21" s="1081" t="s">
        <v>1352</v>
      </c>
      <c r="E21" s="1078">
        <v>2876778</v>
      </c>
      <c r="F21" s="1116">
        <v>2792412</v>
      </c>
      <c r="G21" s="1098">
        <v>40</v>
      </c>
      <c r="H21" s="1114"/>
      <c r="I21" s="1065"/>
      <c r="J21" s="1065"/>
      <c r="K21" s="1082"/>
      <c r="L21" s="1082"/>
      <c r="M21" s="1082"/>
      <c r="N21" s="1050"/>
      <c r="O21" s="1082"/>
      <c r="P21" s="1082"/>
      <c r="Q21" s="1082"/>
    </row>
    <row r="22" spans="1:20" s="1085" customFormat="1" ht="14.25" customHeight="1">
      <c r="A22" s="1097"/>
      <c r="B22" s="1072"/>
      <c r="C22" s="1072"/>
      <c r="D22" s="1090" t="s">
        <v>1353</v>
      </c>
      <c r="E22" s="1079"/>
      <c r="F22" s="1118"/>
      <c r="G22" s="1097"/>
      <c r="H22" s="1114"/>
      <c r="I22" s="1065"/>
      <c r="J22" s="1065"/>
      <c r="K22" s="1049"/>
      <c r="L22" s="1049"/>
      <c r="M22" s="1050"/>
      <c r="N22" s="1050"/>
      <c r="O22" s="1049"/>
      <c r="P22" s="1049"/>
      <c r="Q22" s="1050"/>
    </row>
    <row r="23" spans="1:20" s="1085" customFormat="1" ht="14.25" customHeight="1">
      <c r="A23" s="1098">
        <v>41</v>
      </c>
      <c r="B23" s="1094"/>
      <c r="C23" s="1081" t="s">
        <v>1354</v>
      </c>
      <c r="D23" s="1081" t="s">
        <v>1355</v>
      </c>
      <c r="E23" s="1078">
        <v>171424</v>
      </c>
      <c r="F23" s="1116">
        <v>276914</v>
      </c>
      <c r="G23" s="1098">
        <v>41</v>
      </c>
      <c r="H23" s="1114"/>
      <c r="I23" s="1065"/>
      <c r="J23" s="1049"/>
      <c r="K23" s="1049"/>
      <c r="L23" s="1049"/>
      <c r="M23" s="1050"/>
      <c r="N23" s="1050"/>
      <c r="O23" s="1049"/>
      <c r="P23" s="1049"/>
      <c r="Q23" s="1050"/>
      <c r="S23" s="1122"/>
      <c r="T23" s="1123">
        <v>0</v>
      </c>
    </row>
    <row r="24" spans="1:20" s="1085" customFormat="1" ht="14.25" customHeight="1">
      <c r="A24" s="1098">
        <v>42</v>
      </c>
      <c r="B24" s="1094"/>
      <c r="C24" s="1081" t="s">
        <v>1356</v>
      </c>
      <c r="D24" s="1081" t="s">
        <v>1357</v>
      </c>
      <c r="E24" s="1078">
        <v>96956</v>
      </c>
      <c r="F24" s="1116">
        <v>109994</v>
      </c>
      <c r="G24" s="1098">
        <v>42</v>
      </c>
      <c r="H24" s="1114"/>
      <c r="I24" s="1065"/>
      <c r="J24" s="1049"/>
      <c r="K24" s="1049"/>
      <c r="L24" s="1049"/>
      <c r="M24" s="1050"/>
      <c r="N24" s="1082"/>
      <c r="O24" s="1049"/>
      <c r="P24" s="1082"/>
      <c r="Q24" s="1050"/>
      <c r="S24" s="1122"/>
      <c r="T24" s="1123">
        <v>0</v>
      </c>
    </row>
    <row r="25" spans="1:20" s="1085" customFormat="1" ht="14.25" customHeight="1">
      <c r="A25" s="1098">
        <v>43</v>
      </c>
      <c r="B25" s="1094"/>
      <c r="C25" s="1081" t="s">
        <v>1358</v>
      </c>
      <c r="D25" s="1081" t="s">
        <v>1359</v>
      </c>
      <c r="E25" s="1078">
        <v>1520728</v>
      </c>
      <c r="F25" s="1116">
        <v>1665591</v>
      </c>
      <c r="G25" s="1098">
        <v>43</v>
      </c>
      <c r="H25" s="1114"/>
      <c r="I25" s="1065"/>
      <c r="J25" s="1049"/>
      <c r="K25" s="1049"/>
      <c r="L25" s="1049"/>
      <c r="M25" s="1050"/>
      <c r="N25" s="1065"/>
      <c r="O25" s="1049"/>
      <c r="P25" s="1049"/>
      <c r="Q25" s="1050"/>
    </row>
    <row r="26" spans="1:20" s="1085" customFormat="1" ht="14.25" customHeight="1">
      <c r="A26" s="1098">
        <v>44</v>
      </c>
      <c r="B26" s="1094"/>
      <c r="C26" s="1081" t="s">
        <v>1360</v>
      </c>
      <c r="D26" s="1081" t="s">
        <v>1361</v>
      </c>
      <c r="E26" s="1078">
        <v>0</v>
      </c>
      <c r="F26" s="1116">
        <v>0</v>
      </c>
      <c r="G26" s="1098">
        <v>44</v>
      </c>
      <c r="H26" s="1114"/>
      <c r="I26" s="1065"/>
      <c r="J26" s="1065"/>
      <c r="K26" s="1049"/>
      <c r="L26" s="1049"/>
      <c r="M26" s="1050"/>
      <c r="N26" s="1050"/>
      <c r="O26" s="1049"/>
      <c r="P26" s="1049"/>
      <c r="Q26" s="1050"/>
    </row>
    <row r="27" spans="1:20" s="1085" customFormat="1" ht="14.25" customHeight="1">
      <c r="A27" s="1098">
        <v>45</v>
      </c>
      <c r="B27" s="1094"/>
      <c r="C27" s="1081" t="s">
        <v>1362</v>
      </c>
      <c r="D27" s="1081" t="s">
        <v>1363</v>
      </c>
      <c r="E27" s="1078">
        <v>0</v>
      </c>
      <c r="F27" s="1116">
        <v>0</v>
      </c>
      <c r="G27" s="1098">
        <v>45</v>
      </c>
      <c r="H27" s="1114"/>
      <c r="I27" s="1065"/>
      <c r="J27" s="1065"/>
      <c r="K27" s="1049"/>
      <c r="L27" s="1049"/>
      <c r="M27" s="1050"/>
      <c r="N27" s="1050"/>
      <c r="O27" s="1049"/>
      <c r="P27" s="1049"/>
      <c r="Q27" s="1050"/>
    </row>
    <row r="28" spans="1:20" s="1085" customFormat="1" ht="14.25" customHeight="1">
      <c r="A28" s="1098">
        <v>46</v>
      </c>
      <c r="B28" s="1094"/>
      <c r="C28" s="1081" t="s">
        <v>1364</v>
      </c>
      <c r="D28" s="1081" t="s">
        <v>1365</v>
      </c>
      <c r="E28" s="1078">
        <v>-93879</v>
      </c>
      <c r="F28" s="1116">
        <v>-95958</v>
      </c>
      <c r="G28" s="1098">
        <v>46</v>
      </c>
      <c r="H28" s="1114"/>
      <c r="I28" s="1065"/>
      <c r="J28" s="1065"/>
      <c r="K28" s="1049"/>
      <c r="L28" s="1049"/>
      <c r="M28" s="1050"/>
      <c r="N28" s="1065"/>
      <c r="O28" s="1049"/>
      <c r="P28" s="1049"/>
      <c r="Q28" s="1050"/>
    </row>
    <row r="29" spans="1:20" s="1085" customFormat="1" ht="14.25" customHeight="1">
      <c r="A29" s="1098">
        <v>47</v>
      </c>
      <c r="B29" s="1094"/>
      <c r="C29" s="1081" t="s">
        <v>1366</v>
      </c>
      <c r="D29" s="1081" t="s">
        <v>1367</v>
      </c>
      <c r="E29" s="1078">
        <v>0</v>
      </c>
      <c r="F29" s="1116">
        <v>0</v>
      </c>
      <c r="G29" s="1098">
        <v>47</v>
      </c>
      <c r="H29" s="1114"/>
      <c r="I29" s="1065"/>
      <c r="J29" s="1065"/>
      <c r="K29" s="1049"/>
      <c r="L29" s="1049"/>
      <c r="M29" s="1050"/>
      <c r="N29" s="1050"/>
      <c r="O29" s="1049"/>
      <c r="P29" s="1049"/>
      <c r="Q29" s="1050"/>
    </row>
    <row r="30" spans="1:20" s="1085" customFormat="1" ht="14.25" customHeight="1">
      <c r="A30" s="1098">
        <v>48</v>
      </c>
      <c r="B30" s="1094"/>
      <c r="C30" s="1081" t="s">
        <v>1368</v>
      </c>
      <c r="D30" s="1081" t="s">
        <v>1369</v>
      </c>
      <c r="E30" s="1078">
        <v>0</v>
      </c>
      <c r="F30" s="1116">
        <v>0</v>
      </c>
      <c r="G30" s="1098">
        <v>48</v>
      </c>
      <c r="H30" s="1114"/>
      <c r="I30" s="1065"/>
      <c r="J30" s="1065"/>
      <c r="K30" s="1049"/>
      <c r="L30" s="1049"/>
      <c r="M30" s="1050"/>
      <c r="N30" s="1065"/>
      <c r="O30" s="1049"/>
      <c r="P30" s="1049"/>
      <c r="Q30" s="1050"/>
    </row>
    <row r="31" spans="1:20" s="1085" customFormat="1" ht="14.25" customHeight="1">
      <c r="A31" s="1098">
        <v>49</v>
      </c>
      <c r="B31" s="1094"/>
      <c r="C31" s="1081" t="s">
        <v>1370</v>
      </c>
      <c r="D31" s="1081" t="s">
        <v>1371</v>
      </c>
      <c r="E31" s="1078">
        <v>13383789</v>
      </c>
      <c r="F31" s="1116">
        <v>12474139</v>
      </c>
      <c r="G31" s="1098">
        <v>49</v>
      </c>
      <c r="H31" s="1114"/>
      <c r="I31" s="1108"/>
      <c r="J31" s="1065"/>
      <c r="K31" s="1049"/>
      <c r="L31" s="1049"/>
      <c r="M31" s="1050"/>
      <c r="N31" s="1050"/>
      <c r="O31" s="1049"/>
      <c r="P31" s="1049"/>
      <c r="Q31" s="1050"/>
    </row>
    <row r="32" spans="1:20" s="1085" customFormat="1" ht="14.25" customHeight="1">
      <c r="A32" s="1089">
        <v>50</v>
      </c>
      <c r="B32" s="1072"/>
      <c r="C32" s="1099" t="s">
        <v>1372</v>
      </c>
      <c r="D32" s="1099" t="s">
        <v>1373</v>
      </c>
      <c r="E32" s="1076">
        <v>1619459</v>
      </c>
      <c r="F32" s="1117">
        <v>2188413</v>
      </c>
      <c r="G32" s="1089">
        <v>50</v>
      </c>
      <c r="H32" s="1114"/>
      <c r="I32" s="1065"/>
      <c r="J32" s="1065"/>
      <c r="K32" s="1049"/>
      <c r="L32" s="1049"/>
      <c r="M32" s="1050"/>
      <c r="N32" s="1065"/>
      <c r="O32" s="1049"/>
      <c r="P32" s="1049"/>
      <c r="Q32" s="1050"/>
    </row>
    <row r="33" spans="1:17" s="1085" customFormat="1" ht="14.25" customHeight="1">
      <c r="A33" s="1093"/>
      <c r="B33" s="1094"/>
      <c r="C33" s="1081" t="s">
        <v>1374</v>
      </c>
      <c r="D33" s="1094"/>
      <c r="E33" s="1078"/>
      <c r="F33" s="1116"/>
      <c r="G33" s="1093"/>
      <c r="H33" s="1114"/>
      <c r="I33" s="1065"/>
      <c r="J33" s="1065"/>
      <c r="K33" s="1049"/>
      <c r="L33" s="1049"/>
      <c r="M33" s="1050"/>
      <c r="N33" s="1050"/>
      <c r="O33" s="1049"/>
      <c r="P33" s="1049"/>
      <c r="Q33" s="1050"/>
    </row>
    <row r="34" spans="1:17" s="1085" customFormat="1" ht="14.25" customHeight="1">
      <c r="A34" s="1098">
        <v>51</v>
      </c>
      <c r="B34" s="1094"/>
      <c r="C34" s="1094"/>
      <c r="D34" s="1081" t="s">
        <v>1375</v>
      </c>
      <c r="E34" s="1078">
        <v>16698477</v>
      </c>
      <c r="F34" s="1116">
        <v>16619093</v>
      </c>
      <c r="G34" s="1098">
        <v>51</v>
      </c>
      <c r="H34" s="1114"/>
      <c r="I34" s="1065"/>
      <c r="J34" s="1065"/>
      <c r="K34" s="1082"/>
      <c r="L34" s="1082"/>
      <c r="M34" s="1124"/>
      <c r="N34" s="1050"/>
      <c r="O34" s="1082"/>
      <c r="P34" s="1082"/>
      <c r="Q34" s="1082"/>
    </row>
    <row r="35" spans="1:17" s="1085" customFormat="1" ht="14.25" customHeight="1">
      <c r="A35" s="1097"/>
      <c r="B35" s="1072"/>
      <c r="C35" s="1072"/>
      <c r="D35" s="1090" t="s">
        <v>1376</v>
      </c>
      <c r="E35" s="1079"/>
      <c r="F35" s="1118"/>
      <c r="G35" s="1097"/>
      <c r="H35" s="1114"/>
      <c r="I35" s="1065"/>
      <c r="J35" s="1065"/>
      <c r="K35" s="1049"/>
      <c r="L35" s="1049"/>
      <c r="M35" s="1050"/>
      <c r="N35" s="1050"/>
      <c r="O35" s="1049"/>
      <c r="P35" s="1049"/>
      <c r="Q35" s="1050"/>
    </row>
    <row r="36" spans="1:17" s="1085" customFormat="1" ht="14.25" customHeight="1">
      <c r="A36" s="1098">
        <v>52</v>
      </c>
      <c r="B36" s="1094"/>
      <c r="C36" s="1081" t="s">
        <v>1377</v>
      </c>
      <c r="D36" s="1081" t="s">
        <v>1378</v>
      </c>
      <c r="E36" s="1078">
        <v>49</v>
      </c>
      <c r="F36" s="1116">
        <v>126</v>
      </c>
      <c r="G36" s="1098">
        <v>52</v>
      </c>
      <c r="H36" s="1114"/>
      <c r="I36" s="1065"/>
      <c r="J36" s="1065"/>
      <c r="K36" s="1049"/>
      <c r="L36" s="1049"/>
      <c r="M36" s="1050"/>
      <c r="N36" s="1050"/>
      <c r="O36" s="1049"/>
      <c r="P36" s="1049"/>
      <c r="Q36" s="1050"/>
    </row>
    <row r="37" spans="1:17" s="1085" customFormat="1" ht="14.25" customHeight="1">
      <c r="A37" s="1098">
        <v>53</v>
      </c>
      <c r="B37" s="1094"/>
      <c r="C37" s="1094"/>
      <c r="D37" s="1081" t="s">
        <v>1379</v>
      </c>
      <c r="E37" s="1078">
        <v>49</v>
      </c>
      <c r="F37" s="1116">
        <v>49</v>
      </c>
      <c r="G37" s="1098">
        <v>53</v>
      </c>
      <c r="H37" s="1114"/>
      <c r="I37" s="1065"/>
      <c r="J37" s="1065"/>
      <c r="K37" s="1049"/>
      <c r="L37" s="1049"/>
      <c r="M37" s="1050"/>
      <c r="N37" s="1082"/>
      <c r="O37" s="1049"/>
      <c r="P37" s="1082"/>
      <c r="Q37" s="1050"/>
    </row>
    <row r="38" spans="1:17" s="1085" customFormat="1" ht="14.25" customHeight="1">
      <c r="A38" s="1098">
        <v>54</v>
      </c>
      <c r="B38" s="1094"/>
      <c r="C38" s="1094"/>
      <c r="D38" s="1081" t="s">
        <v>1380</v>
      </c>
      <c r="E38" s="1077">
        <v>0</v>
      </c>
      <c r="F38" s="1119">
        <v>77</v>
      </c>
      <c r="G38" s="1098">
        <v>54</v>
      </c>
      <c r="H38" s="1114"/>
      <c r="I38" s="1065"/>
      <c r="J38" s="1065"/>
      <c r="K38" s="1049"/>
      <c r="L38" s="1049"/>
      <c r="M38" s="1050"/>
      <c r="N38" s="1065"/>
      <c r="O38" s="1049"/>
      <c r="P38" s="1049"/>
      <c r="Q38" s="1050"/>
    </row>
    <row r="39" spans="1:17" s="1085" customFormat="1" ht="14.25" customHeight="1">
      <c r="A39" s="1098">
        <v>55</v>
      </c>
      <c r="B39" s="1094"/>
      <c r="C39" s="1094"/>
      <c r="D39" s="1081" t="s">
        <v>1381</v>
      </c>
      <c r="E39" s="1077">
        <v>0</v>
      </c>
      <c r="F39" s="1119">
        <v>0</v>
      </c>
      <c r="G39" s="1098">
        <v>55</v>
      </c>
      <c r="H39" s="1114"/>
      <c r="I39" s="1065"/>
      <c r="J39" s="1065"/>
      <c r="K39" s="1049"/>
      <c r="L39" s="1049"/>
      <c r="M39" s="1050"/>
      <c r="N39" s="1050"/>
      <c r="O39" s="1049"/>
      <c r="P39" s="1049"/>
      <c r="Q39" s="1050"/>
    </row>
    <row r="40" spans="1:17" s="1085" customFormat="1" ht="14.25" customHeight="1">
      <c r="A40" s="1098">
        <v>56</v>
      </c>
      <c r="B40" s="1094"/>
      <c r="C40" s="1081" t="s">
        <v>1382</v>
      </c>
      <c r="D40" s="1081" t="s">
        <v>1383</v>
      </c>
      <c r="E40" s="1078">
        <v>4781906</v>
      </c>
      <c r="F40" s="1116">
        <v>4781906</v>
      </c>
      <c r="G40" s="1098">
        <v>56</v>
      </c>
      <c r="H40" s="1114"/>
      <c r="I40" s="1065"/>
      <c r="J40" s="1065"/>
      <c r="K40" s="1049"/>
      <c r="L40" s="1049"/>
      <c r="M40" s="1050"/>
      <c r="N40" s="1050"/>
      <c r="O40" s="1049"/>
      <c r="P40" s="1049"/>
      <c r="Q40" s="1050"/>
    </row>
    <row r="41" spans="1:17" s="1085" customFormat="1" ht="14.25" customHeight="1">
      <c r="A41" s="1097"/>
      <c r="B41" s="1072"/>
      <c r="C41" s="1072"/>
      <c r="D41" s="1099" t="s">
        <v>1384</v>
      </c>
      <c r="E41" s="1076"/>
      <c r="F41" s="1117"/>
      <c r="G41" s="1097"/>
      <c r="H41" s="1114"/>
      <c r="I41" s="1065"/>
      <c r="J41" s="1065"/>
      <c r="K41" s="1049"/>
      <c r="L41" s="1049"/>
      <c r="M41" s="1050"/>
      <c r="N41" s="1050"/>
      <c r="O41" s="1049"/>
      <c r="P41" s="1049"/>
      <c r="Q41" s="1050"/>
    </row>
    <row r="42" spans="1:17" s="1085" customFormat="1" ht="14.25" customHeight="1">
      <c r="A42" s="1098">
        <v>57</v>
      </c>
      <c r="B42" s="1094"/>
      <c r="C42" s="1081" t="s">
        <v>1385</v>
      </c>
      <c r="D42" s="1081" t="s">
        <v>1386</v>
      </c>
      <c r="E42" s="1078">
        <v>811</v>
      </c>
      <c r="F42" s="1116">
        <v>811</v>
      </c>
      <c r="G42" s="1089">
        <v>57</v>
      </c>
      <c r="H42" s="1114"/>
      <c r="I42" s="1065"/>
      <c r="J42" s="1065"/>
      <c r="K42" s="1049"/>
      <c r="L42" s="1049"/>
      <c r="M42" s="1050"/>
      <c r="N42" s="1050"/>
      <c r="O42" s="1049"/>
      <c r="P42" s="1049"/>
      <c r="Q42" s="1050"/>
    </row>
    <row r="43" spans="1:17" s="1085" customFormat="1" ht="14.25" customHeight="1">
      <c r="A43" s="1098">
        <v>58</v>
      </c>
      <c r="B43" s="1094"/>
      <c r="C43" s="1081" t="s">
        <v>1387</v>
      </c>
      <c r="D43" s="1081" t="s">
        <v>1388</v>
      </c>
      <c r="E43" s="1078">
        <v>25149775</v>
      </c>
      <c r="F43" s="1116">
        <v>21988549</v>
      </c>
      <c r="G43" s="1109">
        <v>58</v>
      </c>
      <c r="H43" s="1114"/>
      <c r="I43" s="1065"/>
      <c r="J43" s="1065"/>
      <c r="K43" s="1049"/>
      <c r="L43" s="1049"/>
      <c r="M43" s="1050"/>
      <c r="N43" s="1065"/>
      <c r="O43" s="1049"/>
      <c r="P43" s="1049"/>
      <c r="Q43" s="1050"/>
    </row>
    <row r="44" spans="1:17" s="1085" customFormat="1" ht="14.25" customHeight="1">
      <c r="A44" s="1109">
        <v>59</v>
      </c>
      <c r="B44" s="1110"/>
      <c r="C44" s="1111" t="s">
        <v>1389</v>
      </c>
      <c r="D44" s="1111" t="s">
        <v>1390</v>
      </c>
      <c r="E44" s="1078">
        <v>-750425</v>
      </c>
      <c r="F44" s="1117">
        <v>-1186619</v>
      </c>
      <c r="G44" s="1109">
        <v>59</v>
      </c>
      <c r="H44" s="1114"/>
      <c r="I44" s="1065"/>
      <c r="J44" s="1065"/>
      <c r="K44" s="1049"/>
      <c r="L44" s="1049"/>
      <c r="M44" s="1050"/>
      <c r="N44" s="1082"/>
      <c r="O44" s="1049"/>
      <c r="P44" s="1049"/>
      <c r="Q44" s="1050"/>
    </row>
    <row r="45" spans="1:17" s="1085" customFormat="1" ht="14.25" customHeight="1">
      <c r="A45" s="1098">
        <v>60</v>
      </c>
      <c r="B45" s="1094"/>
      <c r="C45" s="1081" t="s">
        <v>1391</v>
      </c>
      <c r="D45" s="1081" t="s">
        <v>1392</v>
      </c>
      <c r="E45" s="1077">
        <v>0</v>
      </c>
      <c r="F45" s="1120">
        <v>0</v>
      </c>
      <c r="G45" s="1098">
        <v>60</v>
      </c>
      <c r="H45" s="1114"/>
      <c r="I45" s="1065"/>
      <c r="J45" s="1065"/>
      <c r="K45" s="1049"/>
      <c r="L45" s="1049"/>
      <c r="M45" s="1050"/>
      <c r="N45" s="1082"/>
      <c r="O45" s="1049"/>
      <c r="P45" s="1049"/>
      <c r="Q45" s="1050"/>
    </row>
    <row r="46" spans="1:17" s="1085" customFormat="1" ht="14.25" customHeight="1">
      <c r="A46" s="1098">
        <v>61</v>
      </c>
      <c r="B46" s="1094"/>
      <c r="C46" s="1094"/>
      <c r="D46" s="1081" t="s">
        <v>1393</v>
      </c>
      <c r="E46" s="1078">
        <v>29182116</v>
      </c>
      <c r="F46" s="1116">
        <v>25584773</v>
      </c>
      <c r="G46" s="1098">
        <v>61</v>
      </c>
      <c r="H46" s="1114"/>
      <c r="I46" s="1108"/>
      <c r="J46" s="1065"/>
      <c r="K46" s="1082"/>
      <c r="L46" s="1082"/>
      <c r="M46" s="1082"/>
      <c r="N46" s="1082"/>
      <c r="O46" s="1082"/>
      <c r="P46" s="1082"/>
      <c r="Q46" s="1082"/>
    </row>
    <row r="47" spans="1:17" s="1085" customFormat="1" ht="14.25" customHeight="1" thickBot="1">
      <c r="A47" s="1098">
        <v>62</v>
      </c>
      <c r="B47" s="1095"/>
      <c r="C47" s="1094"/>
      <c r="D47" s="1081" t="s">
        <v>1394</v>
      </c>
      <c r="E47" s="1080">
        <v>48757371</v>
      </c>
      <c r="F47" s="1117">
        <v>44996278</v>
      </c>
      <c r="G47" s="1098">
        <v>62</v>
      </c>
      <c r="H47" s="1114"/>
      <c r="I47" s="1065"/>
      <c r="J47" s="1065"/>
      <c r="K47" s="1082"/>
      <c r="L47" s="1082"/>
      <c r="M47" s="1082"/>
      <c r="N47" s="1082"/>
      <c r="O47" s="1082"/>
      <c r="P47" s="1082"/>
      <c r="Q47" s="1082"/>
    </row>
    <row r="48" spans="1:17" s="1065" customFormat="1" ht="14.25" customHeight="1">
      <c r="A48" s="1112"/>
      <c r="F48" s="1083"/>
      <c r="G48" s="1072"/>
      <c r="H48" s="1115"/>
      <c r="O48" s="1049"/>
      <c r="P48" s="1049"/>
    </row>
    <row r="49" spans="1:17" s="1065" customFormat="1" ht="14.25" customHeight="1">
      <c r="A49" s="1112"/>
      <c r="G49" s="1072"/>
      <c r="H49" s="1115"/>
      <c r="O49" s="1049"/>
      <c r="P49" s="1049"/>
    </row>
    <row r="50" spans="1:17" s="1065" customFormat="1" ht="14.25" customHeight="1">
      <c r="A50" s="1112"/>
      <c r="E50" s="1108"/>
      <c r="G50" s="1072"/>
      <c r="H50" s="1115"/>
      <c r="L50" s="2971"/>
      <c r="M50" s="3029"/>
      <c r="O50" s="1049"/>
      <c r="P50" s="2971"/>
      <c r="Q50" s="3029"/>
    </row>
    <row r="51" spans="1:17" ht="14.25" customHeight="1">
      <c r="A51" s="604"/>
      <c r="B51" s="605"/>
      <c r="C51" s="605"/>
      <c r="D51" s="605"/>
      <c r="E51" s="605"/>
      <c r="F51" s="605"/>
      <c r="G51" s="606"/>
      <c r="H51" s="590"/>
      <c r="J51" s="1065"/>
      <c r="K51" s="1108"/>
      <c r="L51" s="1108"/>
      <c r="M51" s="1108"/>
      <c r="O51" s="1108"/>
      <c r="P51" s="1108"/>
      <c r="Q51" s="1108"/>
    </row>
    <row r="53" spans="1:17">
      <c r="A53" s="590"/>
      <c r="B53" s="590"/>
      <c r="C53" s="590"/>
      <c r="D53" s="590"/>
      <c r="E53" s="607"/>
      <c r="G53" s="590"/>
      <c r="H53" s="590"/>
      <c r="K53" s="1065"/>
      <c r="L53" s="1065"/>
      <c r="M53" s="1065"/>
      <c r="N53" s="1065"/>
      <c r="O53" s="1049"/>
      <c r="P53" s="1049"/>
      <c r="Q53" s="1065"/>
    </row>
    <row r="54" spans="1:17">
      <c r="A54" s="590"/>
      <c r="B54" s="590"/>
      <c r="C54" s="590"/>
      <c r="D54" s="590"/>
      <c r="E54" s="590"/>
      <c r="F54" s="590"/>
      <c r="G54" s="590"/>
      <c r="H54" s="590"/>
      <c r="K54" s="1065"/>
      <c r="L54" s="1065"/>
      <c r="M54" s="1065"/>
      <c r="N54" s="1065"/>
      <c r="O54" s="1049"/>
      <c r="P54" s="1049"/>
      <c r="Q54" s="1065"/>
    </row>
    <row r="55" spans="1:17">
      <c r="A55" s="590"/>
      <c r="B55" s="590"/>
      <c r="C55" s="590"/>
      <c r="D55" s="590"/>
      <c r="E55" s="607"/>
      <c r="F55" s="590"/>
      <c r="G55" s="590"/>
      <c r="H55" s="590"/>
      <c r="K55" s="1065"/>
      <c r="L55" s="1065"/>
      <c r="M55" s="1065"/>
      <c r="N55" s="1065"/>
      <c r="O55" s="1049"/>
      <c r="P55" s="1049"/>
      <c r="Q55" s="1065"/>
    </row>
    <row r="56" spans="1:17">
      <c r="A56" s="590"/>
      <c r="B56" s="590"/>
      <c r="C56" s="590"/>
      <c r="D56" s="590"/>
      <c r="E56" s="590"/>
      <c r="F56" s="590"/>
      <c r="G56" s="590"/>
      <c r="H56" s="590"/>
      <c r="K56" s="1065"/>
      <c r="L56" s="1065"/>
      <c r="M56" s="1065"/>
      <c r="N56" s="1065"/>
      <c r="O56" s="1049"/>
      <c r="P56" s="1049"/>
      <c r="Q56" s="1065"/>
    </row>
    <row r="57" spans="1:17">
      <c r="A57" s="590"/>
      <c r="B57" s="590"/>
      <c r="C57" s="590"/>
      <c r="D57" s="590"/>
      <c r="E57" s="590"/>
      <c r="F57" s="590"/>
      <c r="G57" s="590"/>
      <c r="H57" s="590"/>
      <c r="K57" s="1065"/>
      <c r="L57" s="1065"/>
      <c r="M57" s="1065"/>
      <c r="N57" s="1065"/>
      <c r="O57" s="1049"/>
      <c r="P57" s="1049"/>
      <c r="Q57" s="1065"/>
    </row>
    <row r="58" spans="1:17">
      <c r="A58" s="590"/>
      <c r="B58" s="590"/>
      <c r="C58" s="590"/>
      <c r="D58" s="590"/>
      <c r="E58" s="590"/>
      <c r="F58" s="590"/>
      <c r="G58" s="590"/>
      <c r="H58" s="590"/>
      <c r="K58" s="1065"/>
      <c r="L58" s="1065"/>
      <c r="M58" s="1065"/>
      <c r="N58" s="1065"/>
      <c r="O58" s="1049"/>
      <c r="P58" s="1049"/>
      <c r="Q58" s="1065"/>
    </row>
    <row r="59" spans="1:17">
      <c r="A59" s="590"/>
      <c r="B59" s="590"/>
      <c r="C59" s="590"/>
      <c r="D59" s="590"/>
      <c r="E59" s="590"/>
      <c r="F59" s="590"/>
      <c r="G59" s="590"/>
      <c r="H59" s="590"/>
      <c r="K59" s="1065"/>
      <c r="L59" s="1065"/>
      <c r="M59" s="1065"/>
      <c r="N59" s="1065"/>
      <c r="O59" s="1049"/>
      <c r="P59" s="1049"/>
      <c r="Q59" s="1065"/>
    </row>
    <row r="60" spans="1:17">
      <c r="A60" s="590"/>
      <c r="B60" s="590"/>
      <c r="C60" s="590"/>
      <c r="D60" s="590"/>
      <c r="E60" s="590"/>
      <c r="F60" s="590"/>
      <c r="G60" s="590"/>
      <c r="H60" s="590"/>
      <c r="K60" s="1065"/>
      <c r="L60" s="1065"/>
      <c r="M60" s="1065"/>
      <c r="N60" s="1065"/>
      <c r="O60" s="1049"/>
      <c r="P60" s="1049"/>
      <c r="Q60" s="1065"/>
    </row>
    <row r="61" spans="1:17">
      <c r="A61" s="590"/>
      <c r="B61" s="590"/>
      <c r="C61" s="590"/>
      <c r="D61" s="590"/>
      <c r="E61" s="590"/>
      <c r="F61" s="590"/>
      <c r="G61" s="590"/>
      <c r="H61" s="590"/>
      <c r="K61" s="1065"/>
      <c r="L61" s="1065"/>
      <c r="M61" s="1065"/>
      <c r="N61" s="1065"/>
      <c r="O61" s="1049"/>
      <c r="P61" s="1049"/>
      <c r="Q61" s="1065"/>
    </row>
    <row r="62" spans="1:17">
      <c r="A62" s="590"/>
      <c r="B62" s="590"/>
      <c r="C62" s="590"/>
      <c r="D62" s="590"/>
      <c r="E62" s="590"/>
      <c r="F62" s="590"/>
      <c r="G62" s="590"/>
      <c r="H62" s="590"/>
      <c r="K62" s="1065"/>
      <c r="L62" s="1065"/>
      <c r="M62" s="1065"/>
      <c r="N62" s="1065"/>
      <c r="O62" s="1049"/>
      <c r="P62" s="1049"/>
      <c r="Q62" s="1065"/>
    </row>
    <row r="63" spans="1:17">
      <c r="A63" s="590"/>
      <c r="B63" s="590"/>
      <c r="C63" s="590"/>
      <c r="D63" s="590"/>
      <c r="E63" s="590"/>
      <c r="F63" s="590"/>
      <c r="G63" s="590"/>
      <c r="H63" s="590"/>
      <c r="K63" s="1065"/>
      <c r="L63" s="1065"/>
      <c r="M63" s="1065"/>
      <c r="N63" s="1065"/>
      <c r="O63" s="1049"/>
      <c r="P63" s="1049"/>
      <c r="Q63" s="1065"/>
    </row>
    <row r="64" spans="1:17">
      <c r="A64" s="590"/>
      <c r="B64" s="590"/>
      <c r="C64" s="590"/>
      <c r="D64" s="590"/>
      <c r="E64" s="590"/>
      <c r="F64" s="590"/>
      <c r="G64" s="590"/>
      <c r="H64" s="590"/>
      <c r="K64" s="1065"/>
      <c r="L64" s="1065"/>
      <c r="M64" s="1065"/>
      <c r="N64" s="1065"/>
      <c r="O64" s="1049"/>
      <c r="P64" s="1049"/>
      <c r="Q64" s="1065"/>
    </row>
    <row r="65" spans="11:17">
      <c r="K65" s="1065"/>
      <c r="L65" s="1065"/>
      <c r="M65" s="1065"/>
      <c r="N65" s="1065"/>
      <c r="O65" s="1049"/>
      <c r="P65" s="1049"/>
      <c r="Q65" s="1065"/>
    </row>
    <row r="66" spans="11:17">
      <c r="K66" s="1065"/>
      <c r="L66" s="1065"/>
      <c r="M66" s="1065"/>
      <c r="N66" s="1065"/>
      <c r="O66" s="1049"/>
      <c r="P66" s="1049"/>
      <c r="Q66" s="1065"/>
    </row>
    <row r="67" spans="11:17">
      <c r="K67" s="1065"/>
      <c r="L67" s="1065"/>
      <c r="M67" s="1065"/>
      <c r="N67" s="1065"/>
      <c r="O67" s="1049"/>
      <c r="P67" s="1049"/>
      <c r="Q67" s="1065"/>
    </row>
    <row r="68" spans="11:17">
      <c r="K68" s="1065"/>
      <c r="L68" s="1065"/>
      <c r="M68" s="1065"/>
      <c r="N68" s="1065"/>
      <c r="O68" s="1049"/>
      <c r="P68" s="1049"/>
      <c r="Q68" s="1065"/>
    </row>
    <row r="69" spans="11:17">
      <c r="K69" s="1065"/>
      <c r="L69" s="1065"/>
      <c r="M69" s="1065"/>
      <c r="N69" s="1065"/>
      <c r="O69" s="1049"/>
      <c r="P69" s="1049"/>
      <c r="Q69" s="1065"/>
    </row>
    <row r="70" spans="11:17">
      <c r="K70" s="1065"/>
      <c r="L70" s="1065"/>
      <c r="M70" s="1065"/>
      <c r="N70" s="1065"/>
      <c r="O70" s="1049"/>
      <c r="P70" s="1049"/>
      <c r="Q70" s="1065"/>
    </row>
    <row r="71" spans="11:17">
      <c r="K71" s="1065"/>
      <c r="L71" s="1065"/>
      <c r="M71" s="1065"/>
      <c r="N71" s="1065"/>
      <c r="O71" s="1049"/>
      <c r="P71" s="1049"/>
      <c r="Q71" s="1065"/>
    </row>
    <row r="72" spans="11:17">
      <c r="K72" s="1065"/>
      <c r="L72" s="1065"/>
      <c r="M72" s="1065"/>
      <c r="N72" s="1065"/>
      <c r="O72" s="1049"/>
      <c r="P72" s="1049"/>
      <c r="Q72" s="1065"/>
    </row>
    <row r="73" spans="11:17">
      <c r="K73" s="1065"/>
      <c r="L73" s="1065"/>
      <c r="M73" s="1065"/>
      <c r="N73" s="1065"/>
      <c r="O73" s="1049"/>
      <c r="P73" s="1049"/>
      <c r="Q73" s="1065"/>
    </row>
    <row r="74" spans="11:17">
      <c r="K74" s="1065"/>
      <c r="L74" s="1065"/>
      <c r="M74" s="1065"/>
      <c r="N74" s="1065"/>
      <c r="O74" s="1049"/>
      <c r="P74" s="1049"/>
      <c r="Q74" s="1065"/>
    </row>
    <row r="75" spans="11:17">
      <c r="K75" s="1065"/>
      <c r="L75" s="1065"/>
      <c r="M75" s="1065"/>
      <c r="N75" s="1065"/>
      <c r="O75" s="1049"/>
      <c r="P75" s="1049"/>
      <c r="Q75" s="1065"/>
    </row>
    <row r="76" spans="11:17">
      <c r="K76" s="1065"/>
      <c r="L76" s="1065"/>
      <c r="M76" s="1065"/>
      <c r="N76" s="1065"/>
      <c r="O76" s="1049"/>
      <c r="P76" s="1049"/>
      <c r="Q76" s="1065"/>
    </row>
    <row r="77" spans="11:17">
      <c r="K77" s="1065"/>
      <c r="L77" s="1065"/>
      <c r="M77" s="1065"/>
      <c r="N77" s="1065"/>
      <c r="O77" s="1049"/>
      <c r="P77" s="1049"/>
      <c r="Q77" s="1065"/>
    </row>
    <row r="78" spans="11:17">
      <c r="K78" s="1065"/>
      <c r="L78" s="1065"/>
      <c r="M78" s="1065"/>
      <c r="N78" s="1065"/>
      <c r="O78" s="1049"/>
      <c r="P78" s="1049"/>
      <c r="Q78" s="1065"/>
    </row>
    <row r="79" spans="11:17">
      <c r="K79" s="1065"/>
      <c r="L79" s="1065"/>
      <c r="M79" s="1065"/>
      <c r="N79" s="1065"/>
      <c r="O79" s="1049"/>
      <c r="P79" s="1049"/>
      <c r="Q79" s="1065"/>
    </row>
    <row r="80" spans="11:17">
      <c r="K80" s="1065"/>
      <c r="L80" s="1065"/>
      <c r="M80" s="1065"/>
      <c r="N80" s="1065"/>
      <c r="O80" s="1049"/>
      <c r="P80" s="1049"/>
      <c r="Q80" s="1065"/>
    </row>
    <row r="81" spans="11:17">
      <c r="K81" s="1065"/>
      <c r="L81" s="1065"/>
      <c r="M81" s="1065"/>
      <c r="N81" s="1065"/>
      <c r="O81" s="1049"/>
      <c r="P81" s="1049"/>
      <c r="Q81" s="1065"/>
    </row>
    <row r="82" spans="11:17">
      <c r="K82" s="1065"/>
      <c r="L82" s="1065"/>
      <c r="M82" s="1065"/>
      <c r="N82" s="1065"/>
      <c r="O82" s="1049"/>
      <c r="P82" s="1049"/>
      <c r="Q82" s="1065"/>
    </row>
    <row r="83" spans="11:17">
      <c r="K83" s="1065"/>
      <c r="L83" s="1065"/>
      <c r="M83" s="1065"/>
      <c r="N83" s="1065"/>
      <c r="O83" s="1049"/>
      <c r="P83" s="1049"/>
      <c r="Q83" s="1065"/>
    </row>
    <row r="84" spans="11:17">
      <c r="K84" s="1065"/>
      <c r="L84" s="1065"/>
      <c r="M84" s="1065"/>
      <c r="N84" s="1065"/>
      <c r="O84" s="1049"/>
      <c r="P84" s="1049"/>
      <c r="Q84" s="1065"/>
    </row>
    <row r="85" spans="11:17">
      <c r="K85" s="1065"/>
      <c r="L85" s="1065"/>
      <c r="M85" s="1065"/>
      <c r="N85" s="1065"/>
      <c r="O85" s="1049"/>
      <c r="P85" s="1049"/>
      <c r="Q85" s="1065"/>
    </row>
    <row r="86" spans="11:17">
      <c r="K86" s="1065"/>
      <c r="L86" s="1065"/>
      <c r="M86" s="1065"/>
      <c r="N86" s="1065"/>
      <c r="O86" s="1049"/>
      <c r="P86" s="1049"/>
      <c r="Q86" s="1065"/>
    </row>
    <row r="87" spans="11:17">
      <c r="K87" s="1065"/>
      <c r="L87" s="1065"/>
      <c r="M87" s="1065"/>
      <c r="N87" s="1065"/>
      <c r="O87" s="1049"/>
      <c r="P87" s="1049"/>
      <c r="Q87" s="1065"/>
    </row>
    <row r="88" spans="11:17">
      <c r="K88" s="1065"/>
      <c r="L88" s="1065"/>
      <c r="M88" s="1065"/>
      <c r="N88" s="1065"/>
      <c r="O88" s="1049"/>
      <c r="P88" s="1049"/>
      <c r="Q88" s="1065"/>
    </row>
    <row r="89" spans="11:17">
      <c r="K89" s="1065"/>
      <c r="L89" s="1065"/>
      <c r="M89" s="1065"/>
      <c r="N89" s="1065"/>
      <c r="O89" s="1049"/>
      <c r="P89" s="1049"/>
      <c r="Q89" s="1065"/>
    </row>
    <row r="90" spans="11:17">
      <c r="K90" s="1065"/>
      <c r="L90" s="1065"/>
      <c r="M90" s="1065"/>
      <c r="N90" s="1065"/>
      <c r="O90" s="1049"/>
      <c r="P90" s="1049"/>
      <c r="Q90" s="1065"/>
    </row>
    <row r="91" spans="11:17">
      <c r="K91" s="1065"/>
      <c r="L91" s="1065"/>
      <c r="M91" s="1065"/>
      <c r="N91" s="1065"/>
      <c r="O91" s="1049"/>
      <c r="P91" s="1049"/>
      <c r="Q91" s="1065"/>
    </row>
    <row r="92" spans="11:17">
      <c r="K92" s="1065"/>
      <c r="L92" s="1065"/>
      <c r="M92" s="1065"/>
      <c r="N92" s="1065"/>
      <c r="O92" s="1049"/>
      <c r="P92" s="1049"/>
      <c r="Q92" s="1065"/>
    </row>
    <row r="93" spans="11:17">
      <c r="K93" s="1065"/>
      <c r="L93" s="1065"/>
      <c r="M93" s="1065"/>
      <c r="N93" s="1065"/>
      <c r="O93" s="1049"/>
      <c r="P93" s="1049"/>
      <c r="Q93" s="1065"/>
    </row>
    <row r="94" spans="11:17">
      <c r="K94" s="1065"/>
      <c r="L94" s="1065"/>
      <c r="M94" s="1065"/>
      <c r="N94" s="1065"/>
      <c r="O94" s="1049"/>
      <c r="P94" s="1049"/>
      <c r="Q94" s="1065"/>
    </row>
    <row r="95" spans="11:17">
      <c r="K95" s="1065"/>
      <c r="L95" s="1065"/>
      <c r="M95" s="1065"/>
      <c r="N95" s="1065"/>
      <c r="O95" s="1049"/>
      <c r="P95" s="1049"/>
      <c r="Q95" s="1065"/>
    </row>
    <row r="96" spans="11:17">
      <c r="K96" s="1065"/>
      <c r="L96" s="1065"/>
      <c r="M96" s="1065"/>
      <c r="N96" s="1065"/>
      <c r="O96" s="1049"/>
      <c r="P96" s="1049"/>
      <c r="Q96" s="1065"/>
    </row>
  </sheetData>
  <pageMargins left="0.65" right="0.25" top="0.5" bottom="0.5" header="0.25" footer="0.25"/>
  <pageSetup scale="99" orientation="portrait" horizontalDpi="2400" verticalDpi="2400" r:id="rId1"/>
  <headerFooter alignWithMargins="0">
    <oddHeader>&amp;L&amp;"Arial,Regular"&amp;8 6&amp;R&amp;"Arial,Regular"&amp;8Road Initials: UPRR  Year: 2012</oddHeader>
    <oddFooter>&amp;L&amp;"Arial,Regular"&amp;8Railroad Annual Report R-1</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I200"/>
  <sheetViews>
    <sheetView zoomScaleNormal="100" workbookViewId="0"/>
  </sheetViews>
  <sheetFormatPr defaultRowHeight="12.75"/>
  <cols>
    <col min="1" max="1" width="1.625" style="590" customWidth="1"/>
    <col min="2" max="4" width="2.25" style="590" customWidth="1"/>
    <col min="5" max="8" width="15.5" style="590" customWidth="1"/>
    <col min="9" max="9" width="23" style="590" customWidth="1"/>
    <col min="10" max="16384" width="9" style="590"/>
  </cols>
  <sheetData>
    <row r="1" spans="1:9" ht="12.75" customHeight="1">
      <c r="A1" s="1059"/>
      <c r="B1" s="1252"/>
      <c r="C1" s="1252"/>
      <c r="D1" s="1252"/>
      <c r="E1" s="1252"/>
      <c r="F1" s="1060"/>
      <c r="G1" s="1252"/>
      <c r="H1" s="1252"/>
      <c r="I1" s="1051"/>
    </row>
    <row r="2" spans="1:9" ht="12.75" customHeight="1">
      <c r="A2" s="1256" t="s">
        <v>1395</v>
      </c>
      <c r="B2" s="1257"/>
      <c r="C2" s="1257"/>
      <c r="D2" s="1257"/>
      <c r="E2" s="1257"/>
      <c r="F2" s="1257"/>
      <c r="G2" s="1257"/>
      <c r="H2" s="327"/>
      <c r="I2" s="1258"/>
    </row>
    <row r="3" spans="1:9" ht="12.75" customHeight="1">
      <c r="A3" s="1256" t="s">
        <v>1</v>
      </c>
      <c r="B3" s="1257"/>
      <c r="C3" s="1257"/>
      <c r="D3" s="1257"/>
      <c r="E3" s="1257"/>
      <c r="F3" s="1257"/>
      <c r="G3" s="1257"/>
      <c r="H3" s="327"/>
      <c r="I3" s="1258"/>
    </row>
    <row r="4" spans="1:9" ht="12.75" customHeight="1">
      <c r="A4" s="1264"/>
      <c r="B4" s="1254"/>
      <c r="C4" s="1254"/>
      <c r="D4" s="1254"/>
      <c r="E4" s="1254"/>
      <c r="F4" s="1254"/>
      <c r="G4" s="1254"/>
      <c r="H4" s="1254"/>
      <c r="I4" s="1052"/>
    </row>
    <row r="5" spans="1:9" ht="12.75" customHeight="1">
      <c r="A5" s="1264"/>
      <c r="B5" s="1057" t="s">
        <v>1396</v>
      </c>
      <c r="C5" s="1254"/>
      <c r="D5" s="1254"/>
      <c r="E5" s="1254"/>
      <c r="F5" s="1254"/>
      <c r="G5" s="1254"/>
      <c r="H5" s="1254"/>
      <c r="I5" s="1052"/>
    </row>
    <row r="6" spans="1:9" ht="12.75" customHeight="1">
      <c r="A6" s="1264"/>
      <c r="B6" s="1057" t="s">
        <v>1397</v>
      </c>
      <c r="C6" s="1254"/>
      <c r="D6" s="1254"/>
      <c r="E6" s="1254"/>
      <c r="F6" s="1254"/>
      <c r="G6" s="1254"/>
      <c r="H6" s="1254"/>
      <c r="I6" s="1052"/>
    </row>
    <row r="7" spans="1:9" ht="12.75" customHeight="1">
      <c r="A7" s="1264"/>
      <c r="B7" s="1057" t="s">
        <v>1398</v>
      </c>
      <c r="C7" s="1254"/>
      <c r="D7" s="1254"/>
      <c r="E7" s="1254"/>
      <c r="F7" s="1254"/>
      <c r="G7" s="1254"/>
      <c r="H7" s="1254"/>
      <c r="I7" s="1052"/>
    </row>
    <row r="8" spans="1:9" ht="12.75" customHeight="1">
      <c r="A8" s="1264"/>
      <c r="B8" s="1057" t="s">
        <v>1399</v>
      </c>
      <c r="C8" s="1254"/>
      <c r="D8" s="1254"/>
      <c r="E8" s="1254"/>
      <c r="F8" s="1254"/>
      <c r="G8" s="1254"/>
      <c r="H8" s="1254"/>
      <c r="I8" s="1052"/>
    </row>
    <row r="9" spans="1:9" ht="12.75" customHeight="1">
      <c r="A9" s="1264"/>
      <c r="B9" s="1057" t="s">
        <v>1400</v>
      </c>
      <c r="C9" s="1254"/>
      <c r="D9" s="1254"/>
      <c r="E9" s="1254"/>
      <c r="F9" s="1254"/>
      <c r="G9" s="1254"/>
      <c r="H9" s="1254"/>
      <c r="I9" s="1052"/>
    </row>
    <row r="10" spans="1:9" ht="12.75" customHeight="1">
      <c r="A10" s="1264"/>
      <c r="B10" s="1057" t="s">
        <v>1401</v>
      </c>
      <c r="C10" s="1254"/>
      <c r="D10" s="1254"/>
      <c r="E10" s="1254"/>
      <c r="F10" s="1254"/>
      <c r="G10" s="1254"/>
      <c r="H10" s="1254"/>
      <c r="I10" s="1052"/>
    </row>
    <row r="11" spans="1:9" ht="12.75" customHeight="1">
      <c r="A11" s="1264"/>
      <c r="B11" s="1057" t="s">
        <v>1402</v>
      </c>
      <c r="C11" s="1254"/>
      <c r="D11" s="1254"/>
      <c r="E11" s="1254"/>
      <c r="F11" s="1254"/>
      <c r="G11" s="1254"/>
      <c r="H11" s="1254"/>
      <c r="I11" s="1052"/>
    </row>
    <row r="12" spans="1:9" ht="12.75" customHeight="1">
      <c r="A12" s="1264"/>
      <c r="B12" s="1057" t="s">
        <v>1403</v>
      </c>
      <c r="C12" s="1254"/>
      <c r="D12" s="1254"/>
      <c r="E12" s="1254"/>
      <c r="F12" s="1254"/>
      <c r="G12" s="1254"/>
      <c r="H12" s="1254"/>
      <c r="I12" s="1052"/>
    </row>
    <row r="13" spans="1:9" ht="12.75" customHeight="1">
      <c r="A13" s="1264"/>
      <c r="B13" s="1057" t="s">
        <v>1404</v>
      </c>
      <c r="C13" s="1254"/>
      <c r="D13" s="1254"/>
      <c r="E13" s="1254"/>
      <c r="F13" s="1254"/>
      <c r="G13" s="1254"/>
      <c r="H13" s="1254"/>
      <c r="I13" s="1052"/>
    </row>
    <row r="14" spans="1:9" ht="12.75" customHeight="1" thickBot="1">
      <c r="A14" s="1061"/>
      <c r="B14" s="1062"/>
      <c r="C14" s="1062"/>
      <c r="D14" s="1062"/>
      <c r="E14" s="1062"/>
      <c r="F14" s="1062"/>
      <c r="G14" s="1062"/>
      <c r="H14" s="1062"/>
      <c r="I14" s="1063"/>
    </row>
    <row r="15" spans="1:9" ht="12.75" customHeight="1" thickTop="1">
      <c r="A15" s="1264"/>
      <c r="B15" s="1254"/>
      <c r="C15" s="1254"/>
      <c r="D15" s="1254"/>
      <c r="E15" s="1254"/>
      <c r="F15" s="1254"/>
      <c r="G15" s="1254"/>
      <c r="H15" s="1254"/>
      <c r="I15" s="1052"/>
    </row>
    <row r="16" spans="1:9" ht="12.75" customHeight="1">
      <c r="A16" s="1264"/>
      <c r="B16" s="1064" t="s">
        <v>65</v>
      </c>
      <c r="C16" s="1057" t="s">
        <v>1405</v>
      </c>
      <c r="D16" s="1254"/>
      <c r="E16" s="1254"/>
      <c r="F16" s="1254"/>
      <c r="G16" s="1254"/>
      <c r="H16" s="1254"/>
      <c r="I16" s="1052"/>
    </row>
    <row r="17" spans="1:9" ht="12.75" customHeight="1">
      <c r="A17" s="1264"/>
      <c r="B17" s="595"/>
      <c r="C17" s="1057" t="s">
        <v>1406</v>
      </c>
      <c r="D17" s="1254"/>
      <c r="E17" s="1254"/>
      <c r="F17" s="1254"/>
      <c r="G17" s="1254"/>
      <c r="H17" s="1254"/>
      <c r="I17" s="1072"/>
    </row>
    <row r="18" spans="1:9" ht="12.75" customHeight="1">
      <c r="A18" s="1264"/>
      <c r="B18" s="595"/>
      <c r="C18" s="1057"/>
      <c r="D18" s="1254"/>
      <c r="E18" s="1254"/>
      <c r="F18" s="1254"/>
      <c r="G18" s="1254"/>
      <c r="H18" s="1254"/>
      <c r="I18" s="1052"/>
    </row>
    <row r="19" spans="1:9" ht="12.75" customHeight="1">
      <c r="A19" s="1264"/>
      <c r="B19" s="1064" t="s">
        <v>67</v>
      </c>
      <c r="C19" s="1057" t="s">
        <v>1407</v>
      </c>
      <c r="D19" s="1254"/>
      <c r="E19" s="1254"/>
      <c r="F19" s="1254"/>
      <c r="G19" s="1254"/>
      <c r="H19" s="1254"/>
      <c r="I19" s="1052"/>
    </row>
    <row r="20" spans="1:9" ht="12.75" customHeight="1">
      <c r="A20" s="1264"/>
      <c r="B20" s="595"/>
      <c r="C20" s="1057" t="s">
        <v>1408</v>
      </c>
      <c r="D20" s="1254"/>
      <c r="E20" s="1254"/>
      <c r="F20" s="1254"/>
      <c r="G20" s="1254"/>
      <c r="H20" s="1065"/>
      <c r="I20" s="1052"/>
    </row>
    <row r="21" spans="1:9" ht="12.75" customHeight="1">
      <c r="A21" s="1264"/>
      <c r="B21" s="595"/>
      <c r="C21" s="1057" t="s">
        <v>618</v>
      </c>
      <c r="D21" s="1254"/>
      <c r="E21" s="1254"/>
      <c r="F21" s="1254"/>
      <c r="G21" s="1254"/>
      <c r="H21" s="1254"/>
      <c r="I21" s="1052"/>
    </row>
    <row r="22" spans="1:9" ht="12.75" customHeight="1">
      <c r="A22" s="1264"/>
      <c r="B22" s="1064" t="s">
        <v>68</v>
      </c>
      <c r="C22" s="1064" t="s">
        <v>21</v>
      </c>
      <c r="D22" s="1057" t="s">
        <v>1409</v>
      </c>
      <c r="E22" s="1254"/>
      <c r="F22" s="1254"/>
      <c r="G22" s="1254"/>
      <c r="H22" s="1254"/>
      <c r="I22" s="1052"/>
    </row>
    <row r="23" spans="1:9" ht="12.75" customHeight="1">
      <c r="A23" s="1264"/>
      <c r="B23" s="595"/>
      <c r="C23" s="600"/>
      <c r="D23" s="1066" t="s">
        <v>1410</v>
      </c>
      <c r="E23" s="1065"/>
      <c r="F23" s="1065"/>
      <c r="G23" s="1112"/>
      <c r="H23" s="1254"/>
      <c r="I23" s="1052"/>
    </row>
    <row r="24" spans="1:9" ht="12.75" customHeight="1">
      <c r="A24" s="1264"/>
      <c r="B24" s="600"/>
      <c r="C24" s="600"/>
      <c r="D24" s="1066" t="s">
        <v>1411</v>
      </c>
      <c r="E24" s="1065"/>
      <c r="F24" s="1065"/>
      <c r="G24" s="1065"/>
      <c r="H24" s="1065"/>
      <c r="I24" s="1052"/>
    </row>
    <row r="25" spans="1:9" ht="12.75" customHeight="1">
      <c r="A25" s="1264"/>
      <c r="B25" s="1065"/>
      <c r="C25" s="1065"/>
      <c r="D25" s="1065"/>
      <c r="E25" s="1065"/>
      <c r="F25" s="1065"/>
      <c r="G25" s="1065"/>
      <c r="H25" s="1065"/>
      <c r="I25" s="1052"/>
    </row>
    <row r="26" spans="1:9" ht="12.75" customHeight="1">
      <c r="A26" s="1264"/>
      <c r="B26" s="600"/>
      <c r="C26" s="1074" t="s">
        <v>22</v>
      </c>
      <c r="D26" s="1066" t="s">
        <v>1412</v>
      </c>
      <c r="E26" s="1065"/>
      <c r="F26" s="1065"/>
      <c r="G26" s="1065"/>
      <c r="H26" s="1065"/>
      <c r="I26" s="1052"/>
    </row>
    <row r="27" spans="1:9" ht="12.75" customHeight="1">
      <c r="A27" s="1264"/>
      <c r="B27" s="600"/>
      <c r="C27" s="1065"/>
      <c r="D27" s="1066" t="s">
        <v>1413</v>
      </c>
      <c r="E27" s="1065"/>
      <c r="F27" s="1065"/>
      <c r="G27" s="1065"/>
      <c r="H27" s="1065"/>
      <c r="I27" s="1052"/>
    </row>
    <row r="28" spans="1:9" ht="12.75" customHeight="1">
      <c r="A28" s="1264"/>
      <c r="B28" s="1254"/>
      <c r="C28" s="1065"/>
      <c r="D28" s="1066"/>
      <c r="E28" s="1065"/>
      <c r="F28" s="1065"/>
      <c r="G28" s="1065"/>
      <c r="H28" s="1254"/>
      <c r="I28" s="1052"/>
    </row>
    <row r="29" spans="1:9" ht="12.75" customHeight="1">
      <c r="A29" s="1264"/>
      <c r="B29" s="595"/>
      <c r="C29" s="1074" t="s">
        <v>23</v>
      </c>
      <c r="D29" s="1066" t="s">
        <v>1414</v>
      </c>
      <c r="E29" s="1065"/>
      <c r="F29" s="1065"/>
      <c r="G29" s="1065"/>
      <c r="H29" s="1065"/>
      <c r="I29" s="1052"/>
    </row>
    <row r="30" spans="1:9" ht="12.75" customHeight="1">
      <c r="A30" s="1264"/>
      <c r="B30" s="1254"/>
      <c r="C30" s="600"/>
      <c r="D30" s="1074" t="s">
        <v>689</v>
      </c>
      <c r="E30" s="1066" t="s">
        <v>1415</v>
      </c>
      <c r="F30" s="1065"/>
      <c r="G30" s="1065"/>
      <c r="H30" s="1065"/>
      <c r="I30" s="1052"/>
    </row>
    <row r="31" spans="1:9" ht="12.75" customHeight="1">
      <c r="A31" s="1264"/>
      <c r="B31" s="1254"/>
      <c r="C31" s="600"/>
      <c r="D31" s="600"/>
      <c r="E31" s="1066" t="s">
        <v>1416</v>
      </c>
      <c r="F31" s="1065"/>
      <c r="G31" s="1065"/>
      <c r="H31" s="1065"/>
      <c r="I31" s="1052"/>
    </row>
    <row r="32" spans="1:9" ht="12.75" customHeight="1">
      <c r="A32" s="1264"/>
      <c r="B32" s="1254"/>
      <c r="C32" s="600"/>
      <c r="D32" s="600"/>
      <c r="E32" s="1066" t="s">
        <v>1417</v>
      </c>
      <c r="F32" s="1065"/>
      <c r="G32" s="1065"/>
      <c r="H32" s="1065"/>
      <c r="I32" s="1052"/>
    </row>
    <row r="33" spans="1:9" ht="12.75" customHeight="1">
      <c r="A33" s="1264"/>
      <c r="B33" s="1254"/>
      <c r="C33" s="600"/>
      <c r="D33" s="600"/>
      <c r="E33" s="1066" t="s">
        <v>1418</v>
      </c>
      <c r="F33" s="1065"/>
      <c r="G33" s="1112"/>
      <c r="H33" s="1065"/>
      <c r="I33" s="1052"/>
    </row>
    <row r="34" spans="1:9" ht="12.75" customHeight="1">
      <c r="A34" s="1264"/>
      <c r="B34" s="1254"/>
      <c r="C34" s="595"/>
      <c r="D34" s="595"/>
      <c r="E34" s="1057"/>
      <c r="F34" s="1254"/>
      <c r="G34" s="1254"/>
      <c r="H34" s="1254"/>
      <c r="I34" s="1052"/>
    </row>
    <row r="35" spans="1:9" ht="12.75" customHeight="1">
      <c r="A35" s="1264"/>
      <c r="B35" s="595"/>
      <c r="C35" s="1064" t="s">
        <v>168</v>
      </c>
      <c r="D35" s="1057" t="s">
        <v>1419</v>
      </c>
      <c r="E35" s="1254"/>
      <c r="F35" s="1254"/>
      <c r="G35" s="1254"/>
      <c r="H35" s="1254"/>
      <c r="I35" s="1052"/>
    </row>
    <row r="36" spans="1:9" ht="12.75" customHeight="1">
      <c r="A36" s="1264"/>
      <c r="B36" s="1254"/>
      <c r="C36" s="595"/>
      <c r="D36" s="1066" t="s">
        <v>1420</v>
      </c>
      <c r="E36" s="1065"/>
      <c r="F36" s="1065"/>
      <c r="G36" s="1065"/>
      <c r="H36" s="1065"/>
      <c r="I36" s="1052"/>
    </row>
    <row r="37" spans="1:9" ht="12.75" customHeight="1">
      <c r="A37" s="1264"/>
      <c r="B37" s="1254"/>
      <c r="C37" s="595"/>
      <c r="D37" s="1057"/>
      <c r="E37" s="1065"/>
      <c r="F37" s="1065"/>
      <c r="G37" s="1065"/>
      <c r="H37" s="1065"/>
      <c r="I37" s="1052"/>
    </row>
    <row r="38" spans="1:9" ht="12.75" customHeight="1">
      <c r="A38" s="1264"/>
      <c r="B38" s="595"/>
      <c r="C38" s="1064" t="s">
        <v>24</v>
      </c>
      <c r="D38" s="1064" t="s">
        <v>689</v>
      </c>
      <c r="E38" s="1057" t="s">
        <v>1421</v>
      </c>
      <c r="F38" s="1254"/>
      <c r="G38" s="1254"/>
      <c r="H38" s="1254"/>
      <c r="I38" s="1052"/>
    </row>
    <row r="39" spans="1:9" ht="12.75" customHeight="1">
      <c r="A39" s="1264"/>
      <c r="B39" s="1254"/>
      <c r="C39" s="595"/>
      <c r="D39" s="595"/>
      <c r="E39" s="1066" t="s">
        <v>1422</v>
      </c>
      <c r="F39" s="1254"/>
      <c r="G39" s="1254"/>
      <c r="H39" s="1254"/>
      <c r="I39" s="1052"/>
    </row>
    <row r="40" spans="1:9" ht="12.75" customHeight="1">
      <c r="A40" s="1264"/>
      <c r="B40" s="1254"/>
      <c r="C40" s="595"/>
      <c r="D40" s="595"/>
      <c r="E40" s="1057" t="s">
        <v>1423</v>
      </c>
      <c r="F40" s="1254"/>
      <c r="G40" s="1254"/>
      <c r="H40" s="1254"/>
      <c r="I40" s="1052"/>
    </row>
    <row r="41" spans="1:9" ht="12.75" customHeight="1">
      <c r="A41" s="1264"/>
      <c r="B41" s="1254"/>
      <c r="C41" s="595"/>
      <c r="D41" s="595"/>
      <c r="E41" s="1057" t="s">
        <v>1424</v>
      </c>
      <c r="F41" s="1254"/>
      <c r="G41" s="1254"/>
      <c r="H41" s="1254"/>
      <c r="I41" s="1052"/>
    </row>
    <row r="42" spans="1:9" ht="12.75" customHeight="1">
      <c r="A42" s="1264"/>
      <c r="B42" s="1254"/>
      <c r="C42" s="1057"/>
      <c r="D42" s="1064" t="s">
        <v>1425</v>
      </c>
      <c r="E42" s="1057" t="s">
        <v>1426</v>
      </c>
      <c r="F42" s="1254"/>
      <c r="G42" s="1254"/>
      <c r="H42" s="1065"/>
      <c r="I42" s="1052"/>
    </row>
    <row r="43" spans="1:9" ht="12.75" customHeight="1">
      <c r="A43" s="1264"/>
      <c r="B43" s="1254"/>
      <c r="C43" s="595"/>
      <c r="D43" s="1254"/>
      <c r="E43" s="1057" t="s">
        <v>1427</v>
      </c>
      <c r="F43" s="1254"/>
      <c r="G43" s="1121"/>
      <c r="H43" s="1254"/>
      <c r="I43" s="1052"/>
    </row>
    <row r="44" spans="1:9" ht="12.75" customHeight="1">
      <c r="A44" s="1264"/>
      <c r="B44" s="1254"/>
      <c r="C44" s="595"/>
      <c r="D44" s="1254"/>
      <c r="E44" s="1254" t="s">
        <v>1428</v>
      </c>
      <c r="F44" s="1254"/>
      <c r="G44" s="1121"/>
      <c r="H44" s="1254"/>
      <c r="I44" s="1052"/>
    </row>
    <row r="45" spans="1:9" ht="12.75" customHeight="1">
      <c r="A45" s="1264"/>
      <c r="B45" s="1254"/>
      <c r="C45" s="595"/>
      <c r="D45" s="1254"/>
      <c r="E45" s="1254"/>
      <c r="F45" s="1254"/>
      <c r="G45" s="1254"/>
      <c r="H45" s="1254"/>
      <c r="I45" s="1052"/>
    </row>
    <row r="46" spans="1:9" ht="12.75" customHeight="1">
      <c r="A46" s="1264"/>
      <c r="B46" s="1064" t="s">
        <v>1429</v>
      </c>
      <c r="C46" s="1057" t="s">
        <v>1430</v>
      </c>
      <c r="D46" s="1254"/>
      <c r="E46" s="1254"/>
      <c r="F46" s="1254"/>
      <c r="G46" s="1254"/>
      <c r="H46" s="1254"/>
      <c r="I46" s="1052"/>
    </row>
    <row r="47" spans="1:9" ht="12.75" customHeight="1">
      <c r="A47" s="1264"/>
      <c r="B47" s="595"/>
      <c r="C47" s="1057" t="s">
        <v>1431</v>
      </c>
      <c r="D47" s="1254"/>
      <c r="E47" s="1254"/>
      <c r="F47" s="1065" t="s">
        <v>1432</v>
      </c>
      <c r="G47" s="1065"/>
      <c r="H47" s="1254"/>
      <c r="I47" s="1052"/>
    </row>
    <row r="48" spans="1:9" ht="12.75" customHeight="1">
      <c r="A48" s="1264"/>
      <c r="B48" s="595"/>
      <c r="C48" s="1057"/>
      <c r="D48" s="1254"/>
      <c r="E48" s="1254"/>
      <c r="F48" s="1254"/>
      <c r="G48" s="1254"/>
      <c r="H48" s="1254"/>
      <c r="I48" s="1052"/>
    </row>
    <row r="49" spans="1:9" ht="12.75" customHeight="1">
      <c r="A49" s="1264"/>
      <c r="B49" s="1064" t="s">
        <v>70</v>
      </c>
      <c r="C49" s="1064" t="s">
        <v>21</v>
      </c>
      <c r="D49" s="1057" t="s">
        <v>1433</v>
      </c>
      <c r="E49" s="1254"/>
      <c r="F49" s="1254"/>
      <c r="G49" s="1254"/>
      <c r="H49" s="1065"/>
      <c r="I49" s="1052"/>
    </row>
    <row r="50" spans="1:9" ht="12.75" customHeight="1">
      <c r="A50" s="1264"/>
      <c r="B50" s="595"/>
      <c r="C50" s="1064" t="s">
        <v>22</v>
      </c>
      <c r="D50" s="1057" t="s">
        <v>1434</v>
      </c>
      <c r="E50" s="1254"/>
      <c r="F50" s="1254"/>
      <c r="G50" s="1254"/>
      <c r="H50" s="1254"/>
      <c r="I50" s="1052"/>
    </row>
    <row r="51" spans="1:9" ht="12.75" customHeight="1">
      <c r="A51" s="1264"/>
      <c r="B51" s="595"/>
      <c r="C51" s="1064"/>
      <c r="D51" s="1057" t="s">
        <v>1435</v>
      </c>
      <c r="E51" s="1254"/>
      <c r="F51" s="1065"/>
      <c r="G51" s="1254"/>
      <c r="H51" s="1254"/>
      <c r="I51" s="1052"/>
    </row>
    <row r="52" spans="1:9" ht="12.75" customHeight="1">
      <c r="A52" s="1264"/>
      <c r="B52" s="595"/>
      <c r="C52" s="1254"/>
      <c r="E52" s="1254"/>
      <c r="F52" s="1254"/>
      <c r="G52" s="1254"/>
      <c r="H52" s="1254"/>
      <c r="I52" s="1052"/>
    </row>
    <row r="53" spans="1:9" ht="12.75" customHeight="1">
      <c r="A53" s="1264"/>
      <c r="B53" s="1064" t="s">
        <v>514</v>
      </c>
      <c r="C53" s="1057" t="s">
        <v>1436</v>
      </c>
      <c r="D53" s="1254"/>
      <c r="E53" s="1254"/>
      <c r="F53" s="1254"/>
      <c r="G53" s="1254"/>
      <c r="H53" s="1254"/>
      <c r="I53" s="1052"/>
    </row>
    <row r="54" spans="1:9" ht="12.75" customHeight="1">
      <c r="A54" s="1264"/>
      <c r="B54" s="595"/>
      <c r="C54" s="1057" t="s">
        <v>1437</v>
      </c>
      <c r="D54" s="1254"/>
      <c r="E54" s="1065"/>
      <c r="F54" s="1254"/>
      <c r="G54" s="1254"/>
      <c r="H54" s="1254"/>
      <c r="I54" s="1052"/>
    </row>
    <row r="55" spans="1:9" ht="12.75" customHeight="1">
      <c r="A55" s="1264"/>
      <c r="B55" s="595"/>
      <c r="C55" s="1057"/>
      <c r="D55" s="1254"/>
      <c r="E55" s="1254"/>
      <c r="F55" s="1254"/>
      <c r="G55" s="1254"/>
      <c r="H55" s="1254"/>
      <c r="I55" s="1052"/>
    </row>
    <row r="56" spans="1:9" ht="12.75" customHeight="1">
      <c r="A56" s="1264"/>
      <c r="B56" s="595"/>
      <c r="C56" s="1057"/>
      <c r="D56" s="1254"/>
      <c r="E56" s="1254"/>
      <c r="F56" s="1254"/>
      <c r="G56" s="1254"/>
      <c r="H56" s="1254"/>
      <c r="I56" s="1052"/>
    </row>
    <row r="57" spans="1:9" ht="12.75" customHeight="1">
      <c r="A57" s="1268"/>
      <c r="B57" s="1261"/>
      <c r="C57" s="1261"/>
      <c r="D57" s="1261"/>
      <c r="E57" s="1261"/>
      <c r="F57" s="1261"/>
      <c r="G57" s="1261"/>
      <c r="H57" s="1261"/>
      <c r="I57" s="1053"/>
    </row>
    <row r="58" spans="1:9" ht="11.25" customHeight="1">
      <c r="A58" s="1255"/>
      <c r="B58" s="1255"/>
      <c r="C58" s="1255"/>
      <c r="D58" s="1255"/>
      <c r="E58" s="1255"/>
      <c r="F58" s="1255"/>
      <c r="G58" s="1255"/>
      <c r="H58" s="1255"/>
      <c r="I58" s="1255"/>
    </row>
    <row r="59" spans="1:9" ht="11.25" customHeight="1"/>
    <row r="60" spans="1:9" ht="11.25" customHeight="1"/>
    <row r="61" spans="1:9" ht="11.25" customHeight="1"/>
    <row r="62" spans="1:9" ht="11.25" customHeight="1"/>
    <row r="63" spans="1:9" ht="11.25" customHeight="1"/>
    <row r="64" spans="1:9"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sheetData>
  <pageMargins left="0.65" right="0.25" top="0.5" bottom="0.5" header="0.25" footer="0.25"/>
  <pageSetup scale="97" orientation="portrait" horizontalDpi="2400" verticalDpi="2400" r:id="rId1"/>
  <headerFooter alignWithMargins="0">
    <oddHeader>&amp;L&amp;"Arial,Regular"&amp;8Road Initials: UPRR  Year: 2012&amp;R&amp;"Arial,Regular"&amp;8 7</oddHeader>
    <oddFooter>&amp;L&amp;"Arial,Regular"&amp;8Railroad Annual Report R-1</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K182"/>
  <sheetViews>
    <sheetView zoomScaleNormal="100" workbookViewId="0"/>
  </sheetViews>
  <sheetFormatPr defaultRowHeight="12.75"/>
  <cols>
    <col min="1" max="1" width="1.5" style="590" customWidth="1"/>
    <col min="2" max="3" width="2.25" style="590" customWidth="1"/>
    <col min="4" max="8" width="12.875" style="590" customWidth="1"/>
    <col min="9" max="9" width="18.125" style="590" customWidth="1"/>
    <col min="10" max="10" width="2.375" style="590" customWidth="1"/>
    <col min="11" max="16384" width="9" style="590"/>
  </cols>
  <sheetData>
    <row r="1" spans="1:11" ht="12.75" customHeight="1">
      <c r="A1" s="1059"/>
      <c r="B1" s="1252"/>
      <c r="C1" s="1252"/>
      <c r="D1" s="1252"/>
      <c r="E1" s="1060"/>
      <c r="F1" s="1060"/>
      <c r="G1" s="1252"/>
      <c r="H1" s="1252"/>
      <c r="I1" s="1252"/>
      <c r="J1" s="1051"/>
      <c r="K1" s="1255"/>
    </row>
    <row r="2" spans="1:11" ht="12.75" customHeight="1">
      <c r="A2" s="1256" t="s">
        <v>1438</v>
      </c>
      <c r="B2" s="1257"/>
      <c r="C2" s="327"/>
      <c r="D2" s="1257"/>
      <c r="E2" s="1257"/>
      <c r="F2" s="1257"/>
      <c r="G2" s="1257"/>
      <c r="H2" s="1257"/>
      <c r="I2" s="1257"/>
      <c r="J2" s="1258"/>
      <c r="K2" s="1255"/>
    </row>
    <row r="3" spans="1:11" ht="12.75" customHeight="1">
      <c r="A3" s="1264"/>
      <c r="B3" s="1254"/>
      <c r="C3" s="1254"/>
      <c r="D3" s="1254"/>
      <c r="E3" s="1254"/>
      <c r="F3" s="1254"/>
      <c r="G3" s="1254"/>
      <c r="H3" s="1254"/>
      <c r="I3" s="1254"/>
      <c r="J3" s="1052"/>
      <c r="K3" s="1255"/>
    </row>
    <row r="4" spans="1:11" ht="12.75" customHeight="1">
      <c r="A4" s="1264"/>
      <c r="B4" s="1254"/>
      <c r="C4" s="1254"/>
      <c r="D4" s="1254"/>
      <c r="E4" s="1254"/>
      <c r="F4" s="1254"/>
      <c r="G4" s="1254"/>
      <c r="H4" s="1254"/>
      <c r="I4" s="1254"/>
      <c r="J4" s="1052"/>
      <c r="K4" s="1255"/>
    </row>
    <row r="5" spans="1:11" ht="12.75" customHeight="1">
      <c r="A5" s="1264"/>
      <c r="B5" s="1064" t="s">
        <v>620</v>
      </c>
      <c r="C5" s="1057" t="s">
        <v>1439</v>
      </c>
      <c r="D5" s="1254"/>
      <c r="E5" s="1254"/>
      <c r="F5" s="1254"/>
      <c r="G5" s="1254"/>
      <c r="H5" s="1254"/>
      <c r="I5" s="1254"/>
      <c r="J5" s="1052"/>
      <c r="K5" s="1255"/>
    </row>
    <row r="6" spans="1:11" ht="12.75" customHeight="1">
      <c r="A6" s="1264"/>
      <c r="B6" s="595"/>
      <c r="C6" s="1057" t="s">
        <v>1440</v>
      </c>
      <c r="D6" s="1254"/>
      <c r="E6" s="1254"/>
      <c r="F6" s="1254"/>
      <c r="G6" s="1254"/>
      <c r="H6" s="1254"/>
      <c r="I6" s="1254"/>
      <c r="J6" s="1052"/>
      <c r="K6" s="1255"/>
    </row>
    <row r="7" spans="1:11" ht="12.75" customHeight="1">
      <c r="A7" s="1264"/>
      <c r="B7" s="595"/>
      <c r="C7" s="1057"/>
      <c r="D7" s="1254"/>
      <c r="E7" s="1254"/>
      <c r="F7" s="1254"/>
      <c r="G7" s="1254"/>
      <c r="H7" s="1254"/>
      <c r="I7" s="1254"/>
      <c r="J7" s="1052"/>
      <c r="K7" s="1255"/>
    </row>
    <row r="8" spans="1:11" ht="12.75" customHeight="1">
      <c r="A8" s="1264"/>
      <c r="B8" s="1254"/>
      <c r="C8" s="1254"/>
      <c r="D8" s="1254"/>
      <c r="E8" s="1254"/>
      <c r="F8" s="1254"/>
      <c r="G8" s="1254"/>
      <c r="H8" s="1254"/>
      <c r="I8" s="1254"/>
      <c r="J8" s="1052"/>
      <c r="K8" s="1255"/>
    </row>
    <row r="9" spans="1:11" ht="12.75" customHeight="1">
      <c r="A9" s="1264"/>
      <c r="B9" s="595"/>
      <c r="C9" s="1057" t="s">
        <v>1441</v>
      </c>
      <c r="D9" s="1254"/>
      <c r="E9" s="1254"/>
      <c r="F9" s="1254"/>
      <c r="G9" s="1254"/>
      <c r="H9" s="1254"/>
      <c r="I9" s="1254"/>
      <c r="J9" s="1052"/>
      <c r="K9" s="1255"/>
    </row>
    <row r="10" spans="1:11" ht="12.75" customHeight="1">
      <c r="A10" s="1264"/>
      <c r="B10" s="1254"/>
      <c r="C10" s="1254"/>
      <c r="D10" s="1254"/>
      <c r="E10" s="1254"/>
      <c r="F10" s="1254"/>
      <c r="G10" s="1254"/>
      <c r="H10" s="1254"/>
      <c r="I10" s="1254"/>
      <c r="J10" s="1052"/>
      <c r="K10" s="1255"/>
    </row>
    <row r="11" spans="1:11" ht="12.75" customHeight="1">
      <c r="A11" s="1264"/>
      <c r="B11" s="595"/>
      <c r="C11" s="1057" t="s">
        <v>1442</v>
      </c>
      <c r="D11" s="1254"/>
      <c r="E11" s="1254"/>
      <c r="F11" s="1254"/>
      <c r="G11" s="1254"/>
      <c r="H11" s="1254"/>
      <c r="I11" s="1254"/>
      <c r="J11" s="1052"/>
      <c r="K11" s="1255"/>
    </row>
    <row r="12" spans="1:11" ht="12.75" customHeight="1">
      <c r="A12" s="1264"/>
      <c r="B12" s="595"/>
      <c r="C12" s="1057" t="s">
        <v>1443</v>
      </c>
      <c r="D12" s="1254"/>
      <c r="E12" s="1254"/>
      <c r="F12" s="1254"/>
      <c r="G12" s="1254"/>
      <c r="H12" s="1254"/>
      <c r="I12" s="1254"/>
      <c r="J12" s="1052"/>
      <c r="K12" s="1255"/>
    </row>
    <row r="13" spans="1:11" ht="12.75" customHeight="1">
      <c r="A13" s="1264"/>
      <c r="B13" s="595"/>
      <c r="C13" s="1057" t="s">
        <v>1444</v>
      </c>
      <c r="D13" s="1254"/>
      <c r="E13" s="1254"/>
      <c r="F13" s="1254"/>
      <c r="G13" s="1254"/>
      <c r="H13" s="1254"/>
      <c r="I13" s="1254"/>
      <c r="J13" s="1052"/>
      <c r="K13" s="1255"/>
    </row>
    <row r="14" spans="1:11" ht="12.75" customHeight="1">
      <c r="A14" s="1264"/>
      <c r="B14" s="595"/>
      <c r="C14" s="1057"/>
      <c r="D14" s="1254"/>
      <c r="E14" s="1254"/>
      <c r="F14" s="1254"/>
      <c r="G14" s="1254"/>
      <c r="H14" s="1254"/>
      <c r="I14" s="1254"/>
      <c r="J14" s="1052"/>
      <c r="K14" s="1255"/>
    </row>
    <row r="15" spans="1:11" ht="12.75" customHeight="1">
      <c r="A15" s="1264"/>
      <c r="B15" s="1254"/>
      <c r="C15" s="1254"/>
      <c r="D15" s="1254"/>
      <c r="E15" s="1254"/>
      <c r="F15" s="1254"/>
      <c r="G15" s="1254"/>
      <c r="H15" s="1254"/>
      <c r="I15" s="1254"/>
      <c r="J15" s="1052"/>
      <c r="K15" s="1255"/>
    </row>
    <row r="16" spans="1:11" ht="12.75" customHeight="1">
      <c r="A16" s="1264"/>
      <c r="B16" s="1254"/>
      <c r="C16" s="595"/>
      <c r="D16" s="1254"/>
      <c r="E16" s="1066" t="s">
        <v>1445</v>
      </c>
      <c r="F16" s="1065"/>
      <c r="G16" s="1254"/>
      <c r="H16" s="1254"/>
      <c r="I16" s="1254"/>
      <c r="J16" s="1052"/>
      <c r="K16" s="1255"/>
    </row>
    <row r="17" spans="1:11" ht="12.75" customHeight="1">
      <c r="A17" s="1264"/>
      <c r="B17" s="1254"/>
      <c r="C17" s="1254"/>
      <c r="D17" s="1254"/>
      <c r="E17" s="1254"/>
      <c r="F17" s="1254"/>
      <c r="G17" s="1254"/>
      <c r="H17" s="1254"/>
      <c r="I17" s="1254"/>
      <c r="J17" s="1052"/>
      <c r="K17" s="1255"/>
    </row>
    <row r="18" spans="1:11" ht="12.75" customHeight="1">
      <c r="A18" s="1264"/>
      <c r="B18" s="1254"/>
      <c r="C18" s="1254"/>
      <c r="D18" s="1254"/>
      <c r="E18" s="1254"/>
      <c r="F18" s="1254"/>
      <c r="G18" s="1254"/>
      <c r="H18" s="1254"/>
      <c r="I18" s="1254"/>
      <c r="J18" s="1052"/>
      <c r="K18" s="1255"/>
    </row>
    <row r="19" spans="1:11" ht="12.75" customHeight="1">
      <c r="A19" s="1264"/>
      <c r="B19" s="595"/>
      <c r="C19" s="1064" t="s">
        <v>21</v>
      </c>
      <c r="D19" s="1057" t="s">
        <v>1446</v>
      </c>
      <c r="E19" s="1254"/>
      <c r="F19" s="1254"/>
      <c r="G19" s="1254"/>
      <c r="H19" s="1254"/>
      <c r="I19" s="1254"/>
      <c r="J19" s="1052"/>
      <c r="K19" s="1255"/>
    </row>
    <row r="20" spans="1:11" ht="12.75" customHeight="1">
      <c r="A20" s="1264"/>
      <c r="B20" s="1254"/>
      <c r="C20" s="1254"/>
      <c r="D20" s="1254"/>
      <c r="E20" s="1254"/>
      <c r="F20" s="1254"/>
      <c r="G20" s="1254"/>
      <c r="H20" s="1254"/>
      <c r="I20" s="1254"/>
      <c r="J20" s="1052"/>
      <c r="K20" s="1255"/>
    </row>
    <row r="21" spans="1:11" ht="12.75" customHeight="1">
      <c r="A21" s="1264"/>
      <c r="B21" s="1254"/>
      <c r="C21" s="1254"/>
      <c r="D21" s="1254"/>
      <c r="E21" s="1254"/>
      <c r="F21" s="1254"/>
      <c r="G21" s="1254"/>
      <c r="H21" s="1254"/>
      <c r="I21" s="1254"/>
      <c r="J21" s="1052"/>
      <c r="K21" s="1255"/>
    </row>
    <row r="22" spans="1:11" ht="12.75" customHeight="1">
      <c r="A22" s="1264"/>
      <c r="B22" s="1254"/>
      <c r="C22" s="1254"/>
      <c r="D22" s="1254"/>
      <c r="E22" s="1254"/>
      <c r="F22" s="1254"/>
      <c r="G22" s="1254"/>
      <c r="H22" s="1254"/>
      <c r="I22" s="1254"/>
      <c r="J22" s="1052"/>
      <c r="K22" s="1255"/>
    </row>
    <row r="23" spans="1:11" ht="12.75" customHeight="1">
      <c r="A23" s="1264"/>
      <c r="B23" s="1064" t="s">
        <v>1447</v>
      </c>
      <c r="C23" s="1057" t="s">
        <v>1448</v>
      </c>
      <c r="D23" s="1254"/>
      <c r="E23" s="1254"/>
      <c r="F23" s="1254"/>
      <c r="G23" s="1254"/>
      <c r="H23" s="1254"/>
      <c r="I23" s="1254"/>
      <c r="J23" s="1052"/>
      <c r="K23" s="1255"/>
    </row>
    <row r="24" spans="1:11" ht="12.75" customHeight="1">
      <c r="A24" s="1264"/>
      <c r="B24" s="1254"/>
      <c r="C24" s="1254"/>
      <c r="D24" s="1254"/>
      <c r="E24" s="1254"/>
      <c r="F24" s="1254"/>
      <c r="G24" s="1254"/>
      <c r="H24" s="1254"/>
      <c r="I24" s="1254"/>
      <c r="J24" s="1052"/>
      <c r="K24" s="1255"/>
    </row>
    <row r="25" spans="1:11" ht="12.75" customHeight="1">
      <c r="A25" s="1264"/>
      <c r="B25" s="1254"/>
      <c r="C25" s="1057" t="s">
        <v>1449</v>
      </c>
      <c r="D25" s="1254"/>
      <c r="E25" s="1254"/>
      <c r="F25" s="1254"/>
      <c r="G25" s="1254"/>
      <c r="H25" s="1254"/>
      <c r="I25" s="1254"/>
      <c r="J25" s="1052"/>
      <c r="K25" s="1255"/>
    </row>
    <row r="26" spans="1:11" ht="12.75" customHeight="1">
      <c r="A26" s="1264"/>
      <c r="B26" s="1254"/>
      <c r="C26" s="1254"/>
      <c r="D26" s="1254"/>
      <c r="E26" s="1254"/>
      <c r="F26" s="1254"/>
      <c r="G26" s="1254"/>
      <c r="H26" s="1254"/>
      <c r="I26" s="1254"/>
      <c r="J26" s="1052"/>
      <c r="K26" s="1255"/>
    </row>
    <row r="27" spans="1:11" ht="12.75" customHeight="1">
      <c r="A27" s="1264"/>
      <c r="B27" s="1254"/>
      <c r="C27" s="1254"/>
      <c r="D27" s="1254"/>
      <c r="E27" s="1254"/>
      <c r="F27" s="1254"/>
      <c r="G27" s="1254"/>
      <c r="H27" s="1254"/>
      <c r="I27" s="1254"/>
      <c r="J27" s="1052"/>
      <c r="K27" s="1255"/>
    </row>
    <row r="28" spans="1:11" ht="12.75" customHeight="1">
      <c r="A28" s="1264"/>
      <c r="B28" s="1254"/>
      <c r="C28" s="1059"/>
      <c r="D28" s="1252"/>
      <c r="E28" s="1252"/>
      <c r="F28" s="1067"/>
      <c r="G28" s="1051"/>
      <c r="H28" s="1068" t="s">
        <v>1450</v>
      </c>
      <c r="I28" s="1068" t="s">
        <v>1451</v>
      </c>
      <c r="J28" s="599"/>
    </row>
    <row r="29" spans="1:11" ht="12.75" customHeight="1">
      <c r="A29" s="1264"/>
      <c r="B29" s="1254"/>
      <c r="C29" s="1268"/>
      <c r="D29" s="1261"/>
      <c r="E29" s="1261"/>
      <c r="F29" s="1069" t="s">
        <v>1452</v>
      </c>
      <c r="G29" s="1055" t="s">
        <v>1453</v>
      </c>
      <c r="H29" s="1055" t="s">
        <v>1454</v>
      </c>
      <c r="I29" s="1055" t="s">
        <v>1455</v>
      </c>
      <c r="J29" s="599"/>
    </row>
    <row r="30" spans="1:11" ht="12.75" customHeight="1">
      <c r="A30" s="1264"/>
      <c r="B30" s="1254"/>
      <c r="C30" s="1070" t="s">
        <v>1456</v>
      </c>
      <c r="D30" s="1053"/>
      <c r="E30" s="1058" t="s">
        <v>1457</v>
      </c>
      <c r="F30" s="1054"/>
      <c r="G30" s="1053"/>
      <c r="H30" s="1053"/>
      <c r="I30" s="1055" t="s">
        <v>370</v>
      </c>
      <c r="J30" s="599"/>
    </row>
    <row r="31" spans="1:11" ht="12.75" customHeight="1">
      <c r="A31" s="1264"/>
      <c r="B31" s="1254"/>
      <c r="C31" s="1070" t="s">
        <v>1458</v>
      </c>
      <c r="D31" s="1053"/>
      <c r="E31" s="1058" t="s">
        <v>1459</v>
      </c>
      <c r="F31" s="1054"/>
      <c r="G31" s="1053"/>
      <c r="H31" s="1055" t="s">
        <v>370</v>
      </c>
      <c r="I31" s="1056" t="s">
        <v>1460</v>
      </c>
      <c r="J31" s="599"/>
    </row>
    <row r="32" spans="1:11" ht="12.75" customHeight="1">
      <c r="A32" s="1264"/>
      <c r="B32" s="1254"/>
      <c r="C32" s="1070" t="s">
        <v>1461</v>
      </c>
      <c r="D32" s="1053"/>
      <c r="E32" s="1058" t="s">
        <v>1457</v>
      </c>
      <c r="F32" s="1054"/>
      <c r="G32" s="1053"/>
      <c r="H32" s="1055" t="s">
        <v>370</v>
      </c>
      <c r="I32" s="1055" t="s">
        <v>370</v>
      </c>
      <c r="J32" s="599"/>
    </row>
    <row r="33" spans="1:11" ht="12.75" customHeight="1">
      <c r="A33" s="1264"/>
      <c r="B33" s="1254"/>
      <c r="C33" s="1070" t="s">
        <v>1462</v>
      </c>
      <c r="D33" s="1053"/>
      <c r="E33" s="1058" t="s">
        <v>1459</v>
      </c>
      <c r="F33" s="1268"/>
      <c r="G33" s="1054"/>
      <c r="H33" s="1055" t="s">
        <v>370</v>
      </c>
      <c r="I33" s="1055" t="s">
        <v>370</v>
      </c>
      <c r="J33" s="599"/>
    </row>
    <row r="34" spans="1:11" ht="12.75" customHeight="1">
      <c r="A34" s="1264"/>
      <c r="B34" s="1254"/>
      <c r="C34" s="1254"/>
      <c r="D34" s="1254"/>
      <c r="E34" s="1254"/>
      <c r="F34" s="1254"/>
      <c r="G34" s="1254"/>
      <c r="H34" s="1254"/>
      <c r="I34" s="1254"/>
      <c r="J34" s="1052"/>
      <c r="K34" s="1255"/>
    </row>
    <row r="35" spans="1:11" ht="12.75" customHeight="1">
      <c r="A35" s="1264"/>
      <c r="B35" s="595"/>
      <c r="C35" s="1064" t="s">
        <v>22</v>
      </c>
      <c r="D35" s="1057" t="s">
        <v>1463</v>
      </c>
      <c r="E35" s="1254"/>
      <c r="F35" s="1254"/>
      <c r="G35" s="1254"/>
      <c r="H35" s="1254"/>
      <c r="I35" s="1254"/>
      <c r="J35" s="1052"/>
      <c r="K35" s="1255"/>
    </row>
    <row r="36" spans="1:11" ht="12.75" customHeight="1">
      <c r="A36" s="1264"/>
      <c r="B36" s="1254"/>
      <c r="C36" s="1254"/>
      <c r="D36" s="1254"/>
      <c r="E36" s="1254"/>
      <c r="F36" s="1254"/>
      <c r="G36" s="1254"/>
      <c r="H36" s="1254"/>
      <c r="I36" s="1254"/>
      <c r="J36" s="1052"/>
      <c r="K36" s="1255"/>
    </row>
    <row r="37" spans="1:11" ht="12.75" customHeight="1">
      <c r="A37" s="1264"/>
      <c r="B37" s="1254"/>
      <c r="C37" s="1254"/>
      <c r="D37" s="1254"/>
      <c r="E37" s="1254"/>
      <c r="F37" s="1071" t="s">
        <v>1464</v>
      </c>
      <c r="G37" s="1071" t="s">
        <v>1465</v>
      </c>
      <c r="H37" s="595"/>
      <c r="I37" s="595"/>
      <c r="J37" s="1052"/>
      <c r="K37" s="1255"/>
    </row>
    <row r="38" spans="1:11" ht="12.75" customHeight="1">
      <c r="A38" s="1264"/>
      <c r="B38" s="1254"/>
      <c r="C38" s="1254"/>
      <c r="D38" s="1254"/>
      <c r="E38" s="1254"/>
      <c r="F38" s="1254"/>
      <c r="G38" s="1254"/>
      <c r="H38" s="595"/>
      <c r="I38" s="595"/>
      <c r="J38" s="1052"/>
      <c r="K38" s="1255"/>
    </row>
    <row r="39" spans="1:11" ht="12.75" customHeight="1">
      <c r="A39" s="1264"/>
      <c r="B39" s="1254"/>
      <c r="C39" s="1254"/>
      <c r="D39" s="595"/>
      <c r="E39" s="1057" t="s">
        <v>1466</v>
      </c>
      <c r="F39" s="1058" t="s">
        <v>1460</v>
      </c>
      <c r="G39" s="1058" t="s">
        <v>1460</v>
      </c>
      <c r="H39" s="595"/>
      <c r="I39" s="595"/>
      <c r="J39" s="1052"/>
      <c r="K39" s="1255"/>
    </row>
    <row r="40" spans="1:11" ht="12.75" customHeight="1">
      <c r="A40" s="1264"/>
      <c r="B40" s="1254"/>
      <c r="C40" s="1254"/>
      <c r="D40" s="595"/>
      <c r="E40" s="1057" t="s">
        <v>1467</v>
      </c>
      <c r="F40" s="1261"/>
      <c r="G40" s="1261"/>
      <c r="H40" s="1254"/>
      <c r="I40" s="1254"/>
      <c r="J40" s="1052"/>
      <c r="K40" s="1255"/>
    </row>
    <row r="41" spans="1:11" ht="12.75" customHeight="1">
      <c r="A41" s="1264"/>
      <c r="B41" s="1254"/>
      <c r="C41" s="1254"/>
      <c r="D41" s="1254"/>
      <c r="E41" s="1254"/>
      <c r="F41" s="1254"/>
      <c r="G41" s="1254"/>
      <c r="H41" s="1254"/>
      <c r="I41" s="1254"/>
      <c r="J41" s="1052"/>
      <c r="K41" s="1255"/>
    </row>
    <row r="42" spans="1:11" ht="12.75" customHeight="1">
      <c r="A42" s="1264"/>
      <c r="B42" s="595"/>
      <c r="C42" s="1064" t="s">
        <v>23</v>
      </c>
      <c r="D42" s="1057" t="s">
        <v>1468</v>
      </c>
      <c r="E42" s="1254"/>
      <c r="F42" s="1254"/>
      <c r="G42" s="1254"/>
      <c r="H42" s="1254"/>
      <c r="I42" s="1254"/>
      <c r="J42" s="1052"/>
      <c r="K42" s="1255"/>
    </row>
    <row r="43" spans="1:11" ht="12.75" customHeight="1">
      <c r="A43" s="1264"/>
      <c r="B43" s="595"/>
      <c r="C43" s="595"/>
      <c r="D43" s="1057" t="s">
        <v>1469</v>
      </c>
      <c r="E43" s="1254"/>
      <c r="F43" s="1254"/>
      <c r="G43" s="1254"/>
      <c r="H43" s="1254"/>
      <c r="I43" s="1254"/>
      <c r="J43" s="1052"/>
      <c r="K43" s="1255"/>
    </row>
    <row r="44" spans="1:11" ht="12.75" customHeight="1">
      <c r="A44" s="1264"/>
      <c r="B44" s="595"/>
      <c r="C44" s="595"/>
      <c r="D44" s="1057"/>
      <c r="E44" s="1254"/>
      <c r="F44" s="1254"/>
      <c r="G44" s="1254"/>
      <c r="H44" s="1254"/>
      <c r="I44" s="1254"/>
      <c r="J44" s="1052"/>
      <c r="K44" s="1255"/>
    </row>
    <row r="45" spans="1:11" ht="12.75" customHeight="1">
      <c r="A45" s="1264"/>
      <c r="B45" s="1057" t="s">
        <v>1470</v>
      </c>
      <c r="C45" s="1254"/>
      <c r="D45" s="1254"/>
      <c r="E45" s="1254"/>
      <c r="F45" s="1254"/>
      <c r="G45" s="1254"/>
      <c r="H45" s="1254"/>
      <c r="I45" s="1254"/>
      <c r="J45" s="1052"/>
      <c r="K45" s="1255"/>
    </row>
    <row r="46" spans="1:11" ht="12.75" customHeight="1">
      <c r="A46" s="1264"/>
      <c r="B46" s="1057" t="s">
        <v>1471</v>
      </c>
      <c r="C46" s="1254"/>
      <c r="D46" s="1254"/>
      <c r="E46" s="1254"/>
      <c r="F46" s="1254"/>
      <c r="G46" s="1254"/>
      <c r="H46" s="1254"/>
      <c r="I46" s="1254"/>
      <c r="J46" s="1052"/>
      <c r="K46" s="1255"/>
    </row>
    <row r="47" spans="1:11" ht="12.75" customHeight="1">
      <c r="A47" s="1264"/>
      <c r="B47" s="1254"/>
      <c r="C47" s="1254"/>
      <c r="D47" s="1254"/>
      <c r="E47" s="1254"/>
      <c r="F47" s="1065"/>
      <c r="G47" s="1254"/>
      <c r="H47" s="1254"/>
      <c r="I47" s="1254"/>
      <c r="J47" s="1052"/>
      <c r="K47" s="1255"/>
    </row>
    <row r="48" spans="1:11" ht="12.75" customHeight="1">
      <c r="A48" s="1264"/>
      <c r="B48" s="1254"/>
      <c r="C48" s="1254"/>
      <c r="D48" s="1254"/>
      <c r="E48" s="1254"/>
      <c r="F48" s="1254"/>
      <c r="G48" s="1254"/>
      <c r="H48" s="1254"/>
      <c r="I48" s="1254"/>
      <c r="J48" s="1052"/>
      <c r="K48" s="1255"/>
    </row>
    <row r="49" spans="1:11" ht="12.75" customHeight="1">
      <c r="A49" s="1264"/>
      <c r="B49" s="1254"/>
      <c r="C49" s="1254"/>
      <c r="D49" s="1254"/>
      <c r="E49" s="1254"/>
      <c r="F49" s="1254"/>
      <c r="G49" s="1254"/>
      <c r="H49" s="1254"/>
      <c r="I49" s="1254"/>
      <c r="J49" s="1052"/>
      <c r="K49" s="1255"/>
    </row>
    <row r="50" spans="1:11" ht="12.75" customHeight="1">
      <c r="A50" s="1264"/>
      <c r="B50" s="1254"/>
      <c r="C50" s="1057" t="s">
        <v>1472</v>
      </c>
      <c r="D50" s="1254"/>
      <c r="E50" s="1254"/>
      <c r="F50" s="1254"/>
      <c r="G50" s="1254"/>
      <c r="H50" s="1254"/>
      <c r="I50" s="1254"/>
      <c r="J50" s="1052"/>
      <c r="K50" s="1255"/>
    </row>
    <row r="51" spans="1:11" ht="12.75" customHeight="1">
      <c r="A51" s="1264"/>
      <c r="B51" s="1254"/>
      <c r="C51" s="1254"/>
      <c r="D51" s="1254"/>
      <c r="E51" s="1254"/>
      <c r="F51" s="1254"/>
      <c r="G51" s="1254"/>
      <c r="H51" s="1254"/>
      <c r="I51" s="1254"/>
      <c r="J51" s="1052"/>
      <c r="K51" s="1255"/>
    </row>
    <row r="52" spans="1:11" ht="12.75" customHeight="1">
      <c r="A52" s="1264"/>
      <c r="B52" s="1254"/>
      <c r="C52" s="1254"/>
      <c r="D52" s="1254"/>
      <c r="E52" s="1254"/>
      <c r="F52" s="1254"/>
      <c r="G52" s="1254"/>
      <c r="H52" s="1254"/>
      <c r="I52" s="1254"/>
      <c r="J52" s="1052"/>
      <c r="K52" s="1255"/>
    </row>
    <row r="53" spans="1:11" ht="12.75" customHeight="1">
      <c r="A53" s="1264"/>
      <c r="B53" s="1254"/>
      <c r="C53" s="1254"/>
      <c r="D53" s="1254"/>
      <c r="E53" s="1254"/>
      <c r="F53" s="1254"/>
      <c r="G53" s="1254"/>
      <c r="H53" s="1254"/>
      <c r="I53" s="1254"/>
      <c r="J53" s="1052"/>
      <c r="K53" s="1255"/>
    </row>
    <row r="54" spans="1:11" ht="12.75" customHeight="1">
      <c r="A54" s="1264"/>
      <c r="B54" s="1254"/>
      <c r="C54" s="1254"/>
      <c r="D54" s="1254"/>
      <c r="E54" s="1254"/>
      <c r="F54" s="1254"/>
      <c r="G54" s="1254"/>
      <c r="H54" s="1254"/>
      <c r="I54" s="1254"/>
      <c r="J54" s="1052"/>
      <c r="K54" s="1255"/>
    </row>
    <row r="55" spans="1:11" ht="12.75" customHeight="1">
      <c r="A55" s="1264"/>
      <c r="B55" s="1254"/>
      <c r="C55" s="1254"/>
      <c r="D55" s="1254"/>
      <c r="E55" s="1254"/>
      <c r="F55" s="1254"/>
      <c r="G55" s="1254"/>
      <c r="H55" s="1254"/>
      <c r="I55" s="1254"/>
      <c r="J55" s="1052"/>
      <c r="K55" s="1255"/>
    </row>
    <row r="56" spans="1:11" ht="12.75" customHeight="1">
      <c r="A56" s="1264"/>
      <c r="B56" s="1254"/>
      <c r="C56" s="1254"/>
      <c r="D56" s="1254"/>
      <c r="E56" s="1254"/>
      <c r="F56" s="1254"/>
      <c r="G56" s="1254"/>
      <c r="H56" s="1254"/>
      <c r="I56" s="1254"/>
      <c r="J56" s="1052"/>
      <c r="K56" s="1255"/>
    </row>
    <row r="57" spans="1:11" ht="12.75" customHeight="1">
      <c r="A57" s="1268"/>
      <c r="B57" s="1261"/>
      <c r="C57" s="1261"/>
      <c r="D57" s="1261"/>
      <c r="E57" s="1261"/>
      <c r="F57" s="1261"/>
      <c r="G57" s="1261"/>
      <c r="H57" s="1261"/>
      <c r="I57" s="1261"/>
      <c r="J57" s="1053"/>
      <c r="K57" s="1255"/>
    </row>
    <row r="58" spans="1:11" ht="11.85" customHeight="1">
      <c r="A58" s="1255"/>
      <c r="B58" s="1255"/>
      <c r="C58" s="1255"/>
      <c r="D58" s="1255"/>
      <c r="E58" s="1255"/>
      <c r="F58" s="1255"/>
      <c r="G58" s="1255"/>
      <c r="H58" s="1255"/>
      <c r="I58" s="1255"/>
      <c r="J58" s="1255"/>
      <c r="K58" s="1255"/>
    </row>
    <row r="59" spans="1:11" ht="11.85" customHeight="1"/>
    <row r="60" spans="1:11" ht="11.85" customHeight="1"/>
    <row r="61" spans="1:11" ht="11.85" customHeight="1"/>
    <row r="62" spans="1:11" ht="11.85" customHeight="1"/>
    <row r="63" spans="1:11" ht="11.85" customHeight="1"/>
    <row r="64" spans="1:11" ht="11.85" customHeight="1"/>
    <row r="65" ht="11.85" customHeight="1"/>
    <row r="66" ht="11.85" customHeight="1"/>
    <row r="67" ht="11.85" customHeight="1"/>
    <row r="68" ht="11.85" customHeight="1"/>
    <row r="69" ht="11.85" customHeight="1"/>
    <row r="70" ht="11.85" customHeight="1"/>
    <row r="71" ht="11.85" customHeight="1"/>
    <row r="72" ht="11.85" customHeight="1"/>
    <row r="73" ht="11.85" customHeight="1"/>
    <row r="74" ht="11.85" customHeight="1"/>
    <row r="75" ht="11.85" customHeight="1"/>
    <row r="76" ht="11.85" customHeight="1"/>
    <row r="77" ht="11.85" customHeight="1"/>
    <row r="78" ht="11.85" customHeight="1"/>
    <row r="79" ht="11.85" customHeight="1"/>
    <row r="80" ht="11.85" customHeight="1"/>
    <row r="81" ht="11.85" customHeight="1"/>
    <row r="82" ht="11.85" customHeight="1"/>
    <row r="83" ht="11.85" customHeight="1"/>
    <row r="84" ht="11.85" customHeight="1"/>
    <row r="85" ht="11.85" customHeight="1"/>
    <row r="86" ht="11.85" customHeight="1"/>
    <row r="87" ht="11.85" customHeight="1"/>
    <row r="88" ht="11.85" customHeight="1"/>
    <row r="89" ht="11.85" customHeight="1"/>
    <row r="90" ht="11.85" customHeight="1"/>
    <row r="91" ht="11.85" customHeight="1"/>
    <row r="92" ht="11.85" customHeight="1"/>
    <row r="93" ht="11.85" customHeight="1"/>
    <row r="94" ht="11.85" customHeight="1"/>
    <row r="95" ht="11.85" customHeight="1"/>
    <row r="96" ht="11.85" customHeight="1"/>
    <row r="97" ht="11.85" customHeight="1"/>
    <row r="98" ht="11.85" customHeight="1"/>
    <row r="99" ht="11.85" customHeight="1"/>
    <row r="100" ht="11.85" customHeight="1"/>
    <row r="101" ht="11.85" customHeight="1"/>
    <row r="102" ht="11.85" customHeight="1"/>
    <row r="103" ht="11.85" customHeight="1"/>
    <row r="104" ht="11.85" customHeight="1"/>
    <row r="105" ht="11.85" customHeight="1"/>
    <row r="106" ht="11.85" customHeight="1"/>
    <row r="107" ht="11.85" customHeight="1"/>
    <row r="108" ht="11.85" customHeight="1"/>
    <row r="109" ht="11.85" customHeight="1"/>
    <row r="110" ht="11.85" customHeight="1"/>
    <row r="111" ht="11.85" customHeight="1"/>
    <row r="112" ht="11.85" customHeight="1"/>
    <row r="113" ht="11.85" customHeight="1"/>
    <row r="114" ht="11.85" customHeight="1"/>
    <row r="115" ht="11.85" customHeight="1"/>
    <row r="116" ht="11.85" customHeight="1"/>
    <row r="117" ht="11.85" customHeight="1"/>
    <row r="118" ht="11.85" customHeight="1"/>
    <row r="119" ht="11.85" customHeight="1"/>
    <row r="120" ht="11.85" customHeight="1"/>
    <row r="121" ht="11.85" customHeight="1"/>
    <row r="122" ht="11.85" customHeight="1"/>
    <row r="123" ht="11.85" customHeight="1"/>
    <row r="124" ht="11.85" customHeight="1"/>
    <row r="125" ht="11.85" customHeight="1"/>
    <row r="126" ht="11.85" customHeight="1"/>
    <row r="127" ht="11.85" customHeight="1"/>
    <row r="128" ht="11.85" customHeight="1"/>
    <row r="129" ht="11.85" customHeight="1"/>
    <row r="130" ht="11.85" customHeight="1"/>
    <row r="131" ht="11.85" customHeight="1"/>
    <row r="132" ht="11.85" customHeight="1"/>
    <row r="133" ht="11.85" customHeight="1"/>
    <row r="134" ht="11.85" customHeight="1"/>
    <row r="135" ht="11.85" customHeight="1"/>
    <row r="136" ht="11.85" customHeight="1"/>
    <row r="137" ht="11.85" customHeight="1"/>
    <row r="138" ht="11.85" customHeight="1"/>
    <row r="139" ht="11.85" customHeight="1"/>
    <row r="140" ht="11.85" customHeight="1"/>
    <row r="141" ht="11.85" customHeight="1"/>
    <row r="142" ht="11.85" customHeight="1"/>
    <row r="143" ht="11.85" customHeight="1"/>
    <row r="144" ht="11.85" customHeight="1"/>
    <row r="145" ht="11.85" customHeight="1"/>
    <row r="146" ht="11.85" customHeight="1"/>
    <row r="147" ht="11.85" customHeight="1"/>
    <row r="148" ht="11.85" customHeight="1"/>
    <row r="149" ht="11.85" customHeight="1"/>
    <row r="150" ht="11.85" customHeight="1"/>
    <row r="151" ht="11.85" customHeight="1"/>
    <row r="152" ht="11.85" customHeight="1"/>
    <row r="153" ht="11.85" customHeight="1"/>
    <row r="154" ht="11.85" customHeight="1"/>
    <row r="155" ht="11.85" customHeight="1"/>
    <row r="156" ht="11.85" customHeight="1"/>
    <row r="157" ht="11.85" customHeight="1"/>
    <row r="158" ht="11.85" customHeight="1"/>
    <row r="159" ht="11.85" customHeight="1"/>
    <row r="160" ht="11.85" customHeight="1"/>
    <row r="161" ht="11.85" customHeight="1"/>
    <row r="162" ht="11.85" customHeight="1"/>
    <row r="163" ht="11.85" customHeight="1"/>
    <row r="164" ht="11.85" customHeight="1"/>
    <row r="165" ht="11.85" customHeight="1"/>
    <row r="166" ht="11.85" customHeight="1"/>
    <row r="167" ht="11.85" customHeight="1"/>
    <row r="168" ht="11.85" customHeight="1"/>
    <row r="169" ht="11.85" customHeight="1"/>
    <row r="170" ht="11.85" customHeight="1"/>
    <row r="171" ht="11.85" customHeight="1"/>
    <row r="172" ht="11.85" customHeight="1"/>
    <row r="173" ht="11.85" customHeight="1"/>
    <row r="174" ht="11.85" customHeight="1"/>
    <row r="175" ht="11.85" customHeight="1"/>
    <row r="176" ht="11.85" customHeight="1"/>
    <row r="177" ht="11.85" customHeight="1"/>
    <row r="178" ht="11.85" customHeight="1"/>
    <row r="179" ht="11.85" customHeight="1"/>
    <row r="180" ht="11.85" customHeight="1"/>
    <row r="181" ht="11.85" customHeight="1"/>
    <row r="182" ht="11.85" customHeight="1"/>
  </sheetData>
  <pageMargins left="0.65" right="0.25" top="0.5" bottom="0.5" header="0.25" footer="0.25"/>
  <pageSetup orientation="portrait" horizontalDpi="2400" verticalDpi="2400" r:id="rId1"/>
  <headerFooter alignWithMargins="0">
    <oddHeader>&amp;L&amp;"Arial,Regular"&amp;8 8&amp;R&amp;"Arial,Regular"&amp;8Road Initials: UPRR  Year: 2012</oddHeader>
    <oddFooter>&amp;L&amp;"Arial,Regular"&amp;8Railroad Annual Report R-1</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L69"/>
  <sheetViews>
    <sheetView zoomScaleNormal="100" workbookViewId="0"/>
  </sheetViews>
  <sheetFormatPr defaultColWidth="9.625" defaultRowHeight="9.75"/>
  <cols>
    <col min="1" max="1" width="3.25" style="998" customWidth="1"/>
    <col min="2" max="2" width="3.875" style="998" customWidth="1"/>
    <col min="3" max="3" width="3.5" style="998" bestFit="1" customWidth="1"/>
    <col min="4" max="4" width="32.5" style="998" customWidth="1"/>
    <col min="5" max="6" width="9.375" style="998" customWidth="1"/>
    <col min="7" max="8" width="10.25" style="998" customWidth="1"/>
    <col min="9" max="9" width="3.25" style="998" customWidth="1"/>
    <col min="10" max="10" width="2.875" style="998" customWidth="1"/>
    <col min="11" max="11" width="7.375" style="998" customWidth="1"/>
    <col min="12" max="20" width="9.625" style="998" customWidth="1"/>
    <col min="21" max="16384" width="9.625" style="998"/>
  </cols>
  <sheetData>
    <row r="1" spans="1:9" s="727" customFormat="1" ht="6.75" customHeight="1">
      <c r="A1" s="3453"/>
      <c r="B1" s="1048"/>
      <c r="C1" s="1048"/>
      <c r="D1" s="726"/>
      <c r="E1" s="1048"/>
      <c r="F1" s="1048"/>
      <c r="G1" s="1048"/>
      <c r="H1" s="1048"/>
      <c r="I1" s="1030"/>
    </row>
    <row r="2" spans="1:9" s="727" customFormat="1" ht="11.25" customHeight="1">
      <c r="A2" s="3454" t="s">
        <v>3335</v>
      </c>
      <c r="B2" s="1029"/>
      <c r="C2" s="1029"/>
      <c r="D2" s="1029"/>
      <c r="E2" s="1029"/>
      <c r="F2" s="1029"/>
      <c r="G2" s="1029"/>
      <c r="H2" s="1029"/>
      <c r="I2" s="1028"/>
    </row>
    <row r="3" spans="1:9" s="727" customFormat="1" ht="11.25" customHeight="1">
      <c r="A3" s="3454" t="s">
        <v>1</v>
      </c>
      <c r="B3" s="1029"/>
      <c r="C3" s="1029"/>
      <c r="D3" s="1029"/>
      <c r="E3" s="1029"/>
      <c r="F3" s="1029"/>
      <c r="G3" s="1029"/>
      <c r="H3" s="1029"/>
      <c r="I3" s="1028"/>
    </row>
    <row r="4" spans="1:9" s="727" customFormat="1" ht="6.75" customHeight="1">
      <c r="A4" s="3455"/>
      <c r="B4" s="1026"/>
      <c r="C4" s="1026"/>
      <c r="D4" s="1026"/>
      <c r="E4" s="1026"/>
      <c r="F4" s="1026"/>
      <c r="G4" s="1026"/>
      <c r="H4" s="1026"/>
      <c r="I4" s="1025"/>
    </row>
    <row r="5" spans="1:9" s="727" customFormat="1" ht="11.25" customHeight="1">
      <c r="A5" s="3456">
        <v>1</v>
      </c>
      <c r="B5" s="1024" t="s">
        <v>3336</v>
      </c>
      <c r="C5" s="1026"/>
      <c r="D5" s="1026"/>
      <c r="E5" s="3457"/>
      <c r="F5" s="1023" t="s">
        <v>232</v>
      </c>
      <c r="G5" s="1029"/>
      <c r="H5" s="1029"/>
      <c r="I5" s="1025"/>
    </row>
    <row r="6" spans="1:9" s="727" customFormat="1" ht="11.25" customHeight="1">
      <c r="A6" s="3456"/>
      <c r="B6" s="1024" t="s">
        <v>3337</v>
      </c>
      <c r="C6" s="1026"/>
      <c r="D6" s="1026"/>
      <c r="E6" s="3457"/>
      <c r="F6" s="3458"/>
      <c r="G6" s="1026"/>
      <c r="H6" s="1026"/>
      <c r="I6" s="1025"/>
    </row>
    <row r="7" spans="1:9" s="727" customFormat="1" ht="11.25" customHeight="1">
      <c r="A7" s="3459"/>
      <c r="B7" s="3458"/>
      <c r="C7" s="1026"/>
      <c r="D7" s="1026"/>
      <c r="E7" s="1026"/>
      <c r="F7" s="3460" t="s">
        <v>234</v>
      </c>
      <c r="G7" s="1026"/>
      <c r="H7" s="3460" t="s">
        <v>234</v>
      </c>
      <c r="I7" s="1025"/>
    </row>
    <row r="8" spans="1:9" s="727" customFormat="1" ht="11.25" customHeight="1">
      <c r="A8" s="3456">
        <v>2</v>
      </c>
      <c r="B8" s="1024" t="s">
        <v>3338</v>
      </c>
      <c r="C8" s="1026"/>
      <c r="D8" s="1026"/>
      <c r="E8" s="1026"/>
      <c r="F8" s="1024" t="s">
        <v>3339</v>
      </c>
      <c r="G8" s="1026"/>
      <c r="H8" s="3457" t="s">
        <v>3340</v>
      </c>
      <c r="I8" s="1025"/>
    </row>
    <row r="9" spans="1:9" s="727" customFormat="1" ht="11.25" customHeight="1">
      <c r="A9" s="3456"/>
      <c r="B9" s="1024" t="s">
        <v>3341</v>
      </c>
      <c r="C9" s="1026"/>
      <c r="D9" s="1026"/>
      <c r="E9" s="1026"/>
      <c r="F9" s="1024" t="s">
        <v>3342</v>
      </c>
      <c r="G9" s="1026"/>
      <c r="H9" s="3457" t="s">
        <v>3343</v>
      </c>
      <c r="I9" s="1025"/>
    </row>
    <row r="10" spans="1:9" s="727" customFormat="1" ht="11.25" customHeight="1">
      <c r="A10" s="3456"/>
      <c r="B10" s="1024"/>
      <c r="C10" s="1026"/>
      <c r="D10" s="1026"/>
      <c r="E10" s="1026"/>
      <c r="F10" s="1024" t="s">
        <v>3344</v>
      </c>
      <c r="G10" s="1026"/>
      <c r="H10" s="3457" t="s">
        <v>3345</v>
      </c>
      <c r="I10" s="1025"/>
    </row>
    <row r="11" spans="1:9" s="727" customFormat="1" ht="11.25" customHeight="1">
      <c r="A11" s="3456">
        <v>3</v>
      </c>
      <c r="B11" s="1024" t="s">
        <v>3346</v>
      </c>
      <c r="C11" s="1026"/>
      <c r="D11" s="1026"/>
      <c r="E11" s="1026"/>
      <c r="F11" s="1026"/>
      <c r="G11" s="1026"/>
      <c r="H11" s="3458"/>
      <c r="I11" s="1025"/>
    </row>
    <row r="12" spans="1:9" s="727" customFormat="1" ht="11.25" customHeight="1">
      <c r="A12" s="3456"/>
      <c r="B12" s="1024" t="s">
        <v>3347</v>
      </c>
      <c r="C12" s="1026"/>
      <c r="D12" s="1026"/>
      <c r="E12" s="1026"/>
      <c r="F12" s="1024"/>
      <c r="G12" s="1026"/>
      <c r="H12" s="3460" t="s">
        <v>233</v>
      </c>
      <c r="I12" s="1025"/>
    </row>
    <row r="13" spans="1:9" s="727" customFormat="1" ht="11.25" customHeight="1">
      <c r="A13" s="3456"/>
      <c r="B13" s="1024"/>
      <c r="C13" s="1026"/>
      <c r="D13" s="1026"/>
      <c r="E13" s="1026"/>
      <c r="F13" s="1024" t="s">
        <v>3348</v>
      </c>
      <c r="G13" s="1026"/>
      <c r="H13" s="3457" t="s">
        <v>3349</v>
      </c>
      <c r="I13" s="1025"/>
    </row>
    <row r="14" spans="1:9" s="727" customFormat="1" ht="11.25" customHeight="1">
      <c r="A14" s="3456">
        <v>4</v>
      </c>
      <c r="B14" s="1024" t="s">
        <v>3350</v>
      </c>
      <c r="C14" s="1026"/>
      <c r="D14" s="1026"/>
      <c r="E14" s="1026"/>
      <c r="F14" s="1024" t="s">
        <v>3351</v>
      </c>
      <c r="G14" s="1026"/>
      <c r="H14" s="3457" t="s">
        <v>3352</v>
      </c>
      <c r="I14" s="1025"/>
    </row>
    <row r="15" spans="1:9" s="727" customFormat="1" ht="11.25" customHeight="1">
      <c r="A15" s="3455"/>
      <c r="B15" s="1026"/>
      <c r="C15" s="1026"/>
      <c r="D15" s="1026"/>
      <c r="E15" s="1026"/>
      <c r="F15" s="1024" t="s">
        <v>3353</v>
      </c>
      <c r="G15" s="1026"/>
      <c r="H15" s="3457" t="s">
        <v>3354</v>
      </c>
      <c r="I15" s="1025"/>
    </row>
    <row r="16" spans="1:9" s="727" customFormat="1" ht="6.75" customHeight="1">
      <c r="A16" s="3455"/>
      <c r="B16" s="1026"/>
      <c r="C16" s="1026"/>
      <c r="D16" s="1026"/>
      <c r="E16" s="1026"/>
      <c r="F16" s="3458"/>
      <c r="G16" s="3458"/>
      <c r="H16" s="3458"/>
      <c r="I16" s="1025"/>
    </row>
    <row r="17" spans="1:11" s="727" customFormat="1" ht="6.75" customHeight="1">
      <c r="A17" s="3461"/>
      <c r="B17" s="1022"/>
      <c r="C17" s="1022"/>
      <c r="D17" s="1022"/>
      <c r="E17" s="1022"/>
      <c r="F17" s="1022"/>
      <c r="G17" s="1022"/>
      <c r="H17" s="1022"/>
      <c r="I17" s="1021"/>
    </row>
    <row r="18" spans="1:11" s="727" customFormat="1" ht="11.25" customHeight="1">
      <c r="A18" s="1020"/>
      <c r="B18" s="1025"/>
      <c r="C18" s="1026"/>
      <c r="D18" s="1025"/>
      <c r="E18" s="1025"/>
      <c r="F18" s="1025"/>
      <c r="G18" s="1019" t="s">
        <v>3355</v>
      </c>
      <c r="H18" s="1019" t="s">
        <v>3356</v>
      </c>
      <c r="I18" s="1018"/>
    </row>
    <row r="19" spans="1:11" s="727" customFormat="1" ht="11.25" customHeight="1">
      <c r="A19" s="1017" t="s">
        <v>7</v>
      </c>
      <c r="B19" s="1019" t="s">
        <v>8</v>
      </c>
      <c r="C19" s="1026"/>
      <c r="D19" s="1025"/>
      <c r="E19" s="1019" t="s">
        <v>1473</v>
      </c>
      <c r="F19" s="1019" t="s">
        <v>1473</v>
      </c>
      <c r="G19" s="1019" t="s">
        <v>3357</v>
      </c>
      <c r="H19" s="1019" t="s">
        <v>3357</v>
      </c>
      <c r="I19" s="1018" t="s">
        <v>7</v>
      </c>
    </row>
    <row r="20" spans="1:11" s="727" customFormat="1" ht="11.25" customHeight="1">
      <c r="A20" s="1017" t="s">
        <v>12</v>
      </c>
      <c r="B20" s="1019" t="s">
        <v>13</v>
      </c>
      <c r="C20" s="1026"/>
      <c r="D20" s="1019" t="s">
        <v>1474</v>
      </c>
      <c r="E20" s="1019" t="s">
        <v>1475</v>
      </c>
      <c r="F20" s="1019" t="s">
        <v>1476</v>
      </c>
      <c r="G20" s="1019" t="s">
        <v>16</v>
      </c>
      <c r="H20" s="1019" t="s">
        <v>16</v>
      </c>
      <c r="I20" s="1019" t="s">
        <v>12</v>
      </c>
    </row>
    <row r="21" spans="1:11" s="727" customFormat="1" ht="11.25" customHeight="1" thickBot="1">
      <c r="A21" s="1016"/>
      <c r="B21" s="1021"/>
      <c r="C21" s="1022"/>
      <c r="D21" s="1015" t="s">
        <v>21</v>
      </c>
      <c r="E21" s="1015" t="s">
        <v>22</v>
      </c>
      <c r="F21" s="1015" t="s">
        <v>23</v>
      </c>
      <c r="G21" s="1015" t="s">
        <v>168</v>
      </c>
      <c r="H21" s="1015" t="s">
        <v>24</v>
      </c>
      <c r="I21" s="1014"/>
    </row>
    <row r="22" spans="1:11" s="727" customFormat="1" ht="11.25" customHeight="1">
      <c r="A22" s="1020"/>
      <c r="B22" s="1025"/>
      <c r="C22" s="1023" t="s">
        <v>3358</v>
      </c>
      <c r="D22" s="1028"/>
      <c r="E22" s="1013"/>
      <c r="F22" s="1025"/>
      <c r="G22" s="3462"/>
      <c r="H22" s="3463"/>
      <c r="I22" s="1018"/>
    </row>
    <row r="23" spans="1:11" s="727" customFormat="1" ht="11.25" customHeight="1">
      <c r="A23" s="1020"/>
      <c r="B23" s="1025"/>
      <c r="C23" s="1023" t="s">
        <v>3359</v>
      </c>
      <c r="D23" s="1028"/>
      <c r="E23" s="3464"/>
      <c r="F23" s="1025"/>
      <c r="G23" s="1012"/>
      <c r="H23" s="3465"/>
      <c r="I23" s="1018"/>
    </row>
    <row r="24" spans="1:11" s="727" customFormat="1" ht="11.25" customHeight="1">
      <c r="A24" s="1020"/>
      <c r="B24" s="1025"/>
      <c r="C24" s="1023" t="s">
        <v>3360</v>
      </c>
      <c r="D24" s="1028"/>
      <c r="E24" s="3464"/>
      <c r="F24" s="1011"/>
      <c r="G24" s="1012"/>
      <c r="H24" s="3465"/>
      <c r="I24" s="1018"/>
    </row>
    <row r="25" spans="1:11" s="727" customFormat="1" ht="11.25" customHeight="1">
      <c r="A25" s="1010">
        <v>1</v>
      </c>
      <c r="B25" s="1021"/>
      <c r="C25" s="1009" t="s">
        <v>3361</v>
      </c>
      <c r="D25" s="1008" t="s">
        <v>314</v>
      </c>
      <c r="E25" s="3466">
        <v>20683780</v>
      </c>
      <c r="F25" s="3466">
        <v>19686015</v>
      </c>
      <c r="G25" s="1007">
        <f>E25</f>
        <v>20683780</v>
      </c>
      <c r="H25" s="3467"/>
      <c r="I25" s="1015">
        <v>1</v>
      </c>
      <c r="J25" s="3468"/>
      <c r="K25" s="3469"/>
    </row>
    <row r="26" spans="1:11" s="727" customFormat="1" ht="11.25" customHeight="1">
      <c r="A26" s="1010">
        <v>2</v>
      </c>
      <c r="B26" s="1021"/>
      <c r="C26" s="1009" t="s">
        <v>3362</v>
      </c>
      <c r="D26" s="1008" t="s">
        <v>321</v>
      </c>
      <c r="E26" s="3466">
        <v>108259</v>
      </c>
      <c r="F26" s="3466">
        <v>103273</v>
      </c>
      <c r="G26" s="1007"/>
      <c r="H26" s="3470">
        <f>E26</f>
        <v>108259</v>
      </c>
      <c r="I26" s="1015">
        <v>2</v>
      </c>
      <c r="J26" s="3468"/>
      <c r="K26" s="3469"/>
    </row>
    <row r="27" spans="1:11" s="727" customFormat="1" ht="11.25" customHeight="1">
      <c r="A27" s="1010">
        <v>3</v>
      </c>
      <c r="B27" s="1021"/>
      <c r="C27" s="1009" t="s">
        <v>3363</v>
      </c>
      <c r="D27" s="1008" t="s">
        <v>3364</v>
      </c>
      <c r="E27" s="3466">
        <v>711</v>
      </c>
      <c r="F27" s="3466">
        <v>621</v>
      </c>
      <c r="G27" s="1007"/>
      <c r="H27" s="3470">
        <f>E27</f>
        <v>711</v>
      </c>
      <c r="I27" s="1015">
        <v>3</v>
      </c>
      <c r="J27" s="3468"/>
      <c r="K27" s="3469"/>
    </row>
    <row r="28" spans="1:11" s="727" customFormat="1" ht="11.25" customHeight="1">
      <c r="A28" s="1010">
        <v>4</v>
      </c>
      <c r="B28" s="1021"/>
      <c r="C28" s="1009" t="s">
        <v>3365</v>
      </c>
      <c r="D28" s="1008" t="s">
        <v>3366</v>
      </c>
      <c r="E28" s="3466">
        <v>178285</v>
      </c>
      <c r="F28" s="3466">
        <v>172595</v>
      </c>
      <c r="G28" s="1007">
        <f>E28</f>
        <v>178285</v>
      </c>
      <c r="H28" s="3470"/>
      <c r="I28" s="1015">
        <v>4</v>
      </c>
      <c r="J28" s="3468"/>
      <c r="K28" s="3469"/>
    </row>
    <row r="29" spans="1:11" s="727" customFormat="1" ht="11.25" customHeight="1">
      <c r="A29" s="1010">
        <v>5</v>
      </c>
      <c r="B29" s="1021"/>
      <c r="C29" s="1009" t="s">
        <v>3367</v>
      </c>
      <c r="D29" s="1008" t="s">
        <v>3368</v>
      </c>
      <c r="E29" s="3466">
        <v>22349</v>
      </c>
      <c r="F29" s="3466">
        <v>19026</v>
      </c>
      <c r="G29" s="1007">
        <f>+E29</f>
        <v>22349</v>
      </c>
      <c r="H29" s="3470"/>
      <c r="I29" s="1015">
        <v>5</v>
      </c>
      <c r="J29" s="3468"/>
      <c r="K29" s="3469"/>
    </row>
    <row r="30" spans="1:11" s="727" customFormat="1" ht="11.25" customHeight="1">
      <c r="A30" s="1010">
        <v>6</v>
      </c>
      <c r="B30" s="1021"/>
      <c r="C30" s="1009" t="s">
        <v>3369</v>
      </c>
      <c r="D30" s="1008" t="s">
        <v>3370</v>
      </c>
      <c r="E30" s="3466">
        <v>92064</v>
      </c>
      <c r="F30" s="3466">
        <v>93543</v>
      </c>
      <c r="G30" s="1007">
        <f>E30</f>
        <v>92064</v>
      </c>
      <c r="H30" s="3470"/>
      <c r="I30" s="1015">
        <v>6</v>
      </c>
      <c r="J30" s="3468"/>
      <c r="K30" s="3469"/>
    </row>
    <row r="31" spans="1:11" s="727" customFormat="1" ht="11.25" customHeight="1">
      <c r="A31" s="1010">
        <v>7</v>
      </c>
      <c r="B31" s="1021"/>
      <c r="C31" s="1009" t="s">
        <v>3371</v>
      </c>
      <c r="D31" s="1008" t="s">
        <v>3372</v>
      </c>
      <c r="E31" s="3466">
        <v>741582</v>
      </c>
      <c r="F31" s="3466">
        <v>715802</v>
      </c>
      <c r="G31" s="1007">
        <f>E31</f>
        <v>741582</v>
      </c>
      <c r="H31" s="3470"/>
      <c r="I31" s="1015">
        <v>7</v>
      </c>
      <c r="J31" s="3468"/>
      <c r="K31" s="3469"/>
    </row>
    <row r="32" spans="1:11" s="727" customFormat="1" ht="11.25" customHeight="1">
      <c r="A32" s="1010">
        <v>8</v>
      </c>
      <c r="B32" s="1021"/>
      <c r="C32" s="1009" t="s">
        <v>3373</v>
      </c>
      <c r="D32" s="1008" t="s">
        <v>3374</v>
      </c>
      <c r="E32" s="3466">
        <v>13992</v>
      </c>
      <c r="F32" s="3466">
        <v>14947</v>
      </c>
      <c r="G32" s="1007">
        <f>E32</f>
        <v>13992</v>
      </c>
      <c r="H32" s="3470"/>
      <c r="I32" s="1015">
        <v>8</v>
      </c>
      <c r="J32" s="3468"/>
      <c r="K32" s="3469"/>
    </row>
    <row r="33" spans="1:12" s="727" customFormat="1" ht="11.25" customHeight="1">
      <c r="A33" s="1010">
        <v>9</v>
      </c>
      <c r="B33" s="1021"/>
      <c r="C33" s="1009" t="s">
        <v>3375</v>
      </c>
      <c r="D33" s="1008" t="s">
        <v>3376</v>
      </c>
      <c r="E33" s="3466"/>
      <c r="F33" s="3466"/>
      <c r="G33" s="1007"/>
      <c r="H33" s="3470"/>
      <c r="I33" s="1015">
        <v>9</v>
      </c>
      <c r="J33" s="3468"/>
      <c r="K33" s="3469"/>
    </row>
    <row r="34" spans="1:12" s="727" customFormat="1" ht="11.25" customHeight="1">
      <c r="A34" s="1017">
        <v>10</v>
      </c>
      <c r="B34" s="1025"/>
      <c r="C34" s="1006" t="s">
        <v>3377</v>
      </c>
      <c r="D34" s="1005" t="s">
        <v>3378</v>
      </c>
      <c r="E34" s="3471"/>
      <c r="F34" s="3471"/>
      <c r="G34" s="1012"/>
      <c r="H34" s="3472"/>
      <c r="I34" s="1019">
        <v>10</v>
      </c>
      <c r="J34" s="3468"/>
      <c r="K34" s="3469"/>
    </row>
    <row r="35" spans="1:12" s="727" customFormat="1" ht="11.25" customHeight="1">
      <c r="A35" s="1016"/>
      <c r="B35" s="1021"/>
      <c r="C35" s="1022"/>
      <c r="D35" s="1008" t="s">
        <v>3379</v>
      </c>
      <c r="E35" s="1004">
        <f>E25+E26+E27+E28+E30+E31+E32+E29</f>
        <v>21841022</v>
      </c>
      <c r="F35" s="1004">
        <f>F25+F26+F27+F28+F30+F31+F32+F29</f>
        <v>20805822</v>
      </c>
      <c r="G35" s="1007">
        <f>SUM(G25:G33)</f>
        <v>21732052</v>
      </c>
      <c r="H35" s="3473">
        <f>SUM(H25:H33)</f>
        <v>108970</v>
      </c>
      <c r="I35" s="1014"/>
      <c r="J35" s="3468"/>
      <c r="K35" s="3469"/>
    </row>
    <row r="36" spans="1:12" s="727" customFormat="1" ht="11.25" customHeight="1">
      <c r="A36" s="1017">
        <v>11</v>
      </c>
      <c r="B36" s="1025"/>
      <c r="C36" s="1006" t="s">
        <v>3380</v>
      </c>
      <c r="D36" s="1005" t="s">
        <v>3381</v>
      </c>
      <c r="E36" s="3471"/>
      <c r="F36" s="3471"/>
      <c r="G36" s="1003"/>
      <c r="H36" s="3472"/>
      <c r="I36" s="1019">
        <v>11</v>
      </c>
      <c r="J36" s="3468"/>
      <c r="K36" s="3469"/>
    </row>
    <row r="37" spans="1:12" s="727" customFormat="1" ht="11.25" customHeight="1">
      <c r="A37" s="1016"/>
      <c r="B37" s="1021"/>
      <c r="C37" s="1022"/>
      <c r="D37" s="1008" t="s">
        <v>3382</v>
      </c>
      <c r="E37" s="3466">
        <v>94100</v>
      </c>
      <c r="F37" s="3466">
        <v>92392</v>
      </c>
      <c r="G37" s="1007"/>
      <c r="H37" s="3470">
        <f>E37</f>
        <v>94100</v>
      </c>
      <c r="I37" s="1014"/>
      <c r="J37" s="3468"/>
      <c r="K37" s="3469"/>
    </row>
    <row r="38" spans="1:12" s="727" customFormat="1" ht="11.25" customHeight="1">
      <c r="A38" s="1017">
        <v>12</v>
      </c>
      <c r="B38" s="1025"/>
      <c r="C38" s="1006" t="s">
        <v>3383</v>
      </c>
      <c r="D38" s="1005" t="s">
        <v>3384</v>
      </c>
      <c r="E38" s="3471"/>
      <c r="F38" s="3471"/>
      <c r="G38" s="1012"/>
      <c r="H38" s="3472"/>
      <c r="I38" s="1019">
        <v>12</v>
      </c>
      <c r="J38" s="3468"/>
      <c r="K38" s="3469"/>
    </row>
    <row r="39" spans="1:12" s="727" customFormat="1" ht="11.25" customHeight="1">
      <c r="A39" s="1016"/>
      <c r="B39" s="1021"/>
      <c r="C39" s="1022"/>
      <c r="D39" s="1008" t="s">
        <v>3385</v>
      </c>
      <c r="E39" s="3466"/>
      <c r="F39" s="3466"/>
      <c r="G39" s="1007"/>
      <c r="H39" s="3470"/>
      <c r="I39" s="1014"/>
      <c r="J39" s="3468"/>
      <c r="K39" s="3469"/>
    </row>
    <row r="40" spans="1:12" s="727" customFormat="1" ht="11.25" customHeight="1">
      <c r="A40" s="1010">
        <v>13</v>
      </c>
      <c r="B40" s="1021"/>
      <c r="C40" s="1002" t="s">
        <v>3386</v>
      </c>
      <c r="D40" s="1001"/>
      <c r="E40" s="1004">
        <f>E35+E37+E39</f>
        <v>21935122</v>
      </c>
      <c r="F40" s="1004">
        <f>F35+F37+F39</f>
        <v>20898214</v>
      </c>
      <c r="G40" s="1007">
        <f>SUM(G34:G39)</f>
        <v>21732052</v>
      </c>
      <c r="H40" s="3473">
        <f>SUM(H34:H39)</f>
        <v>203070</v>
      </c>
      <c r="I40" s="1015">
        <v>13</v>
      </c>
      <c r="J40" s="3468"/>
      <c r="K40" s="3469"/>
    </row>
    <row r="41" spans="1:12" s="727" customFormat="1" ht="11.25" customHeight="1">
      <c r="A41" s="1010">
        <v>14</v>
      </c>
      <c r="B41" s="1015" t="s">
        <v>614</v>
      </c>
      <c r="C41" s="1009" t="s">
        <v>3387</v>
      </c>
      <c r="D41" s="1008" t="s">
        <v>3388</v>
      </c>
      <c r="E41" s="3466">
        <v>14765928</v>
      </c>
      <c r="F41" s="3466">
        <v>14407804</v>
      </c>
      <c r="G41" s="1007">
        <f>E41-H41</f>
        <v>14565131</v>
      </c>
      <c r="H41" s="3470">
        <v>200797</v>
      </c>
      <c r="I41" s="1015">
        <v>14</v>
      </c>
      <c r="J41" s="3468"/>
      <c r="K41" s="3469"/>
      <c r="L41" s="3468"/>
    </row>
    <row r="42" spans="1:12" s="727" customFormat="1" ht="11.25" customHeight="1" thickBot="1">
      <c r="A42" s="1010">
        <v>15</v>
      </c>
      <c r="B42" s="1015" t="s">
        <v>614</v>
      </c>
      <c r="C42" s="1022"/>
      <c r="D42" s="1008" t="s">
        <v>3389</v>
      </c>
      <c r="E42" s="3466">
        <f>E40-E41</f>
        <v>7169194</v>
      </c>
      <c r="F42" s="3466">
        <f>F40-F41</f>
        <v>6490410</v>
      </c>
      <c r="G42" s="3474">
        <f>G40-G41</f>
        <v>7166921</v>
      </c>
      <c r="H42" s="3475">
        <f>H40-H41</f>
        <v>2273</v>
      </c>
      <c r="I42" s="1015">
        <v>15</v>
      </c>
      <c r="J42" s="3468"/>
      <c r="K42" s="3469"/>
    </row>
    <row r="43" spans="1:12" s="727" customFormat="1" ht="11.25" customHeight="1">
      <c r="A43" s="1020"/>
      <c r="B43" s="1025"/>
      <c r="C43" s="1023" t="s">
        <v>3390</v>
      </c>
      <c r="D43" s="1028"/>
      <c r="E43" s="3471"/>
      <c r="F43" s="3476"/>
      <c r="G43" s="3477"/>
      <c r="H43" s="3478"/>
      <c r="I43" s="1018"/>
      <c r="J43" s="3468"/>
      <c r="K43" s="3468"/>
    </row>
    <row r="44" spans="1:12" s="727" customFormat="1" ht="11.25" customHeight="1">
      <c r="A44" s="1010">
        <v>16</v>
      </c>
      <c r="B44" s="1021"/>
      <c r="C44" s="1009" t="s">
        <v>3391</v>
      </c>
      <c r="D44" s="1008" t="s">
        <v>3392</v>
      </c>
      <c r="E44" s="3466">
        <f>40765</f>
        <v>40765</v>
      </c>
      <c r="F44" s="3479">
        <v>20430</v>
      </c>
      <c r="G44" s="3480"/>
      <c r="H44" s="3478"/>
      <c r="I44" s="1015">
        <v>16</v>
      </c>
      <c r="J44" s="3468"/>
      <c r="K44" s="3468"/>
    </row>
    <row r="45" spans="1:12" s="727" customFormat="1" ht="11.25" customHeight="1">
      <c r="A45" s="1010">
        <v>17</v>
      </c>
      <c r="B45" s="1021"/>
      <c r="C45" s="1009" t="s">
        <v>3393</v>
      </c>
      <c r="D45" s="1008" t="s">
        <v>3394</v>
      </c>
      <c r="E45" s="3466">
        <v>91716</v>
      </c>
      <c r="F45" s="3479">
        <v>90284</v>
      </c>
      <c r="G45" s="3480"/>
      <c r="H45" s="3478"/>
      <c r="I45" s="1015">
        <v>17</v>
      </c>
      <c r="J45" s="3468"/>
    </row>
    <row r="46" spans="1:12" s="727" customFormat="1" ht="11.25" customHeight="1">
      <c r="A46" s="1010">
        <v>18</v>
      </c>
      <c r="B46" s="1021"/>
      <c r="C46" s="1009" t="s">
        <v>3395</v>
      </c>
      <c r="D46" s="1008" t="s">
        <v>3396</v>
      </c>
      <c r="E46" s="3466"/>
      <c r="F46" s="3479"/>
      <c r="G46" s="3480"/>
      <c r="H46" s="3478"/>
      <c r="I46" s="1015">
        <v>18</v>
      </c>
      <c r="J46" s="3468"/>
    </row>
    <row r="47" spans="1:12" s="727" customFormat="1" ht="11.25" customHeight="1">
      <c r="A47" s="1010">
        <v>19</v>
      </c>
      <c r="B47" s="1021"/>
      <c r="C47" s="1009" t="s">
        <v>3397</v>
      </c>
      <c r="D47" s="1008" t="s">
        <v>3398</v>
      </c>
      <c r="E47" s="3466">
        <v>213</v>
      </c>
      <c r="F47" s="3479">
        <v>213</v>
      </c>
      <c r="G47" s="3480"/>
      <c r="H47" s="3478"/>
      <c r="I47" s="1015">
        <v>19</v>
      </c>
      <c r="J47" s="3468"/>
    </row>
    <row r="48" spans="1:12" s="727" customFormat="1" ht="11.25" customHeight="1">
      <c r="A48" s="1010">
        <v>20</v>
      </c>
      <c r="B48" s="1021"/>
      <c r="C48" s="1009" t="s">
        <v>3399</v>
      </c>
      <c r="D48" s="1008" t="s">
        <v>3400</v>
      </c>
      <c r="E48" s="3466">
        <v>2272</v>
      </c>
      <c r="F48" s="3479">
        <v>2000</v>
      </c>
      <c r="G48" s="3480"/>
      <c r="H48" s="3478"/>
      <c r="I48" s="1015">
        <v>20</v>
      </c>
      <c r="J48" s="3468"/>
    </row>
    <row r="49" spans="1:11" s="727" customFormat="1" ht="11.25" customHeight="1">
      <c r="A49" s="1010">
        <v>21</v>
      </c>
      <c r="B49" s="1021"/>
      <c r="C49" s="1009" t="s">
        <v>3401</v>
      </c>
      <c r="D49" s="1008" t="s">
        <v>3402</v>
      </c>
      <c r="E49" s="3466"/>
      <c r="F49" s="3479"/>
      <c r="G49" s="3480"/>
      <c r="H49" s="3478"/>
      <c r="I49" s="1015">
        <v>21</v>
      </c>
      <c r="J49" s="3468"/>
    </row>
    <row r="50" spans="1:11" s="727" customFormat="1" ht="11.25" customHeight="1">
      <c r="A50" s="1010">
        <v>22</v>
      </c>
      <c r="B50" s="1021"/>
      <c r="C50" s="1009" t="s">
        <v>3403</v>
      </c>
      <c r="D50" s="1008" t="s">
        <v>3404</v>
      </c>
      <c r="E50" s="3481">
        <f>411</f>
        <v>411</v>
      </c>
      <c r="F50" s="3482">
        <v>1957</v>
      </c>
      <c r="G50" s="3480"/>
      <c r="H50" s="3478"/>
      <c r="I50" s="1015">
        <v>22</v>
      </c>
      <c r="J50" s="3468"/>
    </row>
    <row r="51" spans="1:11" s="727" customFormat="1" ht="11.25" customHeight="1">
      <c r="A51" s="1010">
        <v>23</v>
      </c>
      <c r="B51" s="1021"/>
      <c r="C51" s="1009" t="s">
        <v>3405</v>
      </c>
      <c r="D51" s="1008" t="s">
        <v>3406</v>
      </c>
      <c r="E51" s="3466"/>
      <c r="F51" s="3479"/>
      <c r="G51" s="3480"/>
      <c r="H51" s="3478"/>
      <c r="I51" s="1015">
        <v>23</v>
      </c>
      <c r="J51" s="3468"/>
    </row>
    <row r="52" spans="1:11" s="727" customFormat="1" ht="11.25" customHeight="1">
      <c r="A52" s="1010">
        <v>24</v>
      </c>
      <c r="B52" s="1021"/>
      <c r="C52" s="1009" t="s">
        <v>3407</v>
      </c>
      <c r="D52" s="1008" t="s">
        <v>3408</v>
      </c>
      <c r="E52" s="3466">
        <v>43209</v>
      </c>
      <c r="F52" s="3479">
        <v>45801</v>
      </c>
      <c r="G52" s="3480"/>
      <c r="H52" s="3478"/>
      <c r="I52" s="1015">
        <v>24</v>
      </c>
      <c r="J52" s="3468"/>
    </row>
    <row r="53" spans="1:11" s="727" customFormat="1" ht="11.25" customHeight="1">
      <c r="A53" s="1020"/>
      <c r="B53" s="1025"/>
      <c r="C53" s="1026"/>
      <c r="D53" s="1005" t="s">
        <v>3409</v>
      </c>
      <c r="E53" s="3471"/>
      <c r="F53" s="3476"/>
      <c r="G53" s="3480"/>
      <c r="H53" s="3478"/>
      <c r="I53" s="1018"/>
      <c r="J53" s="3468"/>
    </row>
    <row r="54" spans="1:11" s="727" customFormat="1" ht="11.25" customHeight="1">
      <c r="A54" s="1010">
        <v>25</v>
      </c>
      <c r="B54" s="1021"/>
      <c r="C54" s="1022"/>
      <c r="D54" s="1008" t="s">
        <v>3410</v>
      </c>
      <c r="E54" s="3466">
        <v>31923</v>
      </c>
      <c r="F54" s="3479">
        <v>18139</v>
      </c>
      <c r="G54" s="3480"/>
      <c r="H54" s="3478"/>
      <c r="I54" s="1015">
        <v>25</v>
      </c>
      <c r="J54" s="3468"/>
    </row>
    <row r="55" spans="1:11" s="727" customFormat="1" ht="11.25" customHeight="1">
      <c r="A55" s="1010">
        <v>26</v>
      </c>
      <c r="B55" s="1021"/>
      <c r="C55" s="1022"/>
      <c r="D55" s="1008" t="s">
        <v>3411</v>
      </c>
      <c r="E55" s="3466">
        <v>74299</v>
      </c>
      <c r="F55" s="3479">
        <v>75576</v>
      </c>
      <c r="G55" s="3480"/>
      <c r="H55" s="3478"/>
      <c r="I55" s="1015">
        <v>26</v>
      </c>
      <c r="J55" s="3468"/>
    </row>
    <row r="56" spans="1:11" s="727" customFormat="1" ht="11.25" customHeight="1">
      <c r="A56" s="1010">
        <v>27</v>
      </c>
      <c r="B56" s="1021"/>
      <c r="C56" s="1022"/>
      <c r="D56" s="1008" t="s">
        <v>3412</v>
      </c>
      <c r="E56" s="3466">
        <f>SUM(E44:E55)</f>
        <v>284808</v>
      </c>
      <c r="F56" s="3479">
        <f>SUM(F44:F55)</f>
        <v>254400</v>
      </c>
      <c r="G56" s="3480"/>
      <c r="H56" s="3478"/>
      <c r="I56" s="1015">
        <v>27</v>
      </c>
      <c r="J56" s="3468"/>
    </row>
    <row r="57" spans="1:11" s="727" customFormat="1" ht="11.25" customHeight="1">
      <c r="A57" s="1010">
        <v>28</v>
      </c>
      <c r="B57" s="1021"/>
      <c r="C57" s="1022"/>
      <c r="D57" s="1008" t="s">
        <v>3413</v>
      </c>
      <c r="E57" s="3466">
        <f>E42+E56</f>
        <v>7454002</v>
      </c>
      <c r="F57" s="3479">
        <f>F42+F56</f>
        <v>6744810</v>
      </c>
      <c r="G57" s="3480"/>
      <c r="H57" s="3478"/>
      <c r="I57" s="1015">
        <v>28</v>
      </c>
      <c r="J57" s="3468"/>
    </row>
    <row r="58" spans="1:11" s="727" customFormat="1" ht="11.25" customHeight="1">
      <c r="A58" s="1020"/>
      <c r="B58" s="1025"/>
      <c r="C58" s="1023" t="s">
        <v>3414</v>
      </c>
      <c r="D58" s="1028"/>
      <c r="E58" s="3471"/>
      <c r="F58" s="3476"/>
      <c r="G58" s="3480"/>
      <c r="H58" s="3478"/>
      <c r="I58" s="1018"/>
      <c r="J58" s="3468"/>
    </row>
    <row r="59" spans="1:11" s="727" customFormat="1" ht="11.25" customHeight="1">
      <c r="A59" s="1010">
        <v>29</v>
      </c>
      <c r="B59" s="1021"/>
      <c r="C59" s="1009" t="s">
        <v>3415</v>
      </c>
      <c r="D59" s="1008" t="s">
        <v>3416</v>
      </c>
      <c r="E59" s="3466">
        <v>12616</v>
      </c>
      <c r="F59" s="3479">
        <v>12615</v>
      </c>
      <c r="G59" s="3480"/>
      <c r="H59" s="3478"/>
      <c r="I59" s="1015">
        <v>29</v>
      </c>
      <c r="J59" s="3468"/>
    </row>
    <row r="60" spans="1:11" s="727" customFormat="1" ht="11.25" customHeight="1">
      <c r="A60" s="1010">
        <v>30</v>
      </c>
      <c r="B60" s="1021"/>
      <c r="C60" s="1009" t="s">
        <v>3417</v>
      </c>
      <c r="D60" s="1008" t="s">
        <v>3418</v>
      </c>
      <c r="E60" s="3466"/>
      <c r="F60" s="3479"/>
      <c r="G60" s="3480"/>
      <c r="H60" s="3478"/>
      <c r="I60" s="1015">
        <v>30</v>
      </c>
      <c r="J60" s="3468"/>
    </row>
    <row r="61" spans="1:11" s="727" customFormat="1" ht="11.25" customHeight="1">
      <c r="A61" s="1010">
        <v>31</v>
      </c>
      <c r="B61" s="1021"/>
      <c r="C61" s="1009" t="s">
        <v>3419</v>
      </c>
      <c r="D61" s="1008" t="s">
        <v>3420</v>
      </c>
      <c r="E61" s="3466"/>
      <c r="F61" s="3479"/>
      <c r="G61" s="3480"/>
      <c r="H61" s="3478"/>
      <c r="I61" s="1015">
        <v>31</v>
      </c>
      <c r="J61" s="3468"/>
      <c r="K61" s="3468"/>
    </row>
    <row r="62" spans="1:11" s="727" customFormat="1" ht="11.25" customHeight="1">
      <c r="A62" s="1010">
        <v>32</v>
      </c>
      <c r="B62" s="1021"/>
      <c r="C62" s="1009" t="s">
        <v>3421</v>
      </c>
      <c r="D62" s="1008" t="s">
        <v>3422</v>
      </c>
      <c r="E62" s="3466"/>
      <c r="F62" s="3479"/>
      <c r="G62" s="3480"/>
      <c r="H62" s="3478"/>
      <c r="I62" s="1015">
        <v>32</v>
      </c>
      <c r="J62" s="3468"/>
    </row>
    <row r="63" spans="1:11" s="727" customFormat="1" ht="11.25" customHeight="1">
      <c r="A63" s="1010">
        <v>33</v>
      </c>
      <c r="B63" s="1021"/>
      <c r="C63" s="1009" t="s">
        <v>3423</v>
      </c>
      <c r="D63" s="1008" t="s">
        <v>3424</v>
      </c>
      <c r="E63" s="3466"/>
      <c r="F63" s="3479"/>
      <c r="G63" s="3480"/>
      <c r="H63" s="3478"/>
      <c r="I63" s="1015">
        <v>33</v>
      </c>
      <c r="J63" s="3468"/>
    </row>
    <row r="64" spans="1:11" s="727" customFormat="1" ht="11.25" customHeight="1">
      <c r="A64" s="1010">
        <v>34</v>
      </c>
      <c r="B64" s="1021"/>
      <c r="C64" s="1009" t="s">
        <v>3425</v>
      </c>
      <c r="D64" s="1008" t="s">
        <v>3426</v>
      </c>
      <c r="E64" s="3466">
        <v>38622</v>
      </c>
      <c r="F64" s="3479">
        <v>33921</v>
      </c>
      <c r="G64" s="3480"/>
      <c r="H64" s="3478"/>
      <c r="I64" s="1015">
        <v>34</v>
      </c>
      <c r="J64" s="3468"/>
    </row>
    <row r="65" spans="1:10" s="727" customFormat="1" ht="11.25" customHeight="1">
      <c r="A65" s="1010">
        <v>35</v>
      </c>
      <c r="B65" s="1021"/>
      <c r="C65" s="1009" t="s">
        <v>3427</v>
      </c>
      <c r="D65" s="1008" t="s">
        <v>3428</v>
      </c>
      <c r="E65" s="3466"/>
      <c r="F65" s="3479"/>
      <c r="G65" s="3480"/>
      <c r="H65" s="3478"/>
      <c r="I65" s="1015">
        <v>35</v>
      </c>
      <c r="J65" s="3468"/>
    </row>
    <row r="66" spans="1:10" s="727" customFormat="1" ht="11.25" customHeight="1">
      <c r="A66" s="1010">
        <v>36</v>
      </c>
      <c r="B66" s="1021"/>
      <c r="C66" s="3483" t="s">
        <v>3429</v>
      </c>
      <c r="D66" s="1001"/>
      <c r="E66" s="1004">
        <f>SUM(E59:E65)</f>
        <v>51238</v>
      </c>
      <c r="F66" s="3484">
        <f>SUM(F59:F65)</f>
        <v>46536</v>
      </c>
      <c r="G66" s="3480"/>
      <c r="H66" s="3478"/>
      <c r="I66" s="1015">
        <v>36</v>
      </c>
      <c r="J66" s="3468"/>
    </row>
    <row r="67" spans="1:10" s="727" customFormat="1" ht="11.25" customHeight="1" thickBot="1">
      <c r="A67" s="1010">
        <v>37</v>
      </c>
      <c r="B67" s="1021"/>
      <c r="C67" s="1022"/>
      <c r="D67" s="1008" t="s">
        <v>3430</v>
      </c>
      <c r="E67" s="1000">
        <f>E57-E66</f>
        <v>7402764</v>
      </c>
      <c r="F67" s="999">
        <f>F57-F66</f>
        <v>6698274</v>
      </c>
      <c r="G67" s="3485"/>
      <c r="H67" s="3486"/>
      <c r="I67" s="1015">
        <v>37</v>
      </c>
      <c r="J67" s="3468"/>
    </row>
    <row r="68" spans="1:10">
      <c r="F68" s="997"/>
    </row>
    <row r="69" spans="1:10">
      <c r="E69" s="996"/>
    </row>
  </sheetData>
  <pageMargins left="0.65" right="0.25" top="0.5" bottom="0.5" header="0.25" footer="0.25"/>
  <pageSetup orientation="portrait" horizontalDpi="1200" verticalDpi="1200" r:id="rId1"/>
  <headerFooter alignWithMargins="0">
    <oddHeader>&amp;L&amp;"Arial,Regular"&amp;8 16&amp;R&amp;"Arial,Regular"&amp;8Road Initials: UPRR  Year: 2012</oddHeader>
    <oddFooter>&amp;L&amp;"Arial,Regular"&amp;8Railroad Annual Report R-1</oddFooter>
  </headerFooter>
</worksheet>
</file>

<file path=xl/worksheets/sheet12.xml><?xml version="1.0" encoding="utf-8"?>
<worksheet xmlns="http://schemas.openxmlformats.org/spreadsheetml/2006/main" xmlns:r="http://schemas.openxmlformats.org/officeDocument/2006/relationships">
  <sheetPr codeName="Sheet12">
    <pageSetUpPr fitToPage="1"/>
  </sheetPr>
  <dimension ref="A1:L248"/>
  <sheetViews>
    <sheetView zoomScaleNormal="100" workbookViewId="0"/>
  </sheetViews>
  <sheetFormatPr defaultRowHeight="9.75"/>
  <cols>
    <col min="1" max="1" width="3.25" style="998" customWidth="1"/>
    <col min="2" max="2" width="4.25" style="998" bestFit="1" customWidth="1"/>
    <col min="3" max="3" width="4" style="998" customWidth="1"/>
    <col min="4" max="4" width="46" style="998" customWidth="1"/>
    <col min="5" max="6" width="12.875" style="998" customWidth="1"/>
    <col min="7" max="7" width="3.25" style="998" customWidth="1"/>
    <col min="8" max="10" width="9" style="998"/>
    <col min="11" max="11" width="10.75" style="998" bestFit="1" customWidth="1"/>
    <col min="12" max="12" width="9.25" style="998" bestFit="1" customWidth="1"/>
    <col min="13" max="16384" width="9" style="998"/>
  </cols>
  <sheetData>
    <row r="1" spans="1:11" s="727" customFormat="1" ht="6.75" customHeight="1">
      <c r="A1" s="990"/>
      <c r="B1" s="1048"/>
      <c r="C1" s="1048"/>
      <c r="D1" s="726"/>
      <c r="E1" s="1048"/>
      <c r="F1" s="1048"/>
      <c r="G1" s="1030"/>
    </row>
    <row r="2" spans="1:11" s="727" customFormat="1" ht="11.25" customHeight="1">
      <c r="A2" s="3497" t="s">
        <v>1477</v>
      </c>
      <c r="B2" s="1029"/>
      <c r="C2" s="1029"/>
      <c r="D2" s="1029"/>
      <c r="E2" s="1029"/>
      <c r="F2" s="1029"/>
      <c r="G2" s="1028"/>
    </row>
    <row r="3" spans="1:11" s="727" customFormat="1" ht="11.25" customHeight="1">
      <c r="A3" s="3497" t="s">
        <v>1</v>
      </c>
      <c r="B3" s="1029"/>
      <c r="C3" s="1029"/>
      <c r="D3" s="1029"/>
      <c r="E3" s="1029"/>
      <c r="F3" s="1029"/>
      <c r="G3" s="1028"/>
    </row>
    <row r="4" spans="1:11" s="727" customFormat="1" ht="6.75" customHeight="1">
      <c r="A4" s="3487"/>
      <c r="B4" s="1026"/>
      <c r="C4" s="1026"/>
      <c r="D4" s="1026"/>
      <c r="E4" s="1026"/>
      <c r="F4" s="1026"/>
      <c r="G4" s="1025"/>
    </row>
    <row r="5" spans="1:11" s="1026" customFormat="1" ht="11.25" customHeight="1">
      <c r="A5" s="989" t="s">
        <v>7</v>
      </c>
      <c r="B5" s="988" t="s">
        <v>8</v>
      </c>
      <c r="C5" s="1048"/>
      <c r="D5" s="1030"/>
      <c r="E5" s="988" t="s">
        <v>1473</v>
      </c>
      <c r="F5" s="988" t="s">
        <v>1473</v>
      </c>
      <c r="G5" s="988" t="s">
        <v>7</v>
      </c>
      <c r="H5" s="994"/>
      <c r="I5" s="994"/>
      <c r="J5" s="994"/>
      <c r="K5" s="994"/>
    </row>
    <row r="6" spans="1:11" s="1026" customFormat="1" ht="11.25" customHeight="1">
      <c r="A6" s="1017" t="s">
        <v>12</v>
      </c>
      <c r="B6" s="1019" t="s">
        <v>13</v>
      </c>
      <c r="D6" s="1019" t="s">
        <v>1474</v>
      </c>
      <c r="E6" s="1019" t="s">
        <v>1475</v>
      </c>
      <c r="F6" s="1019" t="s">
        <v>1476</v>
      </c>
      <c r="G6" s="1019" t="s">
        <v>12</v>
      </c>
      <c r="H6" s="994"/>
      <c r="I6" s="994"/>
      <c r="J6" s="994"/>
      <c r="K6" s="994"/>
    </row>
    <row r="7" spans="1:11" s="1026" customFormat="1" ht="11.25" customHeight="1" thickBot="1">
      <c r="A7" s="1016"/>
      <c r="B7" s="1021"/>
      <c r="C7" s="1022"/>
      <c r="D7" s="1015" t="s">
        <v>21</v>
      </c>
      <c r="E7" s="1015" t="s">
        <v>22</v>
      </c>
      <c r="F7" s="1015" t="s">
        <v>23</v>
      </c>
      <c r="G7" s="1014"/>
      <c r="H7" s="994"/>
      <c r="I7" s="994"/>
      <c r="J7" s="994"/>
    </row>
    <row r="8" spans="1:11" s="1026" customFormat="1" ht="11.25" customHeight="1">
      <c r="A8" s="1020"/>
      <c r="B8" s="1025"/>
      <c r="C8" s="1023" t="s">
        <v>1478</v>
      </c>
      <c r="D8" s="1028"/>
      <c r="E8" s="1013"/>
      <c r="F8" s="1030"/>
      <c r="G8" s="1018"/>
    </row>
    <row r="9" spans="1:11" s="1026" customFormat="1" ht="11.25" customHeight="1">
      <c r="A9" s="1020"/>
      <c r="B9" s="1025"/>
      <c r="C9" s="1006" t="s">
        <v>1479</v>
      </c>
      <c r="D9" s="1005"/>
      <c r="E9" s="742"/>
      <c r="F9" s="1011"/>
      <c r="G9" s="1018"/>
    </row>
    <row r="10" spans="1:11" s="1026" customFormat="1" ht="11.25" customHeight="1">
      <c r="A10" s="1010">
        <v>38</v>
      </c>
      <c r="B10" s="1021"/>
      <c r="C10" s="1008" t="s">
        <v>1480</v>
      </c>
      <c r="D10" s="1008"/>
      <c r="E10" s="1004">
        <v>95137</v>
      </c>
      <c r="F10" s="1007">
        <v>122914</v>
      </c>
      <c r="G10" s="1015">
        <v>38</v>
      </c>
      <c r="H10" s="993"/>
      <c r="K10" s="991"/>
    </row>
    <row r="11" spans="1:11" s="1026" customFormat="1" ht="11.25" customHeight="1">
      <c r="A11" s="1010">
        <v>39</v>
      </c>
      <c r="B11" s="1021"/>
      <c r="C11" s="1008" t="s">
        <v>1481</v>
      </c>
      <c r="D11" s="1008"/>
      <c r="E11" s="1004"/>
      <c r="F11" s="1007"/>
      <c r="G11" s="1015">
        <v>39</v>
      </c>
      <c r="H11" s="993"/>
      <c r="K11" s="991"/>
    </row>
    <row r="12" spans="1:11" s="1026" customFormat="1" ht="11.25" customHeight="1">
      <c r="A12" s="1010">
        <v>40</v>
      </c>
      <c r="B12" s="1021"/>
      <c r="C12" s="1009" t="s">
        <v>1482</v>
      </c>
      <c r="D12" s="1008"/>
      <c r="E12" s="1004">
        <v>879</v>
      </c>
      <c r="F12" s="1007">
        <v>55429</v>
      </c>
      <c r="G12" s="1015">
        <v>40</v>
      </c>
      <c r="H12" s="993"/>
      <c r="K12" s="991"/>
    </row>
    <row r="13" spans="1:11" s="1026" customFormat="1" ht="11.25" customHeight="1">
      <c r="A13" s="1010">
        <v>41</v>
      </c>
      <c r="B13" s="1021"/>
      <c r="C13" s="1009" t="s">
        <v>1483</v>
      </c>
      <c r="D13" s="1008"/>
      <c r="E13" s="1004">
        <v>3395</v>
      </c>
      <c r="F13" s="1007">
        <v>3110</v>
      </c>
      <c r="G13" s="1015">
        <v>41</v>
      </c>
      <c r="H13" s="993"/>
      <c r="K13" s="991"/>
    </row>
    <row r="14" spans="1:11" s="1026" customFormat="1" ht="11.25" customHeight="1">
      <c r="A14" s="1010">
        <v>42</v>
      </c>
      <c r="B14" s="1021"/>
      <c r="C14" s="1008" t="s">
        <v>1484</v>
      </c>
      <c r="D14" s="1008"/>
      <c r="E14" s="1004">
        <f>SUM(E10:E13)</f>
        <v>99411</v>
      </c>
      <c r="F14" s="1007">
        <f>SUM(F10:F13)</f>
        <v>181453</v>
      </c>
      <c r="G14" s="1015">
        <v>42</v>
      </c>
      <c r="H14" s="993"/>
      <c r="K14" s="991"/>
    </row>
    <row r="15" spans="1:11" s="1026" customFormat="1" ht="11.25" customHeight="1">
      <c r="A15" s="1010">
        <v>43</v>
      </c>
      <c r="B15" s="1021"/>
      <c r="C15" s="1008" t="s">
        <v>1485</v>
      </c>
      <c r="D15" s="1008"/>
      <c r="E15" s="1004">
        <v>7303353</v>
      </c>
      <c r="F15" s="1007">
        <v>6516821</v>
      </c>
      <c r="G15" s="1015">
        <v>43</v>
      </c>
      <c r="H15" s="993"/>
      <c r="K15" s="991"/>
    </row>
    <row r="16" spans="1:11" s="1026" customFormat="1" ht="11.25" customHeight="1">
      <c r="A16" s="1020"/>
      <c r="B16" s="1025"/>
      <c r="C16" s="1023" t="s">
        <v>1486</v>
      </c>
      <c r="D16" s="1028"/>
      <c r="E16" s="742"/>
      <c r="F16" s="1012"/>
      <c r="G16" s="1018"/>
      <c r="H16" s="993"/>
    </row>
    <row r="17" spans="1:11" s="1026" customFormat="1" ht="11.25" customHeight="1">
      <c r="A17" s="1020"/>
      <c r="B17" s="1025"/>
      <c r="C17" s="1006" t="s">
        <v>1479</v>
      </c>
      <c r="D17" s="1005"/>
      <c r="E17" s="740"/>
      <c r="F17" s="1003"/>
      <c r="G17" s="1018"/>
      <c r="H17" s="993"/>
    </row>
    <row r="18" spans="1:11" s="1026" customFormat="1" ht="11.25" customHeight="1">
      <c r="A18" s="1010">
        <v>44</v>
      </c>
      <c r="B18" s="1021"/>
      <c r="C18" s="1008" t="s">
        <v>1487</v>
      </c>
      <c r="D18" s="1008"/>
      <c r="E18" s="1004">
        <v>7651</v>
      </c>
      <c r="F18" s="1007">
        <v>7731</v>
      </c>
      <c r="G18" s="1015">
        <v>44</v>
      </c>
      <c r="H18" s="993"/>
      <c r="K18" s="991"/>
    </row>
    <row r="19" spans="1:11" s="1026" customFormat="1" ht="11.25" customHeight="1">
      <c r="A19" s="1020"/>
      <c r="B19" s="1025"/>
      <c r="C19" s="1023" t="s">
        <v>1488</v>
      </c>
      <c r="D19" s="1028"/>
      <c r="E19" s="740"/>
      <c r="F19" s="1003"/>
      <c r="G19" s="1018"/>
      <c r="H19" s="993"/>
    </row>
    <row r="20" spans="1:11" s="1026" customFormat="1" ht="11.25" customHeight="1">
      <c r="A20" s="1010">
        <v>45</v>
      </c>
      <c r="B20" s="1021"/>
      <c r="C20" s="1008" t="s">
        <v>1489</v>
      </c>
      <c r="D20" s="1008"/>
      <c r="E20" s="1004"/>
      <c r="F20" s="1007"/>
      <c r="G20" s="1015">
        <v>45</v>
      </c>
      <c r="H20" s="993"/>
      <c r="K20" s="991"/>
    </row>
    <row r="21" spans="1:11" s="1026" customFormat="1" ht="11.25" customHeight="1">
      <c r="A21" s="1010">
        <v>46</v>
      </c>
      <c r="B21" s="1021"/>
      <c r="C21" s="1008" t="s">
        <v>1490</v>
      </c>
      <c r="D21" s="1008"/>
      <c r="E21" s="1004">
        <f>E15-E18-E20</f>
        <v>7295702</v>
      </c>
      <c r="F21" s="1007">
        <f>F15-F18-F20</f>
        <v>6509090</v>
      </c>
      <c r="G21" s="1015">
        <v>46</v>
      </c>
      <c r="H21" s="993"/>
      <c r="K21" s="991"/>
    </row>
    <row r="22" spans="1:11" s="1026" customFormat="1" ht="11.25" customHeight="1">
      <c r="A22" s="1020"/>
      <c r="B22" s="1025"/>
      <c r="C22" s="1023" t="s">
        <v>1491</v>
      </c>
      <c r="D22" s="1028"/>
      <c r="E22" s="742"/>
      <c r="F22" s="1012"/>
      <c r="G22" s="1018"/>
      <c r="H22" s="993"/>
    </row>
    <row r="23" spans="1:11" s="1026" customFormat="1" ht="11.25" customHeight="1">
      <c r="A23" s="1020"/>
      <c r="B23" s="1025"/>
      <c r="C23" s="1005" t="s">
        <v>1492</v>
      </c>
      <c r="D23" s="1005"/>
      <c r="E23" s="740"/>
      <c r="F23" s="1003"/>
      <c r="G23" s="1018"/>
      <c r="H23" s="993"/>
    </row>
    <row r="24" spans="1:11" s="1026" customFormat="1" ht="11.25" customHeight="1">
      <c r="A24" s="1010">
        <v>47</v>
      </c>
      <c r="B24" s="1015" t="s">
        <v>614</v>
      </c>
      <c r="C24" s="1008" t="s">
        <v>1493</v>
      </c>
      <c r="D24" s="1008"/>
      <c r="E24" s="1004">
        <v>1968427</v>
      </c>
      <c r="F24" s="1007">
        <v>1437632</v>
      </c>
      <c r="G24" s="1015">
        <v>47</v>
      </c>
      <c r="H24" s="743"/>
      <c r="K24" s="991"/>
    </row>
    <row r="25" spans="1:11" s="1026" customFormat="1" ht="11.25" customHeight="1">
      <c r="A25" s="1010">
        <v>48</v>
      </c>
      <c r="B25" s="1015" t="s">
        <v>614</v>
      </c>
      <c r="C25" s="992" t="s">
        <v>1494</v>
      </c>
      <c r="D25" s="1008"/>
      <c r="E25" s="1004">
        <v>235214</v>
      </c>
      <c r="F25" s="1007">
        <v>171654</v>
      </c>
      <c r="G25" s="1015">
        <v>48</v>
      </c>
      <c r="H25" s="993"/>
      <c r="K25" s="991"/>
    </row>
    <row r="26" spans="1:11" s="1026" customFormat="1" ht="11.25" customHeight="1">
      <c r="A26" s="1010">
        <v>49</v>
      </c>
      <c r="B26" s="1015" t="s">
        <v>614</v>
      </c>
      <c r="C26" s="992" t="s">
        <v>1495</v>
      </c>
      <c r="D26" s="1008"/>
      <c r="E26" s="1004">
        <v>-86322</v>
      </c>
      <c r="F26" s="1007">
        <v>20237</v>
      </c>
      <c r="G26" s="1015">
        <v>49</v>
      </c>
      <c r="H26" s="993"/>
      <c r="K26" s="991"/>
    </row>
    <row r="27" spans="1:11" s="1026" customFormat="1" ht="11.25" customHeight="1">
      <c r="A27" s="1010">
        <v>50</v>
      </c>
      <c r="B27" s="1015" t="s">
        <v>614</v>
      </c>
      <c r="C27" s="1009" t="s">
        <v>1496</v>
      </c>
      <c r="D27" s="1008"/>
      <c r="E27" s="1004">
        <v>642157</v>
      </c>
      <c r="F27" s="1007">
        <v>823690</v>
      </c>
      <c r="G27" s="1015">
        <v>50</v>
      </c>
      <c r="H27" s="993"/>
      <c r="K27" s="757"/>
    </row>
    <row r="28" spans="1:11" s="1026" customFormat="1" ht="11.25" customHeight="1">
      <c r="A28" s="1010">
        <v>51</v>
      </c>
      <c r="B28" s="1021"/>
      <c r="C28" s="1022"/>
      <c r="D28" s="1008" t="s">
        <v>1497</v>
      </c>
      <c r="E28" s="1004">
        <v>2759476</v>
      </c>
      <c r="F28" s="1007">
        <v>2453213</v>
      </c>
      <c r="G28" s="1015">
        <v>51</v>
      </c>
      <c r="H28" s="993"/>
      <c r="K28" s="757"/>
    </row>
    <row r="29" spans="1:11" s="1026" customFormat="1" ht="11.25" customHeight="1">
      <c r="A29" s="1010">
        <v>52</v>
      </c>
      <c r="B29" s="1015"/>
      <c r="C29" s="1022"/>
      <c r="D29" s="1008" t="s">
        <v>1498</v>
      </c>
      <c r="E29" s="1004">
        <v>4536226</v>
      </c>
      <c r="F29" s="1007">
        <v>4055877</v>
      </c>
      <c r="G29" s="1015">
        <v>52</v>
      </c>
      <c r="H29" s="993"/>
      <c r="K29" s="757"/>
    </row>
    <row r="30" spans="1:11" s="1026" customFormat="1" ht="11.25" customHeight="1">
      <c r="A30" s="1020"/>
      <c r="B30" s="1025"/>
      <c r="C30" s="1023" t="s">
        <v>1499</v>
      </c>
      <c r="D30" s="1028"/>
      <c r="E30" s="740"/>
      <c r="F30" s="1003"/>
      <c r="G30" s="1018"/>
      <c r="H30" s="993"/>
      <c r="K30" s="757"/>
    </row>
    <row r="31" spans="1:11" s="1026" customFormat="1" ht="11.25" customHeight="1">
      <c r="A31" s="1017">
        <v>53</v>
      </c>
      <c r="B31" s="1025"/>
      <c r="C31" s="1005" t="s">
        <v>1500</v>
      </c>
      <c r="D31" s="1005"/>
      <c r="E31" s="740"/>
      <c r="F31" s="1003"/>
      <c r="G31" s="1019">
        <v>53</v>
      </c>
      <c r="H31" s="993"/>
      <c r="K31" s="757"/>
    </row>
    <row r="32" spans="1:11" s="1026" customFormat="1" ht="11.25" customHeight="1">
      <c r="A32" s="1016"/>
      <c r="B32" s="1021"/>
      <c r="C32" s="1008" t="s">
        <v>1501</v>
      </c>
      <c r="D32" s="1008"/>
      <c r="E32" s="1004"/>
      <c r="F32" s="1007"/>
      <c r="G32" s="1014"/>
      <c r="H32" s="993"/>
    </row>
    <row r="33" spans="1:12" s="1026" customFormat="1" ht="11.25" customHeight="1">
      <c r="A33" s="1017">
        <v>54</v>
      </c>
      <c r="B33" s="1025"/>
      <c r="C33" s="1005" t="s">
        <v>1502</v>
      </c>
      <c r="D33" s="1005"/>
      <c r="E33" s="740"/>
      <c r="F33" s="1003"/>
      <c r="G33" s="1019">
        <v>54</v>
      </c>
      <c r="H33" s="993"/>
      <c r="K33" s="991"/>
    </row>
    <row r="34" spans="1:12" s="1026" customFormat="1" ht="11.25" customHeight="1">
      <c r="A34" s="1016"/>
      <c r="B34" s="1021"/>
      <c r="C34" s="1008" t="s">
        <v>1501</v>
      </c>
      <c r="D34" s="1008"/>
      <c r="E34" s="1004"/>
      <c r="F34" s="1007"/>
      <c r="G34" s="1014"/>
      <c r="H34" s="993"/>
      <c r="K34" s="987"/>
    </row>
    <row r="35" spans="1:12" s="1026" customFormat="1" ht="11.25" customHeight="1">
      <c r="A35" s="1010">
        <v>55</v>
      </c>
      <c r="B35" s="1021"/>
      <c r="C35" s="1008" t="s">
        <v>1503</v>
      </c>
      <c r="D35" s="1008"/>
      <c r="E35" s="1004">
        <f>E29+E31+E33</f>
        <v>4536226</v>
      </c>
      <c r="F35" s="1007">
        <f>F29+F31+F33</f>
        <v>4055877</v>
      </c>
      <c r="G35" s="1015">
        <v>55</v>
      </c>
      <c r="H35" s="993"/>
      <c r="K35" s="757"/>
      <c r="L35" s="986"/>
    </row>
    <row r="36" spans="1:12" s="1026" customFormat="1" ht="11.25" customHeight="1">
      <c r="A36" s="1020"/>
      <c r="B36" s="1025"/>
      <c r="C36" s="1023" t="s">
        <v>1504</v>
      </c>
      <c r="D36" s="1028"/>
      <c r="E36" s="740"/>
      <c r="F36" s="1003"/>
      <c r="G36" s="1018"/>
      <c r="H36" s="993"/>
      <c r="K36" s="987"/>
    </row>
    <row r="37" spans="1:12" s="1026" customFormat="1" ht="11.25" customHeight="1">
      <c r="A37" s="1010">
        <v>56</v>
      </c>
      <c r="B37" s="1021"/>
      <c r="C37" s="1008" t="s">
        <v>1505</v>
      </c>
      <c r="D37" s="1008"/>
      <c r="E37" s="1004"/>
      <c r="F37" s="1007"/>
      <c r="G37" s="1015">
        <v>56</v>
      </c>
      <c r="H37" s="993"/>
      <c r="K37" s="987"/>
    </row>
    <row r="38" spans="1:12" s="1026" customFormat="1" ht="11.25" customHeight="1">
      <c r="A38" s="1010">
        <v>57</v>
      </c>
      <c r="B38" s="1021"/>
      <c r="C38" s="1008" t="s">
        <v>1506</v>
      </c>
      <c r="D38" s="1008"/>
      <c r="E38" s="1004"/>
      <c r="F38" s="1007"/>
      <c r="G38" s="1015">
        <v>57</v>
      </c>
      <c r="H38" s="993"/>
      <c r="K38" s="987"/>
    </row>
    <row r="39" spans="1:12" s="1026" customFormat="1" ht="11.25" customHeight="1">
      <c r="A39" s="1010">
        <v>58</v>
      </c>
      <c r="B39" s="1021"/>
      <c r="C39" s="1008" t="s">
        <v>1507</v>
      </c>
      <c r="D39" s="1008"/>
      <c r="E39" s="1004"/>
      <c r="F39" s="1007"/>
      <c r="G39" s="1015">
        <v>58</v>
      </c>
      <c r="H39" s="993"/>
      <c r="K39" s="757"/>
    </row>
    <row r="40" spans="1:12" s="1026" customFormat="1" ht="11.25" customHeight="1">
      <c r="A40" s="1010">
        <v>59</v>
      </c>
      <c r="B40" s="1021"/>
      <c r="C40" s="1022"/>
      <c r="D40" s="1008" t="s">
        <v>1508</v>
      </c>
      <c r="E40" s="1004"/>
      <c r="F40" s="1007"/>
      <c r="G40" s="1015">
        <v>59</v>
      </c>
      <c r="H40" s="993"/>
      <c r="K40" s="757"/>
    </row>
    <row r="41" spans="1:12" s="1026" customFormat="1" ht="11.25" customHeight="1">
      <c r="A41" s="1017">
        <v>60</v>
      </c>
      <c r="B41" s="1025"/>
      <c r="C41" s="1005" t="s">
        <v>1509</v>
      </c>
      <c r="D41" s="1005"/>
      <c r="E41" s="740"/>
      <c r="F41" s="1003"/>
      <c r="G41" s="1019">
        <v>60</v>
      </c>
      <c r="H41" s="993"/>
      <c r="K41" s="991"/>
    </row>
    <row r="42" spans="1:12" s="1026" customFormat="1" ht="11.25" customHeight="1">
      <c r="A42" s="1016"/>
      <c r="B42" s="1021"/>
      <c r="C42" s="1008" t="s">
        <v>1510</v>
      </c>
      <c r="D42" s="1008"/>
      <c r="E42" s="1004"/>
      <c r="F42" s="1007"/>
      <c r="G42" s="1014"/>
      <c r="H42" s="993"/>
    </row>
    <row r="43" spans="1:12" s="1026" customFormat="1" ht="11.25" customHeight="1">
      <c r="A43" s="1010">
        <v>61</v>
      </c>
      <c r="B43" s="1015" t="s">
        <v>614</v>
      </c>
      <c r="C43" s="1022"/>
      <c r="D43" s="1008" t="s">
        <v>1511</v>
      </c>
      <c r="E43" s="1004">
        <f>E29+E40+E42</f>
        <v>4536226</v>
      </c>
      <c r="F43" s="1007">
        <f>F29+F40+F42</f>
        <v>4055877</v>
      </c>
      <c r="G43" s="1015">
        <v>61</v>
      </c>
      <c r="H43" s="993"/>
      <c r="K43" s="991"/>
    </row>
    <row r="44" spans="1:12" s="1026" customFormat="1" ht="11.25" customHeight="1">
      <c r="A44" s="1020"/>
      <c r="B44" s="1025"/>
      <c r="C44" s="729" t="s">
        <v>1512</v>
      </c>
      <c r="D44" s="744"/>
      <c r="E44" s="742"/>
      <c r="F44" s="1012"/>
      <c r="G44" s="1018"/>
      <c r="H44" s="993"/>
    </row>
    <row r="45" spans="1:12" s="1026" customFormat="1" ht="11.25" customHeight="1">
      <c r="A45" s="1010">
        <v>62</v>
      </c>
      <c r="B45" s="1015" t="s">
        <v>614</v>
      </c>
      <c r="C45" s="1008" t="s">
        <v>1513</v>
      </c>
      <c r="D45" s="985"/>
      <c r="E45" s="1004">
        <v>7169194</v>
      </c>
      <c r="F45" s="1007">
        <v>6490410</v>
      </c>
      <c r="G45" s="1015">
        <v>62</v>
      </c>
      <c r="H45" s="993"/>
      <c r="K45" s="991"/>
    </row>
    <row r="46" spans="1:12" s="1026" customFormat="1" ht="11.25" customHeight="1">
      <c r="A46" s="1010">
        <v>63</v>
      </c>
      <c r="B46" s="1015" t="s">
        <v>614</v>
      </c>
      <c r="C46" s="1008" t="s">
        <v>1514</v>
      </c>
      <c r="D46" s="985"/>
      <c r="E46" s="1004">
        <f>SUM(E24:E26)*-1</f>
        <v>-2117319</v>
      </c>
      <c r="F46" s="1007">
        <f>SUM(F24:F26)*-1</f>
        <v>-1629523</v>
      </c>
      <c r="G46" s="1015">
        <v>63</v>
      </c>
      <c r="H46" s="993"/>
      <c r="K46" s="991"/>
    </row>
    <row r="47" spans="1:12" s="1026" customFormat="1" ht="11.25" customHeight="1">
      <c r="A47" s="1010">
        <v>64</v>
      </c>
      <c r="B47" s="1015" t="s">
        <v>614</v>
      </c>
      <c r="C47" s="1008" t="s">
        <v>1515</v>
      </c>
      <c r="D47" s="985"/>
      <c r="E47" s="1004">
        <f>E27*-1</f>
        <v>-642157</v>
      </c>
      <c r="F47" s="1007">
        <f>F27*-1</f>
        <v>-823690</v>
      </c>
      <c r="G47" s="1015">
        <v>64</v>
      </c>
      <c r="H47" s="993"/>
      <c r="K47" s="991"/>
    </row>
    <row r="48" spans="1:12" s="1026" customFormat="1" ht="11.25" customHeight="1">
      <c r="A48" s="1010">
        <v>65</v>
      </c>
      <c r="B48" s="1021"/>
      <c r="C48" s="1008" t="s">
        <v>1516</v>
      </c>
      <c r="D48" s="985"/>
      <c r="E48" s="984"/>
      <c r="F48" s="745"/>
      <c r="G48" s="1015">
        <v>65</v>
      </c>
      <c r="H48" s="993"/>
      <c r="K48" s="991"/>
    </row>
    <row r="49" spans="1:11" s="1026" customFormat="1" ht="11.25" customHeight="1">
      <c r="A49" s="1010">
        <v>66</v>
      </c>
      <c r="B49" s="1021"/>
      <c r="C49" s="1008" t="s">
        <v>1517</v>
      </c>
      <c r="D49" s="985"/>
      <c r="E49" s="1004">
        <v>203</v>
      </c>
      <c r="F49" s="1007">
        <v>1863</v>
      </c>
      <c r="G49" s="1015">
        <v>66</v>
      </c>
      <c r="H49" s="993"/>
      <c r="K49" s="991"/>
    </row>
    <row r="50" spans="1:11" s="1026" customFormat="1" ht="11.25" customHeight="1" thickBot="1">
      <c r="A50" s="1010">
        <v>67</v>
      </c>
      <c r="B50" s="1021"/>
      <c r="C50" s="1008" t="s">
        <v>1518</v>
      </c>
      <c r="D50" s="985"/>
      <c r="E50" s="1000">
        <f>SUM(E45:E49)</f>
        <v>4409921</v>
      </c>
      <c r="F50" s="999">
        <f>SUM(F45:F49)</f>
        <v>4039060</v>
      </c>
      <c r="G50" s="1015">
        <v>67</v>
      </c>
      <c r="H50" s="993"/>
      <c r="K50" s="991"/>
    </row>
    <row r="51" spans="1:11" s="1026" customFormat="1" ht="11.25" customHeight="1">
      <c r="A51" s="3487"/>
      <c r="E51" s="993"/>
      <c r="F51" s="993"/>
      <c r="G51" s="1018"/>
      <c r="H51" s="993"/>
    </row>
    <row r="52" spans="1:11" s="1026" customFormat="1" ht="11.25" customHeight="1">
      <c r="A52" s="3487"/>
      <c r="E52" s="993"/>
      <c r="F52" s="993"/>
      <c r="G52" s="1018"/>
      <c r="H52" s="993"/>
    </row>
    <row r="53" spans="1:11" s="1026" customFormat="1" ht="11.25" customHeight="1">
      <c r="A53" s="3498" t="s">
        <v>1025</v>
      </c>
      <c r="B53" s="3503" t="s">
        <v>1519</v>
      </c>
      <c r="C53" s="3503"/>
      <c r="D53" s="3503"/>
      <c r="E53" s="983"/>
      <c r="F53" s="983"/>
      <c r="G53" s="1018"/>
      <c r="H53" s="993"/>
    </row>
    <row r="54" spans="1:11" s="1026" customFormat="1" ht="11.25" customHeight="1">
      <c r="A54" s="3499"/>
      <c r="B54" s="983"/>
      <c r="C54" s="983"/>
      <c r="D54" s="983"/>
      <c r="E54" s="983"/>
      <c r="F54" s="983"/>
      <c r="G54" s="1018"/>
      <c r="H54" s="993"/>
    </row>
    <row r="55" spans="1:11" s="1026" customFormat="1" ht="11.25" customHeight="1">
      <c r="A55" s="3487"/>
      <c r="E55" s="993"/>
      <c r="F55" s="993"/>
      <c r="G55" s="1018"/>
      <c r="H55" s="993"/>
    </row>
    <row r="56" spans="1:11" s="1026" customFormat="1" ht="11.25" customHeight="1">
      <c r="A56" s="3487"/>
      <c r="E56" s="993"/>
      <c r="F56" s="993"/>
      <c r="G56" s="1018"/>
      <c r="H56" s="993"/>
    </row>
    <row r="57" spans="1:11" s="1026" customFormat="1" ht="11.25" customHeight="1">
      <c r="A57" s="3487"/>
      <c r="E57" s="993"/>
      <c r="F57" s="993"/>
      <c r="G57" s="1018"/>
      <c r="H57" s="993"/>
    </row>
    <row r="58" spans="1:11" s="1026" customFormat="1" ht="11.25" customHeight="1">
      <c r="A58" s="3487"/>
      <c r="E58" s="993"/>
      <c r="F58" s="993"/>
      <c r="G58" s="1018"/>
      <c r="H58" s="993"/>
    </row>
    <row r="59" spans="1:11" s="1026" customFormat="1" ht="11.25" customHeight="1">
      <c r="A59" s="3487"/>
      <c r="E59" s="993"/>
      <c r="F59" s="993"/>
      <c r="G59" s="1018"/>
      <c r="H59" s="993"/>
    </row>
    <row r="60" spans="1:11" s="1026" customFormat="1" ht="11.25" customHeight="1">
      <c r="A60" s="3487"/>
      <c r="E60" s="993"/>
      <c r="F60" s="993"/>
      <c r="G60" s="1018"/>
      <c r="H60" s="993"/>
    </row>
    <row r="61" spans="1:11" s="1026" customFormat="1" ht="11.25" customHeight="1">
      <c r="A61" s="3487"/>
      <c r="E61" s="993"/>
      <c r="F61" s="993"/>
      <c r="G61" s="1018"/>
      <c r="H61" s="993"/>
    </row>
    <row r="62" spans="1:11" s="1026" customFormat="1" ht="11.25" customHeight="1">
      <c r="A62" s="3487"/>
      <c r="E62" s="993"/>
      <c r="F62" s="993"/>
      <c r="G62" s="1018"/>
      <c r="H62" s="993"/>
    </row>
    <row r="63" spans="1:11" s="1026" customFormat="1" ht="11.25" customHeight="1">
      <c r="A63" s="3487"/>
      <c r="E63" s="993"/>
      <c r="F63" s="993"/>
      <c r="G63" s="1018"/>
      <c r="H63" s="993"/>
    </row>
    <row r="64" spans="1:11" s="1026" customFormat="1" ht="11.25" customHeight="1">
      <c r="A64" s="3487"/>
      <c r="E64" s="993"/>
      <c r="F64" s="993"/>
      <c r="G64" s="1018"/>
      <c r="H64" s="993"/>
    </row>
    <row r="65" spans="1:8" s="1026" customFormat="1" ht="11.25" customHeight="1">
      <c r="A65" s="3487"/>
      <c r="E65" s="993"/>
      <c r="F65" s="993"/>
      <c r="G65" s="1018"/>
      <c r="H65" s="993"/>
    </row>
    <row r="66" spans="1:8" s="1026" customFormat="1" ht="11.25" customHeight="1">
      <c r="A66" s="3487"/>
      <c r="E66" s="993"/>
      <c r="F66" s="993"/>
      <c r="G66" s="1018"/>
      <c r="H66" s="993"/>
    </row>
    <row r="67" spans="1:8" s="1026" customFormat="1" ht="7.5" customHeight="1">
      <c r="A67" s="982"/>
      <c r="B67" s="1022"/>
      <c r="C67" s="1022"/>
      <c r="D67" s="1022"/>
      <c r="E67" s="746"/>
      <c r="F67" s="746"/>
      <c r="G67" s="1014"/>
      <c r="H67" s="993"/>
    </row>
    <row r="68" spans="1:8" s="1026" customFormat="1">
      <c r="G68" s="981"/>
    </row>
    <row r="69" spans="1:8" s="1026" customFormat="1">
      <c r="G69" s="981"/>
    </row>
    <row r="70" spans="1:8" s="1026" customFormat="1">
      <c r="G70" s="981"/>
    </row>
    <row r="71" spans="1:8" s="1026" customFormat="1">
      <c r="G71" s="981"/>
    </row>
    <row r="72" spans="1:8" s="1026" customFormat="1">
      <c r="G72" s="981"/>
    </row>
    <row r="73" spans="1:8" s="727" customFormat="1">
      <c r="G73" s="980"/>
    </row>
    <row r="74" spans="1:8" s="727" customFormat="1">
      <c r="G74" s="980"/>
    </row>
    <row r="75" spans="1:8" s="727" customFormat="1">
      <c r="G75" s="980"/>
    </row>
    <row r="76" spans="1:8" s="727" customFormat="1">
      <c r="G76" s="980"/>
    </row>
    <row r="77" spans="1:8" s="727" customFormat="1">
      <c r="G77" s="980"/>
    </row>
    <row r="78" spans="1:8" s="727" customFormat="1">
      <c r="G78" s="980"/>
    </row>
    <row r="79" spans="1:8" s="727" customFormat="1">
      <c r="G79" s="980"/>
    </row>
    <row r="80" spans="1:8" s="727" customFormat="1">
      <c r="G80" s="980"/>
    </row>
    <row r="81" spans="7:7" s="727" customFormat="1">
      <c r="G81" s="980"/>
    </row>
    <row r="82" spans="7:7" s="727" customFormat="1">
      <c r="G82" s="980"/>
    </row>
    <row r="83" spans="7:7" s="727" customFormat="1">
      <c r="G83" s="980"/>
    </row>
    <row r="84" spans="7:7" s="727" customFormat="1">
      <c r="G84" s="980"/>
    </row>
    <row r="85" spans="7:7" s="727" customFormat="1"/>
    <row r="86" spans="7:7" s="727" customFormat="1"/>
    <row r="87" spans="7:7" s="727" customFormat="1"/>
    <row r="88" spans="7:7" s="727" customFormat="1"/>
    <row r="89" spans="7:7" s="727" customFormat="1"/>
    <row r="90" spans="7:7" s="727" customFormat="1"/>
    <row r="91" spans="7:7" s="727" customFormat="1"/>
    <row r="92" spans="7:7" s="727" customFormat="1"/>
    <row r="93" spans="7:7" s="727" customFormat="1"/>
    <row r="94" spans="7:7" s="727" customFormat="1"/>
    <row r="95" spans="7:7" s="727" customFormat="1"/>
    <row r="96" spans="7:7" s="727" customFormat="1"/>
    <row r="97" s="727" customFormat="1"/>
    <row r="98" s="727" customFormat="1"/>
    <row r="99" s="727" customFormat="1"/>
    <row r="100" s="727" customFormat="1"/>
    <row r="101" s="727" customFormat="1"/>
    <row r="102" s="727" customFormat="1"/>
    <row r="103" s="727" customFormat="1"/>
    <row r="104" s="727" customFormat="1"/>
    <row r="105" s="727" customFormat="1"/>
    <row r="106" s="727" customFormat="1"/>
    <row r="107" s="727" customFormat="1"/>
    <row r="108" s="727" customFormat="1"/>
    <row r="109" s="727" customFormat="1"/>
    <row r="110" s="727" customFormat="1"/>
    <row r="111" s="727" customFormat="1"/>
    <row r="112" s="727" customFormat="1"/>
    <row r="113" s="727" customFormat="1"/>
    <row r="114" s="727" customFormat="1"/>
    <row r="115" s="727" customFormat="1"/>
    <row r="116" s="727" customFormat="1"/>
    <row r="117" s="727" customFormat="1"/>
    <row r="118" s="727" customFormat="1"/>
    <row r="119" s="727" customFormat="1"/>
    <row r="120" s="727" customFormat="1"/>
    <row r="121" s="727" customFormat="1"/>
    <row r="122" s="727" customFormat="1"/>
    <row r="123" s="727" customFormat="1"/>
    <row r="124" s="727" customFormat="1"/>
    <row r="125" s="727" customFormat="1"/>
    <row r="126" s="727" customFormat="1"/>
    <row r="127" s="727" customFormat="1"/>
    <row r="128" s="727" customFormat="1"/>
    <row r="129" s="727" customFormat="1"/>
    <row r="130" s="727" customFormat="1"/>
    <row r="131" s="727" customFormat="1"/>
    <row r="132" s="727" customFormat="1"/>
    <row r="133" s="727" customFormat="1"/>
    <row r="134" s="727" customFormat="1"/>
    <row r="135" s="727" customFormat="1"/>
    <row r="136" s="727" customFormat="1"/>
    <row r="137" s="727" customFormat="1"/>
    <row r="138" s="727" customFormat="1"/>
    <row r="139" s="727" customFormat="1"/>
    <row r="140" s="727" customFormat="1"/>
    <row r="141" s="727" customFormat="1"/>
    <row r="142" s="727" customFormat="1"/>
    <row r="143" s="727" customFormat="1"/>
    <row r="144" s="727" customFormat="1"/>
    <row r="145" s="727" customFormat="1"/>
    <row r="146" s="727" customFormat="1"/>
    <row r="147" s="727" customFormat="1"/>
    <row r="148" s="727" customFormat="1"/>
    <row r="149" s="727" customFormat="1"/>
    <row r="150" s="727" customFormat="1"/>
    <row r="151" s="727" customFormat="1"/>
    <row r="152" s="727" customFormat="1"/>
    <row r="153" s="727" customFormat="1"/>
    <row r="154" s="727" customFormat="1"/>
    <row r="155" s="727" customFormat="1"/>
    <row r="156" s="727" customFormat="1"/>
    <row r="157" s="727" customFormat="1"/>
    <row r="158" s="727" customFormat="1"/>
    <row r="159" s="727" customFormat="1"/>
    <row r="160" s="727" customFormat="1"/>
    <row r="161" s="727" customFormat="1"/>
    <row r="162" s="727" customFormat="1"/>
    <row r="163" s="727" customFormat="1"/>
    <row r="164" s="727" customFormat="1"/>
    <row r="165" s="727" customFormat="1"/>
    <row r="166" s="727" customFormat="1"/>
    <row r="167" s="727" customFormat="1"/>
    <row r="168" s="727" customFormat="1"/>
    <row r="169" s="727" customFormat="1"/>
    <row r="170" s="727" customFormat="1"/>
    <row r="171" s="727" customFormat="1"/>
    <row r="172" s="727" customFormat="1"/>
    <row r="173" s="727" customFormat="1"/>
    <row r="174" s="727" customFormat="1"/>
    <row r="175" s="727" customFormat="1"/>
    <row r="176" s="727" customFormat="1"/>
    <row r="177" s="727" customFormat="1"/>
    <row r="178" s="727" customFormat="1"/>
    <row r="179" s="727" customFormat="1"/>
    <row r="180" s="727" customFormat="1"/>
    <row r="181" s="727" customFormat="1"/>
    <row r="182" s="727" customFormat="1"/>
    <row r="183" s="727" customFormat="1"/>
    <row r="184" s="727" customFormat="1"/>
    <row r="185" s="727" customFormat="1"/>
    <row r="186" s="727" customFormat="1"/>
    <row r="187" s="727" customFormat="1"/>
    <row r="188" s="727" customFormat="1"/>
    <row r="189" s="727" customFormat="1"/>
    <row r="190" s="727" customFormat="1"/>
    <row r="191" s="727" customFormat="1"/>
    <row r="192" s="727" customFormat="1"/>
    <row r="193" s="727" customFormat="1"/>
    <row r="194" s="727" customFormat="1"/>
    <row r="195" s="727" customFormat="1"/>
    <row r="196" s="727" customFormat="1"/>
    <row r="197" s="727" customFormat="1"/>
    <row r="198" s="727" customFormat="1"/>
    <row r="199" s="727" customFormat="1"/>
    <row r="200" s="727" customFormat="1"/>
    <row r="201" s="727" customFormat="1"/>
    <row r="202" s="727" customFormat="1"/>
    <row r="203" s="727" customFormat="1"/>
    <row r="204" s="727" customFormat="1"/>
    <row r="205" s="727" customFormat="1"/>
    <row r="206" s="727" customFormat="1"/>
    <row r="207" s="727" customFormat="1"/>
    <row r="208" s="727" customFormat="1"/>
    <row r="209" s="727" customFormat="1"/>
    <row r="210" s="727" customFormat="1"/>
    <row r="211" s="727" customFormat="1"/>
    <row r="212" s="727" customFormat="1"/>
    <row r="213" s="727" customFormat="1"/>
    <row r="214" s="727" customFormat="1"/>
    <row r="215" s="727" customFormat="1"/>
    <row r="216" s="727" customFormat="1"/>
    <row r="217" s="727" customFormat="1"/>
    <row r="218" s="727" customFormat="1"/>
    <row r="219" s="727" customFormat="1"/>
    <row r="220" s="727" customFormat="1"/>
    <row r="221" s="727" customFormat="1"/>
    <row r="222" s="727" customFormat="1"/>
    <row r="223" s="727" customFormat="1"/>
    <row r="224" s="727" customFormat="1"/>
    <row r="225" s="727" customFormat="1"/>
    <row r="226" s="727" customFormat="1"/>
    <row r="227" s="727" customFormat="1"/>
    <row r="228" s="727" customFormat="1"/>
    <row r="229" s="727" customFormat="1"/>
    <row r="230" s="727" customFormat="1"/>
    <row r="231" s="727" customFormat="1"/>
    <row r="232" s="727" customFormat="1"/>
    <row r="233" s="727" customFormat="1"/>
    <row r="234" s="727" customFormat="1"/>
    <row r="235" s="727" customFormat="1"/>
    <row r="236" s="727" customFormat="1"/>
    <row r="237" s="727" customFormat="1"/>
    <row r="238" s="727" customFormat="1"/>
    <row r="239" s="727" customFormat="1"/>
    <row r="240" s="727" customFormat="1"/>
    <row r="241" s="727" customFormat="1"/>
    <row r="242" s="727" customFormat="1"/>
    <row r="243" s="727" customFormat="1"/>
    <row r="244" s="727" customFormat="1"/>
    <row r="245" s="727" customFormat="1"/>
    <row r="246" s="727" customFormat="1"/>
    <row r="247" s="727" customFormat="1"/>
    <row r="248" s="727" customFormat="1"/>
  </sheetData>
  <mergeCells count="1">
    <mergeCell ref="B53:D53"/>
  </mergeCells>
  <pageMargins left="0.65" right="0.25" top="0.5" bottom="0.5" header="0.25" footer="0.25"/>
  <pageSetup orientation="portrait" r:id="rId1"/>
  <headerFooter alignWithMargins="0">
    <oddHeader>&amp;L&amp;"Arial,Regular"&amp;8Road Initials: UPRR  Year: 2012&amp;R&amp;"Arial,Regular"&amp;8 17</oddHeader>
    <oddFooter>&amp;L&amp;"Arial,Regular"&amp;8Railroad Annual Report R-1</oddFooter>
  </headerFooter>
</worksheet>
</file>

<file path=xl/worksheets/sheet13.xml><?xml version="1.0" encoding="utf-8"?>
<worksheet xmlns="http://schemas.openxmlformats.org/spreadsheetml/2006/main" xmlns:r="http://schemas.openxmlformats.org/officeDocument/2006/relationships">
  <sheetPr codeName="Sheet13">
    <pageSetUpPr fitToPage="1"/>
  </sheetPr>
  <dimension ref="A1:H439"/>
  <sheetViews>
    <sheetView zoomScaleNormal="100" workbookViewId="0"/>
  </sheetViews>
  <sheetFormatPr defaultColWidth="9.625" defaultRowHeight="9.75"/>
  <cols>
    <col min="1" max="1" width="3.625" style="998" customWidth="1"/>
    <col min="2" max="2" width="4.25" style="998" customWidth="1"/>
    <col min="3" max="3" width="3.875" style="998" customWidth="1"/>
    <col min="4" max="5" width="9.125" style="998" customWidth="1"/>
    <col min="6" max="6" width="10.25" style="998" customWidth="1"/>
    <col min="7" max="7" width="30.25" style="998" customWidth="1"/>
    <col min="8" max="8" width="16" style="998" customWidth="1"/>
    <col min="9" max="19" width="9.625" style="998" customWidth="1"/>
    <col min="20" max="16384" width="9.625" style="998"/>
  </cols>
  <sheetData>
    <row r="1" spans="1:8" s="727" customFormat="1" ht="11.25" customHeight="1">
      <c r="A1" s="3453"/>
      <c r="B1" s="1048"/>
      <c r="C1" s="1048"/>
      <c r="D1" s="1048"/>
      <c r="E1" s="1048"/>
      <c r="F1" s="1048"/>
      <c r="G1" s="1048"/>
      <c r="H1" s="1030"/>
    </row>
    <row r="2" spans="1:8" s="727" customFormat="1" ht="11.25" customHeight="1">
      <c r="A2" s="3454"/>
      <c r="B2" s="1029"/>
      <c r="C2" s="1029"/>
      <c r="D2" s="1029"/>
      <c r="E2" s="1029"/>
      <c r="F2" s="1029"/>
      <c r="G2" s="1029"/>
      <c r="H2" s="1028"/>
    </row>
    <row r="3" spans="1:8" s="727" customFormat="1" ht="11.25" customHeight="1">
      <c r="A3" s="3454"/>
      <c r="B3" s="1029"/>
      <c r="C3" s="1029"/>
      <c r="D3" s="1029"/>
      <c r="E3" s="1029"/>
      <c r="F3" s="1029"/>
      <c r="G3" s="1029"/>
      <c r="H3" s="1028"/>
    </row>
    <row r="4" spans="1:8" s="727" customFormat="1" ht="11.25" customHeight="1">
      <c r="A4" s="3504" t="s">
        <v>3431</v>
      </c>
      <c r="B4" s="3505"/>
      <c r="C4" s="3505"/>
      <c r="D4" s="3505"/>
      <c r="E4" s="3505"/>
      <c r="F4" s="3505"/>
      <c r="G4" s="3505"/>
      <c r="H4" s="3506"/>
    </row>
    <row r="5" spans="1:8" s="727" customFormat="1" ht="11.25" customHeight="1">
      <c r="A5" s="3456"/>
      <c r="B5" s="1024"/>
      <c r="C5" s="1026"/>
      <c r="D5" s="3457"/>
      <c r="E5" s="1023"/>
      <c r="F5" s="1029"/>
      <c r="G5" s="1029"/>
      <c r="H5" s="1025"/>
    </row>
    <row r="6" spans="1:8" s="727" customFormat="1" ht="11.25" customHeight="1">
      <c r="A6" s="3456"/>
      <c r="B6" s="1024"/>
      <c r="C6" s="1026"/>
      <c r="D6" s="3457"/>
      <c r="E6" s="3458"/>
      <c r="F6" s="1026"/>
      <c r="G6" s="1026"/>
      <c r="H6" s="1025"/>
    </row>
    <row r="7" spans="1:8" s="727" customFormat="1" ht="11.25" customHeight="1">
      <c r="A7" s="3487"/>
      <c r="B7" s="1026"/>
      <c r="C7" s="1026"/>
      <c r="D7" s="1026"/>
      <c r="E7" s="1026"/>
      <c r="F7" s="1026"/>
      <c r="G7" s="1026"/>
      <c r="H7" s="1025"/>
    </row>
    <row r="8" spans="1:8" s="727" customFormat="1" ht="11.25" customHeight="1">
      <c r="A8" s="3456"/>
      <c r="B8" s="1024"/>
      <c r="C8" s="1026"/>
      <c r="D8" s="1026"/>
      <c r="E8" s="1024"/>
      <c r="F8" s="1026"/>
      <c r="G8" s="3457"/>
      <c r="H8" s="1025"/>
    </row>
    <row r="9" spans="1:8" s="727" customFormat="1" ht="11.25" customHeight="1">
      <c r="A9" s="3456"/>
      <c r="B9" s="1024"/>
      <c r="C9" s="1026"/>
      <c r="D9" s="1026"/>
      <c r="E9" s="1024"/>
      <c r="F9" s="1026"/>
      <c r="G9" s="3457"/>
      <c r="H9" s="1025"/>
    </row>
    <row r="10" spans="1:8" s="727" customFormat="1" ht="11.25" customHeight="1">
      <c r="A10" s="3456"/>
      <c r="B10" s="1024"/>
      <c r="C10" s="1026"/>
      <c r="D10" s="1026"/>
      <c r="E10" s="1024"/>
      <c r="F10" s="1026"/>
      <c r="G10" s="3457"/>
      <c r="H10" s="1025"/>
    </row>
    <row r="11" spans="1:8" s="727" customFormat="1" ht="11.25" customHeight="1">
      <c r="A11" s="3456"/>
      <c r="B11" s="1024"/>
      <c r="C11" s="1026"/>
      <c r="D11" s="1026"/>
      <c r="E11" s="1026"/>
      <c r="F11" s="1026"/>
      <c r="G11" s="3458"/>
      <c r="H11" s="1025"/>
    </row>
    <row r="12" spans="1:8" s="727" customFormat="1" ht="11.25" customHeight="1">
      <c r="A12" s="3456"/>
      <c r="B12" s="1024"/>
      <c r="C12" s="1026"/>
      <c r="D12" s="1026"/>
      <c r="E12" s="1024"/>
      <c r="F12" s="1026"/>
      <c r="G12" s="3460"/>
      <c r="H12" s="1025"/>
    </row>
    <row r="13" spans="1:8" s="727" customFormat="1" ht="11.25" customHeight="1">
      <c r="A13" s="3456"/>
      <c r="B13" s="1024"/>
      <c r="C13" s="1026"/>
      <c r="D13" s="1026"/>
      <c r="E13" s="1024"/>
      <c r="F13" s="1026"/>
      <c r="G13" s="3457"/>
      <c r="H13" s="1025"/>
    </row>
    <row r="14" spans="1:8" s="727" customFormat="1" ht="11.25" customHeight="1">
      <c r="A14" s="3456"/>
      <c r="B14" s="1024"/>
      <c r="C14" s="1026"/>
      <c r="D14" s="1026"/>
      <c r="E14" s="1024"/>
      <c r="F14" s="1026"/>
      <c r="G14" s="3457"/>
      <c r="H14" s="1025"/>
    </row>
    <row r="15" spans="1:8" s="727" customFormat="1" ht="11.25" customHeight="1">
      <c r="A15" s="3455"/>
      <c r="B15" s="1026"/>
      <c r="C15" s="1026"/>
      <c r="D15" s="1026"/>
      <c r="E15" s="1024"/>
      <c r="F15" s="1026"/>
      <c r="G15" s="3457"/>
      <c r="H15" s="1025"/>
    </row>
    <row r="16" spans="1:8" s="727" customFormat="1" ht="11.25" customHeight="1">
      <c r="A16" s="3487"/>
      <c r="B16" s="1026"/>
      <c r="C16" s="1026"/>
      <c r="D16" s="1026"/>
      <c r="E16" s="3458"/>
      <c r="F16" s="3458"/>
      <c r="G16" s="3458"/>
      <c r="H16" s="1025"/>
    </row>
    <row r="17" spans="1:8" s="727" customFormat="1" ht="11.25" customHeight="1">
      <c r="A17" s="3487"/>
      <c r="B17" s="1026"/>
      <c r="C17" s="1026"/>
      <c r="D17" s="1026"/>
      <c r="E17" s="1026"/>
      <c r="F17" s="1026"/>
      <c r="G17" s="1026"/>
      <c r="H17" s="1025"/>
    </row>
    <row r="18" spans="1:8" s="727" customFormat="1" ht="11.25" customHeight="1">
      <c r="A18" s="3487"/>
      <c r="B18" s="1026"/>
      <c r="C18" s="1026"/>
      <c r="D18" s="1026"/>
      <c r="E18" s="1026"/>
      <c r="F18" s="994"/>
      <c r="G18" s="994"/>
      <c r="H18" s="1025"/>
    </row>
    <row r="19" spans="1:8" s="727" customFormat="1" ht="11.25" customHeight="1">
      <c r="A19" s="3456"/>
      <c r="B19" s="994"/>
      <c r="C19" s="1026"/>
      <c r="D19" s="994"/>
      <c r="E19" s="994"/>
      <c r="F19" s="994"/>
      <c r="G19" s="994"/>
      <c r="H19" s="1018"/>
    </row>
    <row r="20" spans="1:8" s="727" customFormat="1" ht="11.25" customHeight="1">
      <c r="A20" s="3456"/>
      <c r="B20" s="994"/>
      <c r="C20" s="1026"/>
      <c r="D20" s="994"/>
      <c r="E20" s="994"/>
      <c r="F20" s="994"/>
      <c r="G20" s="994"/>
      <c r="H20" s="1019"/>
    </row>
    <row r="21" spans="1:8" s="727" customFormat="1" ht="11.25" customHeight="1">
      <c r="A21" s="3487"/>
      <c r="B21" s="1026"/>
      <c r="C21" s="1026"/>
      <c r="D21" s="994"/>
      <c r="E21" s="994"/>
      <c r="F21" s="994"/>
      <c r="G21" s="994"/>
      <c r="H21" s="1025"/>
    </row>
    <row r="22" spans="1:8" s="727" customFormat="1" ht="11.25" customHeight="1">
      <c r="A22" s="3487"/>
      <c r="B22" s="1026"/>
      <c r="C22" s="1023"/>
      <c r="D22" s="1026"/>
      <c r="E22" s="1026"/>
      <c r="F22" s="1026"/>
      <c r="G22" s="1026"/>
      <c r="H22" s="1025"/>
    </row>
    <row r="23" spans="1:8" s="727" customFormat="1" ht="11.25" customHeight="1">
      <c r="A23" s="3487"/>
      <c r="B23" s="1026"/>
      <c r="C23" s="1023"/>
      <c r="D23" s="1026"/>
      <c r="E23" s="1026"/>
      <c r="F23" s="1026"/>
      <c r="G23" s="1026"/>
      <c r="H23" s="1025"/>
    </row>
    <row r="24" spans="1:8" s="727" customFormat="1" ht="11.25" customHeight="1">
      <c r="A24" s="3487"/>
      <c r="B24" s="1026"/>
      <c r="C24" s="1023"/>
      <c r="D24" s="1026"/>
      <c r="E24" s="1026"/>
      <c r="F24" s="1026"/>
      <c r="G24" s="1026"/>
      <c r="H24" s="3488"/>
    </row>
    <row r="25" spans="1:8" s="727" customFormat="1" ht="11.25" customHeight="1">
      <c r="A25" s="3489"/>
      <c r="B25" s="1026"/>
      <c r="C25" s="1006"/>
      <c r="D25" s="3490"/>
      <c r="E25" s="3490"/>
      <c r="F25" s="993"/>
      <c r="G25" s="994"/>
      <c r="H25" s="3491"/>
    </row>
    <row r="26" spans="1:8" s="727" customFormat="1" ht="11.25" customHeight="1">
      <c r="A26" s="3489"/>
      <c r="B26" s="1026"/>
      <c r="C26" s="1006"/>
      <c r="D26" s="3490"/>
      <c r="E26" s="3490"/>
      <c r="F26" s="993"/>
      <c r="G26" s="3490"/>
      <c r="H26" s="3491"/>
    </row>
    <row r="27" spans="1:8" s="727" customFormat="1" ht="11.25" customHeight="1">
      <c r="A27" s="3489"/>
      <c r="B27" s="1026"/>
      <c r="C27" s="1006"/>
      <c r="D27" s="3490"/>
      <c r="E27" s="3490"/>
      <c r="F27" s="993"/>
      <c r="G27" s="3490"/>
      <c r="H27" s="3491"/>
    </row>
    <row r="28" spans="1:8" s="727" customFormat="1" ht="11.25" customHeight="1">
      <c r="A28" s="3489"/>
      <c r="B28" s="1026"/>
      <c r="C28" s="1006"/>
      <c r="D28" s="3490"/>
      <c r="E28" s="3490"/>
      <c r="F28" s="993"/>
      <c r="G28" s="3490"/>
      <c r="H28" s="3491"/>
    </row>
    <row r="29" spans="1:8" s="727" customFormat="1" ht="11.25" customHeight="1">
      <c r="A29" s="3489"/>
      <c r="B29" s="1026"/>
      <c r="C29" s="1006"/>
      <c r="D29" s="3490"/>
      <c r="E29" s="3490"/>
      <c r="F29" s="993"/>
      <c r="G29" s="3490"/>
      <c r="H29" s="3491"/>
    </row>
    <row r="30" spans="1:8" s="727" customFormat="1" ht="11.25" customHeight="1">
      <c r="A30" s="3489"/>
      <c r="B30" s="1026"/>
      <c r="C30" s="1006"/>
      <c r="D30" s="3490"/>
      <c r="E30" s="3490"/>
      <c r="F30" s="993"/>
      <c r="G30" s="3490"/>
      <c r="H30" s="3491"/>
    </row>
    <row r="31" spans="1:8" s="727" customFormat="1" ht="11.25" customHeight="1">
      <c r="A31" s="3489"/>
      <c r="B31" s="1026"/>
      <c r="C31" s="1006"/>
      <c r="D31" s="3490"/>
      <c r="E31" s="3490"/>
      <c r="F31" s="993"/>
      <c r="G31" s="3490"/>
      <c r="H31" s="3491"/>
    </row>
    <row r="32" spans="1:8" s="727" customFormat="1" ht="11.25" customHeight="1">
      <c r="A32" s="3489"/>
      <c r="B32" s="1026"/>
      <c r="C32" s="1006"/>
      <c r="D32" s="3490"/>
      <c r="E32" s="3490"/>
      <c r="F32" s="993"/>
      <c r="G32" s="3490"/>
      <c r="H32" s="3491"/>
    </row>
    <row r="33" spans="1:8" s="727" customFormat="1" ht="11.25" customHeight="1">
      <c r="A33" s="3489"/>
      <c r="B33" s="1026"/>
      <c r="C33" s="1006"/>
      <c r="D33" s="3490"/>
      <c r="E33" s="3490"/>
      <c r="F33" s="993"/>
      <c r="G33" s="3490"/>
      <c r="H33" s="3491"/>
    </row>
    <row r="34" spans="1:8" s="727" customFormat="1" ht="11.25" customHeight="1">
      <c r="A34" s="3507" t="s">
        <v>619</v>
      </c>
      <c r="B34" s="3508"/>
      <c r="C34" s="3508"/>
      <c r="D34" s="3508"/>
      <c r="E34" s="3508"/>
      <c r="F34" s="3508"/>
      <c r="G34" s="3508"/>
      <c r="H34" s="3509"/>
    </row>
    <row r="35" spans="1:8" s="727" customFormat="1" ht="11.25" customHeight="1">
      <c r="A35" s="3507"/>
      <c r="B35" s="3508"/>
      <c r="C35" s="3508"/>
      <c r="D35" s="3508"/>
      <c r="E35" s="3508"/>
      <c r="F35" s="3508"/>
      <c r="G35" s="3508"/>
      <c r="H35" s="3509"/>
    </row>
    <row r="36" spans="1:8" s="727" customFormat="1" ht="11.25" customHeight="1">
      <c r="A36" s="3489"/>
      <c r="B36" s="1026"/>
      <c r="C36" s="1006"/>
      <c r="D36" s="3490"/>
      <c r="E36" s="3490"/>
      <c r="F36" s="993"/>
      <c r="G36" s="3490"/>
      <c r="H36" s="3491"/>
    </row>
    <row r="37" spans="1:8" s="727" customFormat="1" ht="11.25" customHeight="1">
      <c r="A37" s="3492"/>
      <c r="B37" s="1026"/>
      <c r="C37" s="1026"/>
      <c r="D37" s="3490"/>
      <c r="E37" s="3490"/>
      <c r="F37" s="993"/>
      <c r="G37" s="3490"/>
      <c r="H37" s="3488"/>
    </row>
    <row r="38" spans="1:8" s="727" customFormat="1" ht="11.25" customHeight="1">
      <c r="A38" s="3489"/>
      <c r="B38" s="1026"/>
      <c r="C38" s="1006"/>
      <c r="D38" s="3490"/>
      <c r="E38" s="3490"/>
      <c r="F38" s="1026"/>
      <c r="G38" s="3490"/>
      <c r="H38" s="3491"/>
    </row>
    <row r="39" spans="1:8" s="727" customFormat="1" ht="11.25" customHeight="1">
      <c r="A39" s="3492"/>
      <c r="B39" s="1026"/>
      <c r="C39" s="1026"/>
      <c r="D39" s="3490"/>
      <c r="E39" s="3490"/>
      <c r="F39" s="993"/>
      <c r="G39" s="3490"/>
      <c r="H39" s="3488"/>
    </row>
    <row r="40" spans="1:8" s="727" customFormat="1" ht="11.25" customHeight="1">
      <c r="A40" s="3489"/>
      <c r="B40" s="1026"/>
      <c r="C40" s="1023"/>
      <c r="D40" s="993"/>
      <c r="E40" s="993"/>
      <c r="F40" s="993"/>
      <c r="G40" s="993"/>
      <c r="H40" s="3491"/>
    </row>
    <row r="41" spans="1:8" s="727" customFormat="1" ht="11.25" customHeight="1">
      <c r="A41" s="3489"/>
      <c r="B41" s="994"/>
      <c r="C41" s="1006"/>
      <c r="D41" s="3490"/>
      <c r="E41" s="3490"/>
      <c r="F41" s="993"/>
      <c r="G41" s="3490"/>
      <c r="H41" s="3491"/>
    </row>
    <row r="42" spans="1:8" s="727" customFormat="1" ht="11.25" customHeight="1">
      <c r="A42" s="3489"/>
      <c r="B42" s="994"/>
      <c r="C42" s="1026"/>
      <c r="D42" s="3490"/>
      <c r="E42" s="993"/>
      <c r="F42" s="993"/>
      <c r="G42" s="993"/>
      <c r="H42" s="3491"/>
    </row>
    <row r="43" spans="1:8" s="727" customFormat="1" ht="11.25" customHeight="1">
      <c r="A43" s="3492"/>
      <c r="B43" s="1026"/>
      <c r="C43" s="1023"/>
      <c r="D43" s="3490"/>
      <c r="E43" s="3490"/>
      <c r="F43" s="3490"/>
      <c r="G43" s="3490"/>
      <c r="H43" s="3488"/>
    </row>
    <row r="44" spans="1:8" s="727" customFormat="1" ht="11.25" customHeight="1">
      <c r="A44" s="3489"/>
      <c r="B44" s="1026"/>
      <c r="C44" s="1006"/>
      <c r="D44" s="3490"/>
      <c r="E44" s="3490"/>
      <c r="F44" s="3490"/>
      <c r="G44" s="3490"/>
      <c r="H44" s="3491"/>
    </row>
    <row r="45" spans="1:8" s="727" customFormat="1" ht="11.25" customHeight="1">
      <c r="A45" s="3489"/>
      <c r="B45" s="1026"/>
      <c r="C45" s="1006"/>
      <c r="D45" s="3490"/>
      <c r="E45" s="3490"/>
      <c r="F45" s="3490"/>
      <c r="G45" s="3490"/>
      <c r="H45" s="3491"/>
    </row>
    <row r="46" spans="1:8" s="727" customFormat="1" ht="11.25" customHeight="1">
      <c r="A46" s="3489"/>
      <c r="B46" s="1026"/>
      <c r="C46" s="1006"/>
      <c r="D46" s="3490"/>
      <c r="E46" s="3490"/>
      <c r="F46" s="3490"/>
      <c r="G46" s="3490"/>
      <c r="H46" s="3491"/>
    </row>
    <row r="47" spans="1:8" s="727" customFormat="1" ht="11.25" customHeight="1">
      <c r="A47" s="3489"/>
      <c r="B47" s="1026"/>
      <c r="C47" s="1006"/>
      <c r="D47" s="3490"/>
      <c r="E47" s="3490"/>
      <c r="F47" s="3490"/>
      <c r="G47" s="3490"/>
      <c r="H47" s="3491"/>
    </row>
    <row r="48" spans="1:8" s="727" customFormat="1" ht="11.25" customHeight="1">
      <c r="A48" s="3489"/>
      <c r="B48" s="1026"/>
      <c r="C48" s="1006"/>
      <c r="D48" s="3490"/>
      <c r="E48" s="3490"/>
      <c r="F48" s="3490"/>
      <c r="G48" s="3490"/>
      <c r="H48" s="3491"/>
    </row>
    <row r="49" spans="1:8" s="727" customFormat="1" ht="11.25" customHeight="1">
      <c r="A49" s="3489"/>
      <c r="B49" s="1026"/>
      <c r="C49" s="1006"/>
      <c r="D49" s="3490"/>
      <c r="E49" s="3490"/>
      <c r="F49" s="3490"/>
      <c r="G49" s="3490"/>
      <c r="H49" s="3491"/>
    </row>
    <row r="50" spans="1:8" s="727" customFormat="1" ht="11.25" customHeight="1">
      <c r="A50" s="3489"/>
      <c r="B50" s="1026"/>
      <c r="C50" s="1006"/>
      <c r="D50" s="3493"/>
      <c r="E50" s="3493"/>
      <c r="F50" s="3493"/>
      <c r="G50" s="3493"/>
      <c r="H50" s="3491"/>
    </row>
    <row r="51" spans="1:8" s="727" customFormat="1" ht="11.25" customHeight="1">
      <c r="A51" s="3489"/>
      <c r="B51" s="1026"/>
      <c r="C51" s="1006"/>
      <c r="D51" s="3490"/>
      <c r="E51" s="3490"/>
      <c r="F51" s="3490"/>
      <c r="G51" s="3490"/>
      <c r="H51" s="3491"/>
    </row>
    <row r="52" spans="1:8" s="727" customFormat="1" ht="11.25" customHeight="1">
      <c r="A52" s="3489"/>
      <c r="B52" s="1026"/>
      <c r="C52" s="1006"/>
      <c r="D52" s="3490"/>
      <c r="E52" s="3490"/>
      <c r="F52" s="3490"/>
      <c r="G52" s="3490"/>
      <c r="H52" s="3491"/>
    </row>
    <row r="53" spans="1:8" s="727" customFormat="1" ht="11.25" customHeight="1">
      <c r="A53" s="3492"/>
      <c r="B53" s="1026"/>
      <c r="C53" s="1026"/>
      <c r="D53" s="3490"/>
      <c r="E53" s="3490"/>
      <c r="F53" s="3490"/>
      <c r="G53" s="3490"/>
      <c r="H53" s="3488"/>
    </row>
    <row r="54" spans="1:8" s="727" customFormat="1" ht="11.25" customHeight="1">
      <c r="A54" s="3489"/>
      <c r="B54" s="1026"/>
      <c r="C54" s="1026"/>
      <c r="D54" s="3490"/>
      <c r="E54" s="3490"/>
      <c r="F54" s="3490"/>
      <c r="G54" s="3490"/>
      <c r="H54" s="3491"/>
    </row>
    <row r="55" spans="1:8" s="727" customFormat="1" ht="11.25" customHeight="1">
      <c r="A55" s="3489"/>
      <c r="B55" s="1026"/>
      <c r="C55" s="1026"/>
      <c r="D55" s="3490"/>
      <c r="E55" s="3490"/>
      <c r="F55" s="3490"/>
      <c r="G55" s="3490"/>
      <c r="H55" s="3491"/>
    </row>
    <row r="56" spans="1:8" s="727" customFormat="1" ht="11.25" customHeight="1">
      <c r="A56" s="3489"/>
      <c r="B56" s="1026"/>
      <c r="C56" s="1026"/>
      <c r="D56" s="3490"/>
      <c r="E56" s="3490"/>
      <c r="F56" s="3490"/>
      <c r="G56" s="3490"/>
      <c r="H56" s="3491"/>
    </row>
    <row r="57" spans="1:8" s="727" customFormat="1" ht="11.25" customHeight="1">
      <c r="A57" s="3489"/>
      <c r="B57" s="1026"/>
      <c r="C57" s="1026"/>
      <c r="D57" s="3490"/>
      <c r="E57" s="3490"/>
      <c r="F57" s="3490"/>
      <c r="G57" s="3490"/>
      <c r="H57" s="3491"/>
    </row>
    <row r="58" spans="1:8" s="727" customFormat="1" ht="11.25" customHeight="1">
      <c r="A58" s="3492"/>
      <c r="B58" s="1026"/>
      <c r="C58" s="1023"/>
      <c r="D58" s="3490"/>
      <c r="E58" s="3490"/>
      <c r="F58" s="3490"/>
      <c r="G58" s="3490"/>
      <c r="H58" s="3488"/>
    </row>
    <row r="59" spans="1:8" s="727" customFormat="1" ht="11.25" customHeight="1">
      <c r="A59" s="3489"/>
      <c r="B59" s="1026"/>
      <c r="C59" s="1006"/>
      <c r="D59" s="3490"/>
      <c r="E59" s="3490"/>
      <c r="F59" s="3490"/>
      <c r="G59" s="3490"/>
      <c r="H59" s="3491"/>
    </row>
    <row r="60" spans="1:8" s="727" customFormat="1" ht="11.25" customHeight="1">
      <c r="A60" s="3489"/>
      <c r="B60" s="1026"/>
      <c r="C60" s="1006"/>
      <c r="D60" s="3490"/>
      <c r="E60" s="3490"/>
      <c r="F60" s="3490"/>
      <c r="G60" s="3490"/>
      <c r="H60" s="3491"/>
    </row>
    <row r="61" spans="1:8" s="727" customFormat="1" ht="11.25" customHeight="1">
      <c r="A61" s="3489"/>
      <c r="B61" s="1026"/>
      <c r="C61" s="1006"/>
      <c r="D61" s="3490"/>
      <c r="E61" s="3490"/>
      <c r="F61" s="3490"/>
      <c r="G61" s="3490"/>
      <c r="H61" s="3491"/>
    </row>
    <row r="62" spans="1:8" s="727" customFormat="1" ht="11.25" customHeight="1">
      <c r="A62" s="3489"/>
      <c r="B62" s="1026"/>
      <c r="C62" s="1006"/>
      <c r="D62" s="3490"/>
      <c r="E62" s="3490"/>
      <c r="F62" s="3490"/>
      <c r="G62" s="3490"/>
      <c r="H62" s="3491"/>
    </row>
    <row r="63" spans="1:8" s="727" customFormat="1" ht="11.25" customHeight="1">
      <c r="A63" s="3489"/>
      <c r="B63" s="1026"/>
      <c r="C63" s="1023"/>
      <c r="D63" s="993"/>
      <c r="E63" s="993"/>
      <c r="F63" s="993"/>
      <c r="G63" s="993"/>
      <c r="H63" s="3491"/>
    </row>
    <row r="64" spans="1:8" s="727" customFormat="1" ht="11.25" customHeight="1">
      <c r="A64" s="3489"/>
      <c r="B64" s="1026"/>
      <c r="C64" s="1026"/>
      <c r="D64" s="993"/>
      <c r="E64" s="993"/>
      <c r="F64" s="993"/>
      <c r="G64" s="993"/>
      <c r="H64" s="3491"/>
    </row>
    <row r="65" spans="1:8" s="727" customFormat="1" ht="11.25" customHeight="1">
      <c r="A65" s="3494"/>
      <c r="B65" s="992"/>
      <c r="C65" s="1022"/>
      <c r="D65" s="1022"/>
      <c r="E65" s="1022"/>
      <c r="F65" s="1022"/>
      <c r="G65" s="1022"/>
      <c r="H65" s="1021"/>
    </row>
    <row r="66" spans="1:8" s="1026" customFormat="1" ht="11.45" customHeight="1">
      <c r="F66" s="994"/>
      <c r="G66" s="994"/>
    </row>
    <row r="67" spans="1:8" s="1026" customFormat="1" ht="11.45" customHeight="1">
      <c r="A67" s="994"/>
      <c r="B67" s="994"/>
      <c r="D67" s="994"/>
      <c r="E67" s="994"/>
      <c r="F67" s="994"/>
      <c r="G67" s="994"/>
      <c r="H67" s="994"/>
    </row>
    <row r="68" spans="1:8" s="1026" customFormat="1" ht="11.45" customHeight="1">
      <c r="A68" s="994"/>
      <c r="B68" s="994"/>
      <c r="D68" s="994"/>
      <c r="E68" s="994"/>
      <c r="F68" s="994"/>
      <c r="G68" s="994"/>
      <c r="H68" s="994"/>
    </row>
    <row r="69" spans="1:8" s="1026" customFormat="1" ht="11.45" customHeight="1">
      <c r="D69" s="994"/>
      <c r="E69" s="994"/>
      <c r="F69" s="994"/>
      <c r="G69" s="994"/>
    </row>
    <row r="70" spans="1:8" s="1026" customFormat="1" ht="11.45" customHeight="1">
      <c r="C70" s="1023"/>
    </row>
    <row r="71" spans="1:8" s="1026" customFormat="1" ht="11.45" customHeight="1">
      <c r="C71" s="1006"/>
    </row>
    <row r="72" spans="1:8" s="1026" customFormat="1" ht="11.45" customHeight="1">
      <c r="A72" s="991"/>
      <c r="D72" s="993"/>
      <c r="E72" s="993"/>
      <c r="H72" s="991"/>
    </row>
    <row r="73" spans="1:8" s="1026" customFormat="1" ht="11.45" customHeight="1">
      <c r="A73" s="991"/>
      <c r="D73" s="993"/>
      <c r="E73" s="993"/>
      <c r="H73" s="991"/>
    </row>
    <row r="74" spans="1:8" s="1026" customFormat="1" ht="11.45" customHeight="1">
      <c r="A74" s="991"/>
      <c r="C74" s="1006"/>
      <c r="D74" s="993"/>
      <c r="E74" s="993"/>
      <c r="H74" s="991"/>
    </row>
    <row r="75" spans="1:8" s="1026" customFormat="1" ht="11.45" customHeight="1">
      <c r="A75" s="991"/>
      <c r="C75" s="1006"/>
      <c r="D75" s="993"/>
      <c r="E75" s="993"/>
      <c r="H75" s="991"/>
    </row>
    <row r="76" spans="1:8" s="1026" customFormat="1" ht="11.45" customHeight="1">
      <c r="A76" s="991"/>
      <c r="D76" s="993"/>
      <c r="E76" s="993"/>
      <c r="H76" s="991"/>
    </row>
    <row r="77" spans="1:8" s="1026" customFormat="1" ht="11.45" customHeight="1">
      <c r="A77" s="991"/>
      <c r="D77" s="993"/>
      <c r="E77" s="993"/>
      <c r="H77" s="991"/>
    </row>
    <row r="78" spans="1:8" s="1026" customFormat="1" ht="11.45" customHeight="1">
      <c r="C78" s="1023"/>
    </row>
    <row r="79" spans="1:8" s="1026" customFormat="1" ht="11.45" customHeight="1">
      <c r="C79" s="1006"/>
      <c r="D79" s="993"/>
      <c r="E79" s="993"/>
    </row>
    <row r="80" spans="1:8" s="1026" customFormat="1" ht="11.45" customHeight="1">
      <c r="A80" s="991"/>
      <c r="D80" s="993"/>
      <c r="E80" s="993"/>
      <c r="H80" s="991"/>
    </row>
    <row r="81" spans="1:8" s="1026" customFormat="1" ht="11.45" customHeight="1">
      <c r="C81" s="1023"/>
      <c r="D81" s="993"/>
      <c r="E81" s="993"/>
    </row>
    <row r="82" spans="1:8" s="1026" customFormat="1" ht="11.45" customHeight="1">
      <c r="A82" s="991"/>
      <c r="C82" s="1006"/>
      <c r="D82" s="993"/>
      <c r="E82" s="993"/>
      <c r="H82" s="991"/>
    </row>
    <row r="83" spans="1:8" s="1026" customFormat="1" ht="11.45" customHeight="1">
      <c r="A83" s="991"/>
      <c r="D83" s="993"/>
      <c r="E83" s="993"/>
      <c r="H83" s="991"/>
    </row>
    <row r="84" spans="1:8" s="1026" customFormat="1" ht="11.45" customHeight="1">
      <c r="C84" s="1023"/>
    </row>
    <row r="85" spans="1:8" s="1026" customFormat="1" ht="11.45" customHeight="1">
      <c r="C85" s="1006"/>
      <c r="D85" s="993"/>
      <c r="E85" s="993"/>
    </row>
    <row r="86" spans="1:8" s="1026" customFormat="1" ht="11.45" customHeight="1">
      <c r="A86" s="991"/>
      <c r="B86" s="994"/>
      <c r="D86" s="993"/>
      <c r="E86" s="993"/>
      <c r="H86" s="991"/>
    </row>
    <row r="87" spans="1:8" s="1026" customFormat="1" ht="11.45" customHeight="1">
      <c r="A87" s="991"/>
      <c r="B87" s="994"/>
      <c r="D87" s="993"/>
      <c r="E87" s="993"/>
      <c r="H87" s="991"/>
    </row>
    <row r="88" spans="1:8" s="1026" customFormat="1" ht="11.45" customHeight="1">
      <c r="A88" s="991"/>
      <c r="B88" s="994"/>
      <c r="D88" s="993"/>
      <c r="E88" s="993"/>
      <c r="H88" s="991"/>
    </row>
    <row r="89" spans="1:8" s="1026" customFormat="1" ht="11.45" customHeight="1">
      <c r="A89" s="991"/>
      <c r="B89" s="994"/>
      <c r="C89" s="1006"/>
      <c r="D89" s="993"/>
      <c r="E89" s="993"/>
      <c r="H89" s="991"/>
    </row>
    <row r="90" spans="1:8" s="1026" customFormat="1" ht="11.45" customHeight="1">
      <c r="A90" s="991"/>
      <c r="D90" s="993"/>
      <c r="E90" s="993"/>
      <c r="H90" s="991"/>
    </row>
    <row r="91" spans="1:8" s="1026" customFormat="1" ht="11.45" customHeight="1">
      <c r="A91" s="991"/>
      <c r="B91" s="994"/>
      <c r="D91" s="993"/>
      <c r="E91" s="993"/>
      <c r="H91" s="991"/>
    </row>
    <row r="92" spans="1:8" s="1026" customFormat="1" ht="11.45" customHeight="1">
      <c r="C92" s="1023"/>
      <c r="D92" s="993"/>
      <c r="E92" s="993"/>
    </row>
    <row r="93" spans="1:8" s="1026" customFormat="1" ht="11.45" customHeight="1">
      <c r="A93" s="991"/>
      <c r="C93" s="1006"/>
      <c r="D93" s="993"/>
      <c r="E93" s="993"/>
      <c r="H93" s="991"/>
    </row>
    <row r="94" spans="1:8" s="1026" customFormat="1" ht="11.45" customHeight="1">
      <c r="D94" s="993"/>
      <c r="E94" s="993"/>
    </row>
    <row r="95" spans="1:8" s="1026" customFormat="1" ht="11.45" customHeight="1">
      <c r="A95" s="991"/>
      <c r="C95" s="1006"/>
      <c r="D95" s="993"/>
      <c r="E95" s="993"/>
      <c r="H95" s="991"/>
    </row>
    <row r="96" spans="1:8" s="1026" customFormat="1" ht="11.45" customHeight="1">
      <c r="D96" s="993"/>
      <c r="E96" s="993"/>
    </row>
    <row r="97" spans="1:8" s="1026" customFormat="1" ht="11.45" customHeight="1">
      <c r="A97" s="991"/>
      <c r="D97" s="993"/>
      <c r="E97" s="993"/>
      <c r="H97" s="991"/>
    </row>
    <row r="98" spans="1:8" s="1026" customFormat="1" ht="11.45" customHeight="1">
      <c r="C98" s="1023"/>
      <c r="D98" s="993"/>
      <c r="E98" s="993"/>
    </row>
    <row r="99" spans="1:8" s="1026" customFormat="1" ht="11.45" customHeight="1">
      <c r="A99" s="991"/>
      <c r="C99" s="1006"/>
      <c r="D99" s="993"/>
      <c r="E99" s="993"/>
      <c r="H99" s="991"/>
    </row>
    <row r="100" spans="1:8" s="1026" customFormat="1" ht="11.45" customHeight="1">
      <c r="A100" s="991"/>
      <c r="C100" s="1006"/>
      <c r="D100" s="993"/>
      <c r="E100" s="993"/>
      <c r="H100" s="991"/>
    </row>
    <row r="101" spans="1:8" s="1026" customFormat="1" ht="11.45" customHeight="1">
      <c r="A101" s="991"/>
      <c r="C101" s="1006"/>
      <c r="D101" s="993"/>
      <c r="E101" s="993"/>
      <c r="H101" s="991"/>
    </row>
    <row r="102" spans="1:8" s="1026" customFormat="1" ht="11.45" customHeight="1">
      <c r="A102" s="991"/>
      <c r="D102" s="993"/>
      <c r="E102" s="993"/>
      <c r="H102" s="991"/>
    </row>
    <row r="103" spans="1:8" s="1026" customFormat="1" ht="11.45" customHeight="1">
      <c r="A103" s="991"/>
      <c r="C103" s="1006"/>
      <c r="D103" s="993"/>
      <c r="E103" s="993"/>
      <c r="H103" s="991"/>
    </row>
    <row r="104" spans="1:8" s="1026" customFormat="1" ht="11.45" customHeight="1">
      <c r="D104" s="993"/>
      <c r="E104" s="993"/>
    </row>
    <row r="105" spans="1:8" s="1026" customFormat="1" ht="11.45" customHeight="1">
      <c r="A105" s="991"/>
      <c r="B105" s="994"/>
      <c r="D105" s="993"/>
      <c r="E105" s="993"/>
      <c r="H105" s="991"/>
    </row>
    <row r="106" spans="1:8" s="1026" customFormat="1" ht="11.45" customHeight="1"/>
    <row r="107" spans="1:8" s="1026" customFormat="1" ht="11.45" customHeight="1">
      <c r="A107" s="991"/>
      <c r="B107" s="994"/>
      <c r="D107" s="993"/>
      <c r="E107" s="993"/>
      <c r="H107" s="991"/>
    </row>
    <row r="108" spans="1:8" s="1026" customFormat="1" ht="11.45" customHeight="1">
      <c r="A108" s="991"/>
      <c r="B108" s="994"/>
      <c r="C108" s="1006"/>
      <c r="D108" s="993"/>
      <c r="E108" s="993"/>
      <c r="H108" s="991"/>
    </row>
    <row r="109" spans="1:8" s="1026" customFormat="1" ht="11.45" customHeight="1">
      <c r="A109" s="991"/>
      <c r="B109" s="994"/>
      <c r="C109" s="1006"/>
      <c r="D109" s="993"/>
      <c r="E109" s="993"/>
      <c r="H109" s="991"/>
    </row>
    <row r="110" spans="1:8" s="1026" customFormat="1" ht="11.45" customHeight="1">
      <c r="A110" s="991"/>
      <c r="D110" s="3495"/>
      <c r="E110" s="3495"/>
      <c r="H110" s="991"/>
    </row>
    <row r="111" spans="1:8" s="1026" customFormat="1" ht="11.45" customHeight="1">
      <c r="A111" s="991"/>
      <c r="D111" s="993"/>
      <c r="E111" s="993"/>
      <c r="H111" s="991"/>
    </row>
    <row r="112" spans="1:8" s="1026" customFormat="1" ht="11.45" customHeight="1">
      <c r="A112" s="991"/>
      <c r="D112" s="993"/>
      <c r="E112" s="993"/>
      <c r="H112" s="991"/>
    </row>
    <row r="113" spans="4:5" s="1026" customFormat="1" ht="11.45" customHeight="1">
      <c r="D113" s="993"/>
      <c r="E113" s="993"/>
    </row>
    <row r="114" spans="4:5" s="1026" customFormat="1" ht="11.45" customHeight="1">
      <c r="D114" s="993"/>
      <c r="E114" s="993"/>
    </row>
    <row r="115" spans="4:5" s="1026" customFormat="1" ht="11.45" customHeight="1">
      <c r="D115" s="993"/>
      <c r="E115" s="993"/>
    </row>
    <row r="116" spans="4:5" s="1026" customFormat="1" ht="11.45" customHeight="1">
      <c r="D116" s="993"/>
      <c r="E116" s="993"/>
    </row>
    <row r="117" spans="4:5" s="1026" customFormat="1" ht="11.45" customHeight="1">
      <c r="D117" s="993"/>
      <c r="E117" s="993"/>
    </row>
    <row r="118" spans="4:5" s="1026" customFormat="1" ht="11.45" customHeight="1">
      <c r="D118" s="993"/>
      <c r="E118" s="993"/>
    </row>
    <row r="119" spans="4:5" s="1026" customFormat="1" ht="11.45" customHeight="1">
      <c r="D119" s="993"/>
      <c r="E119" s="993"/>
    </row>
    <row r="120" spans="4:5" s="1026" customFormat="1" ht="11.45" customHeight="1">
      <c r="D120" s="993"/>
      <c r="E120" s="993"/>
    </row>
    <row r="121" spans="4:5" s="1026" customFormat="1" ht="11.45" customHeight="1">
      <c r="D121" s="993"/>
    </row>
    <row r="122" spans="4:5" s="1026" customFormat="1" ht="11.45" customHeight="1"/>
    <row r="123" spans="4:5" s="1026" customFormat="1" ht="11.45" customHeight="1"/>
    <row r="124" spans="4:5" s="1026" customFormat="1" ht="11.45" customHeight="1"/>
    <row r="125" spans="4:5" s="1026" customFormat="1" ht="11.45" customHeight="1"/>
    <row r="126" spans="4:5" s="1026" customFormat="1" ht="11.45" customHeight="1"/>
    <row r="127" spans="4:5" s="1026" customFormat="1" ht="11.45" customHeight="1"/>
    <row r="128" spans="4:5" s="1026" customFormat="1" ht="11.45" customHeight="1"/>
    <row r="129" s="1026" customFormat="1" ht="11.45" customHeight="1"/>
    <row r="130" s="1026" customFormat="1" ht="9.9499999999999993" customHeight="1"/>
    <row r="131" s="1026" customFormat="1" ht="9.9499999999999993" customHeight="1"/>
    <row r="132" s="1026" customFormat="1" ht="9.9499999999999993" customHeight="1"/>
    <row r="133" s="1026" customFormat="1"/>
    <row r="134" s="1026" customFormat="1"/>
    <row r="135" s="1026" customFormat="1"/>
    <row r="136" s="1026" customFormat="1"/>
    <row r="137" s="1026" customFormat="1"/>
    <row r="138" s="1026" customFormat="1"/>
    <row r="139" s="1026" customFormat="1"/>
    <row r="140" s="1026" customFormat="1"/>
    <row r="141" s="1026" customFormat="1"/>
    <row r="142" s="1026" customFormat="1"/>
    <row r="143" s="1026" customFormat="1"/>
    <row r="144" s="1026" customFormat="1"/>
    <row r="145" s="1026" customFormat="1"/>
    <row r="146" s="1026" customFormat="1"/>
    <row r="147" s="1026" customFormat="1"/>
    <row r="148" s="1026" customFormat="1"/>
    <row r="149" s="1026" customFormat="1"/>
    <row r="150" s="1026" customFormat="1"/>
    <row r="151" s="1026" customFormat="1"/>
    <row r="152" s="1026" customFormat="1"/>
    <row r="153" s="1026" customFormat="1"/>
    <row r="154" s="1026" customFormat="1"/>
    <row r="155" s="1026" customFormat="1"/>
    <row r="156" s="1026" customFormat="1"/>
    <row r="157" s="1026" customFormat="1"/>
    <row r="158" s="1026" customFormat="1"/>
    <row r="159" s="1026" customFormat="1"/>
    <row r="160" s="1026" customFormat="1"/>
    <row r="161" s="1026" customFormat="1"/>
    <row r="162" s="1026" customFormat="1"/>
    <row r="163" s="1026" customFormat="1"/>
    <row r="164" s="1026" customFormat="1"/>
    <row r="165" s="1026" customFormat="1"/>
    <row r="166" s="1026" customFormat="1"/>
    <row r="167" s="1026" customFormat="1"/>
    <row r="168" s="1026" customFormat="1"/>
    <row r="169" s="1026" customFormat="1"/>
    <row r="170" s="1026" customFormat="1"/>
    <row r="171" s="1026" customFormat="1"/>
    <row r="172" s="1026" customFormat="1"/>
    <row r="173" s="1026" customFormat="1"/>
    <row r="174" s="1026" customFormat="1"/>
    <row r="175" s="1026" customFormat="1"/>
    <row r="176" s="1026" customFormat="1"/>
    <row r="177" spans="1:4" s="1026" customFormat="1"/>
    <row r="178" spans="1:4" s="1026" customFormat="1"/>
    <row r="179" spans="1:4" s="1026" customFormat="1"/>
    <row r="180" spans="1:4" s="1026" customFormat="1"/>
    <row r="181" spans="1:4" s="1026" customFormat="1"/>
    <row r="182" spans="1:4" s="1026" customFormat="1"/>
    <row r="183" spans="1:4" s="1026" customFormat="1"/>
    <row r="184" spans="1:4" s="1026" customFormat="1"/>
    <row r="185" spans="1:4" s="1026" customFormat="1"/>
    <row r="186" spans="1:4" s="1026" customFormat="1"/>
    <row r="187" spans="1:4" s="1026" customFormat="1"/>
    <row r="188" spans="1:4" s="1026" customFormat="1"/>
    <row r="189" spans="1:4" s="1026" customFormat="1"/>
    <row r="190" spans="1:4" s="1026" customFormat="1"/>
    <row r="191" spans="1:4" s="1026" customFormat="1">
      <c r="A191" s="1024"/>
      <c r="D191" s="1024"/>
    </row>
    <row r="192" spans="1:4" s="1026" customFormat="1">
      <c r="A192" s="1024"/>
    </row>
    <row r="193" spans="1:7" s="1026" customFormat="1">
      <c r="D193" s="1024"/>
    </row>
    <row r="194" spans="1:7" s="1026" customFormat="1">
      <c r="A194" s="1024"/>
    </row>
    <row r="195" spans="1:7" s="1026" customFormat="1">
      <c r="A195" s="1024"/>
      <c r="D195" s="1024"/>
      <c r="F195" s="1024"/>
    </row>
    <row r="196" spans="1:7" s="1026" customFormat="1">
      <c r="A196" s="1024"/>
      <c r="D196" s="1024"/>
      <c r="G196" s="3496"/>
    </row>
    <row r="197" spans="1:7" s="1026" customFormat="1">
      <c r="D197" s="1024"/>
      <c r="G197" s="3496"/>
    </row>
    <row r="198" spans="1:7" s="1026" customFormat="1">
      <c r="A198" s="1024"/>
      <c r="D198" s="1024"/>
      <c r="G198" s="3496"/>
    </row>
    <row r="199" spans="1:7" s="1026" customFormat="1">
      <c r="A199" s="1024"/>
      <c r="F199" s="1024"/>
    </row>
    <row r="200" spans="1:7" s="1026" customFormat="1">
      <c r="A200" s="1024"/>
      <c r="D200" s="1024"/>
      <c r="G200" s="3496"/>
    </row>
    <row r="201" spans="1:7" s="1026" customFormat="1">
      <c r="A201" s="1024"/>
      <c r="D201" s="1024"/>
      <c r="G201" s="3496"/>
    </row>
    <row r="202" spans="1:7" s="1026" customFormat="1">
      <c r="A202" s="1024"/>
      <c r="D202" s="1024"/>
      <c r="G202" s="3496"/>
    </row>
    <row r="203" spans="1:7" s="1026" customFormat="1">
      <c r="D203" s="1024"/>
    </row>
    <row r="204" spans="1:7" s="1026" customFormat="1"/>
    <row r="205" spans="1:7" s="1026" customFormat="1"/>
    <row r="206" spans="1:7" s="1026" customFormat="1"/>
    <row r="207" spans="1:7" s="1026" customFormat="1"/>
    <row r="208" spans="1:7" s="1026" customFormat="1"/>
    <row r="209" s="1026" customFormat="1"/>
    <row r="210" s="1026" customFormat="1"/>
    <row r="211" s="1026" customFormat="1"/>
    <row r="212" s="1026" customFormat="1"/>
    <row r="213" s="1026" customFormat="1"/>
    <row r="214" s="1026" customFormat="1"/>
    <row r="215" s="1026" customFormat="1"/>
    <row r="216" s="1026" customFormat="1"/>
    <row r="217" s="1026" customFormat="1"/>
    <row r="218" s="1026" customFormat="1"/>
    <row r="219" s="1026" customFormat="1"/>
    <row r="220" s="1026" customFormat="1"/>
    <row r="221" s="1026" customFormat="1"/>
    <row r="222" s="1026" customFormat="1"/>
    <row r="223" s="1026" customFormat="1"/>
    <row r="224" s="1026" customFormat="1"/>
    <row r="225" s="1026" customFormat="1"/>
    <row r="226" s="1026" customFormat="1"/>
    <row r="227" s="1026" customFormat="1"/>
    <row r="228" s="1026" customFormat="1"/>
    <row r="229" s="1026" customFormat="1"/>
    <row r="230" s="1026" customFormat="1"/>
    <row r="231" s="1026" customFormat="1"/>
    <row r="232" s="1026" customFormat="1"/>
    <row r="233" s="1026" customFormat="1"/>
    <row r="234" s="1026" customFormat="1"/>
    <row r="235" s="1026" customFormat="1"/>
    <row r="236" s="1026" customFormat="1"/>
    <row r="237" s="1026" customFormat="1"/>
    <row r="238" s="1026" customFormat="1"/>
    <row r="239" s="1026" customFormat="1"/>
    <row r="240" s="1026" customFormat="1"/>
    <row r="241" s="1026" customFormat="1"/>
    <row r="242" s="1026" customFormat="1"/>
    <row r="243" s="1026" customFormat="1"/>
    <row r="244" s="1026" customFormat="1"/>
    <row r="245" s="1026" customFormat="1"/>
    <row r="246" s="1026" customFormat="1"/>
    <row r="247" s="1026" customFormat="1"/>
    <row r="248" s="1026" customFormat="1"/>
    <row r="249" s="1026" customFormat="1"/>
    <row r="250" s="1026" customFormat="1"/>
    <row r="251" s="1026" customFormat="1"/>
    <row r="252" s="1026" customFormat="1"/>
    <row r="253" s="1026" customFormat="1"/>
    <row r="254" s="1026" customFormat="1"/>
    <row r="255" s="1026" customFormat="1"/>
    <row r="256" s="1026" customFormat="1"/>
    <row r="257" s="1026" customFormat="1"/>
    <row r="258" s="1026" customFormat="1"/>
    <row r="259" s="1026" customFormat="1"/>
    <row r="260" s="1026" customFormat="1"/>
    <row r="261" s="1026" customFormat="1"/>
    <row r="262" s="1026" customFormat="1"/>
    <row r="263" s="1026" customFormat="1"/>
    <row r="264" s="1026" customFormat="1"/>
    <row r="265" s="1026" customFormat="1"/>
    <row r="266" s="1026" customFormat="1"/>
    <row r="267" s="1026" customFormat="1"/>
    <row r="268" s="1026" customFormat="1"/>
    <row r="269" s="1026" customFormat="1"/>
    <row r="270" s="1026" customFormat="1"/>
    <row r="271" s="1026" customFormat="1"/>
    <row r="272" s="1026" customFormat="1"/>
    <row r="273" s="1026" customFormat="1"/>
    <row r="274" s="1026" customFormat="1"/>
    <row r="275" s="1026" customFormat="1"/>
    <row r="276" s="1026" customFormat="1"/>
    <row r="277" s="1026" customFormat="1"/>
    <row r="278" s="1026" customFormat="1"/>
    <row r="279" s="1026" customFormat="1"/>
    <row r="280" s="1026" customFormat="1"/>
    <row r="281" s="1026" customFormat="1"/>
    <row r="282" s="1026" customFormat="1"/>
    <row r="283" s="1026" customFormat="1"/>
    <row r="284" s="1026" customFormat="1"/>
    <row r="285" s="1026" customFormat="1"/>
    <row r="286" s="741" customFormat="1"/>
    <row r="287" s="741" customFormat="1"/>
    <row r="288" s="741" customFormat="1"/>
    <row r="289" s="741" customFormat="1"/>
    <row r="290" s="741" customFormat="1"/>
    <row r="291" s="741" customFormat="1"/>
    <row r="292" s="741" customFormat="1"/>
    <row r="293" s="741" customFormat="1"/>
    <row r="294" s="741" customFormat="1"/>
    <row r="295" s="741" customFormat="1"/>
    <row r="296" s="741" customFormat="1"/>
    <row r="297" s="741" customFormat="1"/>
    <row r="298" s="741" customFormat="1"/>
    <row r="299" s="741" customFormat="1"/>
    <row r="300" s="741" customFormat="1"/>
    <row r="301" s="741" customFormat="1"/>
    <row r="302" s="741" customFormat="1"/>
    <row r="303" s="741" customFormat="1"/>
    <row r="304" s="741" customFormat="1"/>
    <row r="305" s="741" customFormat="1"/>
    <row r="306" s="741" customFormat="1"/>
    <row r="307" s="741" customFormat="1"/>
    <row r="308" s="741" customFormat="1"/>
    <row r="309" s="741" customFormat="1"/>
    <row r="310" s="741" customFormat="1"/>
    <row r="311" s="741" customFormat="1"/>
    <row r="312" s="741" customFormat="1"/>
    <row r="313" s="741" customFormat="1"/>
    <row r="314" s="741" customFormat="1"/>
    <row r="315" s="741" customFormat="1"/>
    <row r="316" s="741" customFormat="1"/>
    <row r="317" s="741" customFormat="1"/>
    <row r="318" s="741" customFormat="1"/>
    <row r="319" s="741" customFormat="1"/>
    <row r="320" s="741" customFormat="1"/>
    <row r="321" s="741" customFormat="1"/>
    <row r="322" s="741" customFormat="1"/>
    <row r="323" s="741" customFormat="1"/>
    <row r="324" s="741" customFormat="1"/>
    <row r="325" s="741" customFormat="1"/>
    <row r="326" s="741" customFormat="1"/>
    <row r="327" s="741" customFormat="1"/>
    <row r="328" s="741" customFormat="1"/>
    <row r="329" s="741" customFormat="1"/>
    <row r="330" s="741" customFormat="1"/>
    <row r="331" s="741" customFormat="1"/>
    <row r="332" s="741" customFormat="1"/>
    <row r="333" s="741" customFormat="1"/>
    <row r="334" s="741" customFormat="1"/>
    <row r="335" s="741" customFormat="1"/>
    <row r="336" s="741" customFormat="1"/>
    <row r="337" s="741" customFormat="1"/>
    <row r="338" s="741" customFormat="1"/>
    <row r="339" s="741" customFormat="1"/>
    <row r="340" s="741" customFormat="1"/>
    <row r="341" s="741" customFormat="1"/>
    <row r="342" s="741" customFormat="1"/>
    <row r="343" s="741" customFormat="1"/>
    <row r="344" s="741" customFormat="1"/>
    <row r="345" s="741" customFormat="1"/>
    <row r="346" s="741" customFormat="1"/>
    <row r="347" s="741" customFormat="1"/>
    <row r="348" s="741" customFormat="1"/>
    <row r="349" s="741" customFormat="1"/>
    <row r="350" s="741" customFormat="1"/>
    <row r="351" s="741" customFormat="1"/>
    <row r="352" s="741" customFormat="1"/>
    <row r="353" s="741" customFormat="1"/>
    <row r="354" s="741" customFormat="1"/>
    <row r="355" s="741" customFormat="1"/>
    <row r="356" s="741" customFormat="1"/>
    <row r="357" s="741" customFormat="1"/>
    <row r="358" s="741" customFormat="1"/>
    <row r="359" s="741" customFormat="1"/>
    <row r="360" s="741" customFormat="1"/>
    <row r="361" s="741" customFormat="1"/>
    <row r="362" s="741" customFormat="1"/>
    <row r="363" s="741" customFormat="1"/>
    <row r="364" s="741" customFormat="1"/>
    <row r="365" s="741" customFormat="1"/>
    <row r="366" s="741" customFormat="1"/>
    <row r="367" s="741" customFormat="1"/>
    <row r="368" s="741" customFormat="1"/>
    <row r="369" s="741" customFormat="1"/>
    <row r="370" s="741" customFormat="1"/>
    <row r="371" s="741" customFormat="1"/>
    <row r="372" s="741" customFormat="1"/>
    <row r="373" s="741" customFormat="1"/>
    <row r="374" s="741" customFormat="1"/>
    <row r="375" s="741" customFormat="1"/>
    <row r="376" s="741" customFormat="1"/>
    <row r="377" s="741" customFormat="1"/>
    <row r="378" s="741" customFormat="1"/>
    <row r="379" s="741" customFormat="1"/>
    <row r="380" s="741" customFormat="1"/>
    <row r="381" s="741" customFormat="1"/>
    <row r="382" s="741" customFormat="1"/>
    <row r="383" s="741" customFormat="1"/>
    <row r="384" s="741" customFormat="1"/>
    <row r="385" s="741" customFormat="1"/>
    <row r="386" s="741" customFormat="1"/>
    <row r="387" s="741" customFormat="1"/>
    <row r="388" s="741" customFormat="1"/>
    <row r="389" s="741" customFormat="1"/>
    <row r="390" s="741" customFormat="1"/>
    <row r="391" s="741" customFormat="1"/>
    <row r="392" s="741" customFormat="1"/>
    <row r="393" s="741" customFormat="1"/>
    <row r="394" s="741" customFormat="1"/>
    <row r="395" s="741" customFormat="1"/>
    <row r="396" s="741" customFormat="1"/>
    <row r="397" s="741" customFormat="1"/>
    <row r="398" s="741" customFormat="1"/>
    <row r="399" s="741" customFormat="1"/>
    <row r="400" s="741" customFormat="1"/>
    <row r="401" s="741" customFormat="1"/>
    <row r="402" s="741" customFormat="1"/>
    <row r="403" s="741" customFormat="1"/>
    <row r="404" s="741" customFormat="1"/>
    <row r="405" s="741" customFormat="1"/>
    <row r="406" s="741" customFormat="1"/>
    <row r="407" s="741" customFormat="1"/>
    <row r="408" s="741" customFormat="1"/>
    <row r="409" s="741" customFormat="1"/>
    <row r="410" s="741" customFormat="1"/>
    <row r="411" s="741" customFormat="1"/>
    <row r="412" s="741" customFormat="1"/>
    <row r="413" s="741" customFormat="1"/>
    <row r="414" s="741" customFormat="1"/>
    <row r="415" s="741" customFormat="1"/>
    <row r="416" s="741" customFormat="1"/>
    <row r="417" s="741" customFormat="1"/>
    <row r="418" s="741" customFormat="1"/>
    <row r="419" s="741" customFormat="1"/>
    <row r="420" s="741" customFormat="1"/>
    <row r="421" s="741" customFormat="1"/>
    <row r="422" s="741" customFormat="1"/>
    <row r="423" s="741" customFormat="1"/>
    <row r="424" s="741" customFormat="1"/>
    <row r="425" s="741" customFormat="1"/>
    <row r="426" s="741" customFormat="1"/>
    <row r="427" s="741" customFormat="1"/>
    <row r="428" s="741" customFormat="1"/>
    <row r="429" s="741" customFormat="1"/>
    <row r="430" s="741" customFormat="1"/>
    <row r="431" s="741" customFormat="1"/>
    <row r="432" s="741" customFormat="1"/>
    <row r="433" s="741" customFormat="1"/>
    <row r="434" s="741" customFormat="1"/>
    <row r="435" s="741" customFormat="1"/>
    <row r="436" s="741" customFormat="1"/>
    <row r="437" s="741" customFormat="1"/>
    <row r="438" s="741" customFormat="1"/>
    <row r="439" s="741" customFormat="1"/>
  </sheetData>
  <mergeCells count="3">
    <mergeCell ref="A4:H4"/>
    <mergeCell ref="A34:H34"/>
    <mergeCell ref="A35:H35"/>
  </mergeCells>
  <pageMargins left="0.65" right="0.25" top="0.5" bottom="0.5" header="0.25" footer="0.25"/>
  <pageSetup orientation="portrait" r:id="rId1"/>
  <headerFooter alignWithMargins="0">
    <oddHeader>&amp;L&amp;"Arial,Regular"&amp;8 18&amp;R&amp;"Arial,Regular"&amp;8Road Initials: UPRR  Year: 2012</oddHeader>
    <oddFooter>&amp;L&amp;"Arial,Regular"&amp;8Railroad Annual Report R-1</oddFooter>
  </headerFooter>
</worksheet>
</file>

<file path=xl/worksheets/sheet14.xml><?xml version="1.0" encoding="utf-8"?>
<worksheet xmlns="http://schemas.openxmlformats.org/spreadsheetml/2006/main" xmlns:r="http://schemas.openxmlformats.org/officeDocument/2006/relationships">
  <sheetPr codeName="Sheet14">
    <pageSetUpPr fitToPage="1"/>
  </sheetPr>
  <dimension ref="A1:J57"/>
  <sheetViews>
    <sheetView zoomScaleNormal="100" workbookViewId="0"/>
  </sheetViews>
  <sheetFormatPr defaultColWidth="9.625" defaultRowHeight="11.25"/>
  <cols>
    <col min="1" max="1" width="3.375" style="933" bestFit="1" customWidth="1"/>
    <col min="2" max="2" width="4.625" style="933" customWidth="1"/>
    <col min="3" max="3" width="5.25" style="933" bestFit="1" customWidth="1"/>
    <col min="4" max="4" width="38.125" style="933" customWidth="1"/>
    <col min="5" max="5" width="15.375" style="933" customWidth="1"/>
    <col min="6" max="6" width="15.5" style="933" customWidth="1"/>
    <col min="7" max="7" width="3.375" style="933" bestFit="1" customWidth="1"/>
    <col min="8" max="16384" width="9.625" style="933"/>
  </cols>
  <sheetData>
    <row r="1" spans="1:7" ht="12.75" customHeight="1">
      <c r="A1" s="2067"/>
      <c r="B1" s="2561"/>
      <c r="C1" s="2561"/>
      <c r="D1" s="2068"/>
      <c r="E1" s="2561"/>
      <c r="F1" s="2561"/>
      <c r="G1" s="2069"/>
    </row>
    <row r="2" spans="1:7" ht="12.75" customHeight="1">
      <c r="A2" s="2070" t="s">
        <v>1520</v>
      </c>
      <c r="B2" s="948"/>
      <c r="C2" s="948"/>
      <c r="D2" s="3034"/>
      <c r="E2" s="948"/>
      <c r="F2" s="948"/>
      <c r="G2" s="2071"/>
    </row>
    <row r="3" spans="1:7" ht="12.75" customHeight="1">
      <c r="A3" s="2070" t="s">
        <v>1</v>
      </c>
      <c r="B3" s="948"/>
      <c r="C3" s="948"/>
      <c r="D3" s="3034"/>
      <c r="E3" s="948"/>
      <c r="F3" s="948"/>
      <c r="G3" s="2071"/>
    </row>
    <row r="4" spans="1:7" ht="12.75" customHeight="1">
      <c r="A4" s="2072"/>
      <c r="B4" s="956"/>
      <c r="C4" s="956"/>
      <c r="D4" s="956"/>
      <c r="E4" s="956"/>
      <c r="F4" s="956"/>
      <c r="G4" s="1615"/>
    </row>
    <row r="5" spans="1:7" ht="12.75" customHeight="1">
      <c r="A5" s="2073" t="s">
        <v>65</v>
      </c>
      <c r="B5" s="2437" t="s">
        <v>1521</v>
      </c>
      <c r="C5" s="956"/>
      <c r="D5" s="956"/>
      <c r="E5" s="956"/>
      <c r="F5" s="956"/>
      <c r="G5" s="1615"/>
    </row>
    <row r="6" spans="1:7" ht="12.75" customHeight="1">
      <c r="A6" s="2072"/>
      <c r="B6" s="2437" t="s">
        <v>1522</v>
      </c>
      <c r="C6" s="956"/>
      <c r="D6" s="956"/>
      <c r="E6" s="956"/>
      <c r="F6" s="956"/>
      <c r="G6" s="1615"/>
    </row>
    <row r="7" spans="1:7" ht="12.75" customHeight="1">
      <c r="A7" s="2072"/>
      <c r="B7" s="2437"/>
      <c r="C7" s="956"/>
      <c r="D7" s="956"/>
      <c r="E7" s="956"/>
      <c r="F7" s="956"/>
      <c r="G7" s="1615"/>
    </row>
    <row r="8" spans="1:7" ht="12.75" customHeight="1">
      <c r="A8" s="2073" t="s">
        <v>67</v>
      </c>
      <c r="B8" s="2437" t="s">
        <v>1523</v>
      </c>
      <c r="C8" s="956"/>
      <c r="D8" s="956"/>
      <c r="E8" s="956"/>
      <c r="F8" s="956"/>
      <c r="G8" s="1615"/>
    </row>
    <row r="9" spans="1:7" ht="12.75" customHeight="1">
      <c r="A9" s="2073"/>
      <c r="B9" s="2437"/>
      <c r="C9" s="956"/>
      <c r="D9" s="956"/>
      <c r="E9" s="956"/>
      <c r="F9" s="956"/>
      <c r="G9" s="1615"/>
    </row>
    <row r="10" spans="1:7" ht="12.75" customHeight="1">
      <c r="A10" s="2073" t="s">
        <v>68</v>
      </c>
      <c r="B10" s="2437" t="s">
        <v>1524</v>
      </c>
      <c r="C10" s="956"/>
      <c r="D10" s="956"/>
      <c r="E10" s="956"/>
      <c r="F10" s="956"/>
      <c r="G10" s="1615"/>
    </row>
    <row r="11" spans="1:7" ht="12.75" customHeight="1">
      <c r="A11" s="2073"/>
      <c r="B11" s="2437"/>
      <c r="C11" s="956"/>
      <c r="D11" s="956"/>
      <c r="E11" s="956"/>
      <c r="F11" s="956"/>
      <c r="G11" s="1615"/>
    </row>
    <row r="12" spans="1:7" ht="12.75" customHeight="1">
      <c r="A12" s="2073" t="s">
        <v>69</v>
      </c>
      <c r="B12" s="2437" t="s">
        <v>1525</v>
      </c>
      <c r="C12" s="956"/>
      <c r="D12" s="956"/>
      <c r="E12" s="956"/>
      <c r="F12" s="956"/>
      <c r="G12" s="1615"/>
    </row>
    <row r="13" spans="1:7" ht="12.75" customHeight="1">
      <c r="A13" s="2072"/>
      <c r="B13" s="2437" t="s">
        <v>1526</v>
      </c>
      <c r="C13" s="956"/>
      <c r="D13" s="956"/>
      <c r="E13" s="956"/>
      <c r="F13" s="956"/>
      <c r="G13" s="1615"/>
    </row>
    <row r="14" spans="1:7" ht="12.75" customHeight="1">
      <c r="A14" s="2072"/>
      <c r="B14" s="2437"/>
      <c r="C14" s="956"/>
      <c r="D14" s="956"/>
      <c r="E14" s="956"/>
      <c r="F14" s="956"/>
      <c r="G14" s="1615"/>
    </row>
    <row r="15" spans="1:7" ht="12.75" customHeight="1">
      <c r="A15" s="2073" t="s">
        <v>70</v>
      </c>
      <c r="B15" s="2437" t="s">
        <v>1527</v>
      </c>
      <c r="C15" s="956"/>
      <c r="D15" s="956"/>
      <c r="E15" s="956"/>
      <c r="F15" s="956"/>
      <c r="G15" s="1615"/>
    </row>
    <row r="16" spans="1:7" ht="12.75" customHeight="1">
      <c r="A16" s="2072"/>
      <c r="B16" s="2437" t="s">
        <v>1528</v>
      </c>
      <c r="C16" s="956"/>
      <c r="D16" s="956"/>
      <c r="E16" s="956"/>
      <c r="F16" s="956"/>
      <c r="G16" s="1615"/>
    </row>
    <row r="17" spans="1:10" ht="12.75" customHeight="1">
      <c r="A17" s="2072"/>
      <c r="B17" s="2437"/>
      <c r="C17" s="956"/>
      <c r="D17" s="956"/>
      <c r="E17" s="956"/>
      <c r="F17" s="956"/>
      <c r="G17" s="1615"/>
    </row>
    <row r="18" spans="1:10" ht="12.75" customHeight="1">
      <c r="A18" s="2073" t="s">
        <v>514</v>
      </c>
      <c r="B18" s="2437" t="s">
        <v>1529</v>
      </c>
      <c r="C18" s="956"/>
      <c r="D18" s="956"/>
      <c r="E18" s="956"/>
      <c r="F18" s="956"/>
      <c r="G18" s="1615"/>
    </row>
    <row r="19" spans="1:10" ht="12.75" customHeight="1">
      <c r="A19" s="2074"/>
      <c r="B19" s="946"/>
      <c r="C19" s="946"/>
      <c r="D19" s="946"/>
      <c r="E19" s="946"/>
      <c r="F19" s="946"/>
      <c r="G19" s="2188"/>
    </row>
    <row r="20" spans="1:10" ht="12.75" customHeight="1">
      <c r="A20" s="957"/>
      <c r="B20" s="1615"/>
      <c r="C20" s="956"/>
      <c r="D20" s="956"/>
      <c r="E20" s="2414" t="s">
        <v>1530</v>
      </c>
      <c r="F20" s="2414" t="s">
        <v>1531</v>
      </c>
      <c r="G20" s="957"/>
    </row>
    <row r="21" spans="1:10" ht="12.75" customHeight="1">
      <c r="A21" s="943" t="s">
        <v>7</v>
      </c>
      <c r="B21" s="3366" t="s">
        <v>8</v>
      </c>
      <c r="C21" s="956"/>
      <c r="D21" s="956"/>
      <c r="E21" s="2414" t="s">
        <v>1532</v>
      </c>
      <c r="F21" s="2414" t="s">
        <v>1533</v>
      </c>
      <c r="G21" s="943" t="s">
        <v>7</v>
      </c>
    </row>
    <row r="22" spans="1:10" ht="12.75" customHeight="1">
      <c r="A22" s="943" t="s">
        <v>12</v>
      </c>
      <c r="B22" s="3366" t="s">
        <v>13</v>
      </c>
      <c r="C22" s="956"/>
      <c r="D22" s="3156" t="s">
        <v>1474</v>
      </c>
      <c r="E22" s="2414" t="s">
        <v>1534</v>
      </c>
      <c r="F22" s="2414" t="s">
        <v>1535</v>
      </c>
      <c r="G22" s="943" t="s">
        <v>12</v>
      </c>
    </row>
    <row r="23" spans="1:10" ht="12.75" customHeight="1" thickBot="1">
      <c r="A23" s="2812"/>
      <c r="B23" s="2188"/>
      <c r="C23" s="946"/>
      <c r="D23" s="3157" t="s">
        <v>21</v>
      </c>
      <c r="E23" s="2075" t="s">
        <v>22</v>
      </c>
      <c r="F23" s="2075" t="s">
        <v>23</v>
      </c>
      <c r="G23" s="2812"/>
    </row>
    <row r="24" spans="1:10" ht="12.75" customHeight="1">
      <c r="A24" s="1406">
        <v>1</v>
      </c>
      <c r="B24" s="2188"/>
      <c r="C24" s="946"/>
      <c r="D24" s="2244" t="s">
        <v>1536</v>
      </c>
      <c r="E24" s="731">
        <v>21083097</v>
      </c>
      <c r="F24" s="966">
        <v>905452</v>
      </c>
      <c r="G24" s="1406">
        <v>1</v>
      </c>
    </row>
    <row r="25" spans="1:10" ht="12.75" customHeight="1">
      <c r="A25" s="1406">
        <v>2</v>
      </c>
      <c r="B25" s="2188"/>
      <c r="C25" s="2244" t="s">
        <v>1537</v>
      </c>
      <c r="D25" s="2244" t="s">
        <v>1538</v>
      </c>
      <c r="E25" s="732"/>
      <c r="F25" s="965"/>
      <c r="G25" s="1406">
        <v>2</v>
      </c>
    </row>
    <row r="26" spans="1:10" ht="12.75" customHeight="1">
      <c r="A26" s="957"/>
      <c r="B26" s="1615"/>
      <c r="C26" s="956"/>
      <c r="D26" s="3156" t="s">
        <v>1539</v>
      </c>
      <c r="E26" s="964"/>
      <c r="F26" s="733"/>
      <c r="G26" s="957"/>
      <c r="I26" s="331"/>
    </row>
    <row r="27" spans="1:10" ht="12.75" customHeight="1">
      <c r="A27" s="1406">
        <v>3</v>
      </c>
      <c r="B27" s="934"/>
      <c r="C27" s="2244" t="s">
        <v>1540</v>
      </c>
      <c r="D27" s="2244" t="s">
        <v>1541</v>
      </c>
      <c r="E27" s="732">
        <v>4461927</v>
      </c>
      <c r="F27" s="965">
        <v>112065</v>
      </c>
      <c r="G27" s="1406">
        <v>3</v>
      </c>
      <c r="I27" s="332"/>
      <c r="J27" s="332"/>
    </row>
    <row r="28" spans="1:10" ht="12.75" customHeight="1">
      <c r="A28" s="1406">
        <v>4</v>
      </c>
      <c r="B28" s="2188"/>
      <c r="C28" s="2244" t="s">
        <v>1542</v>
      </c>
      <c r="D28" s="2244" t="s">
        <v>1543</v>
      </c>
      <c r="E28" s="732">
        <v>811</v>
      </c>
      <c r="F28" s="965"/>
      <c r="G28" s="1406">
        <v>4</v>
      </c>
    </row>
    <row r="29" spans="1:10" ht="12.75" customHeight="1">
      <c r="A29" s="1406">
        <v>5</v>
      </c>
      <c r="B29" s="2188"/>
      <c r="C29" s="2244" t="s">
        <v>1544</v>
      </c>
      <c r="D29" s="2244" t="s">
        <v>1545</v>
      </c>
      <c r="E29" s="732">
        <v>2465</v>
      </c>
      <c r="F29" s="965">
        <v>1143</v>
      </c>
      <c r="G29" s="1406">
        <v>5</v>
      </c>
    </row>
    <row r="30" spans="1:10" ht="12.75" customHeight="1">
      <c r="A30" s="1406">
        <v>6</v>
      </c>
      <c r="B30" s="2188"/>
      <c r="C30" s="946"/>
      <c r="D30" s="2244" t="s">
        <v>1546</v>
      </c>
      <c r="E30" s="732">
        <v>4465203</v>
      </c>
      <c r="F30" s="965">
        <v>113208</v>
      </c>
      <c r="G30" s="1406">
        <v>6</v>
      </c>
    </row>
    <row r="31" spans="1:10" ht="12.75" customHeight="1">
      <c r="A31" s="957"/>
      <c r="B31" s="1615"/>
      <c r="C31" s="956"/>
      <c r="D31" s="3156" t="s">
        <v>1547</v>
      </c>
      <c r="E31" s="964"/>
      <c r="F31" s="733"/>
      <c r="G31" s="957"/>
    </row>
    <row r="32" spans="1:10" ht="12.75" customHeight="1">
      <c r="A32" s="1406">
        <v>7</v>
      </c>
      <c r="B32" s="934"/>
      <c r="C32" s="2244" t="s">
        <v>1548</v>
      </c>
      <c r="D32" s="2244" t="s">
        <v>1549</v>
      </c>
      <c r="E32" s="732"/>
      <c r="F32" s="965">
        <v>37766</v>
      </c>
      <c r="G32" s="1406">
        <v>7</v>
      </c>
    </row>
    <row r="33" spans="1:10" ht="12.75" customHeight="1">
      <c r="A33" s="1406">
        <v>8</v>
      </c>
      <c r="B33" s="2188"/>
      <c r="C33" s="2244" t="s">
        <v>1550</v>
      </c>
      <c r="D33" s="2244" t="s">
        <v>1551</v>
      </c>
      <c r="E33" s="732">
        <v>1143</v>
      </c>
      <c r="F33" s="965">
        <v>2465</v>
      </c>
      <c r="G33" s="1406">
        <v>8</v>
      </c>
    </row>
    <row r="34" spans="1:10" ht="12.75" customHeight="1">
      <c r="A34" s="1406">
        <v>9</v>
      </c>
      <c r="B34" s="2188"/>
      <c r="C34" s="2244" t="s">
        <v>1552</v>
      </c>
      <c r="D34" s="2244" t="s">
        <v>1553</v>
      </c>
      <c r="E34" s="732">
        <v>811</v>
      </c>
      <c r="F34" s="965"/>
      <c r="G34" s="1406">
        <v>9</v>
      </c>
    </row>
    <row r="35" spans="1:10" ht="12.75" customHeight="1">
      <c r="A35" s="1406">
        <v>10</v>
      </c>
      <c r="B35" s="2188"/>
      <c r="C35" s="2244" t="s">
        <v>1554</v>
      </c>
      <c r="D35" s="2244" t="s">
        <v>1555</v>
      </c>
      <c r="E35" s="732"/>
      <c r="F35" s="965"/>
      <c r="G35" s="1406">
        <v>10</v>
      </c>
    </row>
    <row r="36" spans="1:10" ht="12.75" customHeight="1">
      <c r="A36" s="1406">
        <v>11</v>
      </c>
      <c r="B36" s="2188"/>
      <c r="C36" s="2244" t="s">
        <v>1556</v>
      </c>
      <c r="D36" s="2244" t="s">
        <v>1557</v>
      </c>
      <c r="E36" s="732">
        <v>1375000</v>
      </c>
      <c r="F36" s="965"/>
      <c r="G36" s="1406">
        <v>11</v>
      </c>
      <c r="I36" s="332"/>
      <c r="J36" s="332"/>
    </row>
    <row r="37" spans="1:10" ht="12.75" customHeight="1">
      <c r="A37" s="1406">
        <v>12</v>
      </c>
      <c r="B37" s="2188"/>
      <c r="C37" s="946"/>
      <c r="D37" s="2244" t="s">
        <v>1558</v>
      </c>
      <c r="E37" s="732"/>
      <c r="F37" s="965"/>
      <c r="G37" s="1406">
        <v>12</v>
      </c>
    </row>
    <row r="38" spans="1:10" ht="12.75" customHeight="1">
      <c r="A38" s="1406">
        <v>13</v>
      </c>
      <c r="B38" s="2188"/>
      <c r="C38" s="946"/>
      <c r="D38" s="2244" t="s">
        <v>1559</v>
      </c>
      <c r="E38" s="732">
        <v>1376954</v>
      </c>
      <c r="F38" s="962">
        <v>40231</v>
      </c>
      <c r="G38" s="3030">
        <v>13</v>
      </c>
    </row>
    <row r="39" spans="1:10" ht="12.75" customHeight="1">
      <c r="A39" s="1406">
        <v>14</v>
      </c>
      <c r="B39" s="2188"/>
      <c r="C39" s="946"/>
      <c r="D39" s="2244" t="s">
        <v>1560</v>
      </c>
      <c r="E39" s="732">
        <v>3088249</v>
      </c>
      <c r="F39" s="965">
        <v>72977</v>
      </c>
      <c r="G39" s="1406">
        <v>14</v>
      </c>
      <c r="H39" s="932"/>
    </row>
    <row r="40" spans="1:10" ht="12.75" customHeight="1">
      <c r="A40" s="1406">
        <v>15</v>
      </c>
      <c r="B40" s="934"/>
      <c r="C40" s="946"/>
      <c r="D40" s="2244" t="s">
        <v>1561</v>
      </c>
      <c r="E40" s="732">
        <v>24171346</v>
      </c>
      <c r="F40" s="965">
        <v>978429</v>
      </c>
      <c r="G40" s="1406">
        <v>15</v>
      </c>
      <c r="H40" s="332"/>
      <c r="I40" s="332"/>
      <c r="J40" s="332"/>
    </row>
    <row r="41" spans="1:10" ht="12.75" customHeight="1" thickBot="1">
      <c r="A41" s="1406">
        <v>16</v>
      </c>
      <c r="B41" s="934"/>
      <c r="C41" s="946"/>
      <c r="D41" s="2244" t="s">
        <v>1562</v>
      </c>
      <c r="E41" s="732">
        <v>978429</v>
      </c>
      <c r="F41" s="961" t="s">
        <v>370</v>
      </c>
      <c r="G41" s="1406">
        <v>16</v>
      </c>
      <c r="H41" s="932"/>
      <c r="I41" s="332"/>
      <c r="J41" s="332"/>
    </row>
    <row r="42" spans="1:10" ht="12.75" customHeight="1">
      <c r="A42" s="957">
        <v>17</v>
      </c>
      <c r="B42" s="1615"/>
      <c r="C42" s="3031" t="s">
        <v>1563</v>
      </c>
      <c r="D42" s="2437" t="s">
        <v>1564</v>
      </c>
      <c r="E42" s="960">
        <v>25149775</v>
      </c>
      <c r="F42" s="734"/>
      <c r="G42" s="957">
        <v>17</v>
      </c>
      <c r="I42" s="332"/>
      <c r="J42" s="332"/>
    </row>
    <row r="43" spans="1:10" ht="12.75" customHeight="1">
      <c r="A43" s="957"/>
      <c r="B43" s="1615"/>
      <c r="C43" s="956"/>
      <c r="D43" s="2437" t="s">
        <v>1565</v>
      </c>
      <c r="E43" s="960"/>
      <c r="F43" s="734"/>
      <c r="G43" s="957"/>
      <c r="I43" s="332"/>
    </row>
    <row r="44" spans="1:10" ht="12.75" customHeight="1" thickBot="1">
      <c r="A44" s="1406"/>
      <c r="B44" s="2188"/>
      <c r="C44" s="2244"/>
      <c r="D44" s="2244" t="s">
        <v>1566</v>
      </c>
      <c r="E44" s="959"/>
      <c r="F44" s="958" t="s">
        <v>370</v>
      </c>
      <c r="G44" s="1406"/>
    </row>
    <row r="45" spans="1:10" ht="12.75" customHeight="1">
      <c r="A45" s="1403">
        <v>18</v>
      </c>
      <c r="B45" s="1615"/>
      <c r="C45" s="2437" t="s">
        <v>1567</v>
      </c>
      <c r="D45" s="2437" t="s">
        <v>1568</v>
      </c>
      <c r="E45" s="957"/>
      <c r="F45" s="956"/>
      <c r="G45" s="3032">
        <v>18</v>
      </c>
    </row>
    <row r="46" spans="1:10" ht="12.75" customHeight="1">
      <c r="A46" s="1403">
        <v>19</v>
      </c>
      <c r="B46" s="1615"/>
      <c r="C46" s="956"/>
      <c r="D46" s="955" t="s">
        <v>1569</v>
      </c>
      <c r="E46" s="954"/>
      <c r="F46" s="956"/>
      <c r="G46" s="1403">
        <v>19</v>
      </c>
    </row>
    <row r="47" spans="1:10" ht="12.75" customHeight="1">
      <c r="A47" s="1403">
        <v>20</v>
      </c>
      <c r="B47" s="1615"/>
      <c r="C47" s="956"/>
      <c r="D47" s="955" t="s">
        <v>1570</v>
      </c>
      <c r="E47" s="954"/>
      <c r="F47" s="956"/>
      <c r="G47" s="1403">
        <v>20</v>
      </c>
    </row>
    <row r="48" spans="1:10" ht="12.75" customHeight="1">
      <c r="A48" s="1406">
        <v>21</v>
      </c>
      <c r="B48" s="2188"/>
      <c r="C48" s="946"/>
      <c r="D48" s="953" t="s">
        <v>1571</v>
      </c>
      <c r="E48" s="3033"/>
      <c r="F48" s="956"/>
      <c r="G48" s="1406">
        <v>21</v>
      </c>
    </row>
    <row r="49" spans="1:7" ht="12.75" customHeight="1">
      <c r="A49" s="957"/>
      <c r="B49" s="1615"/>
      <c r="C49" s="956"/>
      <c r="D49" s="956"/>
      <c r="E49" s="957"/>
      <c r="F49" s="956"/>
      <c r="G49" s="957"/>
    </row>
    <row r="50" spans="1:7" ht="12.75" customHeight="1">
      <c r="A50" s="957"/>
      <c r="B50" s="1615"/>
      <c r="C50" s="956"/>
      <c r="D50" s="2437" t="s">
        <v>1572</v>
      </c>
      <c r="E50" s="957"/>
      <c r="F50" s="956"/>
      <c r="G50" s="957"/>
    </row>
    <row r="51" spans="1:7" ht="12.75" customHeight="1">
      <c r="A51" s="1403">
        <v>22</v>
      </c>
      <c r="B51" s="1615"/>
      <c r="C51" s="956"/>
      <c r="D51" s="2437" t="s">
        <v>1573</v>
      </c>
      <c r="E51" s="957"/>
      <c r="F51" s="956"/>
      <c r="G51" s="1403">
        <v>22</v>
      </c>
    </row>
    <row r="52" spans="1:7" ht="12.75" customHeight="1">
      <c r="A52" s="1406">
        <v>23</v>
      </c>
      <c r="B52" s="2188"/>
      <c r="C52" s="946"/>
      <c r="D52" s="2244" t="s">
        <v>1574</v>
      </c>
      <c r="E52" s="2812"/>
      <c r="F52" s="946"/>
      <c r="G52" s="1406">
        <v>23</v>
      </c>
    </row>
    <row r="53" spans="1:7" ht="12.75" customHeight="1">
      <c r="A53" s="2072"/>
      <c r="B53" s="956"/>
      <c r="C53" s="956"/>
      <c r="D53" s="956"/>
      <c r="E53" s="956"/>
      <c r="F53" s="956"/>
      <c r="G53" s="1615"/>
    </row>
    <row r="54" spans="1:7" ht="12.75" customHeight="1">
      <c r="A54" s="2072"/>
      <c r="B54" s="2437" t="s">
        <v>1575</v>
      </c>
      <c r="C54" s="956"/>
      <c r="D54" s="956"/>
      <c r="E54" s="956"/>
      <c r="F54" s="956"/>
      <c r="G54" s="1615"/>
    </row>
    <row r="55" spans="1:7" ht="12.75" customHeight="1">
      <c r="A55" s="2072"/>
      <c r="B55" s="2437" t="s">
        <v>1576</v>
      </c>
      <c r="C55" s="956"/>
      <c r="D55" s="956"/>
      <c r="E55" s="956"/>
      <c r="F55" s="956"/>
      <c r="G55" s="1615"/>
    </row>
    <row r="56" spans="1:7" ht="12.75" customHeight="1">
      <c r="A56" s="2072"/>
      <c r="B56" s="2437"/>
      <c r="C56" s="956"/>
      <c r="D56" s="956"/>
      <c r="E56" s="956"/>
      <c r="F56" s="956"/>
      <c r="G56" s="1615"/>
    </row>
    <row r="57" spans="1:7" ht="12.75" customHeight="1">
      <c r="A57" s="2074"/>
      <c r="B57" s="946"/>
      <c r="C57" s="946"/>
      <c r="D57" s="946"/>
      <c r="E57" s="946"/>
      <c r="F57" s="946"/>
      <c r="G57" s="2188"/>
    </row>
  </sheetData>
  <pageMargins left="0.65" right="0.25" top="0.5" bottom="0.5" header="0.25" footer="0.25"/>
  <pageSetup orientation="portrait" horizontalDpi="1200" verticalDpi="1200" r:id="rId1"/>
  <headerFooter alignWithMargins="0">
    <oddHeader>&amp;L&amp;"Arial,Regular"&amp;8Road Initials: UPRR  Year: 2012&amp;R&amp;"Arial,Regular"&amp;8 19</oddHeader>
    <oddFooter>&amp;L&amp;"Arial,Regular"&amp;8Railroad Annual Report R-1</oddFooter>
  </headerFooter>
</worksheet>
</file>

<file path=xl/worksheets/sheet15.xml><?xml version="1.0" encoding="utf-8"?>
<worksheet xmlns="http://schemas.openxmlformats.org/spreadsheetml/2006/main" xmlns:r="http://schemas.openxmlformats.org/officeDocument/2006/relationships">
  <sheetPr syncVertical="1" syncRef="A1" transitionEvaluation="1" codeName="Sheet15">
    <pageSetUpPr fitToPage="1"/>
  </sheetPr>
  <dimension ref="A1:M69"/>
  <sheetViews>
    <sheetView showGridLines="0" zoomScaleNormal="100" zoomScaleSheetLayoutView="89" workbookViewId="0"/>
  </sheetViews>
  <sheetFormatPr defaultColWidth="9.25" defaultRowHeight="11.25"/>
  <cols>
    <col min="1" max="1" width="3" style="30" customWidth="1"/>
    <col min="2" max="2" width="3.625" style="30" customWidth="1"/>
    <col min="3" max="3" width="57.875" style="30" customWidth="1"/>
    <col min="4" max="10" width="14.625" style="30" customWidth="1"/>
    <col min="11" max="11" width="5" style="30" customWidth="1"/>
    <col min="12" max="12" width="2.875" style="30" customWidth="1"/>
    <col min="13" max="16384" width="9.25" style="30"/>
  </cols>
  <sheetData>
    <row r="1" spans="1:12" ht="9.9499999999999993" customHeight="1">
      <c r="B1" s="864"/>
      <c r="C1" s="863"/>
      <c r="D1" s="863"/>
      <c r="E1" s="863"/>
      <c r="F1" s="863"/>
      <c r="G1" s="863"/>
      <c r="H1" s="863"/>
      <c r="I1" s="863"/>
      <c r="J1" s="863"/>
      <c r="K1" s="862"/>
    </row>
    <row r="2" spans="1:12" s="34" customFormat="1" ht="9.9499999999999993" customHeight="1">
      <c r="A2" s="861"/>
      <c r="B2" s="1042" t="s">
        <v>1577</v>
      </c>
      <c r="C2" s="860"/>
      <c r="D2" s="860"/>
      <c r="E2" s="859"/>
      <c r="F2" s="860"/>
      <c r="G2" s="860"/>
      <c r="H2" s="860"/>
      <c r="I2" s="860"/>
      <c r="J2" s="860"/>
      <c r="K2" s="858"/>
    </row>
    <row r="3" spans="1:12" ht="9.9499999999999993" customHeight="1">
      <c r="A3" s="861"/>
      <c r="B3" s="857"/>
      <c r="C3" s="856"/>
      <c r="D3" s="856"/>
      <c r="E3" s="855"/>
      <c r="F3" s="856"/>
      <c r="G3" s="856"/>
      <c r="H3" s="856"/>
      <c r="I3" s="856"/>
      <c r="J3" s="856"/>
      <c r="K3" s="854"/>
    </row>
    <row r="4" spans="1:12" ht="11.25" customHeight="1">
      <c r="A4" s="861"/>
      <c r="B4" s="1042" t="s">
        <v>1578</v>
      </c>
      <c r="C4" s="860"/>
      <c r="D4" s="860"/>
      <c r="E4" s="859"/>
      <c r="F4" s="860"/>
      <c r="G4" s="860"/>
      <c r="H4" s="860"/>
      <c r="I4" s="860"/>
      <c r="J4" s="853"/>
      <c r="K4" s="858"/>
      <c r="L4" s="3510">
        <v>20</v>
      </c>
    </row>
    <row r="5" spans="1:12" ht="9.9499999999999993" customHeight="1">
      <c r="A5" s="861"/>
      <c r="B5" s="1042" t="s">
        <v>1</v>
      </c>
      <c r="C5" s="860"/>
      <c r="D5" s="860"/>
      <c r="E5" s="859"/>
      <c r="F5" s="860"/>
      <c r="G5" s="860"/>
      <c r="H5" s="860"/>
      <c r="I5" s="860"/>
      <c r="J5" s="860"/>
      <c r="K5" s="858"/>
      <c r="L5" s="3510"/>
    </row>
    <row r="6" spans="1:12" ht="9.9499999999999993" customHeight="1">
      <c r="A6" s="861"/>
      <c r="B6" s="739"/>
      <c r="C6" s="34"/>
      <c r="D6" s="34"/>
      <c r="E6" s="34"/>
      <c r="F6" s="34"/>
      <c r="G6" s="34"/>
      <c r="H6" s="34"/>
      <c r="I6" s="34"/>
      <c r="J6" s="34"/>
      <c r="K6" s="67"/>
      <c r="L6" s="3510"/>
    </row>
    <row r="7" spans="1:12" ht="9.9499999999999993" customHeight="1">
      <c r="A7" s="861"/>
      <c r="B7" s="852" t="s">
        <v>65</v>
      </c>
      <c r="C7" s="851" t="s">
        <v>1579</v>
      </c>
      <c r="D7" s="34"/>
      <c r="E7" s="34"/>
      <c r="F7" s="34"/>
      <c r="G7" s="34"/>
      <c r="H7" s="34"/>
      <c r="I7" s="34"/>
      <c r="J7" s="34"/>
      <c r="K7" s="67"/>
      <c r="L7" s="850"/>
    </row>
    <row r="8" spans="1:12" ht="9.9499999999999993" customHeight="1">
      <c r="A8" s="861"/>
      <c r="B8" s="852" t="s">
        <v>67</v>
      </c>
      <c r="C8" s="851" t="s">
        <v>1580</v>
      </c>
      <c r="D8" s="34"/>
      <c r="E8" s="34"/>
      <c r="F8" s="34"/>
      <c r="G8" s="34"/>
      <c r="H8" s="34"/>
      <c r="I8" s="34"/>
      <c r="J8" s="34"/>
      <c r="K8" s="67"/>
      <c r="L8" s="850"/>
    </row>
    <row r="9" spans="1:12" ht="9.9499999999999993" customHeight="1">
      <c r="A9" s="861"/>
      <c r="B9" s="852" t="s">
        <v>68</v>
      </c>
      <c r="C9" s="851" t="s">
        <v>1581</v>
      </c>
      <c r="D9" s="34"/>
      <c r="E9" s="34"/>
      <c r="F9" s="34"/>
      <c r="G9" s="34"/>
      <c r="H9" s="34"/>
      <c r="I9" s="34"/>
      <c r="J9" s="34"/>
      <c r="K9" s="67"/>
      <c r="L9" s="850"/>
    </row>
    <row r="10" spans="1:12" ht="9.9499999999999993" customHeight="1">
      <c r="A10" s="861"/>
      <c r="B10" s="852" t="s">
        <v>69</v>
      </c>
      <c r="C10" s="851" t="s">
        <v>1582</v>
      </c>
      <c r="D10" s="34"/>
      <c r="E10" s="34"/>
      <c r="F10" s="34"/>
      <c r="G10" s="34"/>
      <c r="H10" s="34"/>
      <c r="I10" s="34"/>
      <c r="J10" s="34"/>
      <c r="K10" s="67"/>
      <c r="L10" s="850"/>
    </row>
    <row r="11" spans="1:12" ht="9.9499999999999993" customHeight="1">
      <c r="A11" s="861"/>
      <c r="B11" s="68"/>
      <c r="C11" s="851" t="s">
        <v>1583</v>
      </c>
      <c r="D11" s="34"/>
      <c r="E11" s="34"/>
      <c r="F11" s="34"/>
      <c r="G11" s="34"/>
      <c r="H11" s="34"/>
      <c r="I11" s="34"/>
      <c r="J11" s="34"/>
      <c r="K11" s="67"/>
      <c r="L11" s="850"/>
    </row>
    <row r="12" spans="1:12" ht="9.9499999999999993" customHeight="1">
      <c r="A12" s="861"/>
      <c r="B12" s="68"/>
      <c r="C12" s="851" t="s">
        <v>1584</v>
      </c>
      <c r="D12" s="34"/>
      <c r="E12" s="34"/>
      <c r="F12" s="34"/>
      <c r="G12" s="34"/>
      <c r="H12" s="34"/>
      <c r="I12" s="34"/>
      <c r="J12" s="34"/>
      <c r="K12" s="67"/>
      <c r="L12" s="850"/>
    </row>
    <row r="13" spans="1:12" ht="9.9499999999999993" customHeight="1">
      <c r="A13" s="861"/>
      <c r="B13" s="68"/>
      <c r="C13" s="851" t="s">
        <v>1585</v>
      </c>
      <c r="D13" s="34"/>
      <c r="E13" s="34"/>
      <c r="F13" s="34"/>
      <c r="G13" s="34"/>
      <c r="H13" s="34"/>
      <c r="I13" s="34"/>
      <c r="J13" s="34"/>
      <c r="K13" s="67"/>
      <c r="L13" s="850"/>
    </row>
    <row r="14" spans="1:12" ht="9.9499999999999993" customHeight="1">
      <c r="A14" s="861"/>
      <c r="B14" s="31"/>
      <c r="C14" s="32"/>
      <c r="D14" s="32"/>
      <c r="E14" s="32"/>
      <c r="F14" s="32"/>
      <c r="G14" s="32"/>
      <c r="H14" s="32"/>
      <c r="I14" s="32"/>
      <c r="J14" s="32"/>
      <c r="K14" s="33"/>
      <c r="L14" s="850"/>
    </row>
    <row r="15" spans="1:12" ht="9.9499999999999993" customHeight="1">
      <c r="A15" s="861"/>
      <c r="B15" s="849" t="s">
        <v>7</v>
      </c>
      <c r="C15" s="67"/>
      <c r="D15" s="67"/>
      <c r="E15" s="856" t="s">
        <v>1586</v>
      </c>
      <c r="F15" s="848"/>
      <c r="G15" s="856"/>
      <c r="H15" s="854"/>
      <c r="I15" s="848" t="s">
        <v>1587</v>
      </c>
      <c r="J15" s="854"/>
      <c r="K15" s="847" t="s">
        <v>7</v>
      </c>
      <c r="L15" s="850"/>
    </row>
    <row r="16" spans="1:12" ht="9.9499999999999993" customHeight="1">
      <c r="A16" s="861"/>
      <c r="B16" s="849" t="s">
        <v>12</v>
      </c>
      <c r="C16" s="847" t="s">
        <v>1588</v>
      </c>
      <c r="D16" s="847" t="s">
        <v>1589</v>
      </c>
      <c r="E16" s="847" t="s">
        <v>1590</v>
      </c>
      <c r="F16" s="847" t="s">
        <v>1591</v>
      </c>
      <c r="G16" s="847" t="s">
        <v>1592</v>
      </c>
      <c r="H16" s="847" t="s">
        <v>1593</v>
      </c>
      <c r="I16" s="847" t="s">
        <v>1593</v>
      </c>
      <c r="J16" s="847" t="s">
        <v>1592</v>
      </c>
      <c r="K16" s="847" t="s">
        <v>12</v>
      </c>
      <c r="L16" s="850"/>
    </row>
    <row r="17" spans="1:12" ht="9.9499999999999993" customHeight="1">
      <c r="A17" s="861"/>
      <c r="B17" s="846"/>
      <c r="C17" s="845" t="s">
        <v>21</v>
      </c>
      <c r="D17" s="845" t="s">
        <v>22</v>
      </c>
      <c r="E17" s="845" t="s">
        <v>23</v>
      </c>
      <c r="F17" s="845" t="s">
        <v>168</v>
      </c>
      <c r="G17" s="845" t="s">
        <v>24</v>
      </c>
      <c r="H17" s="845" t="s">
        <v>25</v>
      </c>
      <c r="I17" s="845" t="s">
        <v>26</v>
      </c>
      <c r="J17" s="845" t="s">
        <v>322</v>
      </c>
      <c r="K17" s="33"/>
      <c r="L17" s="850"/>
    </row>
    <row r="18" spans="1:12" ht="9.9499999999999993" customHeight="1">
      <c r="A18" s="861"/>
      <c r="B18" s="844">
        <v>1</v>
      </c>
      <c r="C18" s="843" t="s">
        <v>1178</v>
      </c>
      <c r="D18" s="842"/>
      <c r="E18" s="842"/>
      <c r="F18" s="842"/>
      <c r="G18" s="842"/>
      <c r="H18" s="842"/>
      <c r="I18" s="842"/>
      <c r="J18" s="842"/>
      <c r="K18" s="844">
        <v>1</v>
      </c>
      <c r="L18" s="850"/>
    </row>
    <row r="19" spans="1:12" ht="9.9499999999999993" customHeight="1">
      <c r="A19" s="861"/>
      <c r="B19" s="844">
        <v>2</v>
      </c>
      <c r="C19" s="843" t="s">
        <v>1594</v>
      </c>
      <c r="D19" s="334">
        <v>10</v>
      </c>
      <c r="E19" s="842">
        <v>9200</v>
      </c>
      <c r="F19" s="842">
        <v>4465</v>
      </c>
      <c r="G19" s="842"/>
      <c r="H19" s="842">
        <v>4465</v>
      </c>
      <c r="I19" s="841">
        <v>45</v>
      </c>
      <c r="J19" s="842"/>
      <c r="K19" s="844">
        <v>2</v>
      </c>
      <c r="L19" s="850"/>
    </row>
    <row r="20" spans="1:12" ht="9.9499999999999993" customHeight="1">
      <c r="A20" s="861"/>
      <c r="B20" s="844">
        <v>3</v>
      </c>
      <c r="C20" s="843" t="s">
        <v>1595</v>
      </c>
      <c r="D20" s="334">
        <v>10</v>
      </c>
      <c r="E20" s="842">
        <v>800</v>
      </c>
      <c r="F20" s="842">
        <v>388</v>
      </c>
      <c r="G20" s="842"/>
      <c r="H20" s="842">
        <v>388</v>
      </c>
      <c r="I20" s="842">
        <v>4</v>
      </c>
      <c r="J20" s="842"/>
      <c r="K20" s="844">
        <v>3</v>
      </c>
      <c r="L20" s="850"/>
    </row>
    <row r="21" spans="1:12" ht="9.9499999999999993" customHeight="1">
      <c r="A21" s="861"/>
      <c r="B21" s="844">
        <v>4</v>
      </c>
      <c r="C21" s="843"/>
      <c r="D21" s="840"/>
      <c r="E21" s="842"/>
      <c r="F21" s="842"/>
      <c r="G21" s="842"/>
      <c r="H21" s="842"/>
      <c r="I21" s="842"/>
      <c r="J21" s="842"/>
      <c r="K21" s="844">
        <v>4</v>
      </c>
      <c r="L21" s="850"/>
    </row>
    <row r="22" spans="1:12" ht="9.9499999999999993" customHeight="1">
      <c r="A22" s="861"/>
      <c r="B22" s="844">
        <v>5</v>
      </c>
      <c r="C22" s="843" t="s">
        <v>1596</v>
      </c>
      <c r="D22" s="842"/>
      <c r="E22" s="842"/>
      <c r="F22" s="842"/>
      <c r="G22" s="842"/>
      <c r="H22" s="842"/>
      <c r="I22" s="842"/>
      <c r="J22" s="842"/>
      <c r="K22" s="844">
        <v>5</v>
      </c>
      <c r="L22" s="850"/>
    </row>
    <row r="23" spans="1:12" ht="9.9499999999999993" customHeight="1">
      <c r="A23" s="861"/>
      <c r="B23" s="844">
        <v>6</v>
      </c>
      <c r="C23" s="749" t="s">
        <v>1597</v>
      </c>
      <c r="D23" s="842">
        <v>10000</v>
      </c>
      <c r="E23" s="842">
        <v>5000</v>
      </c>
      <c r="F23" s="842">
        <v>4829</v>
      </c>
      <c r="G23" s="842"/>
      <c r="H23" s="842">
        <v>4829</v>
      </c>
      <c r="I23" s="842">
        <v>0</v>
      </c>
      <c r="J23" s="842"/>
      <c r="K23" s="844">
        <v>6</v>
      </c>
      <c r="L23" s="850"/>
    </row>
    <row r="24" spans="1:12" ht="9.9499999999999993" customHeight="1">
      <c r="A24" s="861"/>
      <c r="B24" s="844">
        <v>7</v>
      </c>
      <c r="C24" s="749"/>
      <c r="D24" s="842"/>
      <c r="E24" s="842"/>
      <c r="F24" s="842"/>
      <c r="G24" s="842"/>
      <c r="H24" s="842"/>
      <c r="I24" s="842"/>
      <c r="J24" s="842"/>
      <c r="K24" s="844">
        <v>7</v>
      </c>
      <c r="L24" s="850"/>
    </row>
    <row r="25" spans="1:12" ht="9.9499999999999993" customHeight="1">
      <c r="A25" s="861"/>
      <c r="B25" s="844">
        <v>8</v>
      </c>
      <c r="C25" s="839"/>
      <c r="D25" s="842"/>
      <c r="E25" s="842"/>
      <c r="F25" s="842"/>
      <c r="G25" s="842"/>
      <c r="H25" s="842"/>
      <c r="I25" s="842"/>
      <c r="J25" s="842"/>
      <c r="K25" s="844">
        <v>8</v>
      </c>
      <c r="L25" s="850"/>
    </row>
    <row r="26" spans="1:12" ht="9.9499999999999993" customHeight="1">
      <c r="A26" s="861"/>
      <c r="B26" s="844">
        <v>9</v>
      </c>
      <c r="C26" s="749"/>
      <c r="D26" s="842"/>
      <c r="E26" s="842"/>
      <c r="F26" s="842"/>
      <c r="G26" s="842"/>
      <c r="H26" s="842"/>
      <c r="I26" s="842"/>
      <c r="J26" s="842"/>
      <c r="K26" s="844">
        <v>9</v>
      </c>
      <c r="L26" s="850"/>
    </row>
    <row r="27" spans="1:12" ht="9.9499999999999993" customHeight="1">
      <c r="A27" s="861"/>
      <c r="B27" s="844">
        <v>10</v>
      </c>
      <c r="C27" s="1041" t="s">
        <v>117</v>
      </c>
      <c r="D27" s="842"/>
      <c r="E27" s="842">
        <f>SUM(E18:E26)</f>
        <v>15000</v>
      </c>
      <c r="F27" s="842">
        <f>SUM(F18:F26)</f>
        <v>9682</v>
      </c>
      <c r="G27" s="842"/>
      <c r="H27" s="842">
        <f>SUM(H18:H26)</f>
        <v>9682</v>
      </c>
      <c r="I27" s="841">
        <f>SUM(I18:I26)</f>
        <v>49</v>
      </c>
      <c r="J27" s="842"/>
      <c r="K27" s="844">
        <v>10</v>
      </c>
      <c r="L27" s="850"/>
    </row>
    <row r="28" spans="1:12" ht="9.9499999999999993" customHeight="1">
      <c r="A28" s="861"/>
      <c r="B28" s="68"/>
      <c r="C28" s="34"/>
      <c r="D28" s="34"/>
      <c r="E28" s="34"/>
      <c r="F28" s="34"/>
      <c r="G28" s="718"/>
      <c r="H28" s="718"/>
      <c r="I28" s="718"/>
      <c r="J28" s="718"/>
      <c r="K28" s="67"/>
      <c r="L28" s="850"/>
    </row>
    <row r="29" spans="1:12" ht="9.9499999999999993" customHeight="1">
      <c r="A29" s="861"/>
      <c r="B29" s="68"/>
      <c r="C29" s="718" t="s">
        <v>2925</v>
      </c>
      <c r="D29" s="34"/>
      <c r="E29" s="34"/>
      <c r="F29" s="34"/>
      <c r="G29" s="34"/>
      <c r="H29" s="34"/>
      <c r="I29" s="34"/>
      <c r="J29" s="34"/>
      <c r="K29" s="67"/>
      <c r="L29" s="850"/>
    </row>
    <row r="30" spans="1:12" ht="9.9499999999999993" customHeight="1">
      <c r="A30" s="861"/>
      <c r="B30" s="68"/>
      <c r="C30" s="851"/>
      <c r="D30" s="34"/>
      <c r="E30" s="34"/>
      <c r="F30" s="34"/>
      <c r="G30" s="34"/>
      <c r="H30" s="34"/>
      <c r="I30" s="34"/>
      <c r="J30" s="34"/>
      <c r="K30" s="67"/>
      <c r="L30" s="850"/>
    </row>
    <row r="31" spans="1:12" ht="9.9499999999999993" customHeight="1">
      <c r="A31" s="861"/>
      <c r="B31" s="1042" t="s">
        <v>1598</v>
      </c>
      <c r="C31" s="860"/>
      <c r="D31" s="860"/>
      <c r="E31" s="859"/>
      <c r="F31" s="860"/>
      <c r="G31" s="860"/>
      <c r="H31" s="860"/>
      <c r="I31" s="860"/>
      <c r="J31" s="860"/>
      <c r="K31" s="858"/>
      <c r="L31" s="850"/>
    </row>
    <row r="32" spans="1:12" ht="9.9499999999999993" customHeight="1">
      <c r="A32" s="861"/>
      <c r="B32" s="1042" t="s">
        <v>1</v>
      </c>
      <c r="C32" s="860"/>
      <c r="D32" s="860"/>
      <c r="E32" s="859"/>
      <c r="F32" s="860"/>
      <c r="G32" s="860"/>
      <c r="H32" s="860"/>
      <c r="I32" s="860"/>
      <c r="J32" s="860"/>
      <c r="K32" s="858"/>
      <c r="L32" s="850"/>
    </row>
    <row r="33" spans="1:13" ht="12.2" customHeight="1">
      <c r="A33" s="861"/>
      <c r="B33" s="68"/>
      <c r="C33" s="34"/>
      <c r="D33" s="34"/>
      <c r="E33" s="34"/>
      <c r="F33" s="34"/>
      <c r="G33" s="34"/>
      <c r="H33" s="34"/>
      <c r="I33" s="34"/>
      <c r="J33" s="34"/>
      <c r="K33" s="67"/>
      <c r="L33" s="850"/>
    </row>
    <row r="34" spans="1:13" ht="12.2" customHeight="1">
      <c r="A34" s="861"/>
      <c r="B34" s="68"/>
      <c r="C34" s="851" t="s">
        <v>1599</v>
      </c>
      <c r="D34" s="34"/>
      <c r="E34" s="34"/>
      <c r="F34" s="34"/>
      <c r="G34" s="34"/>
      <c r="H34" s="34"/>
      <c r="I34" s="34"/>
      <c r="J34" s="34"/>
      <c r="K34" s="67"/>
      <c r="L34" s="850"/>
    </row>
    <row r="35" spans="1:13" ht="12.2" customHeight="1">
      <c r="A35" s="861"/>
      <c r="B35" s="68"/>
      <c r="C35" s="851" t="s">
        <v>1600</v>
      </c>
      <c r="D35" s="34"/>
      <c r="E35" s="34"/>
      <c r="F35" s="34"/>
      <c r="G35" s="34"/>
      <c r="H35" s="34"/>
      <c r="I35" s="34"/>
      <c r="J35" s="34"/>
      <c r="K35" s="67"/>
      <c r="L35" s="850"/>
    </row>
    <row r="36" spans="1:13" ht="12.2" customHeight="1">
      <c r="A36" s="861"/>
      <c r="B36" s="68"/>
      <c r="C36" s="851" t="s">
        <v>1601</v>
      </c>
      <c r="D36" s="34"/>
      <c r="E36" s="34"/>
      <c r="F36" s="34"/>
      <c r="G36" s="34"/>
      <c r="H36" s="34"/>
      <c r="I36" s="34"/>
      <c r="J36" s="34"/>
      <c r="K36" s="67"/>
      <c r="L36" s="850"/>
    </row>
    <row r="37" spans="1:13" ht="12.2" customHeight="1">
      <c r="A37" s="861"/>
      <c r="B37" s="68"/>
      <c r="C37" s="851" t="s">
        <v>1602</v>
      </c>
      <c r="D37" s="34"/>
      <c r="E37" s="34"/>
      <c r="F37" s="34"/>
      <c r="G37" s="34"/>
      <c r="H37" s="34"/>
      <c r="I37" s="34"/>
      <c r="J37" s="34"/>
      <c r="K37" s="67"/>
      <c r="L37" s="850"/>
    </row>
    <row r="38" spans="1:13" ht="12.2" customHeight="1">
      <c r="A38" s="861"/>
      <c r="B38" s="68"/>
      <c r="C38" s="851" t="s">
        <v>1603</v>
      </c>
      <c r="D38" s="34"/>
      <c r="E38" s="34"/>
      <c r="F38" s="34"/>
      <c r="G38" s="34"/>
      <c r="H38" s="34"/>
      <c r="I38" s="34"/>
      <c r="J38" s="34"/>
      <c r="K38" s="67"/>
      <c r="L38" s="850"/>
    </row>
    <row r="39" spans="1:13" ht="12.2" customHeight="1">
      <c r="A39" s="838"/>
      <c r="B39" s="68"/>
      <c r="C39" s="851" t="s">
        <v>1604</v>
      </c>
      <c r="D39" s="34"/>
      <c r="E39" s="34"/>
      <c r="F39" s="34"/>
      <c r="G39" s="34"/>
      <c r="H39" s="34"/>
      <c r="I39" s="34"/>
      <c r="J39" s="34"/>
      <c r="K39" s="67"/>
      <c r="M39" s="34"/>
    </row>
    <row r="40" spans="1:13" ht="12.2" customHeight="1">
      <c r="A40" s="838"/>
      <c r="B40" s="31"/>
      <c r="C40" s="32"/>
      <c r="D40" s="32"/>
      <c r="E40" s="32"/>
      <c r="F40" s="32"/>
      <c r="G40" s="32"/>
      <c r="H40" s="32"/>
      <c r="I40" s="32"/>
      <c r="J40" s="32"/>
      <c r="K40" s="33"/>
      <c r="L40" s="750"/>
      <c r="M40" s="34"/>
    </row>
    <row r="41" spans="1:13" ht="12.2" customHeight="1">
      <c r="A41" s="838"/>
      <c r="B41" s="837"/>
      <c r="C41" s="67"/>
      <c r="D41" s="836" t="s">
        <v>1605</v>
      </c>
      <c r="E41" s="751"/>
      <c r="F41" s="848" t="s">
        <v>1606</v>
      </c>
      <c r="G41" s="854"/>
      <c r="H41" s="848" t="s">
        <v>1607</v>
      </c>
      <c r="I41" s="854"/>
      <c r="J41" s="67"/>
      <c r="K41" s="67"/>
      <c r="L41" s="750"/>
      <c r="M41" s="34"/>
    </row>
    <row r="42" spans="1:13" ht="12.2" customHeight="1">
      <c r="A42" s="838"/>
      <c r="B42" s="849" t="s">
        <v>7</v>
      </c>
      <c r="C42" s="67"/>
      <c r="D42" s="847" t="s">
        <v>1608</v>
      </c>
      <c r="E42" s="847" t="s">
        <v>1609</v>
      </c>
      <c r="F42" s="847" t="s">
        <v>1608</v>
      </c>
      <c r="G42" s="847" t="s">
        <v>1609</v>
      </c>
      <c r="H42" s="847" t="s">
        <v>1608</v>
      </c>
      <c r="I42" s="847" t="s">
        <v>1609</v>
      </c>
      <c r="J42" s="847" t="s">
        <v>1610</v>
      </c>
      <c r="K42" s="847" t="s">
        <v>7</v>
      </c>
      <c r="L42" s="750"/>
      <c r="M42" s="34"/>
    </row>
    <row r="43" spans="1:13" ht="12.2" customHeight="1">
      <c r="B43" s="849" t="s">
        <v>12</v>
      </c>
      <c r="C43" s="835" t="s">
        <v>724</v>
      </c>
      <c r="D43" s="847" t="s">
        <v>1611</v>
      </c>
      <c r="E43" s="847" t="s">
        <v>1460</v>
      </c>
      <c r="F43" s="847" t="s">
        <v>1611</v>
      </c>
      <c r="G43" s="847" t="s">
        <v>1460</v>
      </c>
      <c r="H43" s="847" t="s">
        <v>1611</v>
      </c>
      <c r="I43" s="847" t="s">
        <v>1460</v>
      </c>
      <c r="J43" s="847" t="s">
        <v>1460</v>
      </c>
      <c r="K43" s="847" t="s">
        <v>12</v>
      </c>
      <c r="L43" s="750"/>
      <c r="M43" s="34"/>
    </row>
    <row r="44" spans="1:13" ht="12.2" customHeight="1">
      <c r="A44" s="834"/>
      <c r="B44" s="846"/>
      <c r="C44" s="833" t="s">
        <v>21</v>
      </c>
      <c r="D44" s="845" t="s">
        <v>22</v>
      </c>
      <c r="E44" s="845" t="s">
        <v>23</v>
      </c>
      <c r="F44" s="845" t="s">
        <v>168</v>
      </c>
      <c r="G44" s="845" t="s">
        <v>24</v>
      </c>
      <c r="H44" s="845" t="s">
        <v>25</v>
      </c>
      <c r="I44" s="845" t="s">
        <v>26</v>
      </c>
      <c r="J44" s="845" t="s">
        <v>322</v>
      </c>
      <c r="K44" s="33"/>
      <c r="L44" s="750"/>
      <c r="M44" s="34"/>
    </row>
    <row r="45" spans="1:13" ht="12.2" customHeight="1">
      <c r="A45" s="834"/>
      <c r="B45" s="844">
        <v>11</v>
      </c>
      <c r="C45" s="843" t="s">
        <v>1612</v>
      </c>
      <c r="D45" s="832">
        <v>4829</v>
      </c>
      <c r="E45" s="831">
        <v>77</v>
      </c>
      <c r="F45" s="842">
        <v>4853</v>
      </c>
      <c r="G45" s="841">
        <v>49</v>
      </c>
      <c r="H45" s="842"/>
      <c r="I45" s="842"/>
      <c r="J45" s="841">
        <v>4781906</v>
      </c>
      <c r="K45" s="830">
        <v>11</v>
      </c>
      <c r="L45" s="3511" t="s">
        <v>2926</v>
      </c>
      <c r="M45" s="34"/>
    </row>
    <row r="46" spans="1:13" ht="12.2" customHeight="1">
      <c r="A46" s="834"/>
      <c r="B46" s="844">
        <v>12</v>
      </c>
      <c r="C46" s="843"/>
      <c r="D46" s="842"/>
      <c r="E46" s="842"/>
      <c r="F46" s="842"/>
      <c r="G46" s="842"/>
      <c r="H46" s="842"/>
      <c r="I46" s="842"/>
      <c r="J46" s="842"/>
      <c r="K46" s="830">
        <v>12</v>
      </c>
      <c r="L46" s="3511"/>
      <c r="M46" s="34"/>
    </row>
    <row r="47" spans="1:13" ht="12.2" customHeight="1">
      <c r="A47" s="3512" t="s">
        <v>383</v>
      </c>
      <c r="B47" s="844">
        <v>13</v>
      </c>
      <c r="C47" s="843" t="s">
        <v>1613</v>
      </c>
      <c r="D47" s="842">
        <v>0</v>
      </c>
      <c r="E47" s="842">
        <v>-74</v>
      </c>
      <c r="F47" s="842"/>
      <c r="G47" s="842"/>
      <c r="H47" s="842"/>
      <c r="I47" s="842"/>
      <c r="J47" s="842"/>
      <c r="K47" s="830">
        <v>13</v>
      </c>
      <c r="L47" s="3511"/>
      <c r="M47" s="34"/>
    </row>
    <row r="48" spans="1:13" ht="12.2" customHeight="1">
      <c r="A48" s="3512"/>
      <c r="B48" s="844">
        <v>14</v>
      </c>
      <c r="C48" s="749" t="s">
        <v>1614</v>
      </c>
      <c r="D48" s="842"/>
      <c r="E48" s="842">
        <v>-3</v>
      </c>
      <c r="F48" s="842"/>
      <c r="G48" s="842"/>
      <c r="H48" s="842"/>
      <c r="I48" s="842"/>
      <c r="J48" s="842"/>
      <c r="K48" s="830">
        <v>14</v>
      </c>
      <c r="L48" s="3511"/>
      <c r="M48" s="34"/>
    </row>
    <row r="49" spans="1:13" ht="12" customHeight="1">
      <c r="A49" s="3512"/>
      <c r="B49" s="844">
        <v>15</v>
      </c>
      <c r="C49" s="749"/>
      <c r="D49" s="842"/>
      <c r="E49" s="842"/>
      <c r="F49" s="842"/>
      <c r="G49" s="842"/>
      <c r="H49" s="842"/>
      <c r="I49" s="842"/>
      <c r="J49" s="842"/>
      <c r="K49" s="830">
        <v>15</v>
      </c>
      <c r="L49" s="3511"/>
      <c r="M49" s="34"/>
    </row>
    <row r="50" spans="1:13" ht="12.2" customHeight="1">
      <c r="A50" s="3512"/>
      <c r="B50" s="844">
        <v>16</v>
      </c>
      <c r="C50" s="749"/>
      <c r="D50" s="842"/>
      <c r="E50" s="842"/>
      <c r="F50" s="842"/>
      <c r="G50" s="842"/>
      <c r="H50" s="842"/>
      <c r="I50" s="842"/>
      <c r="J50" s="842"/>
      <c r="K50" s="830">
        <v>16</v>
      </c>
      <c r="L50" s="3511"/>
      <c r="M50" s="34"/>
    </row>
    <row r="51" spans="1:13" ht="12.2" customHeight="1">
      <c r="A51" s="3512"/>
      <c r="B51" s="735">
        <v>17</v>
      </c>
      <c r="C51" s="843" t="s">
        <v>2927</v>
      </c>
      <c r="D51" s="842">
        <f>D45+D47</f>
        <v>4829</v>
      </c>
      <c r="E51" s="841">
        <f>SUM(E45:E50)</f>
        <v>0</v>
      </c>
      <c r="F51" s="842">
        <f>4465+388</f>
        <v>4853</v>
      </c>
      <c r="G51" s="841">
        <v>49</v>
      </c>
      <c r="H51" s="842"/>
      <c r="I51" s="842"/>
      <c r="J51" s="841">
        <v>4781906</v>
      </c>
      <c r="K51" s="829">
        <v>17</v>
      </c>
      <c r="L51" s="3511"/>
      <c r="M51" s="34"/>
    </row>
    <row r="52" spans="1:13" ht="14.25" hidden="1" customHeight="1">
      <c r="A52" s="3512"/>
      <c r="B52" s="828"/>
      <c r="C52" s="851"/>
      <c r="D52" s="736"/>
      <c r="E52" s="827"/>
      <c r="F52" s="736"/>
      <c r="G52" s="827"/>
      <c r="H52" s="736"/>
      <c r="I52" s="736"/>
      <c r="J52" s="827"/>
      <c r="K52" s="828"/>
      <c r="L52" s="3511"/>
      <c r="M52" s="34"/>
    </row>
    <row r="53" spans="1:13" ht="14.25" hidden="1" customHeight="1">
      <c r="A53" s="3512"/>
      <c r="B53" s="828"/>
      <c r="C53" s="851"/>
      <c r="D53" s="736"/>
      <c r="E53" s="827"/>
      <c r="F53" s="736"/>
      <c r="G53" s="827"/>
      <c r="H53" s="736"/>
      <c r="I53" s="736"/>
      <c r="J53" s="827"/>
      <c r="K53" s="828"/>
      <c r="L53" s="3511"/>
      <c r="M53" s="34"/>
    </row>
    <row r="54" spans="1:13" ht="14.25" hidden="1" customHeight="1">
      <c r="A54" s="3512"/>
      <c r="B54" s="34"/>
      <c r="C54" s="34"/>
      <c r="D54" s="34"/>
      <c r="E54" s="34"/>
      <c r="F54" s="34"/>
      <c r="G54" s="34"/>
      <c r="H54" s="34"/>
      <c r="I54" s="34"/>
      <c r="J54" s="34"/>
      <c r="K54" s="34"/>
      <c r="L54" s="3511"/>
      <c r="M54" s="34"/>
    </row>
    <row r="55" spans="1:13" ht="14.25" hidden="1" customHeight="1">
      <c r="A55" s="3512"/>
      <c r="B55" s="34"/>
      <c r="C55" s="34"/>
      <c r="D55" s="34"/>
      <c r="E55" s="34"/>
      <c r="F55" s="34"/>
      <c r="G55" s="34"/>
      <c r="H55" s="34"/>
      <c r="I55" s="34"/>
      <c r="J55" s="34"/>
      <c r="K55" s="34"/>
      <c r="L55" s="3511"/>
      <c r="M55" s="34"/>
    </row>
    <row r="56" spans="1:13" ht="22.5" customHeight="1">
      <c r="A56" s="3512"/>
      <c r="B56" s="68"/>
      <c r="C56" s="34"/>
      <c r="D56" s="34"/>
      <c r="E56" s="34"/>
      <c r="F56" s="34"/>
      <c r="G56" s="34"/>
      <c r="H56" s="34"/>
      <c r="I56" s="34"/>
      <c r="J56" s="34"/>
      <c r="K56" s="34"/>
      <c r="L56" s="3511"/>
      <c r="M56" s="34"/>
    </row>
    <row r="57" spans="1:13" ht="15.75" customHeight="1">
      <c r="A57" s="3512"/>
      <c r="B57" s="68"/>
      <c r="C57" s="718" t="s">
        <v>2928</v>
      </c>
      <c r="D57" s="34"/>
      <c r="E57" s="34"/>
      <c r="F57" s="34"/>
      <c r="G57" s="34"/>
      <c r="H57" s="34"/>
      <c r="I57" s="34"/>
      <c r="J57" s="34"/>
      <c r="K57" s="34"/>
      <c r="L57" s="3511"/>
      <c r="M57" s="34"/>
    </row>
    <row r="58" spans="1:13" ht="12" customHeight="1">
      <c r="A58" s="3512"/>
      <c r="B58" s="68"/>
      <c r="C58" s="34"/>
      <c r="D58" s="34"/>
      <c r="E58" s="34"/>
      <c r="F58" s="34"/>
      <c r="G58" s="34"/>
      <c r="H58" s="34"/>
      <c r="I58" s="34"/>
      <c r="J58" s="34"/>
      <c r="K58" s="34"/>
      <c r="L58" s="3511"/>
      <c r="M58" s="34"/>
    </row>
    <row r="59" spans="1:13" ht="12" customHeight="1">
      <c r="A59" s="3512"/>
      <c r="B59" s="68"/>
      <c r="C59" s="34"/>
      <c r="D59" s="34"/>
      <c r="E59" s="34"/>
      <c r="F59" s="34"/>
      <c r="G59" s="34"/>
      <c r="H59" s="34"/>
      <c r="I59" s="34"/>
      <c r="J59" s="34"/>
      <c r="K59" s="34"/>
      <c r="L59" s="3511"/>
      <c r="M59" s="34"/>
    </row>
    <row r="60" spans="1:13" ht="12" customHeight="1">
      <c r="A60" s="3512"/>
      <c r="B60" s="68"/>
      <c r="C60" s="34"/>
      <c r="D60" s="34"/>
      <c r="E60" s="34"/>
      <c r="F60" s="34"/>
      <c r="G60" s="34"/>
      <c r="H60" s="34"/>
      <c r="I60" s="34"/>
      <c r="J60" s="34"/>
      <c r="K60" s="34"/>
      <c r="L60" s="3511"/>
      <c r="M60" s="34"/>
    </row>
    <row r="61" spans="1:13" ht="12" customHeight="1">
      <c r="A61" s="3512"/>
      <c r="B61" s="31"/>
      <c r="C61" s="32"/>
      <c r="D61" s="32"/>
      <c r="E61" s="32"/>
      <c r="F61" s="32"/>
      <c r="G61" s="32"/>
      <c r="H61" s="32"/>
      <c r="I61" s="32"/>
      <c r="J61" s="32"/>
      <c r="K61" s="32"/>
      <c r="L61" s="3511"/>
      <c r="M61" s="34"/>
    </row>
    <row r="62" spans="1:13" ht="12" customHeight="1">
      <c r="B62" s="34"/>
      <c r="C62" s="34"/>
      <c r="D62" s="34"/>
      <c r="E62" s="34"/>
      <c r="F62" s="34"/>
      <c r="G62" s="34"/>
      <c r="H62" s="34"/>
      <c r="I62" s="34"/>
      <c r="J62" s="34"/>
      <c r="K62" s="34"/>
    </row>
    <row r="63" spans="1:13" ht="12" customHeight="1">
      <c r="B63" s="34"/>
      <c r="C63" s="34"/>
      <c r="D63" s="34"/>
      <c r="E63" s="34"/>
      <c r="F63" s="34"/>
      <c r="G63" s="34"/>
      <c r="H63" s="34"/>
      <c r="I63" s="34"/>
      <c r="J63" s="34"/>
      <c r="K63" s="34"/>
    </row>
    <row r="64" spans="1:13" ht="12" customHeight="1">
      <c r="B64" s="34"/>
      <c r="C64" s="34"/>
      <c r="D64" s="34"/>
      <c r="E64" s="34"/>
      <c r="F64" s="34"/>
      <c r="G64" s="34"/>
      <c r="H64" s="34"/>
      <c r="I64" s="34"/>
      <c r="J64" s="34"/>
      <c r="K64" s="34"/>
      <c r="L64" s="34"/>
    </row>
    <row r="65" spans="2:12" ht="12" customHeight="1">
      <c r="B65" s="34"/>
      <c r="C65" s="34"/>
      <c r="D65" s="34"/>
      <c r="E65" s="34"/>
      <c r="F65" s="34"/>
      <c r="G65" s="34"/>
      <c r="H65" s="34"/>
      <c r="I65" s="34"/>
      <c r="J65" s="34"/>
      <c r="K65" s="34"/>
      <c r="L65" s="34"/>
    </row>
    <row r="66" spans="2:12">
      <c r="B66" s="34"/>
      <c r="C66" s="34"/>
      <c r="D66" s="34"/>
      <c r="E66" s="34"/>
      <c r="F66" s="34"/>
      <c r="G66" s="34"/>
      <c r="H66" s="34"/>
      <c r="I66" s="34"/>
      <c r="J66" s="34"/>
      <c r="K66" s="34"/>
      <c r="L66" s="34"/>
    </row>
    <row r="67" spans="2:12">
      <c r="B67" s="34"/>
      <c r="C67" s="34"/>
      <c r="D67" s="34"/>
      <c r="E67" s="34"/>
      <c r="F67" s="34"/>
      <c r="G67" s="34"/>
      <c r="H67" s="34"/>
      <c r="I67" s="34"/>
      <c r="J67" s="34"/>
      <c r="K67" s="34"/>
      <c r="L67" s="34"/>
    </row>
    <row r="68" spans="2:12">
      <c r="B68" s="34"/>
      <c r="C68" s="34"/>
      <c r="D68" s="34"/>
      <c r="E68" s="34"/>
      <c r="F68" s="34"/>
      <c r="G68" s="34"/>
      <c r="H68" s="34"/>
      <c r="I68" s="34"/>
      <c r="J68" s="34"/>
      <c r="K68" s="34"/>
      <c r="L68" s="34"/>
    </row>
    <row r="69" spans="2:12">
      <c r="B69" s="34"/>
      <c r="C69" s="34"/>
      <c r="D69" s="34"/>
      <c r="E69" s="34"/>
      <c r="F69" s="34"/>
      <c r="G69" s="34"/>
      <c r="H69" s="34"/>
      <c r="I69" s="34"/>
      <c r="J69" s="34"/>
      <c r="K69" s="34"/>
      <c r="L69" s="34"/>
    </row>
  </sheetData>
  <mergeCells count="3">
    <mergeCell ref="L4:L6"/>
    <mergeCell ref="L45:L61"/>
    <mergeCell ref="A47:A61"/>
  </mergeCells>
  <printOptions horizontalCentered="1" verticalCentered="1" gridLinesSet="0"/>
  <pageMargins left="0.65" right="0.25" top="0.5" bottom="0.5" header="0.25" footer="0.25"/>
  <pageSetup scale="68"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sheetPr codeName="Sheet16">
    <pageSetUpPr fitToPage="1"/>
  </sheetPr>
  <dimension ref="A1:G59"/>
  <sheetViews>
    <sheetView zoomScaleNormal="100" workbookViewId="0"/>
  </sheetViews>
  <sheetFormatPr defaultColWidth="9.625" defaultRowHeight="9.75"/>
  <cols>
    <col min="1" max="1" width="3.375" style="998" customWidth="1"/>
    <col min="2" max="2" width="4.625" style="998" customWidth="1"/>
    <col min="3" max="3" width="50.25" style="998" customWidth="1"/>
    <col min="4" max="5" width="12" style="997" customWidth="1"/>
    <col min="6" max="6" width="3.375" style="998" customWidth="1"/>
    <col min="7" max="16384" width="9.625" style="998"/>
  </cols>
  <sheetData>
    <row r="1" spans="1:6" ht="12.75" customHeight="1">
      <c r="A1" s="918" t="s">
        <v>1615</v>
      </c>
      <c r="B1" s="917"/>
      <c r="C1" s="917"/>
      <c r="D1" s="916"/>
      <c r="E1" s="916"/>
      <c r="F1" s="915"/>
    </row>
    <row r="2" spans="1:6" ht="12" customHeight="1">
      <c r="A2" s="914" t="s">
        <v>1</v>
      </c>
      <c r="B2" s="913"/>
      <c r="C2" s="913"/>
      <c r="D2" s="912"/>
      <c r="E2" s="912"/>
      <c r="F2" s="911"/>
    </row>
    <row r="3" spans="1:6" ht="11.25" customHeight="1">
      <c r="A3" s="910"/>
      <c r="B3" s="741"/>
      <c r="C3" s="909"/>
      <c r="D3" s="908"/>
      <c r="E3" s="907"/>
      <c r="F3" s="906"/>
    </row>
    <row r="4" spans="1:6" ht="11.25" customHeight="1">
      <c r="A4" s="910"/>
      <c r="B4" s="905" t="s">
        <v>1616</v>
      </c>
      <c r="C4" s="741"/>
      <c r="D4" s="908"/>
      <c r="E4" s="908"/>
      <c r="F4" s="906"/>
    </row>
    <row r="5" spans="1:6" ht="11.25" customHeight="1">
      <c r="A5" s="910"/>
      <c r="B5" s="905" t="s">
        <v>1617</v>
      </c>
      <c r="C5" s="741"/>
      <c r="D5" s="908"/>
      <c r="E5" s="908"/>
      <c r="F5" s="906"/>
    </row>
    <row r="6" spans="1:6" ht="11.25" customHeight="1">
      <c r="A6" s="910"/>
      <c r="B6" s="905" t="s">
        <v>1618</v>
      </c>
      <c r="C6" s="741"/>
      <c r="D6" s="908"/>
      <c r="E6" s="908"/>
      <c r="F6" s="906"/>
    </row>
    <row r="7" spans="1:6" ht="11.25" customHeight="1">
      <c r="A7" s="910"/>
      <c r="B7" s="905" t="s">
        <v>1619</v>
      </c>
      <c r="C7" s="741"/>
      <c r="D7" s="908"/>
      <c r="E7" s="908"/>
      <c r="F7" s="906"/>
    </row>
    <row r="8" spans="1:6" ht="11.25" customHeight="1">
      <c r="A8" s="910"/>
      <c r="B8" s="905" t="s">
        <v>1620</v>
      </c>
      <c r="C8" s="741"/>
      <c r="D8" s="908"/>
      <c r="E8" s="908"/>
      <c r="F8" s="906"/>
    </row>
    <row r="9" spans="1:6" ht="11.25" customHeight="1">
      <c r="A9" s="910"/>
      <c r="B9" s="905" t="s">
        <v>1621</v>
      </c>
      <c r="C9" s="741"/>
      <c r="D9" s="908"/>
      <c r="E9" s="908"/>
      <c r="F9" s="906"/>
    </row>
    <row r="10" spans="1:6" ht="11.25" customHeight="1">
      <c r="A10" s="910"/>
      <c r="B10" s="905" t="s">
        <v>1622</v>
      </c>
      <c r="C10" s="741"/>
      <c r="D10" s="908"/>
      <c r="E10" s="908"/>
      <c r="F10" s="906"/>
    </row>
    <row r="11" spans="1:6" ht="11.25" customHeight="1">
      <c r="A11" s="910"/>
      <c r="B11" s="905" t="s">
        <v>1623</v>
      </c>
      <c r="C11" s="741"/>
      <c r="D11" s="908"/>
      <c r="E11" s="908"/>
      <c r="F11" s="906"/>
    </row>
    <row r="12" spans="1:6" ht="11.25" customHeight="1">
      <c r="A12" s="910"/>
      <c r="B12" s="905" t="s">
        <v>1624</v>
      </c>
      <c r="C12" s="741"/>
      <c r="D12" s="908"/>
      <c r="E12" s="908"/>
      <c r="F12" s="906"/>
    </row>
    <row r="13" spans="1:6" ht="11.25" customHeight="1">
      <c r="A13" s="910"/>
      <c r="B13" s="905" t="s">
        <v>1625</v>
      </c>
      <c r="C13" s="741"/>
      <c r="D13" s="908"/>
      <c r="E13" s="908"/>
      <c r="F13" s="906"/>
    </row>
    <row r="14" spans="1:6" ht="11.25" customHeight="1">
      <c r="A14" s="910"/>
      <c r="B14" s="905" t="s">
        <v>1626</v>
      </c>
      <c r="C14" s="741"/>
      <c r="D14" s="908"/>
      <c r="E14" s="908"/>
      <c r="F14" s="906"/>
    </row>
    <row r="15" spans="1:6" ht="11.25" customHeight="1">
      <c r="A15" s="910"/>
      <c r="B15" s="905" t="s">
        <v>1627</v>
      </c>
      <c r="C15" s="741"/>
      <c r="D15" s="908"/>
      <c r="E15" s="908"/>
      <c r="F15" s="906"/>
    </row>
    <row r="16" spans="1:6" s="741" customFormat="1" ht="11.25" customHeight="1">
      <c r="A16" s="904"/>
      <c r="B16" s="1044"/>
      <c r="C16" s="1044"/>
      <c r="D16" s="903"/>
      <c r="E16" s="903"/>
      <c r="F16" s="902"/>
    </row>
    <row r="17" spans="1:7" ht="12.75" customHeight="1">
      <c r="A17" s="901"/>
      <c r="B17" s="900"/>
      <c r="C17" s="899" t="s">
        <v>1628</v>
      </c>
      <c r="D17" s="898"/>
      <c r="E17" s="898"/>
      <c r="F17" s="897"/>
    </row>
    <row r="18" spans="1:7" ht="12.75" customHeight="1">
      <c r="A18" s="896" t="s">
        <v>7</v>
      </c>
      <c r="B18" s="895" t="s">
        <v>8</v>
      </c>
      <c r="C18" s="894" t="s">
        <v>1629</v>
      </c>
      <c r="D18" s="893" t="s">
        <v>1630</v>
      </c>
      <c r="E18" s="893" t="s">
        <v>1631</v>
      </c>
      <c r="F18" s="892" t="s">
        <v>7</v>
      </c>
    </row>
    <row r="19" spans="1:7" ht="12.75" customHeight="1" thickBot="1">
      <c r="A19" s="891" t="s">
        <v>12</v>
      </c>
      <c r="B19" s="890" t="s">
        <v>13</v>
      </c>
      <c r="C19" s="889" t="s">
        <v>21</v>
      </c>
      <c r="D19" s="888" t="s">
        <v>22</v>
      </c>
      <c r="E19" s="888" t="s">
        <v>23</v>
      </c>
      <c r="F19" s="887"/>
    </row>
    <row r="20" spans="1:7" ht="12.75" customHeight="1">
      <c r="A20" s="886">
        <v>1</v>
      </c>
      <c r="B20" s="885"/>
      <c r="C20" s="884" t="s">
        <v>1632</v>
      </c>
      <c r="D20" s="883"/>
      <c r="E20" s="882"/>
      <c r="F20" s="881">
        <v>1</v>
      </c>
    </row>
    <row r="21" spans="1:7" ht="12.75" customHeight="1">
      <c r="A21" s="886">
        <v>2</v>
      </c>
      <c r="B21" s="885"/>
      <c r="C21" s="884" t="s">
        <v>1633</v>
      </c>
      <c r="D21" s="880"/>
      <c r="E21" s="882"/>
      <c r="F21" s="881">
        <v>2</v>
      </c>
    </row>
    <row r="22" spans="1:7" ht="12.75" customHeight="1">
      <c r="A22" s="886">
        <v>3</v>
      </c>
      <c r="B22" s="885"/>
      <c r="C22" s="884" t="s">
        <v>1634</v>
      </c>
      <c r="D22" s="880"/>
      <c r="E22" s="882"/>
      <c r="F22" s="881">
        <v>3</v>
      </c>
    </row>
    <row r="23" spans="1:7" ht="12.75" customHeight="1">
      <c r="A23" s="886">
        <v>4</v>
      </c>
      <c r="B23" s="885"/>
      <c r="C23" s="884" t="s">
        <v>1635</v>
      </c>
      <c r="D23" s="880"/>
      <c r="E23" s="882"/>
      <c r="F23" s="881">
        <v>4</v>
      </c>
    </row>
    <row r="24" spans="1:7" ht="12.75" customHeight="1">
      <c r="A24" s="886">
        <v>5</v>
      </c>
      <c r="B24" s="885"/>
      <c r="C24" s="884" t="s">
        <v>1636</v>
      </c>
      <c r="D24" s="880"/>
      <c r="E24" s="882"/>
      <c r="F24" s="881">
        <v>5</v>
      </c>
    </row>
    <row r="25" spans="1:7" ht="12.75" customHeight="1">
      <c r="A25" s="886">
        <v>6</v>
      </c>
      <c r="B25" s="885"/>
      <c r="C25" s="884" t="s">
        <v>1637</v>
      </c>
      <c r="D25" s="880"/>
      <c r="E25" s="882"/>
      <c r="F25" s="881">
        <v>6</v>
      </c>
    </row>
    <row r="26" spans="1:7" ht="12.75" customHeight="1">
      <c r="A26" s="886">
        <v>7</v>
      </c>
      <c r="B26" s="885"/>
      <c r="C26" s="884" t="s">
        <v>1638</v>
      </c>
      <c r="D26" s="880"/>
      <c r="E26" s="882"/>
      <c r="F26" s="881">
        <v>7</v>
      </c>
    </row>
    <row r="27" spans="1:7" ht="12.75" customHeight="1">
      <c r="A27" s="886">
        <v>8</v>
      </c>
      <c r="B27" s="885"/>
      <c r="C27" s="884" t="s">
        <v>1639</v>
      </c>
      <c r="D27" s="880"/>
      <c r="E27" s="882"/>
      <c r="F27" s="881">
        <v>8</v>
      </c>
    </row>
    <row r="28" spans="1:7" ht="12.75" customHeight="1" thickBot="1">
      <c r="A28" s="886">
        <v>9</v>
      </c>
      <c r="B28" s="885"/>
      <c r="C28" s="884" t="s">
        <v>1640</v>
      </c>
      <c r="D28" s="879"/>
      <c r="E28" s="882"/>
      <c r="F28" s="881">
        <v>9</v>
      </c>
    </row>
    <row r="29" spans="1:7" ht="12.75" customHeight="1">
      <c r="A29" s="904"/>
      <c r="B29" s="1044"/>
      <c r="C29" s="889" t="s">
        <v>1641</v>
      </c>
      <c r="D29" s="903"/>
      <c r="E29" s="903"/>
      <c r="F29" s="902"/>
    </row>
    <row r="30" spans="1:7" ht="12.75" customHeight="1">
      <c r="A30" s="896" t="s">
        <v>7</v>
      </c>
      <c r="B30" s="895" t="s">
        <v>8</v>
      </c>
      <c r="C30" s="894" t="s">
        <v>1629</v>
      </c>
      <c r="D30" s="893" t="s">
        <v>1630</v>
      </c>
      <c r="E30" s="893" t="s">
        <v>1631</v>
      </c>
      <c r="F30" s="892" t="s">
        <v>7</v>
      </c>
    </row>
    <row r="31" spans="1:7" ht="12.75" customHeight="1" thickBot="1">
      <c r="A31" s="891" t="s">
        <v>12</v>
      </c>
      <c r="B31" s="890" t="s">
        <v>13</v>
      </c>
      <c r="C31" s="889" t="s">
        <v>21</v>
      </c>
      <c r="D31" s="888" t="s">
        <v>22</v>
      </c>
      <c r="E31" s="893" t="s">
        <v>23</v>
      </c>
      <c r="F31" s="887" t="s">
        <v>12</v>
      </c>
    </row>
    <row r="32" spans="1:7" ht="12.75" customHeight="1" thickBot="1">
      <c r="A32" s="886">
        <v>10</v>
      </c>
      <c r="B32" s="885"/>
      <c r="C32" s="884" t="s">
        <v>1642</v>
      </c>
      <c r="D32" s="1043">
        <v>4536226</v>
      </c>
      <c r="E32" s="1043">
        <v>4055877</v>
      </c>
      <c r="F32" s="881">
        <v>10</v>
      </c>
      <c r="G32" s="996"/>
    </row>
    <row r="33" spans="1:7" ht="12.75" customHeight="1">
      <c r="A33" s="904"/>
      <c r="B33" s="878" t="s">
        <v>1643</v>
      </c>
      <c r="C33" s="1044"/>
      <c r="D33" s="903"/>
      <c r="E33" s="903"/>
      <c r="F33" s="902"/>
      <c r="G33" s="996"/>
    </row>
    <row r="34" spans="1:7" ht="12.75" customHeight="1">
      <c r="A34" s="896" t="s">
        <v>7</v>
      </c>
      <c r="B34" s="895" t="s">
        <v>8</v>
      </c>
      <c r="C34" s="894" t="s">
        <v>1629</v>
      </c>
      <c r="D34" s="893" t="s">
        <v>1630</v>
      </c>
      <c r="E34" s="893" t="s">
        <v>1631</v>
      </c>
      <c r="F34" s="892" t="s">
        <v>7</v>
      </c>
      <c r="G34" s="996"/>
    </row>
    <row r="35" spans="1:7" ht="12.75" customHeight="1" thickBot="1">
      <c r="A35" s="891" t="s">
        <v>12</v>
      </c>
      <c r="B35" s="890" t="s">
        <v>13</v>
      </c>
      <c r="C35" s="889" t="s">
        <v>21</v>
      </c>
      <c r="D35" s="888" t="s">
        <v>22</v>
      </c>
      <c r="E35" s="893" t="s">
        <v>23</v>
      </c>
      <c r="F35" s="887" t="s">
        <v>12</v>
      </c>
      <c r="G35" s="996"/>
    </row>
    <row r="36" spans="1:7" ht="12.75" customHeight="1">
      <c r="A36" s="886">
        <v>11</v>
      </c>
      <c r="B36" s="885"/>
      <c r="C36" s="884" t="s">
        <v>1644</v>
      </c>
      <c r="D36" s="877">
        <v>-31040</v>
      </c>
      <c r="E36" s="876">
        <v>-28616</v>
      </c>
      <c r="F36" s="881">
        <v>11</v>
      </c>
      <c r="G36" s="996"/>
    </row>
    <row r="37" spans="1:7" ht="12.75" customHeight="1">
      <c r="A37" s="886">
        <v>12</v>
      </c>
      <c r="B37" s="885"/>
      <c r="C37" s="884" t="s">
        <v>1645</v>
      </c>
      <c r="D37" s="875">
        <v>2007543</v>
      </c>
      <c r="E37" s="874">
        <v>1981023</v>
      </c>
      <c r="F37" s="881">
        <v>12</v>
      </c>
      <c r="G37" s="996"/>
    </row>
    <row r="38" spans="1:7" ht="12.75" customHeight="1">
      <c r="A38" s="886">
        <v>13</v>
      </c>
      <c r="B38" s="885"/>
      <c r="C38" s="884" t="s">
        <v>1646</v>
      </c>
      <c r="D38" s="875">
        <v>642157</v>
      </c>
      <c r="E38" s="874">
        <v>823690</v>
      </c>
      <c r="F38" s="881">
        <v>13</v>
      </c>
      <c r="G38" s="996"/>
    </row>
    <row r="39" spans="1:7" ht="12.75" customHeight="1">
      <c r="A39" s="886">
        <v>14</v>
      </c>
      <c r="B39" s="885"/>
      <c r="C39" s="884" t="s">
        <v>1647</v>
      </c>
      <c r="D39" s="875">
        <v>-74299</v>
      </c>
      <c r="E39" s="874">
        <v>-75576</v>
      </c>
      <c r="F39" s="881">
        <v>14</v>
      </c>
      <c r="G39" s="996"/>
    </row>
    <row r="40" spans="1:7" ht="12.75" customHeight="1">
      <c r="A40" s="886">
        <v>15</v>
      </c>
      <c r="B40" s="885"/>
      <c r="C40" s="884" t="s">
        <v>1648</v>
      </c>
      <c r="D40" s="875">
        <v>-110930</v>
      </c>
      <c r="E40" s="874">
        <v>7904</v>
      </c>
      <c r="F40" s="881">
        <v>15</v>
      </c>
      <c r="G40" s="996"/>
    </row>
    <row r="41" spans="1:7" ht="12.75" customHeight="1">
      <c r="A41" s="886">
        <v>16</v>
      </c>
      <c r="B41" s="885"/>
      <c r="C41" s="884" t="s">
        <v>1649</v>
      </c>
      <c r="D41" s="875">
        <v>70729</v>
      </c>
      <c r="E41" s="874">
        <v>-56918</v>
      </c>
      <c r="F41" s="881">
        <v>16</v>
      </c>
      <c r="G41" s="996"/>
    </row>
    <row r="42" spans="1:7" ht="12.75" customHeight="1">
      <c r="A42" s="886">
        <v>17</v>
      </c>
      <c r="B42" s="885"/>
      <c r="C42" s="884" t="s">
        <v>1650</v>
      </c>
      <c r="D42" s="875">
        <v>82631</v>
      </c>
      <c r="E42" s="874">
        <v>-133624</v>
      </c>
      <c r="F42" s="881">
        <v>17</v>
      </c>
      <c r="G42" s="996"/>
    </row>
    <row r="43" spans="1:7" ht="12.75" customHeight="1">
      <c r="A43" s="886">
        <v>18</v>
      </c>
      <c r="B43" s="885"/>
      <c r="C43" s="884" t="s">
        <v>1651</v>
      </c>
      <c r="D43" s="875">
        <v>-517382</v>
      </c>
      <c r="E43" s="874">
        <v>-306998</v>
      </c>
      <c r="F43" s="881">
        <v>18</v>
      </c>
      <c r="G43" s="996"/>
    </row>
    <row r="44" spans="1:7" ht="12.75" customHeight="1">
      <c r="A44" s="886">
        <v>19</v>
      </c>
      <c r="B44" s="885"/>
      <c r="C44" s="884" t="s">
        <v>1652</v>
      </c>
      <c r="D44" s="875">
        <v>6605635</v>
      </c>
      <c r="E44" s="874">
        <v>6266762</v>
      </c>
      <c r="F44" s="881">
        <v>19</v>
      </c>
      <c r="G44" s="996"/>
    </row>
    <row r="45" spans="1:7" ht="12.75" customHeight="1">
      <c r="A45" s="886">
        <v>20</v>
      </c>
      <c r="B45" s="885"/>
      <c r="C45" s="884" t="s">
        <v>1653</v>
      </c>
      <c r="D45" s="875"/>
      <c r="E45" s="873"/>
      <c r="F45" s="881">
        <v>20</v>
      </c>
      <c r="G45" s="996"/>
    </row>
    <row r="46" spans="1:7" ht="12.75" customHeight="1">
      <c r="A46" s="904"/>
      <c r="B46" s="885"/>
      <c r="C46" s="884" t="s">
        <v>1654</v>
      </c>
      <c r="D46" s="875"/>
      <c r="E46" s="873"/>
      <c r="F46" s="902"/>
      <c r="G46" s="996"/>
    </row>
    <row r="47" spans="1:7" ht="12.75" customHeight="1" thickBot="1">
      <c r="A47" s="886">
        <v>21</v>
      </c>
      <c r="B47" s="885"/>
      <c r="C47" s="884" t="s">
        <v>1655</v>
      </c>
      <c r="D47" s="872">
        <v>6605635</v>
      </c>
      <c r="E47" s="873">
        <v>6266762</v>
      </c>
      <c r="F47" s="881">
        <v>21</v>
      </c>
      <c r="G47" s="996"/>
    </row>
    <row r="48" spans="1:7" ht="12.75" customHeight="1">
      <c r="A48" s="904"/>
      <c r="B48" s="1044"/>
      <c r="C48" s="889" t="s">
        <v>1656</v>
      </c>
      <c r="D48" s="871"/>
      <c r="E48" s="871"/>
      <c r="F48" s="902"/>
      <c r="G48" s="996"/>
    </row>
    <row r="49" spans="1:7" ht="12.75" customHeight="1">
      <c r="A49" s="896" t="s">
        <v>7</v>
      </c>
      <c r="B49" s="895" t="s">
        <v>8</v>
      </c>
      <c r="C49" s="894" t="s">
        <v>1629</v>
      </c>
      <c r="D49" s="893" t="s">
        <v>1630</v>
      </c>
      <c r="E49" s="893" t="s">
        <v>1631</v>
      </c>
      <c r="F49" s="892" t="s">
        <v>7</v>
      </c>
      <c r="G49" s="996"/>
    </row>
    <row r="50" spans="1:7" ht="12.75" customHeight="1" thickBot="1">
      <c r="A50" s="891" t="s">
        <v>12</v>
      </c>
      <c r="B50" s="890" t="s">
        <v>13</v>
      </c>
      <c r="C50" s="889" t="s">
        <v>21</v>
      </c>
      <c r="D50" s="888" t="s">
        <v>22</v>
      </c>
      <c r="E50" s="893" t="s">
        <v>23</v>
      </c>
      <c r="F50" s="887" t="s">
        <v>12</v>
      </c>
      <c r="G50" s="996"/>
    </row>
    <row r="51" spans="1:7" ht="12.75" customHeight="1">
      <c r="A51" s="886">
        <v>22</v>
      </c>
      <c r="B51" s="885"/>
      <c r="C51" s="884" t="s">
        <v>1657</v>
      </c>
      <c r="D51" s="877">
        <v>98119</v>
      </c>
      <c r="E51" s="876">
        <v>80493</v>
      </c>
      <c r="F51" s="881">
        <v>22</v>
      </c>
      <c r="G51" s="996"/>
    </row>
    <row r="52" spans="1:7" ht="12.75" customHeight="1">
      <c r="A52" s="886">
        <v>23</v>
      </c>
      <c r="B52" s="885"/>
      <c r="C52" s="884" t="s">
        <v>1658</v>
      </c>
      <c r="D52" s="875">
        <v>-3495380</v>
      </c>
      <c r="E52" s="874">
        <v>-3738567</v>
      </c>
      <c r="F52" s="881">
        <v>23</v>
      </c>
      <c r="G52" s="996"/>
    </row>
    <row r="53" spans="1:7" ht="12.75" customHeight="1">
      <c r="A53" s="886">
        <v>24</v>
      </c>
      <c r="B53" s="885"/>
      <c r="C53" s="884" t="s">
        <v>1659</v>
      </c>
      <c r="D53" s="870">
        <v>0</v>
      </c>
      <c r="E53" s="869">
        <v>0</v>
      </c>
      <c r="F53" s="881">
        <v>24</v>
      </c>
      <c r="G53" s="996"/>
    </row>
    <row r="54" spans="1:7" ht="12.75" customHeight="1">
      <c r="A54" s="886">
        <v>25</v>
      </c>
      <c r="B54" s="885"/>
      <c r="C54" s="884" t="s">
        <v>1660</v>
      </c>
      <c r="D54" s="875">
        <v>22</v>
      </c>
      <c r="E54" s="874">
        <v>33</v>
      </c>
      <c r="F54" s="881">
        <v>25</v>
      </c>
      <c r="G54" s="996"/>
    </row>
    <row r="55" spans="1:7" ht="12.75" customHeight="1">
      <c r="A55" s="886">
        <v>26</v>
      </c>
      <c r="B55" s="885"/>
      <c r="C55" s="884" t="s">
        <v>1661</v>
      </c>
      <c r="D55" s="875">
        <v>-1396819</v>
      </c>
      <c r="E55" s="874">
        <v>-14955</v>
      </c>
      <c r="F55" s="881">
        <v>26</v>
      </c>
      <c r="G55" s="996"/>
    </row>
    <row r="56" spans="1:7" ht="12.75" customHeight="1">
      <c r="A56" s="886">
        <v>27</v>
      </c>
      <c r="B56" s="885"/>
      <c r="C56" s="884" t="s">
        <v>1662</v>
      </c>
      <c r="D56" s="875">
        <v>4205</v>
      </c>
      <c r="E56" s="874">
        <v>104</v>
      </c>
      <c r="F56" s="881">
        <v>27</v>
      </c>
      <c r="G56" s="996"/>
    </row>
    <row r="57" spans="1:7" ht="12.75" customHeight="1">
      <c r="A57" s="886">
        <v>28</v>
      </c>
      <c r="B57" s="885"/>
      <c r="C57" s="884" t="s">
        <v>1639</v>
      </c>
      <c r="D57" s="875">
        <v>1358115</v>
      </c>
      <c r="E57" s="874">
        <v>25071</v>
      </c>
      <c r="F57" s="881">
        <v>28</v>
      </c>
      <c r="G57" s="996"/>
    </row>
    <row r="58" spans="1:7" ht="12.75" customHeight="1" thickBot="1">
      <c r="A58" s="886">
        <v>29</v>
      </c>
      <c r="B58" s="885"/>
      <c r="C58" s="884" t="s">
        <v>1663</v>
      </c>
      <c r="D58" s="872">
        <v>-3431738</v>
      </c>
      <c r="E58" s="873">
        <v>-3647821</v>
      </c>
      <c r="F58" s="881">
        <v>29</v>
      </c>
      <c r="G58" s="996"/>
    </row>
    <row r="59" spans="1:7" ht="17.25" customHeight="1">
      <c r="A59" s="868" t="s">
        <v>1664</v>
      </c>
      <c r="B59" s="867"/>
      <c r="C59" s="867"/>
      <c r="D59" s="866"/>
      <c r="E59" s="866"/>
      <c r="F59" s="865"/>
    </row>
  </sheetData>
  <pageMargins left="0.65" right="0.25" top="0.5" bottom="0.5" header="0.25" footer="0.25"/>
  <pageSetup orientation="portrait" horizontalDpi="2400" verticalDpi="2400" r:id="rId1"/>
  <headerFooter alignWithMargins="0">
    <oddHeader>&amp;L&amp;"Arial,Regular"&amp;8Road Initials: UPRR  Year: 2012&amp;R&amp;"Arial,Regular"&amp;8 21</oddHeader>
    <oddFooter>&amp;L&amp;"Arial,Regular"&amp;8Railroad Annual Report R-1</oddFooter>
  </headerFooter>
</worksheet>
</file>

<file path=xl/worksheets/sheet17.xml><?xml version="1.0" encoding="utf-8"?>
<worksheet xmlns="http://schemas.openxmlformats.org/spreadsheetml/2006/main" xmlns:r="http://schemas.openxmlformats.org/officeDocument/2006/relationships">
  <sheetPr codeName="Sheet17">
    <pageSetUpPr fitToPage="1"/>
  </sheetPr>
  <dimension ref="A1:G58"/>
  <sheetViews>
    <sheetView zoomScaleNormal="100" workbookViewId="0"/>
  </sheetViews>
  <sheetFormatPr defaultColWidth="9.625" defaultRowHeight="12" customHeight="1"/>
  <cols>
    <col min="1" max="1" width="3.375" style="301" customWidth="1"/>
    <col min="2" max="2" width="4.625" style="301" customWidth="1"/>
    <col min="3" max="3" width="50.25" style="301" customWidth="1"/>
    <col min="4" max="5" width="14.625" style="301" customWidth="1"/>
    <col min="6" max="6" width="3.375" style="301" customWidth="1"/>
    <col min="7" max="16384" width="9.625" style="301"/>
  </cols>
  <sheetData>
    <row r="1" spans="1:6" ht="11.25" customHeight="1">
      <c r="A1" s="326"/>
      <c r="B1" s="325"/>
      <c r="C1" s="325"/>
      <c r="D1" s="325"/>
      <c r="E1" s="325"/>
      <c r="F1" s="324"/>
    </row>
    <row r="2" spans="1:6" ht="12.75" customHeight="1">
      <c r="A2" s="316" t="s">
        <v>1665</v>
      </c>
      <c r="B2" s="315"/>
      <c r="C2" s="315"/>
      <c r="D2" s="315"/>
      <c r="E2" s="315"/>
      <c r="F2" s="320"/>
    </row>
    <row r="3" spans="1:6" ht="11.25" customHeight="1">
      <c r="A3" s="316" t="s">
        <v>1</v>
      </c>
      <c r="B3" s="315"/>
      <c r="C3" s="315"/>
      <c r="D3" s="315"/>
      <c r="E3" s="315"/>
      <c r="F3" s="320"/>
    </row>
    <row r="4" spans="1:6" ht="11.25" customHeight="1">
      <c r="A4" s="314"/>
      <c r="B4" s="317"/>
      <c r="C4" s="335"/>
      <c r="D4" s="317"/>
      <c r="E4" s="317"/>
      <c r="F4" s="321"/>
    </row>
    <row r="5" spans="1:6" ht="11.25" customHeight="1">
      <c r="A5" s="314"/>
      <c r="B5" s="317"/>
      <c r="C5" s="317"/>
      <c r="D5" s="317"/>
      <c r="E5" s="317"/>
      <c r="F5" s="321"/>
    </row>
    <row r="6" spans="1:6" ht="12.75" customHeight="1">
      <c r="A6" s="336"/>
      <c r="B6" s="337"/>
      <c r="C6" s="338" t="s">
        <v>1628</v>
      </c>
      <c r="D6" s="337"/>
      <c r="E6" s="337"/>
      <c r="F6" s="339"/>
    </row>
    <row r="7" spans="1:6" ht="12.75" customHeight="1">
      <c r="A7" s="340" t="s">
        <v>7</v>
      </c>
      <c r="B7" s="313" t="s">
        <v>8</v>
      </c>
      <c r="C7" s="318" t="s">
        <v>1629</v>
      </c>
      <c r="D7" s="313" t="s">
        <v>1630</v>
      </c>
      <c r="E7" s="313" t="s">
        <v>1631</v>
      </c>
      <c r="F7" s="341" t="s">
        <v>7</v>
      </c>
    </row>
    <row r="8" spans="1:6" ht="12.75" customHeight="1">
      <c r="A8" s="342" t="s">
        <v>12</v>
      </c>
      <c r="B8" s="311" t="s">
        <v>13</v>
      </c>
      <c r="C8" s="308" t="s">
        <v>21</v>
      </c>
      <c r="D8" s="302" t="s">
        <v>22</v>
      </c>
      <c r="E8" s="302" t="s">
        <v>23</v>
      </c>
      <c r="F8" s="343" t="s">
        <v>12</v>
      </c>
    </row>
    <row r="9" spans="1:6" ht="12.75" customHeight="1" thickBot="1">
      <c r="A9" s="305"/>
      <c r="B9" s="303"/>
      <c r="C9" s="308" t="s">
        <v>1666</v>
      </c>
      <c r="D9" s="307"/>
      <c r="E9" s="350"/>
      <c r="F9" s="322"/>
    </row>
    <row r="10" spans="1:6" ht="12.75" customHeight="1">
      <c r="A10" s="312">
        <v>30</v>
      </c>
      <c r="B10" s="344"/>
      <c r="C10" s="306" t="s">
        <v>1667</v>
      </c>
      <c r="D10" s="345">
        <v>300000</v>
      </c>
      <c r="E10" s="346">
        <v>0</v>
      </c>
      <c r="F10" s="304">
        <v>30</v>
      </c>
    </row>
    <row r="11" spans="1:6" ht="12.75" customHeight="1">
      <c r="A11" s="312">
        <v>31</v>
      </c>
      <c r="B11" s="344"/>
      <c r="C11" s="306" t="s">
        <v>1668</v>
      </c>
      <c r="D11" s="347">
        <v>-600071</v>
      </c>
      <c r="E11" s="224">
        <v>-208551</v>
      </c>
      <c r="F11" s="304">
        <v>31</v>
      </c>
    </row>
    <row r="12" spans="1:6" ht="12.75" customHeight="1">
      <c r="A12" s="312">
        <v>32</v>
      </c>
      <c r="B12" s="344"/>
      <c r="C12" s="306" t="s">
        <v>1669</v>
      </c>
      <c r="D12" s="347"/>
      <c r="E12" s="224"/>
      <c r="F12" s="304">
        <v>32</v>
      </c>
    </row>
    <row r="13" spans="1:6" ht="12.75" customHeight="1">
      <c r="A13" s="312">
        <v>33</v>
      </c>
      <c r="B13" s="344"/>
      <c r="C13" s="306" t="s">
        <v>1670</v>
      </c>
      <c r="D13" s="347"/>
      <c r="E13" s="224"/>
      <c r="F13" s="304">
        <v>33</v>
      </c>
    </row>
    <row r="14" spans="1:6" ht="12.75" customHeight="1">
      <c r="A14" s="312">
        <v>34</v>
      </c>
      <c r="B14" s="344"/>
      <c r="C14" s="306" t="s">
        <v>1671</v>
      </c>
      <c r="D14" s="347">
        <v>-1375000</v>
      </c>
      <c r="E14" s="224">
        <v>-1180000</v>
      </c>
      <c r="F14" s="304">
        <v>34</v>
      </c>
    </row>
    <row r="15" spans="1:6" ht="12.75" customHeight="1">
      <c r="A15" s="312">
        <v>35</v>
      </c>
      <c r="B15" s="344"/>
      <c r="C15" s="306" t="s">
        <v>1639</v>
      </c>
      <c r="D15" s="347">
        <v>-1392919</v>
      </c>
      <c r="E15" s="224">
        <v>-1250404</v>
      </c>
      <c r="F15" s="304">
        <v>35</v>
      </c>
    </row>
    <row r="16" spans="1:6" ht="12.75" customHeight="1">
      <c r="A16" s="312">
        <v>36</v>
      </c>
      <c r="B16" s="344"/>
      <c r="C16" s="306" t="s">
        <v>1672</v>
      </c>
      <c r="D16" s="347">
        <v>-3067990</v>
      </c>
      <c r="E16" s="224">
        <v>-2638955</v>
      </c>
      <c r="F16" s="304">
        <v>36</v>
      </c>
    </row>
    <row r="17" spans="1:7" ht="12.75" customHeight="1">
      <c r="A17" s="312">
        <v>37</v>
      </c>
      <c r="B17" s="344"/>
      <c r="C17" s="306" t="s">
        <v>1673</v>
      </c>
      <c r="D17" s="347">
        <v>105907</v>
      </c>
      <c r="E17" s="224">
        <v>-20014</v>
      </c>
      <c r="F17" s="304">
        <v>37</v>
      </c>
    </row>
    <row r="18" spans="1:7" ht="12.75" customHeight="1">
      <c r="A18" s="312">
        <v>38</v>
      </c>
      <c r="B18" s="344"/>
      <c r="C18" s="306" t="s">
        <v>1674</v>
      </c>
      <c r="D18" s="347">
        <v>273971</v>
      </c>
      <c r="E18" s="224">
        <v>293985</v>
      </c>
      <c r="F18" s="304">
        <v>38</v>
      </c>
    </row>
    <row r="19" spans="1:7" ht="12.75" customHeight="1">
      <c r="A19" s="312">
        <v>39</v>
      </c>
      <c r="B19" s="344"/>
      <c r="C19" s="306" t="s">
        <v>1675</v>
      </c>
      <c r="D19" s="347">
        <v>379878</v>
      </c>
      <c r="E19" s="224">
        <v>273971</v>
      </c>
      <c r="F19" s="304">
        <v>39</v>
      </c>
      <c r="G19" s="330"/>
    </row>
    <row r="20" spans="1:7" ht="12.75" customHeight="1">
      <c r="A20" s="340"/>
      <c r="B20" s="319"/>
      <c r="C20" s="323"/>
      <c r="D20" s="351"/>
      <c r="E20" s="352"/>
      <c r="F20" s="341"/>
    </row>
    <row r="21" spans="1:7" ht="12.75" customHeight="1">
      <c r="A21" s="319"/>
      <c r="B21" s="319"/>
      <c r="C21" s="353" t="s">
        <v>1676</v>
      </c>
      <c r="D21" s="354"/>
      <c r="E21" s="197"/>
      <c r="F21" s="321"/>
    </row>
    <row r="22" spans="1:7" ht="12.75" customHeight="1">
      <c r="A22" s="319"/>
      <c r="B22" s="319"/>
      <c r="C22" s="353" t="s">
        <v>1677</v>
      </c>
      <c r="D22" s="351"/>
      <c r="E22" s="352"/>
      <c r="F22" s="321"/>
    </row>
    <row r="23" spans="1:7" ht="12.75" customHeight="1">
      <c r="A23" s="344"/>
      <c r="B23" s="344"/>
      <c r="C23" s="355"/>
      <c r="D23" s="347"/>
      <c r="E23" s="224"/>
      <c r="F23" s="322"/>
    </row>
    <row r="24" spans="1:7" ht="12.75" customHeight="1">
      <c r="A24" s="302">
        <v>40</v>
      </c>
      <c r="B24" s="344"/>
      <c r="C24" s="355" t="s">
        <v>1678</v>
      </c>
      <c r="D24" s="356">
        <v>-121000</v>
      </c>
      <c r="E24" s="349">
        <v>-144000</v>
      </c>
      <c r="F24" s="304">
        <v>40</v>
      </c>
    </row>
    <row r="25" spans="1:7" ht="12.75" customHeight="1" thickBot="1">
      <c r="A25" s="302">
        <v>41</v>
      </c>
      <c r="B25" s="344"/>
      <c r="C25" s="355" t="s">
        <v>1679</v>
      </c>
      <c r="D25" s="348">
        <v>-1973000</v>
      </c>
      <c r="E25" s="224">
        <v>-1719000</v>
      </c>
      <c r="F25" s="304">
        <v>41</v>
      </c>
    </row>
    <row r="26" spans="1:7" ht="12.75" customHeight="1">
      <c r="A26" s="340"/>
      <c r="B26" s="317"/>
      <c r="C26" s="323"/>
      <c r="D26" s="357"/>
      <c r="E26" s="350"/>
      <c r="F26" s="341"/>
    </row>
    <row r="27" spans="1:7" ht="12.75" customHeight="1">
      <c r="A27" s="358" t="s">
        <v>1680</v>
      </c>
      <c r="B27" s="317"/>
      <c r="C27" s="359"/>
      <c r="D27" s="317"/>
      <c r="E27" s="317"/>
      <c r="F27" s="321"/>
    </row>
    <row r="28" spans="1:7" ht="12.75" customHeight="1">
      <c r="A28" s="358"/>
      <c r="B28" s="317"/>
      <c r="C28" s="359"/>
      <c r="D28" s="317"/>
      <c r="E28" s="317"/>
      <c r="F28" s="321"/>
    </row>
    <row r="29" spans="1:7" ht="12.75" customHeight="1">
      <c r="A29" s="314"/>
      <c r="B29" s="317"/>
      <c r="C29" s="360" t="s">
        <v>617</v>
      </c>
      <c r="D29" s="317"/>
      <c r="E29" s="317"/>
      <c r="F29" s="321"/>
    </row>
    <row r="30" spans="1:7" ht="12.75" customHeight="1">
      <c r="A30" s="314"/>
      <c r="B30" s="323" t="s">
        <v>2923</v>
      </c>
      <c r="C30" s="317"/>
      <c r="D30" s="317"/>
      <c r="E30" s="317"/>
      <c r="F30" s="321"/>
    </row>
    <row r="31" spans="1:7" ht="12.75" customHeight="1">
      <c r="A31" s="361"/>
      <c r="B31" s="323" t="s">
        <v>2924</v>
      </c>
      <c r="C31" s="317"/>
      <c r="D31" s="317"/>
      <c r="E31" s="317"/>
      <c r="F31" s="321"/>
    </row>
    <row r="32" spans="1:7" ht="12.75" customHeight="1">
      <c r="A32" s="358"/>
      <c r="B32" s="359"/>
      <c r="C32" s="317"/>
      <c r="D32" s="317"/>
      <c r="E32" s="317"/>
      <c r="F32" s="321"/>
    </row>
    <row r="33" spans="1:6" ht="12.75" customHeight="1">
      <c r="A33" s="358"/>
      <c r="B33" s="323"/>
      <c r="C33" s="317"/>
      <c r="D33" s="317"/>
      <c r="E33" s="317"/>
      <c r="F33" s="321"/>
    </row>
    <row r="34" spans="1:6" ht="12.75" customHeight="1">
      <c r="A34" s="358"/>
      <c r="B34" s="359"/>
      <c r="C34" s="317"/>
      <c r="D34" s="317"/>
      <c r="E34" s="317"/>
      <c r="F34" s="321"/>
    </row>
    <row r="35" spans="1:6" ht="12.75" customHeight="1">
      <c r="A35" s="358"/>
      <c r="B35" s="359"/>
      <c r="C35" s="317"/>
      <c r="D35" s="317"/>
      <c r="E35" s="317"/>
      <c r="F35" s="321"/>
    </row>
    <row r="36" spans="1:6" ht="12.75" customHeight="1">
      <c r="A36" s="358"/>
      <c r="B36" s="359"/>
      <c r="C36" s="317"/>
      <c r="D36" s="317"/>
      <c r="E36" s="317"/>
      <c r="F36" s="321"/>
    </row>
    <row r="37" spans="1:6" ht="12.75" customHeight="1">
      <c r="A37" s="358"/>
      <c r="B37" s="359"/>
      <c r="C37" s="317"/>
      <c r="D37" s="317"/>
      <c r="E37" s="317"/>
      <c r="F37" s="321"/>
    </row>
    <row r="38" spans="1:6" ht="12.75" customHeight="1">
      <c r="A38" s="358"/>
      <c r="B38" s="359"/>
      <c r="C38" s="317"/>
      <c r="D38" s="317"/>
      <c r="E38" s="317"/>
      <c r="F38" s="321"/>
    </row>
    <row r="39" spans="1:6" ht="12.75" customHeight="1">
      <c r="A39" s="358"/>
      <c r="B39" s="359"/>
      <c r="C39" s="317"/>
      <c r="D39" s="317"/>
      <c r="E39" s="317"/>
      <c r="F39" s="321"/>
    </row>
    <row r="40" spans="1:6" ht="12.75" customHeight="1">
      <c r="A40" s="358"/>
      <c r="B40" s="359"/>
      <c r="C40" s="317"/>
      <c r="D40" s="317"/>
      <c r="E40" s="317"/>
      <c r="F40" s="321"/>
    </row>
    <row r="41" spans="1:6" ht="12.75" customHeight="1">
      <c r="A41" s="358"/>
      <c r="B41" s="359"/>
      <c r="C41" s="317"/>
      <c r="D41" s="317"/>
      <c r="E41" s="317"/>
      <c r="F41" s="321"/>
    </row>
    <row r="42" spans="1:6" ht="12.75" customHeight="1">
      <c r="A42" s="358"/>
      <c r="B42" s="359"/>
      <c r="C42" s="317"/>
      <c r="D42" s="317"/>
      <c r="E42" s="317"/>
      <c r="F42" s="321"/>
    </row>
    <row r="43" spans="1:6" ht="12.75" customHeight="1">
      <c r="A43" s="358"/>
      <c r="B43" s="359"/>
      <c r="C43" s="317"/>
      <c r="D43" s="317"/>
      <c r="E43" s="317"/>
      <c r="F43" s="321"/>
    </row>
    <row r="44" spans="1:6" ht="12.75" customHeight="1">
      <c r="A44" s="358"/>
      <c r="B44" s="359"/>
      <c r="C44" s="317"/>
      <c r="D44" s="317"/>
      <c r="E44" s="317"/>
      <c r="F44" s="321"/>
    </row>
    <row r="45" spans="1:6" ht="12.75" customHeight="1">
      <c r="A45" s="358"/>
      <c r="B45" s="359"/>
      <c r="C45" s="317"/>
      <c r="D45" s="317"/>
      <c r="E45" s="317"/>
      <c r="F45" s="321"/>
    </row>
    <row r="46" spans="1:6" ht="12.75" customHeight="1">
      <c r="A46" s="358"/>
      <c r="B46" s="359"/>
      <c r="C46" s="317"/>
      <c r="D46" s="317"/>
      <c r="E46" s="317"/>
      <c r="F46" s="321"/>
    </row>
    <row r="47" spans="1:6" ht="12.75" customHeight="1">
      <c r="A47" s="358"/>
      <c r="B47" s="359"/>
      <c r="C47" s="317"/>
      <c r="D47" s="317"/>
      <c r="E47" s="317"/>
      <c r="F47" s="321"/>
    </row>
    <row r="48" spans="1:6" ht="12.75" customHeight="1">
      <c r="A48" s="358"/>
      <c r="B48" s="359"/>
      <c r="C48" s="317"/>
      <c r="D48" s="317"/>
      <c r="E48" s="317"/>
      <c r="F48" s="321"/>
    </row>
    <row r="49" spans="1:6" ht="12.75" customHeight="1">
      <c r="A49" s="358"/>
      <c r="B49" s="359"/>
      <c r="C49" s="317"/>
      <c r="D49" s="317"/>
      <c r="E49" s="317"/>
      <c r="F49" s="321"/>
    </row>
    <row r="50" spans="1:6" ht="12.75" customHeight="1">
      <c r="A50" s="358"/>
      <c r="B50" s="359"/>
      <c r="C50" s="317"/>
      <c r="D50" s="317"/>
      <c r="E50" s="317"/>
      <c r="F50" s="321"/>
    </row>
    <row r="51" spans="1:6" ht="12.75" customHeight="1">
      <c r="A51" s="358"/>
      <c r="B51" s="359"/>
      <c r="C51" s="317"/>
      <c r="D51" s="317"/>
      <c r="E51" s="317"/>
      <c r="F51" s="321"/>
    </row>
    <row r="52" spans="1:6" ht="12.75" customHeight="1">
      <c r="A52" s="358"/>
      <c r="B52" s="359"/>
      <c r="C52" s="317"/>
      <c r="D52" s="317"/>
      <c r="E52" s="317"/>
      <c r="F52" s="321"/>
    </row>
    <row r="53" spans="1:6" ht="12.75" customHeight="1">
      <c r="A53" s="358"/>
      <c r="B53" s="359"/>
      <c r="C53" s="317"/>
      <c r="D53" s="317"/>
      <c r="E53" s="317"/>
      <c r="F53" s="321"/>
    </row>
    <row r="54" spans="1:6" ht="12.75" customHeight="1">
      <c r="A54" s="358"/>
      <c r="B54" s="359"/>
      <c r="C54" s="317"/>
      <c r="D54" s="317"/>
      <c r="E54" s="317"/>
      <c r="F54" s="321"/>
    </row>
    <row r="55" spans="1:6" ht="12.75" customHeight="1">
      <c r="A55" s="358"/>
      <c r="B55" s="359"/>
      <c r="C55" s="317"/>
      <c r="D55" s="317"/>
      <c r="E55" s="317"/>
      <c r="F55" s="321"/>
    </row>
    <row r="56" spans="1:6" ht="12.75" customHeight="1">
      <c r="A56" s="358"/>
      <c r="B56" s="359"/>
      <c r="C56" s="317"/>
      <c r="D56" s="317"/>
      <c r="E56" s="317"/>
      <c r="F56" s="321"/>
    </row>
    <row r="57" spans="1:6" ht="12.75" customHeight="1">
      <c r="A57" s="358"/>
      <c r="B57" s="359"/>
      <c r="C57" s="317"/>
      <c r="D57" s="317"/>
      <c r="E57" s="317"/>
      <c r="F57" s="321"/>
    </row>
    <row r="58" spans="1:6" ht="12.75" customHeight="1">
      <c r="A58" s="305"/>
      <c r="B58" s="303"/>
      <c r="C58" s="303"/>
      <c r="D58" s="303"/>
      <c r="E58" s="303"/>
      <c r="F58" s="322"/>
    </row>
  </sheetData>
  <pageMargins left="0.65" right="0.25" top="0.5" bottom="0.5" header="0.25" footer="0.25"/>
  <pageSetup orientation="portrait" horizontalDpi="2400" verticalDpi="2400" r:id="rId1"/>
  <headerFooter alignWithMargins="0">
    <oddHeader>&amp;L&amp;"Arial,Regular"&amp;8 22&amp;R&amp;"Arial,Regular"&amp;8Road Initials: UPRR  Year: 2012</oddHeader>
    <oddFooter>&amp;L&amp;"Arial,Regular"&amp;8Railroad Annual Report R-1</oddFooter>
  </headerFooter>
</worksheet>
</file>

<file path=xl/worksheets/sheet18.xml><?xml version="1.0" encoding="utf-8"?>
<worksheet xmlns="http://schemas.openxmlformats.org/spreadsheetml/2006/main" xmlns:r="http://schemas.openxmlformats.org/officeDocument/2006/relationships">
  <sheetPr codeName="Sheet18">
    <pageSetUpPr fitToPage="1"/>
  </sheetPr>
  <dimension ref="A1:I59"/>
  <sheetViews>
    <sheetView zoomScaleNormal="100" workbookViewId="0"/>
  </sheetViews>
  <sheetFormatPr defaultColWidth="9.625" defaultRowHeight="11.25"/>
  <cols>
    <col min="1" max="1" width="3.375" style="748" customWidth="1"/>
    <col min="2" max="2" width="41.125" style="748" customWidth="1"/>
    <col min="3" max="3" width="25.875" style="748" customWidth="1"/>
    <col min="4" max="4" width="12" style="933" customWidth="1"/>
    <col min="5" max="5" width="3.25" style="921" customWidth="1"/>
    <col min="6" max="16384" width="9.625" style="748"/>
  </cols>
  <sheetData>
    <row r="1" spans="1:5" ht="12.75" customHeight="1">
      <c r="A1" s="1046"/>
      <c r="B1" s="952"/>
      <c r="C1" s="951"/>
      <c r="D1" s="950"/>
      <c r="E1" s="949"/>
    </row>
    <row r="2" spans="1:5" ht="12.75" customHeight="1">
      <c r="A2" s="978" t="s">
        <v>1681</v>
      </c>
      <c r="B2" s="920"/>
      <c r="C2" s="977"/>
      <c r="D2" s="948"/>
      <c r="E2" s="947"/>
    </row>
    <row r="3" spans="1:5" ht="12.75" customHeight="1">
      <c r="A3" s="978" t="s">
        <v>1</v>
      </c>
      <c r="B3" s="920"/>
      <c r="C3" s="977"/>
      <c r="D3" s="948"/>
      <c r="E3" s="947"/>
    </row>
    <row r="4" spans="1:5" ht="12.75" customHeight="1">
      <c r="A4" s="721"/>
      <c r="B4" s="975"/>
      <c r="C4" s="975"/>
      <c r="D4" s="956"/>
      <c r="E4" s="947"/>
    </row>
    <row r="5" spans="1:5" ht="12.75" customHeight="1">
      <c r="A5" s="721"/>
      <c r="B5" s="972" t="s">
        <v>1682</v>
      </c>
      <c r="C5" s="975"/>
      <c r="D5" s="956"/>
      <c r="E5" s="947"/>
    </row>
    <row r="6" spans="1:5" ht="12.75" customHeight="1">
      <c r="A6" s="721"/>
      <c r="B6" s="972" t="s">
        <v>1683</v>
      </c>
      <c r="C6" s="975"/>
      <c r="D6" s="956"/>
      <c r="E6" s="947"/>
    </row>
    <row r="7" spans="1:5" ht="12.75" customHeight="1">
      <c r="A7" s="971"/>
      <c r="B7" s="724"/>
      <c r="C7" s="724"/>
      <c r="D7" s="946"/>
      <c r="E7" s="945"/>
    </row>
    <row r="8" spans="1:5" ht="12.75" customHeight="1">
      <c r="A8" s="1047" t="s">
        <v>7</v>
      </c>
      <c r="B8" s="725"/>
      <c r="C8" s="919"/>
      <c r="D8" s="957"/>
      <c r="E8" s="970" t="s">
        <v>7</v>
      </c>
    </row>
    <row r="9" spans="1:5" ht="12.75" customHeight="1">
      <c r="A9" s="1047" t="s">
        <v>12</v>
      </c>
      <c r="B9" s="1047" t="s">
        <v>1474</v>
      </c>
      <c r="C9" s="1047" t="s">
        <v>1684</v>
      </c>
      <c r="D9" s="943" t="s">
        <v>1609</v>
      </c>
      <c r="E9" s="970" t="s">
        <v>12</v>
      </c>
    </row>
    <row r="10" spans="1:5" ht="12.75" customHeight="1" thickBot="1">
      <c r="A10" s="942"/>
      <c r="B10" s="941" t="s">
        <v>21</v>
      </c>
      <c r="C10" s="969"/>
      <c r="D10" s="940" t="s">
        <v>22</v>
      </c>
      <c r="E10" s="945"/>
    </row>
    <row r="11" spans="1:5" ht="12.75" customHeight="1">
      <c r="A11" s="939"/>
      <c r="B11" s="1047" t="s">
        <v>1685</v>
      </c>
      <c r="C11" s="725"/>
      <c r="D11" s="938"/>
      <c r="E11" s="947"/>
    </row>
    <row r="12" spans="1:5" ht="12.75" customHeight="1">
      <c r="A12" s="941">
        <v>1</v>
      </c>
      <c r="B12" s="937" t="s">
        <v>1686</v>
      </c>
      <c r="C12" s="937" t="s">
        <v>1687</v>
      </c>
      <c r="D12" s="936">
        <v>102463</v>
      </c>
      <c r="E12" s="963">
        <v>1</v>
      </c>
    </row>
    <row r="13" spans="1:5" ht="12.75" customHeight="1">
      <c r="A13" s="941">
        <v>2</v>
      </c>
      <c r="B13" s="937" t="s">
        <v>1688</v>
      </c>
      <c r="C13" s="937" t="s">
        <v>1689</v>
      </c>
      <c r="D13" s="936">
        <v>1122484</v>
      </c>
      <c r="E13" s="963">
        <v>2</v>
      </c>
    </row>
    <row r="14" spans="1:5" s="933" customFormat="1" ht="12.75" customHeight="1">
      <c r="A14" s="940">
        <v>3</v>
      </c>
      <c r="B14" s="935" t="s">
        <v>1690</v>
      </c>
      <c r="C14" s="935" t="s">
        <v>1691</v>
      </c>
      <c r="D14" s="936">
        <v>67699</v>
      </c>
      <c r="E14" s="934">
        <v>3</v>
      </c>
    </row>
    <row r="15" spans="1:5" ht="12.75" customHeight="1">
      <c r="A15" s="941">
        <v>4</v>
      </c>
      <c r="B15" s="937" t="s">
        <v>1692</v>
      </c>
      <c r="C15" s="937" t="s">
        <v>1693</v>
      </c>
      <c r="D15" s="936">
        <v>1292646</v>
      </c>
      <c r="E15" s="963">
        <v>4</v>
      </c>
    </row>
    <row r="16" spans="1:5" ht="12.75" customHeight="1">
      <c r="A16" s="939"/>
      <c r="B16" s="1047" t="s">
        <v>1694</v>
      </c>
      <c r="C16" s="725"/>
      <c r="D16" s="960"/>
      <c r="E16" s="947"/>
    </row>
    <row r="17" spans="1:9" ht="12.75" customHeight="1">
      <c r="A17" s="941">
        <v>5</v>
      </c>
      <c r="B17" s="937" t="s">
        <v>1695</v>
      </c>
      <c r="C17" s="937" t="s">
        <v>1696</v>
      </c>
      <c r="D17" s="936">
        <v>21935122</v>
      </c>
      <c r="E17" s="963">
        <v>5</v>
      </c>
    </row>
    <row r="18" spans="1:9" ht="12.75" customHeight="1">
      <c r="A18" s="941">
        <v>6</v>
      </c>
      <c r="B18" s="937" t="s">
        <v>1697</v>
      </c>
      <c r="C18" s="937" t="s">
        <v>1698</v>
      </c>
      <c r="D18" s="936">
        <v>145290</v>
      </c>
      <c r="E18" s="963">
        <v>6</v>
      </c>
      <c r="G18" s="932"/>
      <c r="H18" s="932"/>
      <c r="I18" s="932"/>
    </row>
    <row r="19" spans="1:9" ht="12.75" customHeight="1">
      <c r="A19" s="941">
        <v>7</v>
      </c>
      <c r="B19" s="937" t="s">
        <v>1699</v>
      </c>
      <c r="C19" s="937" t="s">
        <v>1700</v>
      </c>
      <c r="D19" s="936">
        <v>22080412</v>
      </c>
      <c r="E19" s="963">
        <v>7</v>
      </c>
    </row>
    <row r="20" spans="1:9" ht="12.75" customHeight="1">
      <c r="A20" s="941">
        <v>8</v>
      </c>
      <c r="B20" s="937" t="s">
        <v>1701</v>
      </c>
      <c r="C20" s="937" t="s">
        <v>1702</v>
      </c>
      <c r="D20" s="936">
        <v>61334.477777777778</v>
      </c>
      <c r="E20" s="963">
        <v>8</v>
      </c>
    </row>
    <row r="21" spans="1:9" ht="12.75" customHeight="1">
      <c r="A21" s="941">
        <v>9</v>
      </c>
      <c r="B21" s="937" t="s">
        <v>1703</v>
      </c>
      <c r="C21" s="937" t="s">
        <v>1704</v>
      </c>
      <c r="D21" s="936">
        <v>21.075356746060717</v>
      </c>
      <c r="E21" s="963">
        <v>9</v>
      </c>
    </row>
    <row r="22" spans="1:9" ht="12.75" customHeight="1">
      <c r="A22" s="941">
        <v>10</v>
      </c>
      <c r="B22" s="937" t="s">
        <v>1705</v>
      </c>
      <c r="C22" s="937" t="s">
        <v>1706</v>
      </c>
      <c r="D22" s="936">
        <v>36.07535674606072</v>
      </c>
      <c r="E22" s="963">
        <v>10</v>
      </c>
    </row>
    <row r="23" spans="1:9" ht="12.75" customHeight="1">
      <c r="A23" s="939"/>
      <c r="B23" s="1047" t="s">
        <v>1707</v>
      </c>
      <c r="C23" s="725"/>
      <c r="D23" s="960"/>
      <c r="E23" s="947"/>
    </row>
    <row r="24" spans="1:9" ht="12.75" customHeight="1">
      <c r="A24" s="941">
        <v>11</v>
      </c>
      <c r="B24" s="937" t="s">
        <v>1708</v>
      </c>
      <c r="C24" s="937" t="s">
        <v>1709</v>
      </c>
      <c r="D24" s="936">
        <v>32265</v>
      </c>
      <c r="E24" s="963">
        <v>11</v>
      </c>
    </row>
    <row r="25" spans="1:9" ht="12.75" customHeight="1">
      <c r="A25" s="941">
        <v>12</v>
      </c>
      <c r="B25" s="937" t="s">
        <v>1710</v>
      </c>
      <c r="C25" s="935" t="s">
        <v>1691</v>
      </c>
      <c r="D25" s="936">
        <v>155791</v>
      </c>
      <c r="E25" s="963">
        <v>12</v>
      </c>
    </row>
    <row r="26" spans="1:9" ht="12.75" customHeight="1">
      <c r="A26" s="941">
        <v>13</v>
      </c>
      <c r="B26" s="937" t="s">
        <v>1711</v>
      </c>
      <c r="C26" s="935" t="s">
        <v>1691</v>
      </c>
      <c r="D26" s="936">
        <v>43528</v>
      </c>
      <c r="E26" s="963">
        <v>13</v>
      </c>
    </row>
    <row r="27" spans="1:9" ht="12.75" customHeight="1">
      <c r="A27" s="941">
        <v>14</v>
      </c>
      <c r="B27" s="937" t="s">
        <v>1712</v>
      </c>
      <c r="C27" s="935" t="s">
        <v>1691</v>
      </c>
      <c r="D27" s="936">
        <v>499742</v>
      </c>
      <c r="E27" s="963">
        <v>14</v>
      </c>
    </row>
    <row r="28" spans="1:9" ht="12.75" customHeight="1">
      <c r="A28" s="941">
        <v>15</v>
      </c>
      <c r="B28" s="937" t="s">
        <v>1713</v>
      </c>
      <c r="C28" s="937" t="s">
        <v>1714</v>
      </c>
      <c r="D28" s="936">
        <v>731326</v>
      </c>
      <c r="E28" s="963">
        <v>15</v>
      </c>
    </row>
    <row r="29" spans="1:9" ht="12.75" customHeight="1">
      <c r="A29" s="939"/>
      <c r="B29" s="1047" t="s">
        <v>1715</v>
      </c>
      <c r="C29" s="725"/>
      <c r="D29" s="960"/>
      <c r="E29" s="947"/>
    </row>
    <row r="30" spans="1:9" ht="12.75" customHeight="1">
      <c r="A30" s="941">
        <v>16</v>
      </c>
      <c r="B30" s="937" t="s">
        <v>1716</v>
      </c>
      <c r="C30" s="937" t="s">
        <v>1717</v>
      </c>
      <c r="D30" s="936">
        <v>14765928</v>
      </c>
      <c r="E30" s="963">
        <v>16</v>
      </c>
      <c r="G30" s="975"/>
    </row>
    <row r="31" spans="1:9" ht="12.75" customHeight="1">
      <c r="A31" s="1047">
        <v>17</v>
      </c>
      <c r="B31" s="931" t="s">
        <v>427</v>
      </c>
      <c r="C31" s="931" t="s">
        <v>1718</v>
      </c>
      <c r="D31" s="960">
        <v>2007543</v>
      </c>
      <c r="E31" s="970">
        <v>17</v>
      </c>
      <c r="G31" s="930"/>
    </row>
    <row r="32" spans="1:9" ht="12.75" customHeight="1">
      <c r="A32" s="942"/>
      <c r="B32" s="969"/>
      <c r="C32" s="937" t="s">
        <v>1719</v>
      </c>
      <c r="D32" s="936"/>
      <c r="E32" s="945"/>
    </row>
    <row r="33" spans="1:5" ht="12.75" customHeight="1">
      <c r="A33" s="941">
        <v>18</v>
      </c>
      <c r="B33" s="937" t="s">
        <v>1720</v>
      </c>
      <c r="C33" s="937" t="s">
        <v>1721</v>
      </c>
      <c r="D33" s="936">
        <v>12903675</v>
      </c>
      <c r="E33" s="963">
        <v>18</v>
      </c>
    </row>
    <row r="34" spans="1:5" ht="12.75" customHeight="1">
      <c r="A34" s="941">
        <v>19</v>
      </c>
      <c r="B34" s="937" t="s">
        <v>1722</v>
      </c>
      <c r="C34" s="937" t="s">
        <v>1723</v>
      </c>
      <c r="D34" s="936">
        <v>35844</v>
      </c>
      <c r="E34" s="963">
        <v>19</v>
      </c>
    </row>
    <row r="35" spans="1:5" ht="12.75" customHeight="1">
      <c r="A35" s="941">
        <v>20</v>
      </c>
      <c r="B35" s="937" t="s">
        <v>1724</v>
      </c>
      <c r="C35" s="937" t="s">
        <v>1725</v>
      </c>
      <c r="D35" s="936">
        <v>20.403024216047317</v>
      </c>
      <c r="E35" s="963">
        <v>20</v>
      </c>
    </row>
    <row r="36" spans="1:5" ht="12.75" customHeight="1">
      <c r="A36" s="941">
        <v>21</v>
      </c>
      <c r="B36" s="937" t="s">
        <v>1726</v>
      </c>
      <c r="C36" s="937" t="s">
        <v>1727</v>
      </c>
      <c r="D36" s="936">
        <v>16</v>
      </c>
      <c r="E36" s="963">
        <v>21</v>
      </c>
    </row>
    <row r="37" spans="1:5" ht="12.75" customHeight="1">
      <c r="A37" s="941">
        <v>22</v>
      </c>
      <c r="B37" s="937" t="s">
        <v>1728</v>
      </c>
      <c r="C37" s="937" t="s">
        <v>1729</v>
      </c>
      <c r="D37" s="936">
        <v>573504</v>
      </c>
      <c r="E37" s="963">
        <v>22</v>
      </c>
    </row>
    <row r="38" spans="1:5" ht="12.75" customHeight="1">
      <c r="A38" s="941">
        <v>23</v>
      </c>
      <c r="B38" s="937" t="s">
        <v>1730</v>
      </c>
      <c r="C38" s="937" t="s">
        <v>1731</v>
      </c>
      <c r="D38" s="936">
        <v>596199</v>
      </c>
      <c r="E38" s="963">
        <v>23</v>
      </c>
    </row>
    <row r="39" spans="1:5" ht="12.75" customHeight="1">
      <c r="A39" s="941">
        <v>24</v>
      </c>
      <c r="B39" s="937" t="s">
        <v>1732</v>
      </c>
      <c r="C39" s="937" t="s">
        <v>1733</v>
      </c>
      <c r="D39" s="936">
        <v>573504</v>
      </c>
      <c r="E39" s="963">
        <v>24</v>
      </c>
    </row>
    <row r="40" spans="1:5" ht="12.75" customHeight="1">
      <c r="A40" s="939"/>
      <c r="B40" s="1047" t="s">
        <v>1734</v>
      </c>
      <c r="C40" s="725"/>
      <c r="D40" s="960"/>
      <c r="E40" s="947"/>
    </row>
    <row r="41" spans="1:5" ht="12.75" customHeight="1">
      <c r="A41" s="941">
        <v>25</v>
      </c>
      <c r="B41" s="937" t="s">
        <v>1735</v>
      </c>
      <c r="C41" s="937" t="s">
        <v>1691</v>
      </c>
      <c r="D41" s="936">
        <v>652661</v>
      </c>
      <c r="E41" s="963">
        <v>25</v>
      </c>
    </row>
    <row r="42" spans="1:5" ht="12.75" customHeight="1">
      <c r="A42" s="941">
        <v>26</v>
      </c>
      <c r="B42" s="937" t="s">
        <v>1736</v>
      </c>
      <c r="C42" s="937" t="s">
        <v>1691</v>
      </c>
      <c r="D42" s="936">
        <v>3863</v>
      </c>
      <c r="E42" s="963">
        <v>26</v>
      </c>
    </row>
    <row r="43" spans="1:5" ht="12.75" customHeight="1">
      <c r="A43" s="941">
        <v>27</v>
      </c>
      <c r="B43" s="937" t="s">
        <v>1737</v>
      </c>
      <c r="C43" s="937" t="s">
        <v>1738</v>
      </c>
      <c r="D43" s="936">
        <v>648798</v>
      </c>
      <c r="E43" s="963">
        <v>27</v>
      </c>
    </row>
    <row r="44" spans="1:5" ht="12.75" customHeight="1" thickBot="1">
      <c r="A44" s="929">
        <v>28</v>
      </c>
      <c r="B44" s="1045" t="s">
        <v>1739</v>
      </c>
      <c r="C44" s="1045" t="s">
        <v>1740</v>
      </c>
      <c r="D44" s="928">
        <v>1222302</v>
      </c>
      <c r="E44" s="927">
        <v>28</v>
      </c>
    </row>
    <row r="45" spans="1:5" ht="12.75" customHeight="1" thickTop="1">
      <c r="A45" s="721"/>
      <c r="B45" s="975"/>
      <c r="C45" s="975"/>
      <c r="D45" s="956"/>
      <c r="E45" s="947"/>
    </row>
    <row r="46" spans="1:5" ht="12.75" customHeight="1">
      <c r="A46" s="926" t="s">
        <v>1741</v>
      </c>
      <c r="B46" s="975"/>
      <c r="C46" s="975"/>
      <c r="D46" s="956"/>
      <c r="E46" s="947"/>
    </row>
    <row r="47" spans="1:5" ht="12.75" customHeight="1">
      <c r="A47" s="925"/>
      <c r="B47" s="975"/>
      <c r="C47" s="975"/>
      <c r="D47" s="956"/>
      <c r="E47" s="947"/>
    </row>
    <row r="48" spans="1:5" ht="12.75" customHeight="1">
      <c r="A48" s="924" t="s">
        <v>1742</v>
      </c>
      <c r="B48" s="972" t="s">
        <v>1743</v>
      </c>
      <c r="C48" s="975"/>
      <c r="D48" s="956"/>
      <c r="E48" s="947"/>
    </row>
    <row r="49" spans="1:5" ht="12.75" customHeight="1">
      <c r="A49" s="924" t="s">
        <v>1744</v>
      </c>
      <c r="B49" s="972" t="s">
        <v>1745</v>
      </c>
      <c r="C49" s="975"/>
      <c r="D49" s="956"/>
      <c r="E49" s="947"/>
    </row>
    <row r="50" spans="1:5" ht="12.75" customHeight="1">
      <c r="A50" s="923"/>
      <c r="B50" s="972" t="s">
        <v>1746</v>
      </c>
      <c r="C50" s="975"/>
      <c r="D50" s="956"/>
      <c r="E50" s="947"/>
    </row>
    <row r="51" spans="1:5" ht="12.75" customHeight="1">
      <c r="A51" s="923"/>
      <c r="B51" s="972" t="s">
        <v>1747</v>
      </c>
      <c r="C51" s="975"/>
      <c r="D51" s="956"/>
      <c r="E51" s="947"/>
    </row>
    <row r="52" spans="1:5" ht="12.75" customHeight="1">
      <c r="A52" s="924" t="s">
        <v>1748</v>
      </c>
      <c r="B52" s="972" t="s">
        <v>1749</v>
      </c>
      <c r="C52" s="975"/>
      <c r="D52" s="956"/>
      <c r="E52" s="947"/>
    </row>
    <row r="53" spans="1:5" ht="12.75" customHeight="1">
      <c r="A53" s="721"/>
      <c r="B53" s="975"/>
      <c r="C53" s="975"/>
      <c r="D53" s="956"/>
      <c r="E53" s="947"/>
    </row>
    <row r="54" spans="1:5" ht="12.75" customHeight="1">
      <c r="A54" s="721"/>
      <c r="B54" s="975"/>
      <c r="C54" s="975"/>
      <c r="D54" s="956"/>
      <c r="E54" s="947"/>
    </row>
    <row r="55" spans="1:5" ht="12.75" customHeight="1">
      <c r="A55" s="721"/>
      <c r="B55" s="975"/>
      <c r="C55" s="975"/>
      <c r="D55" s="956"/>
      <c r="E55" s="947"/>
    </row>
    <row r="56" spans="1:5" ht="12.75" customHeight="1">
      <c r="A56" s="721"/>
      <c r="B56" s="975"/>
      <c r="C56" s="975"/>
      <c r="D56" s="956"/>
      <c r="E56" s="947"/>
    </row>
    <row r="57" spans="1:5" ht="20.25" customHeight="1">
      <c r="A57" s="971"/>
      <c r="B57" s="724"/>
      <c r="C57" s="724"/>
      <c r="D57" s="946"/>
      <c r="E57" s="945"/>
    </row>
    <row r="58" spans="1:5">
      <c r="A58" s="975"/>
      <c r="B58" s="975"/>
      <c r="C58" s="975"/>
      <c r="D58" s="956"/>
      <c r="E58" s="922"/>
    </row>
    <row r="59" spans="1:5">
      <c r="A59" s="975"/>
      <c r="B59" s="975"/>
      <c r="C59" s="975"/>
      <c r="D59" s="956"/>
      <c r="E59" s="922"/>
    </row>
  </sheetData>
  <pageMargins left="0.65" right="0.25" top="0.5" bottom="0.5" header="0.25" footer="0.25"/>
  <pageSetup orientation="portrait" horizontalDpi="1200" verticalDpi="1200" r:id="rId1"/>
  <headerFooter alignWithMargins="0">
    <oddHeader>&amp;L&amp;"Arial,Regular"&amp;8Road Initials: UPRR  Year: 2012&amp;R&amp;"Arial,Regular"&amp;8 23</oddHeader>
    <oddFooter>&amp;L&amp;"Arial,Regular"&amp;8Railroad Annual Report R-1</oddFooter>
  </headerFooter>
</worksheet>
</file>

<file path=xl/worksheets/sheet19.xml><?xml version="1.0" encoding="utf-8"?>
<worksheet xmlns="http://schemas.openxmlformats.org/spreadsheetml/2006/main" xmlns:r="http://schemas.openxmlformats.org/officeDocument/2006/relationships">
  <sheetPr codeName="Sheet19">
    <pageSetUpPr fitToPage="1"/>
  </sheetPr>
  <dimension ref="A1:P69"/>
  <sheetViews>
    <sheetView zoomScaleNormal="100" zoomScaleSheetLayoutView="75" workbookViewId="0"/>
  </sheetViews>
  <sheetFormatPr defaultColWidth="5.625" defaultRowHeight="11.25"/>
  <cols>
    <col min="1" max="2" width="3.25" style="161" customWidth="1"/>
    <col min="3" max="7" width="6.75" style="161" customWidth="1"/>
    <col min="8" max="8" width="8.375" style="161" customWidth="1"/>
    <col min="9" max="12" width="6.75" style="161" customWidth="1"/>
    <col min="13" max="13" width="11.875" style="161" customWidth="1"/>
    <col min="14" max="14" width="3.25" style="161" customWidth="1"/>
    <col min="15" max="16384" width="5.625" style="161"/>
  </cols>
  <sheetData>
    <row r="1" spans="1:16" ht="12.75" customHeight="1">
      <c r="A1" s="3162"/>
      <c r="B1" s="3163"/>
      <c r="C1" s="3163"/>
      <c r="D1" s="3163"/>
      <c r="E1" s="3163"/>
      <c r="F1" s="3163"/>
      <c r="G1" s="3513"/>
      <c r="H1" s="3513"/>
      <c r="I1" s="3513"/>
      <c r="J1" s="3163"/>
      <c r="K1" s="3163"/>
      <c r="L1" s="3163"/>
      <c r="M1" s="3163"/>
      <c r="N1" s="3164"/>
      <c r="O1" s="1255"/>
      <c r="P1" s="1255"/>
    </row>
    <row r="2" spans="1:16" ht="12.75" customHeight="1">
      <c r="A2" s="3165" t="s">
        <v>617</v>
      </c>
      <c r="B2" s="3166"/>
      <c r="C2" s="3166"/>
      <c r="D2" s="3166"/>
      <c r="E2" s="3166"/>
      <c r="F2" s="3166"/>
      <c r="G2" s="3166"/>
      <c r="H2" s="3166"/>
      <c r="I2" s="3166"/>
      <c r="J2" s="3166"/>
      <c r="K2" s="3166"/>
      <c r="L2" s="3166"/>
      <c r="M2" s="3166"/>
      <c r="N2" s="3167"/>
      <c r="O2" s="1255"/>
      <c r="P2" s="1255"/>
    </row>
    <row r="3" spans="1:16" ht="12.75" customHeight="1">
      <c r="A3" s="3168"/>
      <c r="B3" s="3171" t="s">
        <v>1750</v>
      </c>
      <c r="C3" s="3169"/>
      <c r="D3" s="3169"/>
      <c r="E3" s="3169"/>
      <c r="F3" s="3169"/>
      <c r="G3" s="3169"/>
      <c r="H3" s="3169"/>
      <c r="I3" s="3169"/>
      <c r="J3" s="3169"/>
      <c r="K3" s="3169"/>
      <c r="L3" s="3169"/>
      <c r="M3" s="3169"/>
      <c r="N3" s="3170"/>
      <c r="O3" s="1255"/>
      <c r="P3" s="1255"/>
    </row>
    <row r="4" spans="1:16" ht="12.75" customHeight="1">
      <c r="A4" s="3168"/>
      <c r="B4" s="3169"/>
      <c r="C4" s="3169"/>
      <c r="D4" s="3169"/>
      <c r="E4" s="3169"/>
      <c r="F4" s="3169"/>
      <c r="G4" s="3169"/>
      <c r="H4" s="3169"/>
      <c r="I4" s="3169"/>
      <c r="J4" s="3169"/>
      <c r="K4" s="3169"/>
      <c r="L4" s="3169"/>
      <c r="M4" s="3169"/>
      <c r="N4" s="3170"/>
      <c r="O4" s="1255"/>
      <c r="P4" s="1255"/>
    </row>
    <row r="5" spans="1:16" ht="12.75" customHeight="1">
      <c r="A5" s="3168"/>
      <c r="B5" s="3171" t="s">
        <v>1751</v>
      </c>
      <c r="C5" s="3169"/>
      <c r="D5" s="3169"/>
      <c r="E5" s="3169"/>
      <c r="F5" s="3169"/>
      <c r="G5" s="3169"/>
      <c r="H5" s="3169"/>
      <c r="I5" s="3169"/>
      <c r="J5" s="3169"/>
      <c r="K5" s="3169"/>
      <c r="L5" s="3169"/>
      <c r="M5" s="3169"/>
      <c r="N5" s="3170"/>
      <c r="O5" s="1255"/>
      <c r="P5" s="1255"/>
    </row>
    <row r="6" spans="1:16" ht="12.75" customHeight="1">
      <c r="A6" s="3168"/>
      <c r="B6" s="3169"/>
      <c r="C6" s="3169"/>
      <c r="D6" s="3169"/>
      <c r="E6" s="3169"/>
      <c r="F6" s="3169"/>
      <c r="G6" s="3169"/>
      <c r="H6" s="3169"/>
      <c r="I6" s="3169"/>
      <c r="J6" s="3169"/>
      <c r="K6" s="3169"/>
      <c r="L6" s="3169"/>
      <c r="M6" s="3169"/>
      <c r="N6" s="3170"/>
      <c r="O6" s="1255"/>
      <c r="P6" s="1255"/>
    </row>
    <row r="7" spans="1:16" ht="12.75" customHeight="1">
      <c r="A7" s="3168"/>
      <c r="B7" s="3172" t="s">
        <v>1742</v>
      </c>
      <c r="C7" s="3173" t="s">
        <v>1752</v>
      </c>
      <c r="D7" s="3169"/>
      <c r="E7" s="3169"/>
      <c r="F7" s="3169"/>
      <c r="G7" s="3169"/>
      <c r="H7" s="3169"/>
      <c r="I7" s="3169"/>
      <c r="J7" s="3169"/>
      <c r="K7" s="3169"/>
      <c r="L7" s="3169"/>
      <c r="M7" s="3169"/>
      <c r="N7" s="3170"/>
      <c r="O7" s="1255"/>
      <c r="P7" s="1255"/>
    </row>
    <row r="8" spans="1:16" ht="12.75" customHeight="1">
      <c r="A8" s="3168"/>
      <c r="B8" s="3169"/>
      <c r="C8" s="3173" t="s">
        <v>1753</v>
      </c>
      <c r="D8" s="3169"/>
      <c r="E8" s="3169"/>
      <c r="F8" s="3169"/>
      <c r="G8" s="3169"/>
      <c r="H8" s="3169"/>
      <c r="I8" s="3169"/>
      <c r="J8" s="3169"/>
      <c r="K8" s="3169"/>
      <c r="L8" s="3169"/>
      <c r="M8" s="3169"/>
      <c r="N8" s="3170"/>
      <c r="O8" s="1255"/>
      <c r="P8" s="1255"/>
    </row>
    <row r="9" spans="1:16" ht="12.75" customHeight="1">
      <c r="A9" s="3168"/>
      <c r="B9" s="3169"/>
      <c r="C9" s="3173"/>
      <c r="D9" s="3169"/>
      <c r="E9" s="3169"/>
      <c r="F9" s="3169"/>
      <c r="G9" s="3169"/>
      <c r="H9" s="3169"/>
      <c r="I9" s="3169"/>
      <c r="J9" s="3169"/>
      <c r="K9" s="3169"/>
      <c r="L9" s="3169"/>
      <c r="M9" s="3169"/>
      <c r="N9" s="3170"/>
      <c r="O9" s="1255"/>
      <c r="P9" s="1255"/>
    </row>
    <row r="10" spans="1:16" ht="12.75" customHeight="1">
      <c r="A10" s="3168"/>
      <c r="B10" s="3172" t="s">
        <v>1744</v>
      </c>
      <c r="C10" s="3173" t="s">
        <v>1754</v>
      </c>
      <c r="D10" s="3169"/>
      <c r="E10" s="3169"/>
      <c r="F10" s="3169"/>
      <c r="G10" s="3169"/>
      <c r="H10" s="3169"/>
      <c r="I10" s="3169"/>
      <c r="J10" s="3169"/>
      <c r="K10" s="3169"/>
      <c r="L10" s="3169"/>
      <c r="M10" s="3169"/>
      <c r="N10" s="3170"/>
      <c r="O10" s="1255"/>
      <c r="P10" s="1255"/>
    </row>
    <row r="11" spans="1:16" ht="12.75" customHeight="1">
      <c r="A11" s="3168"/>
      <c r="B11" s="3169"/>
      <c r="C11" s="3173" t="s">
        <v>1755</v>
      </c>
      <c r="D11" s="3169"/>
      <c r="E11" s="3169"/>
      <c r="F11" s="3169"/>
      <c r="G11" s="3169"/>
      <c r="H11" s="3169"/>
      <c r="I11" s="3169"/>
      <c r="J11" s="3169"/>
      <c r="K11" s="3169"/>
      <c r="L11" s="3169"/>
      <c r="M11" s="3169"/>
      <c r="N11" s="3170"/>
      <c r="O11" s="1255"/>
      <c r="P11" s="1255"/>
    </row>
    <row r="12" spans="1:16" ht="12.75" customHeight="1">
      <c r="A12" s="3168"/>
      <c r="B12" s="3169"/>
      <c r="C12" s="3169"/>
      <c r="D12" s="3169"/>
      <c r="E12" s="3169"/>
      <c r="F12" s="3169"/>
      <c r="G12" s="3169"/>
      <c r="H12" s="3169"/>
      <c r="I12" s="3169"/>
      <c r="J12" s="3169"/>
      <c r="K12" s="3169"/>
      <c r="L12" s="3169"/>
      <c r="M12" s="3169"/>
      <c r="N12" s="3170"/>
      <c r="O12" s="1255"/>
      <c r="P12" s="1255"/>
    </row>
    <row r="13" spans="1:16" ht="12.75" customHeight="1">
      <c r="A13" s="3168"/>
      <c r="B13" s="3180" t="s">
        <v>1748</v>
      </c>
      <c r="C13" s="3182" t="s">
        <v>1756</v>
      </c>
      <c r="D13" s="3179"/>
      <c r="E13" s="3179"/>
      <c r="F13" s="3179"/>
      <c r="G13" s="3179"/>
      <c r="H13" s="3179"/>
      <c r="I13" s="3179"/>
      <c r="J13" s="3179"/>
      <c r="K13" s="3179"/>
      <c r="L13" s="3179"/>
      <c r="M13" s="3179"/>
      <c r="N13" s="3170"/>
      <c r="O13" s="1255"/>
      <c r="P13" s="1255"/>
    </row>
    <row r="14" spans="1:16" ht="12.75" customHeight="1">
      <c r="A14" s="3168"/>
      <c r="B14" s="3179"/>
      <c r="C14" s="3179"/>
      <c r="D14" s="3179"/>
      <c r="E14" s="3179"/>
      <c r="F14" s="3179"/>
      <c r="G14" s="3179"/>
      <c r="H14" s="3179"/>
      <c r="I14" s="3179"/>
      <c r="J14" s="3179"/>
      <c r="K14" s="3179"/>
      <c r="L14" s="3179"/>
      <c r="M14" s="3179"/>
      <c r="N14" s="3170"/>
      <c r="O14" s="1255"/>
      <c r="P14" s="1255"/>
    </row>
    <row r="15" spans="1:16" ht="12.75" customHeight="1">
      <c r="A15" s="3168"/>
      <c r="B15" s="3179"/>
      <c r="C15" s="3190"/>
      <c r="D15" s="3190"/>
      <c r="E15" s="3191" t="s">
        <v>1757</v>
      </c>
      <c r="F15" s="3190"/>
      <c r="G15" s="3190"/>
      <c r="H15" s="3179"/>
      <c r="I15" s="3189" t="s">
        <v>1758</v>
      </c>
      <c r="J15" s="3188"/>
      <c r="K15" s="3188"/>
      <c r="L15" s="3188"/>
      <c r="M15" s="3188"/>
      <c r="N15" s="3170"/>
      <c r="O15" s="1255"/>
      <c r="P15" s="1255"/>
    </row>
    <row r="16" spans="1:16" ht="12.75" customHeight="1">
      <c r="A16" s="3168"/>
      <c r="B16" s="3184"/>
      <c r="C16" s="3187" t="s">
        <v>1759</v>
      </c>
      <c r="D16" s="3185"/>
      <c r="E16" s="3185"/>
      <c r="F16" s="3185"/>
      <c r="G16" s="3185"/>
      <c r="H16" s="3185"/>
      <c r="I16" s="3187" t="s">
        <v>1760</v>
      </c>
      <c r="J16" s="3185"/>
      <c r="K16" s="3185"/>
      <c r="L16" s="3185"/>
      <c r="M16" s="3185"/>
      <c r="N16" s="3177"/>
      <c r="O16" s="1255"/>
      <c r="P16" s="1255"/>
    </row>
    <row r="17" spans="1:16" ht="12.75" customHeight="1">
      <c r="A17" s="3168"/>
      <c r="B17" s="3185"/>
      <c r="C17" s="3185"/>
      <c r="D17" s="3185"/>
      <c r="E17" s="3185"/>
      <c r="F17" s="3185"/>
      <c r="G17" s="3185"/>
      <c r="H17" s="3185"/>
      <c r="I17" s="3185"/>
      <c r="J17" s="3185"/>
      <c r="K17" s="3185"/>
      <c r="L17" s="3185"/>
      <c r="M17" s="3185"/>
      <c r="N17" s="3177"/>
      <c r="O17" s="1255"/>
      <c r="P17" s="1255"/>
    </row>
    <row r="18" spans="1:16" ht="12.75" customHeight="1">
      <c r="A18" s="3168"/>
      <c r="B18" s="3185"/>
      <c r="C18" s="3187" t="s">
        <v>1761</v>
      </c>
      <c r="D18" s="3185"/>
      <c r="E18" s="3185"/>
      <c r="F18" s="3185"/>
      <c r="G18" s="3185"/>
      <c r="H18" s="3185"/>
      <c r="I18" s="3185" t="s">
        <v>1762</v>
      </c>
      <c r="J18" s="3185"/>
      <c r="K18" s="3185"/>
      <c r="L18" s="3187" t="s">
        <v>1763</v>
      </c>
      <c r="M18" s="3185"/>
      <c r="N18" s="3177"/>
      <c r="O18" s="1255"/>
      <c r="P18" s="1255"/>
    </row>
    <row r="19" spans="1:16" ht="12.75" customHeight="1">
      <c r="A19" s="3168"/>
      <c r="B19" s="3185"/>
      <c r="C19" s="3187"/>
      <c r="D19" s="3185"/>
      <c r="E19" s="3185"/>
      <c r="F19" s="3185"/>
      <c r="G19" s="3185"/>
      <c r="H19" s="3185"/>
      <c r="I19" s="3185" t="s">
        <v>1764</v>
      </c>
      <c r="J19" s="3185"/>
      <c r="K19" s="3185"/>
      <c r="L19" s="3185" t="s">
        <v>1765</v>
      </c>
      <c r="M19" s="3185"/>
      <c r="N19" s="3177"/>
      <c r="O19" s="1255"/>
      <c r="P19" s="1255"/>
    </row>
    <row r="20" spans="1:16" ht="12.75" customHeight="1">
      <c r="A20" s="3168"/>
      <c r="B20" s="3185"/>
      <c r="C20" s="3187"/>
      <c r="D20" s="3185"/>
      <c r="E20" s="3185"/>
      <c r="F20" s="3185"/>
      <c r="G20" s="3185"/>
      <c r="H20" s="3185"/>
      <c r="I20" s="3185" t="s">
        <v>1766</v>
      </c>
      <c r="J20" s="3185"/>
      <c r="K20" s="3185"/>
      <c r="L20" s="3185"/>
      <c r="M20" s="3185"/>
      <c r="N20" s="3177"/>
      <c r="O20" s="1255"/>
      <c r="P20" s="1255"/>
    </row>
    <row r="21" spans="1:16" ht="12.75" customHeight="1">
      <c r="A21" s="3168"/>
      <c r="B21" s="3184"/>
      <c r="C21" s="3185"/>
      <c r="D21" s="3185"/>
      <c r="E21" s="3185"/>
      <c r="F21" s="3185"/>
      <c r="G21" s="3185"/>
      <c r="H21" s="3185"/>
      <c r="I21" s="3185"/>
      <c r="J21" s="3185"/>
      <c r="K21" s="3185"/>
      <c r="L21" s="3185"/>
      <c r="M21" s="3185"/>
      <c r="N21" s="3177"/>
      <c r="O21" s="1255"/>
      <c r="P21" s="1255"/>
    </row>
    <row r="22" spans="1:16" ht="12.75" customHeight="1">
      <c r="A22" s="3168"/>
      <c r="B22" s="3184"/>
      <c r="C22" s="3187" t="s">
        <v>1767</v>
      </c>
      <c r="D22" s="3185"/>
      <c r="E22" s="3185"/>
      <c r="F22" s="3185"/>
      <c r="G22" s="3185"/>
      <c r="H22" s="3185"/>
      <c r="I22" s="3187" t="s">
        <v>1768</v>
      </c>
      <c r="J22" s="3185"/>
      <c r="K22" s="3185"/>
      <c r="L22" s="3185"/>
      <c r="M22" s="3185"/>
      <c r="N22" s="3177"/>
      <c r="O22" s="1255"/>
      <c r="P22" s="1255"/>
    </row>
    <row r="23" spans="1:16" ht="12.75" customHeight="1">
      <c r="A23" s="3168"/>
      <c r="B23" s="3184"/>
      <c r="C23" s="3185" t="s">
        <v>1769</v>
      </c>
      <c r="D23" s="3185"/>
      <c r="E23" s="3185"/>
      <c r="F23" s="3185"/>
      <c r="G23" s="3185"/>
      <c r="H23" s="3185"/>
      <c r="I23" s="3185" t="s">
        <v>1770</v>
      </c>
      <c r="J23" s="3185"/>
      <c r="K23" s="3185"/>
      <c r="L23" s="3185"/>
      <c r="M23" s="3185"/>
      <c r="N23" s="3177"/>
      <c r="O23" s="1255"/>
      <c r="P23" s="1255"/>
    </row>
    <row r="24" spans="1:16" ht="12.75" customHeight="1">
      <c r="A24" s="3168"/>
      <c r="B24" s="3184"/>
      <c r="C24" s="3185" t="s">
        <v>1771</v>
      </c>
      <c r="D24" s="3185"/>
      <c r="E24" s="3185"/>
      <c r="F24" s="3185"/>
      <c r="G24" s="3185"/>
      <c r="H24" s="3185"/>
      <c r="I24" s="3185" t="s">
        <v>1772</v>
      </c>
      <c r="J24" s="3185"/>
      <c r="K24" s="3185"/>
      <c r="L24" s="3185"/>
      <c r="M24" s="3185"/>
      <c r="N24" s="3177"/>
      <c r="O24" s="1255"/>
      <c r="P24" s="1255"/>
    </row>
    <row r="25" spans="1:16" ht="12.75" customHeight="1">
      <c r="A25" s="3168"/>
      <c r="B25" s="3184"/>
      <c r="C25" s="3187" t="s">
        <v>1773</v>
      </c>
      <c r="D25" s="3185"/>
      <c r="E25" s="3185"/>
      <c r="F25" s="3185"/>
      <c r="G25" s="3185"/>
      <c r="H25" s="3185"/>
      <c r="I25" s="3187" t="s">
        <v>1760</v>
      </c>
      <c r="J25" s="3185"/>
      <c r="K25" s="3185"/>
      <c r="L25" s="3185"/>
      <c r="M25" s="3185"/>
      <c r="N25" s="3177"/>
      <c r="O25" s="1255"/>
      <c r="P25" s="1255"/>
    </row>
    <row r="26" spans="1:16" ht="12.75" customHeight="1">
      <c r="A26" s="3168"/>
      <c r="B26" s="3184"/>
      <c r="C26" s="3185"/>
      <c r="D26" s="3185"/>
      <c r="E26" s="3185"/>
      <c r="F26" s="3185"/>
      <c r="G26" s="3185"/>
      <c r="H26" s="3185"/>
      <c r="I26" s="3185"/>
      <c r="J26" s="3185"/>
      <c r="K26" s="3185"/>
      <c r="L26" s="3185"/>
      <c r="M26" s="3185"/>
      <c r="N26" s="3177"/>
      <c r="O26" s="1255"/>
      <c r="P26" s="1255"/>
    </row>
    <row r="27" spans="1:16" ht="12.75" customHeight="1">
      <c r="A27" s="3168"/>
      <c r="B27" s="3184"/>
      <c r="C27" s="3185" t="s">
        <v>1774</v>
      </c>
      <c r="D27" s="3185"/>
      <c r="E27" s="3185"/>
      <c r="F27" s="3185"/>
      <c r="G27" s="3185"/>
      <c r="H27" s="3185"/>
      <c r="I27" s="3185" t="s">
        <v>1775</v>
      </c>
      <c r="J27" s="3185"/>
      <c r="K27" s="3185"/>
      <c r="L27" s="3185" t="s">
        <v>1776</v>
      </c>
      <c r="M27" s="3185"/>
      <c r="N27" s="3177"/>
      <c r="O27" s="1255"/>
      <c r="P27" s="1255"/>
    </row>
    <row r="28" spans="1:16" ht="12.75" customHeight="1">
      <c r="A28" s="3168"/>
      <c r="B28" s="3184"/>
      <c r="C28" s="3185"/>
      <c r="D28" s="3185"/>
      <c r="E28" s="3185"/>
      <c r="F28" s="3185"/>
      <c r="G28" s="3185"/>
      <c r="H28" s="3185"/>
      <c r="I28" s="3187" t="s">
        <v>1766</v>
      </c>
      <c r="J28" s="3185"/>
      <c r="K28" s="3185"/>
      <c r="L28" s="3185" t="s">
        <v>1777</v>
      </c>
      <c r="M28" s="3185"/>
      <c r="N28" s="3177"/>
      <c r="O28" s="1255"/>
      <c r="P28" s="1255"/>
    </row>
    <row r="29" spans="1:16" ht="12.75" customHeight="1">
      <c r="A29" s="3168"/>
      <c r="B29" s="3184"/>
      <c r="C29" s="3185"/>
      <c r="D29" s="3185"/>
      <c r="E29" s="3185"/>
      <c r="F29" s="3185"/>
      <c r="G29" s="3185"/>
      <c r="H29" s="3185"/>
      <c r="I29" s="3185"/>
      <c r="J29" s="3185"/>
      <c r="K29" s="3185"/>
      <c r="L29" s="3185"/>
      <c r="M29" s="3185"/>
      <c r="N29" s="3177"/>
      <c r="O29" s="1255"/>
      <c r="P29" s="1255"/>
    </row>
    <row r="30" spans="1:16" ht="12.75" customHeight="1">
      <c r="A30" s="3168"/>
      <c r="B30" s="3184"/>
      <c r="C30" s="3187" t="s">
        <v>1778</v>
      </c>
      <c r="D30" s="3185"/>
      <c r="E30" s="3185"/>
      <c r="F30" s="3185"/>
      <c r="G30" s="3185"/>
      <c r="H30" s="3185"/>
      <c r="I30" s="3187" t="s">
        <v>1760</v>
      </c>
      <c r="J30" s="3185"/>
      <c r="K30" s="3185"/>
      <c r="L30" s="3185"/>
      <c r="M30" s="3185"/>
      <c r="N30" s="3177"/>
      <c r="O30" s="1255"/>
      <c r="P30" s="1255"/>
    </row>
    <row r="31" spans="1:16" ht="12.75" customHeight="1">
      <c r="A31" s="3168"/>
      <c r="B31" s="3184"/>
      <c r="C31" s="3187" t="s">
        <v>1779</v>
      </c>
      <c r="D31" s="3185"/>
      <c r="E31" s="3185"/>
      <c r="F31" s="3185"/>
      <c r="G31" s="3185"/>
      <c r="H31" s="3185"/>
      <c r="I31" s="3187" t="s">
        <v>1780</v>
      </c>
      <c r="J31" s="3185"/>
      <c r="K31" s="3185"/>
      <c r="L31" s="3185" t="s">
        <v>1781</v>
      </c>
      <c r="M31" s="3185"/>
      <c r="N31" s="3177"/>
      <c r="O31" s="1255"/>
      <c r="P31" s="1255"/>
    </row>
    <row r="32" spans="1:16" ht="12.75" customHeight="1">
      <c r="A32" s="3168"/>
      <c r="B32" s="3184"/>
      <c r="C32" s="3187" t="s">
        <v>1782</v>
      </c>
      <c r="D32" s="3185"/>
      <c r="E32" s="3185"/>
      <c r="F32" s="3185"/>
      <c r="G32" s="3185"/>
      <c r="H32" s="3185"/>
      <c r="I32" s="3187" t="s">
        <v>1760</v>
      </c>
      <c r="J32" s="3185"/>
      <c r="K32" s="3185"/>
      <c r="L32" s="3185"/>
      <c r="M32" s="3185"/>
      <c r="N32" s="3177"/>
      <c r="O32" s="1255"/>
      <c r="P32" s="1255"/>
    </row>
    <row r="33" spans="1:16" ht="12.75" customHeight="1">
      <c r="A33" s="3168"/>
      <c r="B33" s="3184"/>
      <c r="C33" s="3179" t="s">
        <v>1783</v>
      </c>
      <c r="D33" s="3178"/>
      <c r="E33" s="3178"/>
      <c r="F33" s="3178"/>
      <c r="G33" s="3178"/>
      <c r="H33" s="3178"/>
      <c r="I33" s="3179" t="s">
        <v>1784</v>
      </c>
      <c r="J33" s="3178"/>
      <c r="K33" s="3178"/>
      <c r="L33" s="3179" t="s">
        <v>1785</v>
      </c>
      <c r="M33" s="3178"/>
      <c r="N33" s="3177"/>
      <c r="O33" s="3161"/>
      <c r="P33" s="3161"/>
    </row>
    <row r="34" spans="1:16" ht="12.75" customHeight="1">
      <c r="A34" s="3168"/>
      <c r="B34" s="3184"/>
      <c r="C34" s="3178"/>
      <c r="D34" s="3178"/>
      <c r="E34" s="3178"/>
      <c r="F34" s="3178"/>
      <c r="G34" s="3178"/>
      <c r="H34" s="3178"/>
      <c r="I34" s="3178"/>
      <c r="J34" s="3178"/>
      <c r="K34" s="3178"/>
      <c r="L34" s="3178"/>
      <c r="M34" s="3178"/>
      <c r="N34" s="3177"/>
      <c r="O34" s="3161"/>
      <c r="P34" s="3161"/>
    </row>
    <row r="35" spans="1:16" ht="12.75" customHeight="1">
      <c r="A35" s="3168"/>
      <c r="B35" s="3184"/>
      <c r="C35" s="3185" t="s">
        <v>1786</v>
      </c>
      <c r="D35" s="3185"/>
      <c r="E35" s="3185"/>
      <c r="F35" s="3185"/>
      <c r="G35" s="3185"/>
      <c r="H35" s="3185"/>
      <c r="I35" s="3185" t="s">
        <v>1760</v>
      </c>
      <c r="J35" s="3185"/>
      <c r="K35" s="3185"/>
      <c r="L35" s="3185"/>
      <c r="M35" s="3185"/>
      <c r="N35" s="3177"/>
      <c r="O35" s="3161"/>
      <c r="P35" s="3169"/>
    </row>
    <row r="36" spans="1:16" ht="12.75" customHeight="1">
      <c r="A36" s="3168"/>
      <c r="B36" s="3184"/>
      <c r="C36" s="3185" t="s">
        <v>1787</v>
      </c>
      <c r="D36" s="3185"/>
      <c r="E36" s="3185"/>
      <c r="F36" s="3185"/>
      <c r="G36" s="3185"/>
      <c r="H36" s="3185"/>
      <c r="I36" s="3187" t="s">
        <v>1760</v>
      </c>
      <c r="J36" s="3185"/>
      <c r="K36" s="3185"/>
      <c r="L36" s="3185"/>
      <c r="M36" s="3185"/>
      <c r="N36" s="3177"/>
      <c r="O36" s="3161"/>
      <c r="P36" s="3169"/>
    </row>
    <row r="37" spans="1:16" ht="12.75" customHeight="1">
      <c r="A37" s="3168"/>
      <c r="B37" s="3184"/>
      <c r="C37" s="3185"/>
      <c r="D37" s="3185"/>
      <c r="E37" s="3185"/>
      <c r="F37" s="3185"/>
      <c r="G37" s="3185"/>
      <c r="H37" s="3185"/>
      <c r="I37" s="3185"/>
      <c r="J37" s="3185"/>
      <c r="K37" s="3185"/>
      <c r="L37" s="3185"/>
      <c r="M37" s="3185"/>
      <c r="N37" s="3177"/>
      <c r="O37" s="3161"/>
      <c r="P37" s="3161"/>
    </row>
    <row r="38" spans="1:16" ht="12.75" customHeight="1">
      <c r="A38" s="3168"/>
      <c r="B38" s="3184"/>
      <c r="C38" s="3187" t="s">
        <v>1788</v>
      </c>
      <c r="D38" s="3185"/>
      <c r="E38" s="3185"/>
      <c r="F38" s="3185"/>
      <c r="G38" s="3185"/>
      <c r="H38" s="3185"/>
      <c r="I38" s="3185" t="s">
        <v>1789</v>
      </c>
      <c r="J38" s="3185"/>
      <c r="K38" s="3185"/>
      <c r="L38" s="3185" t="s">
        <v>1790</v>
      </c>
      <c r="M38" s="3185"/>
      <c r="N38" s="3177"/>
      <c r="O38" s="3161"/>
      <c r="P38" s="3161"/>
    </row>
    <row r="39" spans="1:16" ht="12.75" customHeight="1">
      <c r="A39" s="3168"/>
      <c r="B39" s="3184"/>
      <c r="C39" s="3187"/>
      <c r="D39" s="3185"/>
      <c r="E39" s="3185"/>
      <c r="F39" s="3185"/>
      <c r="G39" s="3185"/>
      <c r="H39" s="3185"/>
      <c r="I39" s="3185" t="s">
        <v>1791</v>
      </c>
      <c r="J39" s="3185"/>
      <c r="K39" s="3185"/>
      <c r="L39" s="3185" t="s">
        <v>1792</v>
      </c>
      <c r="M39" s="3185"/>
      <c r="N39" s="3177"/>
      <c r="O39" s="3161"/>
      <c r="P39" s="3161"/>
    </row>
    <row r="40" spans="1:16" ht="12.75" customHeight="1">
      <c r="A40" s="3168"/>
      <c r="B40" s="3184"/>
      <c r="C40" s="3185"/>
      <c r="D40" s="3185"/>
      <c r="E40" s="3185"/>
      <c r="F40" s="3185"/>
      <c r="G40" s="3185"/>
      <c r="H40" s="3185"/>
      <c r="I40" s="3185"/>
      <c r="J40" s="3185"/>
      <c r="K40" s="3185"/>
      <c r="L40" s="3185"/>
      <c r="M40" s="3185"/>
      <c r="N40" s="3177"/>
      <c r="O40" s="3161"/>
      <c r="P40" s="3161"/>
    </row>
    <row r="41" spans="1:16" ht="12.75" customHeight="1">
      <c r="A41" s="3168"/>
      <c r="B41" s="3184"/>
      <c r="C41" s="3185"/>
      <c r="D41" s="3185"/>
      <c r="E41" s="3185"/>
      <c r="F41" s="3185"/>
      <c r="G41" s="3185"/>
      <c r="H41" s="3185"/>
      <c r="I41" s="3185"/>
      <c r="J41" s="3185"/>
      <c r="K41" s="3185"/>
      <c r="L41" s="3185"/>
      <c r="M41" s="3185"/>
      <c r="N41" s="3170"/>
      <c r="O41" s="3161"/>
      <c r="P41" s="3161"/>
    </row>
    <row r="42" spans="1:16" ht="12.75" customHeight="1">
      <c r="A42" s="3168"/>
      <c r="B42" s="3184"/>
      <c r="C42" s="3187" t="s">
        <v>1793</v>
      </c>
      <c r="D42" s="3185"/>
      <c r="E42" s="3185"/>
      <c r="F42" s="3185"/>
      <c r="G42" s="3185"/>
      <c r="H42" s="3185"/>
      <c r="I42" s="3185" t="s">
        <v>1794</v>
      </c>
      <c r="J42" s="3185"/>
      <c r="K42" s="3185"/>
      <c r="L42" s="3185" t="s">
        <v>2997</v>
      </c>
      <c r="M42" s="3185"/>
      <c r="N42" s="3170"/>
      <c r="O42" s="3161"/>
      <c r="P42" s="3161"/>
    </row>
    <row r="43" spans="1:16" ht="12.75" customHeight="1">
      <c r="A43" s="3168"/>
      <c r="B43" s="3184"/>
      <c r="C43" s="3185"/>
      <c r="D43" s="3185"/>
      <c r="E43" s="3185"/>
      <c r="F43" s="3185"/>
      <c r="G43" s="3185"/>
      <c r="H43" s="3185"/>
      <c r="I43" s="3185" t="s">
        <v>1795</v>
      </c>
      <c r="J43" s="3185"/>
      <c r="K43" s="3185"/>
      <c r="L43" s="3185" t="s">
        <v>2998</v>
      </c>
      <c r="M43" s="3185"/>
      <c r="N43" s="3170"/>
      <c r="O43" s="3161"/>
      <c r="P43" s="3161"/>
    </row>
    <row r="44" spans="1:16" ht="12.75" customHeight="1">
      <c r="A44" s="3168"/>
      <c r="B44" s="3178"/>
      <c r="C44" s="3185"/>
      <c r="D44" s="3185"/>
      <c r="E44" s="3185"/>
      <c r="F44" s="3185"/>
      <c r="G44" s="3185"/>
      <c r="H44" s="3185"/>
      <c r="I44" s="3185" t="s">
        <v>1796</v>
      </c>
      <c r="J44" s="3185"/>
      <c r="K44" s="3185"/>
      <c r="L44" s="3185" t="s">
        <v>2999</v>
      </c>
      <c r="M44" s="3185"/>
      <c r="N44" s="3170"/>
      <c r="O44" s="3161"/>
      <c r="P44" s="3161"/>
    </row>
    <row r="45" spans="1:16" ht="12.75" customHeight="1">
      <c r="A45" s="3168"/>
      <c r="B45" s="3184"/>
      <c r="C45" s="3185"/>
      <c r="D45" s="3185"/>
      <c r="E45" s="3185"/>
      <c r="F45" s="3185"/>
      <c r="G45" s="3185"/>
      <c r="H45" s="3185"/>
      <c r="I45" s="3185" t="s">
        <v>1797</v>
      </c>
      <c r="J45" s="3185"/>
      <c r="K45" s="3185"/>
      <c r="L45" s="3185" t="s">
        <v>1798</v>
      </c>
      <c r="M45" s="3185"/>
      <c r="N45" s="3170"/>
      <c r="O45" s="3161"/>
      <c r="P45" s="3161"/>
    </row>
    <row r="46" spans="1:16" ht="12.75" customHeight="1">
      <c r="A46" s="3168"/>
      <c r="B46" s="3184"/>
      <c r="C46" s="3178"/>
      <c r="D46" s="3178"/>
      <c r="E46" s="3178"/>
      <c r="F46" s="3178"/>
      <c r="G46" s="3178"/>
      <c r="H46" s="3178"/>
      <c r="I46" s="3178"/>
      <c r="J46" s="3178"/>
      <c r="K46" s="3178"/>
      <c r="L46" s="3178"/>
      <c r="M46" s="3185"/>
      <c r="N46" s="3170"/>
      <c r="O46" s="3161"/>
      <c r="P46" s="3161"/>
    </row>
    <row r="47" spans="1:16" ht="12.75" customHeight="1">
      <c r="A47" s="3168"/>
      <c r="B47" s="3184"/>
      <c r="C47" s="3185" t="s">
        <v>1799</v>
      </c>
      <c r="D47" s="3185"/>
      <c r="E47" s="3185"/>
      <c r="F47" s="3185"/>
      <c r="G47" s="3185"/>
      <c r="H47" s="3185"/>
      <c r="I47" s="3185" t="s">
        <v>1800</v>
      </c>
      <c r="J47" s="3178"/>
      <c r="K47" s="3178"/>
      <c r="L47" s="3178"/>
      <c r="M47" s="3185"/>
      <c r="N47" s="3170"/>
      <c r="O47" s="3161"/>
      <c r="P47" s="3161"/>
    </row>
    <row r="48" spans="1:16" ht="12.75" customHeight="1">
      <c r="A48" s="3168"/>
      <c r="B48" s="3184"/>
      <c r="C48" s="3161"/>
      <c r="D48" s="3161"/>
      <c r="E48" s="3161"/>
      <c r="F48" s="3161"/>
      <c r="G48" s="3161"/>
      <c r="H48" s="3161"/>
      <c r="I48" s="3161"/>
      <c r="J48" s="3185"/>
      <c r="K48" s="3185"/>
      <c r="L48" s="3185"/>
      <c r="M48" s="3185"/>
      <c r="N48" s="3170"/>
      <c r="O48" s="3161"/>
      <c r="P48" s="3161"/>
    </row>
    <row r="49" spans="1:16" ht="12.75" customHeight="1">
      <c r="A49" s="3168"/>
      <c r="B49" s="3178"/>
      <c r="C49" s="3178"/>
      <c r="D49" s="3178"/>
      <c r="E49" s="3178"/>
      <c r="F49" s="3178"/>
      <c r="G49" s="3178"/>
      <c r="H49" s="3178"/>
      <c r="I49" s="3178"/>
      <c r="J49" s="3178"/>
      <c r="K49" s="3178"/>
      <c r="L49" s="3178"/>
      <c r="M49" s="3185"/>
      <c r="N49" s="3170"/>
      <c r="O49" s="1255"/>
      <c r="P49" s="1255"/>
    </row>
    <row r="50" spans="1:16" ht="12.75" customHeight="1">
      <c r="A50" s="3168"/>
      <c r="B50" s="3181" t="s">
        <v>1801</v>
      </c>
      <c r="C50" s="3178"/>
      <c r="D50" s="3178"/>
      <c r="E50" s="3178"/>
      <c r="F50" s="3178"/>
      <c r="G50" s="3178"/>
      <c r="H50" s="3178"/>
      <c r="I50" s="3178"/>
      <c r="J50" s="3178"/>
      <c r="K50" s="3178"/>
      <c r="L50" s="3178"/>
      <c r="M50" s="3185"/>
      <c r="N50" s="3170"/>
      <c r="O50" s="1255"/>
      <c r="P50" s="1255"/>
    </row>
    <row r="51" spans="1:16" ht="12.75" customHeight="1">
      <c r="A51" s="3168"/>
      <c r="B51" s="3178"/>
      <c r="C51" s="3179"/>
      <c r="D51" s="3185"/>
      <c r="E51" s="3185"/>
      <c r="F51" s="3185"/>
      <c r="G51" s="3185"/>
      <c r="H51" s="3185"/>
      <c r="I51" s="3185"/>
      <c r="J51" s="3185"/>
      <c r="K51" s="3185"/>
      <c r="L51" s="3185"/>
      <c r="M51" s="3179"/>
      <c r="N51" s="3170"/>
      <c r="O51" s="1255"/>
      <c r="P51" s="1255"/>
    </row>
    <row r="52" spans="1:16" ht="12.75" customHeight="1">
      <c r="A52" s="3168"/>
      <c r="B52" s="3183"/>
      <c r="C52" s="3181" t="s">
        <v>1802</v>
      </c>
      <c r="D52" s="3179"/>
      <c r="E52" s="3179"/>
      <c r="F52" s="3179"/>
      <c r="G52" s="3179"/>
      <c r="H52" s="3179"/>
      <c r="I52" s="3179" t="s">
        <v>1789</v>
      </c>
      <c r="J52" s="3179"/>
      <c r="K52" s="3179"/>
      <c r="L52" s="3179" t="s">
        <v>1790</v>
      </c>
      <c r="M52" s="3179"/>
      <c r="N52" s="3170"/>
      <c r="O52" s="1255"/>
      <c r="P52" s="1255"/>
    </row>
    <row r="53" spans="1:16" ht="12.75" customHeight="1">
      <c r="A53" s="3168"/>
      <c r="B53" s="3183"/>
      <c r="C53" s="3178"/>
      <c r="D53" s="3179"/>
      <c r="E53" s="3179"/>
      <c r="F53" s="3179"/>
      <c r="G53" s="3179"/>
      <c r="H53" s="3179"/>
      <c r="I53" s="3179" t="s">
        <v>1803</v>
      </c>
      <c r="J53" s="3179"/>
      <c r="K53" s="3179"/>
      <c r="L53" s="3179" t="s">
        <v>1791</v>
      </c>
      <c r="M53" s="3179"/>
      <c r="N53" s="3170"/>
      <c r="O53" s="1255"/>
      <c r="P53" s="1255"/>
    </row>
    <row r="54" spans="1:16" ht="12.75" customHeight="1">
      <c r="A54" s="3168"/>
      <c r="B54" s="3186"/>
      <c r="C54" s="3178"/>
      <c r="D54" s="3179"/>
      <c r="E54" s="3179"/>
      <c r="F54" s="3179"/>
      <c r="G54" s="3179"/>
      <c r="H54" s="3179"/>
      <c r="I54" s="3179" t="s">
        <v>1804</v>
      </c>
      <c r="J54" s="3179"/>
      <c r="K54" s="3179"/>
      <c r="L54" s="3179" t="s">
        <v>1792</v>
      </c>
      <c r="M54" s="3179"/>
      <c r="N54" s="3170"/>
      <c r="O54" s="1255"/>
      <c r="P54" s="1255"/>
    </row>
    <row r="55" spans="1:16" ht="12.75" customHeight="1">
      <c r="A55" s="3168"/>
      <c r="B55" s="3178"/>
      <c r="C55" s="3178"/>
      <c r="D55" s="3178"/>
      <c r="E55" s="3178"/>
      <c r="F55" s="3178"/>
      <c r="G55" s="3178"/>
      <c r="H55" s="3178"/>
      <c r="I55" s="3178"/>
      <c r="J55" s="3178"/>
      <c r="K55" s="3178"/>
      <c r="L55" s="3178"/>
      <c r="M55" s="3179"/>
      <c r="N55" s="3170"/>
      <c r="O55" s="1255"/>
      <c r="P55" s="1255"/>
    </row>
    <row r="56" spans="1:16" ht="12.75" customHeight="1">
      <c r="A56" s="3168"/>
      <c r="B56" s="3186"/>
      <c r="C56" s="3179" t="s">
        <v>1805</v>
      </c>
      <c r="D56" s="3179"/>
      <c r="E56" s="3179"/>
      <c r="F56" s="3179"/>
      <c r="G56" s="3179"/>
      <c r="H56" s="3179"/>
      <c r="I56" s="3179" t="s">
        <v>1806</v>
      </c>
      <c r="J56" s="3179"/>
      <c r="K56" s="3179"/>
      <c r="L56" s="3179" t="s">
        <v>1807</v>
      </c>
      <c r="M56" s="3179"/>
      <c r="N56" s="3170"/>
      <c r="O56" s="1255"/>
      <c r="P56" s="1255"/>
    </row>
    <row r="57" spans="1:16">
      <c r="A57" s="3168"/>
      <c r="B57" s="3186"/>
      <c r="C57" s="3181"/>
      <c r="D57" s="3179"/>
      <c r="E57" s="3179"/>
      <c r="F57" s="3179"/>
      <c r="G57" s="3179"/>
      <c r="H57" s="3179"/>
      <c r="I57" s="3179" t="s">
        <v>1808</v>
      </c>
      <c r="J57" s="3179"/>
      <c r="K57" s="3179"/>
      <c r="L57" s="3179"/>
      <c r="M57" s="3179"/>
      <c r="N57" s="3170"/>
      <c r="O57" s="1255"/>
      <c r="P57" s="1255"/>
    </row>
    <row r="58" spans="1:16">
      <c r="A58" s="3168"/>
      <c r="B58" s="3186"/>
      <c r="C58" s="3181"/>
      <c r="D58" s="3179"/>
      <c r="E58" s="3179"/>
      <c r="F58" s="3179"/>
      <c r="G58" s="3179"/>
      <c r="H58" s="3179"/>
      <c r="I58" s="3179"/>
      <c r="J58" s="3179"/>
      <c r="K58" s="3179"/>
      <c r="L58" s="3179"/>
      <c r="M58" s="3179"/>
      <c r="N58" s="3170"/>
      <c r="O58" s="1255"/>
      <c r="P58" s="1255"/>
    </row>
    <row r="59" spans="1:16">
      <c r="A59" s="3168"/>
      <c r="B59" s="3186"/>
      <c r="C59" s="3181"/>
      <c r="D59" s="3179"/>
      <c r="E59" s="3179"/>
      <c r="F59" s="3179"/>
      <c r="G59" s="3179"/>
      <c r="H59" s="3179"/>
      <c r="I59" s="3179"/>
      <c r="J59" s="3179"/>
      <c r="K59" s="3179"/>
      <c r="L59" s="3179"/>
      <c r="M59" s="3179"/>
      <c r="N59" s="3170"/>
      <c r="O59" s="1255"/>
      <c r="P59" s="1255"/>
    </row>
    <row r="60" spans="1:16">
      <c r="A60" s="3168"/>
      <c r="B60" s="3186"/>
      <c r="C60" s="3181"/>
      <c r="D60" s="3179"/>
      <c r="E60" s="3179"/>
      <c r="F60" s="3179"/>
      <c r="G60" s="3179"/>
      <c r="H60" s="3179"/>
      <c r="I60" s="3179"/>
      <c r="J60" s="3179"/>
      <c r="K60" s="3179"/>
      <c r="L60" s="3179"/>
      <c r="M60" s="3179"/>
      <c r="N60" s="3170"/>
      <c r="O60" s="1255"/>
      <c r="P60" s="1255"/>
    </row>
    <row r="61" spans="1:16">
      <c r="A61" s="3168"/>
      <c r="B61" s="3186"/>
      <c r="C61" s="3181"/>
      <c r="D61" s="3179"/>
      <c r="E61" s="3179"/>
      <c r="F61" s="3179"/>
      <c r="G61" s="3179"/>
      <c r="H61" s="3179"/>
      <c r="I61" s="3179"/>
      <c r="J61" s="3179"/>
      <c r="K61" s="3179"/>
      <c r="L61" s="3179"/>
      <c r="M61" s="3179"/>
      <c r="N61" s="3170"/>
      <c r="O61" s="1255"/>
      <c r="P61" s="1255"/>
    </row>
    <row r="62" spans="1:16">
      <c r="A62" s="3168"/>
      <c r="B62" s="3186"/>
      <c r="C62" s="3181"/>
      <c r="D62" s="3179"/>
      <c r="E62" s="3179"/>
      <c r="F62" s="3179"/>
      <c r="G62" s="3179"/>
      <c r="H62" s="3179"/>
      <c r="I62" s="3179"/>
      <c r="J62" s="3179"/>
      <c r="K62" s="3179"/>
      <c r="L62" s="3179"/>
      <c r="M62" s="3179"/>
      <c r="N62" s="3170"/>
      <c r="O62" s="1255"/>
      <c r="P62" s="1255"/>
    </row>
    <row r="63" spans="1:16">
      <c r="A63" s="3168"/>
      <c r="B63" s="3186"/>
      <c r="C63" s="3181"/>
      <c r="D63" s="3179"/>
      <c r="E63" s="3179"/>
      <c r="F63" s="3179"/>
      <c r="G63" s="3179"/>
      <c r="H63" s="3179"/>
      <c r="I63" s="3179"/>
      <c r="J63" s="3179"/>
      <c r="K63" s="3179"/>
      <c r="L63" s="3179"/>
      <c r="M63" s="3179"/>
      <c r="N63" s="3170"/>
      <c r="O63" s="1255"/>
      <c r="P63" s="1255"/>
    </row>
    <row r="64" spans="1:16">
      <c r="A64" s="3168"/>
      <c r="B64" s="3186"/>
      <c r="C64" s="3181"/>
      <c r="D64" s="3179"/>
      <c r="E64" s="3179"/>
      <c r="F64" s="3179"/>
      <c r="G64" s="3179"/>
      <c r="H64" s="3179"/>
      <c r="I64" s="3179"/>
      <c r="J64" s="3179"/>
      <c r="K64" s="3179"/>
      <c r="L64" s="3179"/>
      <c r="M64" s="3179"/>
      <c r="N64" s="3170"/>
      <c r="O64" s="1255"/>
      <c r="P64" s="1255"/>
    </row>
    <row r="65" spans="1:16">
      <c r="A65" s="3168"/>
      <c r="B65" s="3186"/>
      <c r="C65" s="3181"/>
      <c r="D65" s="3179"/>
      <c r="E65" s="3179"/>
      <c r="F65" s="3179"/>
      <c r="G65" s="3179"/>
      <c r="H65" s="3179"/>
      <c r="I65" s="3179"/>
      <c r="J65" s="3179"/>
      <c r="K65" s="3179"/>
      <c r="L65" s="3179"/>
      <c r="M65" s="3179"/>
      <c r="N65" s="3170"/>
      <c r="O65" s="1255"/>
      <c r="P65" s="1255"/>
    </row>
    <row r="66" spans="1:16">
      <c r="A66" s="3168"/>
      <c r="B66" s="3169"/>
      <c r="C66" s="3169"/>
      <c r="D66" s="3169"/>
      <c r="E66" s="3169"/>
      <c r="F66" s="3169"/>
      <c r="G66" s="3169"/>
      <c r="H66" s="3169"/>
      <c r="I66" s="3169"/>
      <c r="J66" s="3169"/>
      <c r="K66" s="3169"/>
      <c r="L66" s="3169"/>
      <c r="M66" s="3169"/>
      <c r="N66" s="3170"/>
      <c r="O66" s="1255"/>
      <c r="P66" s="1255"/>
    </row>
    <row r="67" spans="1:16">
      <c r="A67" s="3168"/>
      <c r="B67" s="3169"/>
      <c r="C67" s="3169"/>
      <c r="D67" s="3169"/>
      <c r="E67" s="3169"/>
      <c r="F67" s="3169"/>
      <c r="G67" s="3169"/>
      <c r="H67" s="3169"/>
      <c r="I67" s="3169"/>
      <c r="J67" s="3169"/>
      <c r="K67" s="3169"/>
      <c r="L67" s="3169"/>
      <c r="M67" s="3169"/>
      <c r="N67" s="3170"/>
      <c r="O67" s="1255"/>
      <c r="P67" s="1255"/>
    </row>
    <row r="68" spans="1:16">
      <c r="A68" s="3168"/>
      <c r="B68" s="3169"/>
      <c r="C68" s="3169"/>
      <c r="D68" s="3169"/>
      <c r="E68" s="3169"/>
      <c r="F68" s="3169"/>
      <c r="G68" s="3169"/>
      <c r="H68" s="3169"/>
      <c r="I68" s="3169"/>
      <c r="J68" s="3169"/>
      <c r="K68" s="3169"/>
      <c r="L68" s="3169"/>
      <c r="M68" s="3169"/>
      <c r="N68" s="3170"/>
      <c r="O68" s="1255"/>
      <c r="P68" s="1255"/>
    </row>
    <row r="69" spans="1:16">
      <c r="A69" s="3175"/>
      <c r="B69" s="3174"/>
      <c r="C69" s="3174"/>
      <c r="D69" s="3174"/>
      <c r="E69" s="3174"/>
      <c r="F69" s="3174"/>
      <c r="G69" s="3174"/>
      <c r="H69" s="3174"/>
      <c r="I69" s="3174"/>
      <c r="J69" s="3174"/>
      <c r="K69" s="3174"/>
      <c r="L69" s="3174"/>
      <c r="M69" s="3174"/>
      <c r="N69" s="3176"/>
      <c r="O69" s="1255"/>
      <c r="P69" s="1255"/>
    </row>
  </sheetData>
  <mergeCells count="1">
    <mergeCell ref="G1:I1"/>
  </mergeCells>
  <pageMargins left="0.65" right="0.25" top="0.5" bottom="0.5" header="0.25" footer="0.25"/>
  <pageSetup orientation="portrait" horizontalDpi="1200" verticalDpi="1200" r:id="rId1"/>
  <headerFooter alignWithMargins="0">
    <oddHeader>&amp;L&amp;"Arial,Regular"&amp;8 24&amp;R&amp;"Arial,Regular"&amp;8Road Initials: UPRR  Year: 2012</oddHeader>
    <oddFooter>&amp;L&amp;"Arial,Regular"&amp;8Railroad Annual Report R-1</oddFoot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N65"/>
  <sheetViews>
    <sheetView zoomScaleNormal="100" workbookViewId="0"/>
  </sheetViews>
  <sheetFormatPr defaultColWidth="5.625" defaultRowHeight="11.25"/>
  <cols>
    <col min="1" max="2" width="3.25" style="161" customWidth="1"/>
    <col min="3" max="4" width="6.5" style="161" customWidth="1"/>
    <col min="5" max="5" width="6.875" style="161" customWidth="1"/>
    <col min="6" max="6" width="7" style="161" customWidth="1"/>
    <col min="7" max="8" width="5.625" style="161"/>
    <col min="9" max="9" width="10.25" style="161" customWidth="1"/>
    <col min="10" max="12" width="5.625" style="161"/>
    <col min="13" max="13" width="12.375" style="161" customWidth="1"/>
    <col min="14" max="14" width="8.25" style="161" customWidth="1"/>
    <col min="15" max="16384" width="5.625" style="161"/>
  </cols>
  <sheetData>
    <row r="1" spans="1:14" ht="12.75" customHeight="1">
      <c r="A1" s="3194"/>
      <c r="B1" s="3195"/>
      <c r="C1" s="3195"/>
      <c r="D1" s="3195"/>
      <c r="E1" s="3195"/>
      <c r="F1" s="3195"/>
      <c r="G1" s="3195"/>
      <c r="H1" s="3195"/>
      <c r="I1" s="3208"/>
      <c r="J1" s="3195"/>
      <c r="K1" s="3195"/>
      <c r="L1" s="3195"/>
      <c r="M1" s="3195"/>
      <c r="N1" s="3196"/>
    </row>
    <row r="2" spans="1:14" ht="12.75" customHeight="1">
      <c r="A2" s="3197" t="s">
        <v>1809</v>
      </c>
      <c r="B2" s="3213"/>
      <c r="C2" s="3198"/>
      <c r="D2" s="3198"/>
      <c r="E2" s="3198"/>
      <c r="F2" s="3198"/>
      <c r="G2" s="3198"/>
      <c r="H2" s="3198"/>
      <c r="I2" s="3198"/>
      <c r="J2" s="3198"/>
      <c r="K2" s="3198"/>
      <c r="L2" s="3209"/>
      <c r="M2" s="3209"/>
      <c r="N2" s="3210"/>
    </row>
    <row r="3" spans="1:14" ht="12.75" customHeight="1">
      <c r="A3" s="3199"/>
      <c r="B3" s="3200"/>
      <c r="C3" s="3200"/>
      <c r="D3" s="3200"/>
      <c r="E3" s="3200"/>
      <c r="F3" s="3200"/>
      <c r="G3" s="3200"/>
      <c r="H3" s="3200"/>
      <c r="I3" s="3200"/>
      <c r="J3" s="3200"/>
      <c r="K3" s="3200"/>
      <c r="L3" s="3200"/>
      <c r="M3" s="3200"/>
      <c r="N3" s="3201"/>
    </row>
    <row r="4" spans="1:14" ht="12.75" customHeight="1">
      <c r="A4" s="3211"/>
      <c r="B4" s="3214" t="s">
        <v>65</v>
      </c>
      <c r="C4" s="3203" t="s">
        <v>1810</v>
      </c>
      <c r="D4" s="3200"/>
      <c r="E4" s="3200"/>
      <c r="F4" s="3200"/>
      <c r="G4" s="3200"/>
      <c r="H4" s="3200"/>
      <c r="I4" s="3200"/>
      <c r="J4" s="3200"/>
      <c r="K4" s="3200"/>
      <c r="L4" s="3200"/>
      <c r="M4" s="3200"/>
      <c r="N4" s="3201"/>
    </row>
    <row r="5" spans="1:14" ht="12.75" customHeight="1">
      <c r="A5" s="3212"/>
      <c r="B5" s="3205"/>
      <c r="C5" s="3203" t="s">
        <v>1811</v>
      </c>
      <c r="D5" s="3200"/>
      <c r="E5" s="3200"/>
      <c r="F5" s="3200"/>
      <c r="G5" s="3200"/>
      <c r="H5" s="3200"/>
      <c r="I5" s="3200"/>
      <c r="J5" s="3200"/>
      <c r="K5" s="3200"/>
      <c r="L5" s="3200"/>
      <c r="M5" s="3200"/>
      <c r="N5" s="3201"/>
    </row>
    <row r="6" spans="1:14" ht="12.75" customHeight="1">
      <c r="A6" s="3212"/>
      <c r="B6" s="3205"/>
      <c r="C6" s="3203" t="s">
        <v>1812</v>
      </c>
      <c r="D6" s="3200"/>
      <c r="E6" s="3200"/>
      <c r="F6" s="3200"/>
      <c r="G6" s="3200"/>
      <c r="H6" s="3200"/>
      <c r="I6" s="3200"/>
      <c r="J6" s="3200"/>
      <c r="K6" s="3200"/>
      <c r="L6" s="3200"/>
      <c r="M6" s="3200"/>
      <c r="N6" s="3201"/>
    </row>
    <row r="7" spans="1:14" ht="12.75" customHeight="1">
      <c r="A7" s="3212"/>
      <c r="B7" s="3205"/>
      <c r="C7" s="3203" t="s">
        <v>1813</v>
      </c>
      <c r="D7" s="3200"/>
      <c r="E7" s="3200"/>
      <c r="F7" s="3200"/>
      <c r="G7" s="3200"/>
      <c r="H7" s="3200"/>
      <c r="I7" s="3200"/>
      <c r="J7" s="3200"/>
      <c r="K7" s="3200"/>
      <c r="L7" s="3200"/>
      <c r="M7" s="3200"/>
      <c r="N7" s="3201"/>
    </row>
    <row r="8" spans="1:14" ht="12.75" customHeight="1">
      <c r="A8" s="3212"/>
      <c r="B8" s="3205"/>
      <c r="C8" s="3203" t="s">
        <v>1814</v>
      </c>
      <c r="D8" s="3200"/>
      <c r="E8" s="3200"/>
      <c r="F8" s="3200"/>
      <c r="G8" s="3200"/>
      <c r="H8" s="3200"/>
      <c r="I8" s="3200"/>
      <c r="J8" s="3200"/>
      <c r="K8" s="3200"/>
      <c r="L8" s="3200"/>
      <c r="M8" s="3200"/>
      <c r="N8" s="3201"/>
    </row>
    <row r="9" spans="1:14" ht="9" customHeight="1">
      <c r="A9" s="3212"/>
      <c r="B9" s="3205"/>
      <c r="C9" s="3200"/>
      <c r="D9" s="3200"/>
      <c r="E9" s="3200"/>
      <c r="F9" s="3200"/>
      <c r="G9" s="3200"/>
      <c r="H9" s="3200"/>
      <c r="I9" s="3200"/>
      <c r="J9" s="3200"/>
      <c r="K9" s="3200"/>
      <c r="L9" s="3200"/>
      <c r="M9" s="3200"/>
      <c r="N9" s="3201"/>
    </row>
    <row r="10" spans="1:14" ht="12.75" customHeight="1">
      <c r="A10" s="3211"/>
      <c r="B10" s="3214" t="s">
        <v>67</v>
      </c>
      <c r="C10" s="3203" t="s">
        <v>1815</v>
      </c>
      <c r="D10" s="3200"/>
      <c r="E10" s="3200"/>
      <c r="F10" s="3200"/>
      <c r="G10" s="3200"/>
      <c r="H10" s="3200"/>
      <c r="I10" s="3200"/>
      <c r="J10" s="3200"/>
      <c r="K10" s="3200"/>
      <c r="L10" s="3200"/>
      <c r="M10" s="3200"/>
      <c r="N10" s="3201"/>
    </row>
    <row r="11" spans="1:14" ht="12.75" customHeight="1">
      <c r="A11" s="3212"/>
      <c r="B11" s="3205"/>
      <c r="C11" s="3203" t="s">
        <v>1816</v>
      </c>
      <c r="D11" s="3200"/>
      <c r="E11" s="3200"/>
      <c r="F11" s="3200"/>
      <c r="G11" s="3200"/>
      <c r="H11" s="3200"/>
      <c r="I11" s="3200"/>
      <c r="J11" s="3200"/>
      <c r="K11" s="3200"/>
      <c r="L11" s="3200"/>
      <c r="M11" s="3200"/>
      <c r="N11" s="3201"/>
    </row>
    <row r="12" spans="1:14" ht="6" customHeight="1">
      <c r="A12" s="3212"/>
      <c r="B12" s="3205"/>
      <c r="C12" s="3200"/>
      <c r="D12" s="3200"/>
      <c r="E12" s="3200"/>
      <c r="F12" s="3200"/>
      <c r="G12" s="3200"/>
      <c r="H12" s="3200"/>
      <c r="I12" s="3200"/>
      <c r="J12" s="3200"/>
      <c r="K12" s="3200"/>
      <c r="L12" s="3200"/>
      <c r="M12" s="3200"/>
      <c r="N12" s="3201"/>
    </row>
    <row r="13" spans="1:14" ht="11.25" customHeight="1">
      <c r="A13" s="3212"/>
      <c r="B13" s="3205"/>
      <c r="C13" s="3200"/>
      <c r="D13" s="3203" t="s">
        <v>1742</v>
      </c>
      <c r="E13" s="3203" t="s">
        <v>1817</v>
      </c>
      <c r="F13" s="3200"/>
      <c r="G13" s="3200"/>
      <c r="H13" s="3200"/>
      <c r="I13" s="3200"/>
      <c r="J13" s="3200"/>
      <c r="K13" s="3200"/>
      <c r="L13" s="3200"/>
      <c r="M13" s="3200"/>
      <c r="N13" s="3201"/>
    </row>
    <row r="14" spans="1:14" ht="11.25" customHeight="1">
      <c r="A14" s="3212"/>
      <c r="B14" s="3205"/>
      <c r="C14" s="3200"/>
      <c r="D14" s="3200"/>
      <c r="E14" s="3203" t="s">
        <v>742</v>
      </c>
      <c r="F14" s="3203" t="s">
        <v>1818</v>
      </c>
      <c r="G14" s="3200"/>
      <c r="H14" s="3200"/>
      <c r="I14" s="3200"/>
      <c r="J14" s="3200"/>
      <c r="K14" s="3200"/>
      <c r="L14" s="3200"/>
      <c r="M14" s="3200"/>
      <c r="N14" s="3201"/>
    </row>
    <row r="15" spans="1:14" ht="11.25" customHeight="1">
      <c r="A15" s="3212"/>
      <c r="B15" s="3205"/>
      <c r="C15" s="3200"/>
      <c r="D15" s="3200"/>
      <c r="E15" s="3203" t="s">
        <v>744</v>
      </c>
      <c r="F15" s="3203" t="s">
        <v>1819</v>
      </c>
      <c r="G15" s="3200"/>
      <c r="H15" s="3200"/>
      <c r="I15" s="3200"/>
      <c r="J15" s="3200"/>
      <c r="K15" s="3200"/>
      <c r="L15" s="3200"/>
      <c r="M15" s="3200"/>
      <c r="N15" s="3201"/>
    </row>
    <row r="16" spans="1:14" ht="11.25" customHeight="1">
      <c r="A16" s="3212"/>
      <c r="B16" s="3205"/>
      <c r="C16" s="3200"/>
      <c r="D16" s="3200"/>
      <c r="E16" s="3203" t="s">
        <v>746</v>
      </c>
      <c r="F16" s="3203" t="s">
        <v>1820</v>
      </c>
      <c r="G16" s="3200"/>
      <c r="H16" s="3200"/>
      <c r="I16" s="3200"/>
      <c r="J16" s="3200"/>
      <c r="K16" s="3200"/>
      <c r="L16" s="3200"/>
      <c r="M16" s="3200"/>
      <c r="N16" s="3201"/>
    </row>
    <row r="17" spans="1:14" ht="11.25" customHeight="1">
      <c r="A17" s="3212"/>
      <c r="B17" s="3205"/>
      <c r="C17" s="3200"/>
      <c r="D17" s="3200"/>
      <c r="E17" s="3203" t="s">
        <v>749</v>
      </c>
      <c r="F17" s="3203" t="s">
        <v>1821</v>
      </c>
      <c r="G17" s="3200"/>
      <c r="H17" s="3200"/>
      <c r="I17" s="3200"/>
      <c r="J17" s="3200"/>
      <c r="K17" s="3200"/>
      <c r="L17" s="3200"/>
      <c r="M17" s="3200"/>
      <c r="N17" s="3201"/>
    </row>
    <row r="18" spans="1:14" ht="11.25" customHeight="1">
      <c r="A18" s="3212"/>
      <c r="B18" s="3205"/>
      <c r="C18" s="3200"/>
      <c r="D18" s="3203" t="s">
        <v>1744</v>
      </c>
      <c r="E18" s="3203" t="s">
        <v>1822</v>
      </c>
      <c r="F18" s="3200"/>
      <c r="G18" s="3200"/>
      <c r="H18" s="3200"/>
      <c r="I18" s="3200"/>
      <c r="J18" s="3200"/>
      <c r="K18" s="3200"/>
      <c r="L18" s="3200"/>
      <c r="M18" s="3200"/>
      <c r="N18" s="3201"/>
    </row>
    <row r="19" spans="1:14" ht="11.25" customHeight="1">
      <c r="A19" s="3212"/>
      <c r="B19" s="3205"/>
      <c r="C19" s="3200"/>
      <c r="D19" s="3203" t="s">
        <v>1748</v>
      </c>
      <c r="E19" s="3203" t="s">
        <v>1823</v>
      </c>
      <c r="F19" s="3200"/>
      <c r="G19" s="3200"/>
      <c r="H19" s="3200"/>
      <c r="I19" s="3200"/>
      <c r="J19" s="3200"/>
      <c r="K19" s="3200"/>
      <c r="L19" s="3200"/>
      <c r="M19" s="3200"/>
      <c r="N19" s="3201"/>
    </row>
    <row r="20" spans="1:14" ht="11.25" customHeight="1">
      <c r="A20" s="3212"/>
      <c r="B20" s="3205"/>
      <c r="C20" s="3200"/>
      <c r="D20" s="3203" t="s">
        <v>1824</v>
      </c>
      <c r="E20" s="3203" t="s">
        <v>1825</v>
      </c>
      <c r="F20" s="3200"/>
      <c r="G20" s="3200"/>
      <c r="H20" s="3200"/>
      <c r="I20" s="3200"/>
      <c r="J20" s="3200"/>
      <c r="K20" s="3200"/>
      <c r="L20" s="3200"/>
      <c r="M20" s="3200"/>
      <c r="N20" s="3201"/>
    </row>
    <row r="21" spans="1:14">
      <c r="A21" s="3212"/>
      <c r="B21" s="3205"/>
      <c r="C21" s="3200"/>
      <c r="D21" s="3203" t="s">
        <v>1826</v>
      </c>
      <c r="E21" s="3203" t="s">
        <v>1827</v>
      </c>
      <c r="F21" s="3200"/>
      <c r="G21" s="3200"/>
      <c r="H21" s="3200"/>
      <c r="I21" s="3200"/>
      <c r="J21" s="3200"/>
      <c r="K21" s="3200"/>
      <c r="L21" s="3200"/>
      <c r="M21" s="3200"/>
      <c r="N21" s="3201"/>
    </row>
    <row r="22" spans="1:14" ht="9" customHeight="1">
      <c r="A22" s="3212"/>
      <c r="B22" s="3205"/>
      <c r="C22" s="3200"/>
      <c r="D22" s="3200"/>
      <c r="E22" s="3200"/>
      <c r="F22" s="3200"/>
      <c r="G22" s="3200"/>
      <c r="H22" s="3200"/>
      <c r="I22" s="3200"/>
      <c r="J22" s="3200"/>
      <c r="K22" s="3200"/>
      <c r="L22" s="3200"/>
      <c r="M22" s="3200"/>
      <c r="N22" s="3201"/>
    </row>
    <row r="23" spans="1:14" ht="9" customHeight="1">
      <c r="A23" s="3212"/>
      <c r="B23" s="3214" t="s">
        <v>68</v>
      </c>
      <c r="C23" s="3203" t="s">
        <v>1828</v>
      </c>
      <c r="D23" s="3200"/>
      <c r="E23" s="3200"/>
      <c r="F23" s="3200"/>
      <c r="G23" s="3200"/>
      <c r="H23" s="3200"/>
      <c r="I23" s="3200"/>
      <c r="J23" s="3200"/>
      <c r="K23" s="3200"/>
      <c r="L23" s="3200"/>
      <c r="M23" s="3200"/>
      <c r="N23" s="3201"/>
    </row>
    <row r="24" spans="1:14" ht="9" customHeight="1">
      <c r="A24" s="3212"/>
      <c r="B24" s="3205"/>
      <c r="C24" s="3200"/>
      <c r="D24" s="3200"/>
      <c r="E24" s="3200"/>
      <c r="F24" s="3200"/>
      <c r="G24" s="3200"/>
      <c r="H24" s="3200"/>
      <c r="I24" s="3200"/>
      <c r="J24" s="3200"/>
      <c r="K24" s="3200"/>
      <c r="L24" s="3200"/>
      <c r="M24" s="3200"/>
      <c r="N24" s="3201"/>
    </row>
    <row r="25" spans="1:14" ht="12.75" customHeight="1">
      <c r="A25" s="3212"/>
      <c r="B25" s="3214" t="s">
        <v>69</v>
      </c>
      <c r="C25" s="3203" t="s">
        <v>1829</v>
      </c>
      <c r="D25" s="3200"/>
      <c r="E25" s="3200"/>
      <c r="F25" s="3200"/>
      <c r="G25" s="3200"/>
      <c r="H25" s="3200"/>
      <c r="I25" s="3200"/>
      <c r="J25" s="3200"/>
      <c r="K25" s="3200"/>
      <c r="L25" s="3200"/>
      <c r="M25" s="3200"/>
      <c r="N25" s="3201"/>
    </row>
    <row r="26" spans="1:14">
      <c r="A26" s="3212"/>
      <c r="B26" s="3205"/>
      <c r="C26" s="3203" t="s">
        <v>1830</v>
      </c>
      <c r="D26" s="3200"/>
      <c r="E26" s="3200"/>
      <c r="F26" s="3200"/>
      <c r="G26" s="3200"/>
      <c r="H26" s="3200"/>
      <c r="I26" s="3200"/>
      <c r="J26" s="3200"/>
      <c r="K26" s="3200"/>
      <c r="L26" s="3200"/>
      <c r="M26" s="3200"/>
      <c r="N26" s="3201"/>
    </row>
    <row r="27" spans="1:14" ht="8.25" customHeight="1">
      <c r="A27" s="3212"/>
      <c r="B27" s="3205"/>
      <c r="C27" s="3200"/>
      <c r="D27" s="3200"/>
      <c r="E27" s="3200"/>
      <c r="F27" s="3200"/>
      <c r="G27" s="3200"/>
      <c r="H27" s="3200"/>
      <c r="I27" s="3200"/>
      <c r="J27" s="3200"/>
      <c r="K27" s="3200"/>
      <c r="L27" s="3200"/>
      <c r="M27" s="3200"/>
      <c r="N27" s="3201"/>
    </row>
    <row r="28" spans="1:14" ht="11.25" customHeight="1">
      <c r="A28" s="3212"/>
      <c r="B28" s="3205"/>
      <c r="C28" s="3200"/>
      <c r="D28" s="3200"/>
      <c r="E28" s="3203" t="s">
        <v>1831</v>
      </c>
      <c r="F28" s="3200"/>
      <c r="G28" s="3203" t="s">
        <v>1832</v>
      </c>
      <c r="H28" s="3200"/>
      <c r="I28" s="3200"/>
      <c r="J28" s="3200"/>
      <c r="K28" s="3200"/>
      <c r="L28" s="3200"/>
      <c r="M28" s="3200"/>
      <c r="N28" s="3201"/>
    </row>
    <row r="29" spans="1:14" ht="11.25" customHeight="1">
      <c r="A29" s="3212"/>
      <c r="B29" s="3205"/>
      <c r="C29" s="3200"/>
      <c r="D29" s="3200"/>
      <c r="E29" s="3202" t="s">
        <v>1833</v>
      </c>
      <c r="F29" s="3200"/>
      <c r="G29" s="3203" t="s">
        <v>1834</v>
      </c>
      <c r="H29" s="3200"/>
      <c r="I29" s="3200"/>
      <c r="J29" s="3200"/>
      <c r="K29" s="3200"/>
      <c r="L29" s="3200"/>
      <c r="M29" s="3200"/>
      <c r="N29" s="3201"/>
    </row>
    <row r="30" spans="1:14" ht="11.25" customHeight="1">
      <c r="A30" s="3212"/>
      <c r="B30" s="3205"/>
      <c r="C30" s="3200"/>
      <c r="D30" s="3200"/>
      <c r="E30" s="3202" t="s">
        <v>1835</v>
      </c>
      <c r="F30" s="3200"/>
      <c r="G30" s="3203" t="s">
        <v>1836</v>
      </c>
      <c r="H30" s="3200"/>
      <c r="I30" s="3200"/>
      <c r="J30" s="3200"/>
      <c r="K30" s="3200"/>
      <c r="L30" s="3200"/>
      <c r="M30" s="3200"/>
      <c r="N30" s="3201"/>
    </row>
    <row r="31" spans="1:14" ht="11.25" customHeight="1">
      <c r="A31" s="3212"/>
      <c r="B31" s="3205"/>
      <c r="C31" s="3200"/>
      <c r="D31" s="3200"/>
      <c r="E31" s="3202" t="s">
        <v>1837</v>
      </c>
      <c r="F31" s="3200"/>
      <c r="G31" s="3203" t="s">
        <v>1838</v>
      </c>
      <c r="H31" s="3200"/>
      <c r="I31" s="3200"/>
      <c r="J31" s="3200"/>
      <c r="K31" s="3200"/>
      <c r="L31" s="3200"/>
      <c r="M31" s="3200"/>
      <c r="N31" s="3201"/>
    </row>
    <row r="32" spans="1:14" ht="11.25" customHeight="1">
      <c r="A32" s="3212"/>
      <c r="B32" s="3205"/>
      <c r="C32" s="3200"/>
      <c r="D32" s="3200"/>
      <c r="E32" s="3202" t="s">
        <v>1839</v>
      </c>
      <c r="F32" s="3200"/>
      <c r="G32" s="3203" t="s">
        <v>1840</v>
      </c>
      <c r="H32" s="3200"/>
      <c r="I32" s="3200"/>
      <c r="J32" s="3200"/>
      <c r="K32" s="3200"/>
      <c r="L32" s="3200"/>
      <c r="M32" s="3200"/>
      <c r="N32" s="3201"/>
    </row>
    <row r="33" spans="1:14" ht="11.25" customHeight="1">
      <c r="A33" s="3212"/>
      <c r="B33" s="3205"/>
      <c r="C33" s="3200"/>
      <c r="D33" s="3200"/>
      <c r="E33" s="3202" t="s">
        <v>1841</v>
      </c>
      <c r="F33" s="3200"/>
      <c r="G33" s="3203" t="s">
        <v>1842</v>
      </c>
      <c r="H33" s="3200"/>
      <c r="I33" s="3200"/>
      <c r="J33" s="3200"/>
      <c r="K33" s="3200"/>
      <c r="L33" s="3200"/>
      <c r="M33" s="3200"/>
      <c r="N33" s="3201"/>
    </row>
    <row r="34" spans="1:14" ht="11.25" customHeight="1">
      <c r="A34" s="3212"/>
      <c r="B34" s="3205"/>
      <c r="C34" s="3200"/>
      <c r="D34" s="3200"/>
      <c r="E34" s="3202" t="s">
        <v>1843</v>
      </c>
      <c r="F34" s="3200"/>
      <c r="G34" s="3203" t="s">
        <v>1844</v>
      </c>
      <c r="H34" s="3200"/>
      <c r="I34" s="3200"/>
      <c r="J34" s="3200"/>
      <c r="K34" s="3200"/>
      <c r="L34" s="3200"/>
      <c r="M34" s="3200"/>
      <c r="N34" s="3201"/>
    </row>
    <row r="35" spans="1:14" ht="11.25" customHeight="1">
      <c r="A35" s="3212"/>
      <c r="B35" s="3205"/>
      <c r="C35" s="3200"/>
      <c r="D35" s="3200"/>
      <c r="E35" s="3202" t="s">
        <v>1845</v>
      </c>
      <c r="F35" s="3200"/>
      <c r="G35" s="3203" t="s">
        <v>1846</v>
      </c>
      <c r="H35" s="3200"/>
      <c r="I35" s="3200"/>
      <c r="J35" s="3200"/>
      <c r="K35" s="3200"/>
      <c r="L35" s="3200"/>
      <c r="M35" s="3200"/>
      <c r="N35" s="3201"/>
    </row>
    <row r="36" spans="1:14" ht="11.25" customHeight="1">
      <c r="A36" s="3212"/>
      <c r="B36" s="3205"/>
      <c r="C36" s="3200"/>
      <c r="D36" s="3200"/>
      <c r="E36" s="3202" t="s">
        <v>1847</v>
      </c>
      <c r="F36" s="3200"/>
      <c r="G36" s="3203" t="s">
        <v>318</v>
      </c>
      <c r="H36" s="3200"/>
      <c r="I36" s="3200"/>
      <c r="J36" s="3200"/>
      <c r="K36" s="3200"/>
      <c r="L36" s="3200"/>
      <c r="M36" s="3200"/>
      <c r="N36" s="3201"/>
    </row>
    <row r="37" spans="1:14" ht="11.25" customHeight="1">
      <c r="A37" s="3212"/>
      <c r="B37" s="3205"/>
      <c r="C37" s="3200"/>
      <c r="D37" s="3200"/>
      <c r="E37" s="3202" t="s">
        <v>1848</v>
      </c>
      <c r="F37" s="3200"/>
      <c r="G37" s="3203" t="s">
        <v>1849</v>
      </c>
      <c r="H37" s="3200"/>
      <c r="I37" s="3200"/>
      <c r="J37" s="3200"/>
      <c r="K37" s="3200"/>
      <c r="L37" s="3200"/>
      <c r="M37" s="3200"/>
      <c r="N37" s="3201"/>
    </row>
    <row r="38" spans="1:14">
      <c r="A38" s="3212"/>
      <c r="B38" s="3205"/>
      <c r="C38" s="3200"/>
      <c r="D38" s="3200"/>
      <c r="E38" s="3202" t="s">
        <v>1850</v>
      </c>
      <c r="F38" s="3200"/>
      <c r="G38" s="3203" t="s">
        <v>1851</v>
      </c>
      <c r="H38" s="3200"/>
      <c r="I38" s="3200"/>
      <c r="J38" s="3200"/>
      <c r="K38" s="3200"/>
      <c r="L38" s="3200"/>
      <c r="M38" s="3200"/>
      <c r="N38" s="3201"/>
    </row>
    <row r="39" spans="1:14" ht="9" customHeight="1">
      <c r="A39" s="3212"/>
      <c r="B39" s="3205"/>
      <c r="C39" s="3200"/>
      <c r="D39" s="3200"/>
      <c r="E39" s="3200"/>
      <c r="F39" s="3200"/>
      <c r="G39" s="3200"/>
      <c r="H39" s="3200"/>
      <c r="I39" s="3200"/>
      <c r="J39" s="3200"/>
      <c r="K39" s="3200"/>
      <c r="L39" s="3200"/>
      <c r="M39" s="3200"/>
      <c r="N39" s="3201"/>
    </row>
    <row r="40" spans="1:14" ht="12.75" customHeight="1">
      <c r="A40" s="3212"/>
      <c r="B40" s="3214" t="s">
        <v>70</v>
      </c>
      <c r="C40" s="3203" t="s">
        <v>1852</v>
      </c>
      <c r="D40" s="3200"/>
      <c r="E40" s="3200"/>
      <c r="F40" s="3200"/>
      <c r="G40" s="3200"/>
      <c r="H40" s="3200"/>
      <c r="I40" s="3200"/>
      <c r="J40" s="3200"/>
      <c r="K40" s="3200"/>
      <c r="L40" s="3200"/>
      <c r="M40" s="3200"/>
      <c r="N40" s="3201"/>
    </row>
    <row r="41" spans="1:14" ht="12.75" customHeight="1">
      <c r="A41" s="3212"/>
      <c r="B41" s="3205"/>
      <c r="C41" s="3203" t="s">
        <v>1853</v>
      </c>
      <c r="D41" s="3200"/>
      <c r="E41" s="3200"/>
      <c r="F41" s="3200"/>
      <c r="G41" s="3200"/>
      <c r="H41" s="3200"/>
      <c r="I41" s="3200"/>
      <c r="J41" s="3200"/>
      <c r="K41" s="3200"/>
      <c r="L41" s="3200"/>
      <c r="M41" s="3200"/>
      <c r="N41" s="3201"/>
    </row>
    <row r="42" spans="1:14" ht="12.75" customHeight="1">
      <c r="A42" s="3212"/>
      <c r="B42" s="3205"/>
      <c r="C42" s="3203" t="s">
        <v>1854</v>
      </c>
      <c r="D42" s="3200"/>
      <c r="E42" s="3200"/>
      <c r="F42" s="3200"/>
      <c r="G42" s="3200"/>
      <c r="H42" s="3200"/>
      <c r="I42" s="3200"/>
      <c r="J42" s="3200"/>
      <c r="K42" s="3200"/>
      <c r="L42" s="3200"/>
      <c r="M42" s="3200"/>
      <c r="N42" s="3201"/>
    </row>
    <row r="43" spans="1:14" ht="12.75" customHeight="1">
      <c r="A43" s="3212"/>
      <c r="B43" s="3205"/>
      <c r="C43" s="3203" t="s">
        <v>1855</v>
      </c>
      <c r="D43" s="3200"/>
      <c r="E43" s="3200"/>
      <c r="F43" s="3200"/>
      <c r="G43" s="3200"/>
      <c r="H43" s="3200"/>
      <c r="I43" s="3200"/>
      <c r="J43" s="3200"/>
      <c r="K43" s="3200"/>
      <c r="L43" s="3200"/>
      <c r="M43" s="3200"/>
      <c r="N43" s="3201"/>
    </row>
    <row r="44" spans="1:14" ht="12.75" customHeight="1">
      <c r="A44" s="3212"/>
      <c r="B44" s="3205"/>
      <c r="C44" s="3203" t="s">
        <v>1856</v>
      </c>
      <c r="D44" s="3200"/>
      <c r="E44" s="3200"/>
      <c r="F44" s="3200"/>
      <c r="G44" s="3200"/>
      <c r="H44" s="3200"/>
      <c r="I44" s="3200"/>
      <c r="J44" s="3200"/>
      <c r="K44" s="3200"/>
      <c r="L44" s="3200"/>
      <c r="M44" s="3200"/>
      <c r="N44" s="3201"/>
    </row>
    <row r="45" spans="1:14" ht="9" customHeight="1">
      <c r="A45" s="3212"/>
      <c r="B45" s="3205"/>
      <c r="C45" s="3200"/>
      <c r="D45" s="3200"/>
      <c r="E45" s="3200"/>
      <c r="F45" s="3200"/>
      <c r="G45" s="3200"/>
      <c r="H45" s="3200"/>
      <c r="I45" s="3200"/>
      <c r="J45" s="3200"/>
      <c r="K45" s="3200"/>
      <c r="L45" s="3200"/>
      <c r="M45" s="3200"/>
      <c r="N45" s="3201"/>
    </row>
    <row r="46" spans="1:14" ht="12.75" customHeight="1">
      <c r="A46" s="3211"/>
      <c r="B46" s="3214" t="s">
        <v>514</v>
      </c>
      <c r="C46" s="3203" t="s">
        <v>1857</v>
      </c>
      <c r="D46" s="3200"/>
      <c r="E46" s="3200"/>
      <c r="F46" s="3200"/>
      <c r="G46" s="3200"/>
      <c r="H46" s="3200"/>
      <c r="I46" s="3200"/>
      <c r="J46" s="3200"/>
      <c r="K46" s="3200"/>
      <c r="L46" s="3200"/>
      <c r="M46" s="3200"/>
      <c r="N46" s="3201"/>
    </row>
    <row r="47" spans="1:14" ht="12.75" customHeight="1">
      <c r="A47" s="3212"/>
      <c r="B47" s="3205"/>
      <c r="C47" s="3203" t="s">
        <v>1858</v>
      </c>
      <c r="D47" s="3200"/>
      <c r="E47" s="3200"/>
      <c r="F47" s="3200"/>
      <c r="G47" s="3200"/>
      <c r="H47" s="3200"/>
      <c r="I47" s="3200"/>
      <c r="J47" s="3200"/>
      <c r="K47" s="3200"/>
      <c r="L47" s="3200"/>
      <c r="M47" s="3200"/>
      <c r="N47" s="3201"/>
    </row>
    <row r="48" spans="1:14" ht="12.75" customHeight="1">
      <c r="A48" s="3212"/>
      <c r="B48" s="3205"/>
      <c r="C48" s="3203" t="s">
        <v>1859</v>
      </c>
      <c r="D48" s="3200"/>
      <c r="E48" s="3200"/>
      <c r="F48" s="3200"/>
      <c r="G48" s="3200"/>
      <c r="H48" s="3200"/>
      <c r="I48" s="3200"/>
      <c r="J48" s="3200"/>
      <c r="K48" s="3200"/>
      <c r="L48" s="3200"/>
      <c r="M48" s="3200"/>
      <c r="N48" s="3201"/>
    </row>
    <row r="49" spans="1:14" ht="9" customHeight="1">
      <c r="A49" s="3212"/>
      <c r="B49" s="3205"/>
      <c r="C49" s="3200"/>
      <c r="D49" s="3200"/>
      <c r="E49" s="3200"/>
      <c r="F49" s="3200"/>
      <c r="G49" s="3200"/>
      <c r="H49" s="3200"/>
      <c r="I49" s="3200"/>
      <c r="J49" s="3200"/>
      <c r="K49" s="3200"/>
      <c r="L49" s="3200"/>
      <c r="M49" s="3200"/>
      <c r="N49" s="3201"/>
    </row>
    <row r="50" spans="1:14" ht="12.75" customHeight="1">
      <c r="A50" s="3211"/>
      <c r="B50" s="3214" t="s">
        <v>620</v>
      </c>
      <c r="C50" s="3203" t="s">
        <v>1860</v>
      </c>
      <c r="D50" s="3200"/>
      <c r="E50" s="3200"/>
      <c r="F50" s="3200"/>
      <c r="G50" s="3200"/>
      <c r="H50" s="3200"/>
      <c r="I50" s="3200"/>
      <c r="J50" s="3200"/>
      <c r="K50" s="3200"/>
      <c r="L50" s="3200"/>
      <c r="M50" s="3200"/>
      <c r="N50" s="3201"/>
    </row>
    <row r="51" spans="1:14" ht="12.75" customHeight="1">
      <c r="A51" s="3212"/>
      <c r="B51" s="3205"/>
      <c r="C51" s="3203" t="s">
        <v>1861</v>
      </c>
      <c r="D51" s="3200"/>
      <c r="E51" s="3200"/>
      <c r="F51" s="3200"/>
      <c r="G51" s="3200"/>
      <c r="H51" s="3200"/>
      <c r="I51" s="3200"/>
      <c r="J51" s="3200"/>
      <c r="K51" s="3200"/>
      <c r="L51" s="3200"/>
      <c r="M51" s="3200"/>
      <c r="N51" s="3201"/>
    </row>
    <row r="52" spans="1:14" ht="12.75" customHeight="1">
      <c r="A52" s="3212"/>
      <c r="B52" s="3205"/>
      <c r="C52" s="3203" t="s">
        <v>1862</v>
      </c>
      <c r="D52" s="3200"/>
      <c r="E52" s="3200"/>
      <c r="F52" s="3200"/>
      <c r="G52" s="3200"/>
      <c r="H52" s="3200"/>
      <c r="I52" s="3200"/>
      <c r="J52" s="3200"/>
      <c r="K52" s="3200"/>
      <c r="L52" s="3200"/>
      <c r="M52" s="3200"/>
      <c r="N52" s="3201"/>
    </row>
    <row r="53" spans="1:14" ht="12.75" customHeight="1">
      <c r="A53" s="3212"/>
      <c r="B53" s="3205"/>
      <c r="C53" s="3203" t="s">
        <v>1863</v>
      </c>
      <c r="D53" s="3200"/>
      <c r="E53" s="3200"/>
      <c r="F53" s="3200"/>
      <c r="G53" s="3200"/>
      <c r="H53" s="3200"/>
      <c r="I53" s="3200"/>
      <c r="J53" s="3200"/>
      <c r="K53" s="3200"/>
      <c r="L53" s="3200"/>
      <c r="M53" s="3200"/>
      <c r="N53" s="3201"/>
    </row>
    <row r="54" spans="1:14" ht="9" customHeight="1">
      <c r="A54" s="3212"/>
      <c r="B54" s="3205"/>
      <c r="C54" s="3200"/>
      <c r="D54" s="3200"/>
      <c r="E54" s="3200"/>
      <c r="F54" s="3200"/>
      <c r="G54" s="3200"/>
      <c r="H54" s="3200"/>
      <c r="I54" s="3200"/>
      <c r="J54" s="3200"/>
      <c r="K54" s="3200"/>
      <c r="L54" s="3200"/>
      <c r="M54" s="3200"/>
      <c r="N54" s="3201"/>
    </row>
    <row r="55" spans="1:14" ht="12.75" customHeight="1">
      <c r="A55" s="3211"/>
      <c r="B55" s="3214" t="s">
        <v>621</v>
      </c>
      <c r="C55" s="3203" t="s">
        <v>1864</v>
      </c>
      <c r="D55" s="3200"/>
      <c r="E55" s="3200"/>
      <c r="F55" s="3200"/>
      <c r="G55" s="3200"/>
      <c r="H55" s="3200"/>
      <c r="I55" s="3200"/>
      <c r="J55" s="3200"/>
      <c r="K55" s="3200"/>
      <c r="L55" s="3200"/>
      <c r="M55" s="3200"/>
      <c r="N55" s="3201"/>
    </row>
    <row r="56" spans="1:14" ht="9" customHeight="1">
      <c r="A56" s="3212"/>
      <c r="B56" s="3205"/>
      <c r="C56" s="3200"/>
      <c r="D56" s="3200"/>
      <c r="E56" s="3200"/>
      <c r="F56" s="3200"/>
      <c r="G56" s="3200"/>
      <c r="H56" s="3200"/>
      <c r="I56" s="3200"/>
      <c r="J56" s="3200"/>
      <c r="K56" s="3200"/>
      <c r="L56" s="3200"/>
      <c r="M56" s="3200"/>
      <c r="N56" s="3201"/>
    </row>
    <row r="57" spans="1:14" ht="12.75" customHeight="1">
      <c r="A57" s="3211"/>
      <c r="B57" s="3214" t="s">
        <v>1199</v>
      </c>
      <c r="C57" s="3203" t="s">
        <v>1865</v>
      </c>
      <c r="D57" s="3200"/>
      <c r="E57" s="3200"/>
      <c r="F57" s="3200"/>
      <c r="G57" s="3200"/>
      <c r="H57" s="3200"/>
      <c r="I57" s="3200"/>
      <c r="J57" s="3200"/>
      <c r="K57" s="3200"/>
      <c r="L57" s="3200"/>
      <c r="M57" s="3200"/>
      <c r="N57" s="3201"/>
    </row>
    <row r="58" spans="1:14" ht="9" customHeight="1">
      <c r="A58" s="3212"/>
      <c r="B58" s="3205"/>
      <c r="C58" s="3203"/>
      <c r="D58" s="3200"/>
      <c r="E58" s="3200"/>
      <c r="F58" s="3200"/>
      <c r="G58" s="3200"/>
      <c r="H58" s="3200"/>
      <c r="I58" s="3200"/>
      <c r="J58" s="3200"/>
      <c r="K58" s="3200"/>
      <c r="L58" s="3200"/>
      <c r="M58" s="3200"/>
      <c r="N58" s="3201"/>
    </row>
    <row r="59" spans="1:14" ht="12.75" customHeight="1">
      <c r="A59" s="3211"/>
      <c r="B59" s="3214" t="s">
        <v>1264</v>
      </c>
      <c r="C59" s="3203" t="s">
        <v>1866</v>
      </c>
      <c r="D59" s="3200"/>
      <c r="E59" s="3200"/>
      <c r="F59" s="3200"/>
      <c r="G59" s="3200"/>
      <c r="H59" s="3200"/>
      <c r="I59" s="3200"/>
      <c r="J59" s="3200"/>
      <c r="K59" s="3200"/>
      <c r="L59" s="3200"/>
      <c r="M59" s="3200"/>
      <c r="N59" s="3201"/>
    </row>
    <row r="60" spans="1:14" ht="9" customHeight="1">
      <c r="A60" s="3212"/>
      <c r="B60" s="3205"/>
      <c r="C60" s="3200"/>
      <c r="D60" s="3200"/>
      <c r="E60" s="3200"/>
      <c r="F60" s="3200"/>
      <c r="G60" s="3200"/>
      <c r="H60" s="3200"/>
      <c r="I60" s="3200"/>
      <c r="J60" s="3200"/>
      <c r="K60" s="3200"/>
      <c r="L60" s="3200"/>
      <c r="M60" s="3200"/>
      <c r="N60" s="3201"/>
    </row>
    <row r="61" spans="1:14" ht="12.75" customHeight="1">
      <c r="A61" s="3211"/>
      <c r="B61" s="3214" t="s">
        <v>1262</v>
      </c>
      <c r="C61" s="3203" t="s">
        <v>1867</v>
      </c>
      <c r="D61" s="3200"/>
      <c r="E61" s="3200"/>
      <c r="F61" s="3200"/>
      <c r="G61" s="3200"/>
      <c r="H61" s="3200"/>
      <c r="I61" s="3200"/>
      <c r="J61" s="3200"/>
      <c r="K61" s="3200"/>
      <c r="L61" s="3200"/>
      <c r="M61" s="3200"/>
      <c r="N61" s="3201"/>
    </row>
    <row r="62" spans="1:14" ht="12.75" customHeight="1">
      <c r="A62" s="3212"/>
      <c r="B62" s="3205"/>
      <c r="C62" s="3203" t="s">
        <v>1868</v>
      </c>
      <c r="D62" s="3200"/>
      <c r="E62" s="3200"/>
      <c r="F62" s="3200"/>
      <c r="G62" s="3200"/>
      <c r="H62" s="3200"/>
      <c r="I62" s="3200"/>
      <c r="J62" s="3200"/>
      <c r="K62" s="3200"/>
      <c r="L62" s="3200"/>
      <c r="M62" s="3200"/>
      <c r="N62" s="3201"/>
    </row>
    <row r="63" spans="1:14" ht="9" customHeight="1">
      <c r="A63" s="3212"/>
      <c r="B63" s="3205"/>
      <c r="C63" s="3200"/>
      <c r="D63" s="3200"/>
      <c r="E63" s="3200"/>
      <c r="F63" s="3200"/>
      <c r="G63" s="3200"/>
      <c r="H63" s="3200"/>
      <c r="I63" s="3200"/>
      <c r="J63" s="3200"/>
      <c r="K63" s="3200"/>
      <c r="L63" s="3200"/>
      <c r="M63" s="3200"/>
      <c r="N63" s="3201"/>
    </row>
    <row r="64" spans="1:14" ht="13.5" customHeight="1">
      <c r="A64" s="3199"/>
      <c r="B64" s="3200"/>
      <c r="C64" s="3200"/>
      <c r="D64" s="3200"/>
      <c r="E64" s="3200"/>
      <c r="F64" s="3200"/>
      <c r="G64" s="3200"/>
      <c r="H64" s="3200"/>
      <c r="I64" s="3200"/>
      <c r="J64" s="3200"/>
      <c r="K64" s="3200"/>
      <c r="L64" s="3200"/>
      <c r="M64" s="3200"/>
      <c r="N64" s="3201"/>
    </row>
    <row r="65" spans="1:14">
      <c r="A65" s="3206"/>
      <c r="B65" s="3204"/>
      <c r="C65" s="3204"/>
      <c r="D65" s="3204"/>
      <c r="E65" s="3204"/>
      <c r="F65" s="3204"/>
      <c r="G65" s="3204"/>
      <c r="H65" s="3204"/>
      <c r="I65" s="3204"/>
      <c r="J65" s="3204"/>
      <c r="K65" s="3204"/>
      <c r="L65" s="3204"/>
      <c r="M65" s="3204"/>
      <c r="N65" s="3207"/>
    </row>
  </sheetData>
  <pageMargins left="0.65" right="0.25" top="0.5" bottom="0.5" header="0.25" footer="0.25"/>
  <pageSetup scale="98" orientation="portrait" horizontalDpi="1200" verticalDpi="1200" r:id="rId1"/>
  <headerFooter alignWithMargins="0">
    <oddHeader>&amp;L&amp;"Arial,Regular"&amp;8Road Initials: UPRR  Year: 2012&amp;R&amp;"Arial,Regular"&amp;8 25</oddHeader>
    <oddFooter>&amp;L&amp;"Arial,Regular"&amp;8Railroad Annual Report R-1</oddFooter>
  </headerFooter>
</worksheet>
</file>

<file path=xl/worksheets/sheet21.xml><?xml version="1.0" encoding="utf-8"?>
<worksheet xmlns="http://schemas.openxmlformats.org/spreadsheetml/2006/main" xmlns:r="http://schemas.openxmlformats.org/officeDocument/2006/relationships">
  <sheetPr codeName="Sheet21">
    <pageSetUpPr fitToPage="1"/>
  </sheetPr>
  <dimension ref="A1:P230"/>
  <sheetViews>
    <sheetView zoomScaleNormal="100" workbookViewId="0"/>
  </sheetViews>
  <sheetFormatPr defaultColWidth="9.625" defaultRowHeight="11.25"/>
  <cols>
    <col min="1" max="1" width="3.375" style="161" customWidth="1"/>
    <col min="2" max="4" width="9.375" style="161" customWidth="1"/>
    <col min="5" max="5" width="46.75" style="161" customWidth="1"/>
    <col min="6" max="6" width="9.375" style="161" customWidth="1"/>
    <col min="7" max="7" width="3.375" style="161" customWidth="1"/>
    <col min="8" max="8" width="4.625" style="163" customWidth="1"/>
    <col min="9" max="9" width="10.625" style="163" customWidth="1"/>
    <col min="10" max="10" width="9.625" style="163" customWidth="1"/>
    <col min="11" max="11" width="14.125" style="163" customWidth="1"/>
    <col min="12" max="12" width="8.25" style="163" customWidth="1"/>
    <col min="13" max="13" width="12.25" style="163" customWidth="1"/>
    <col min="14" max="14" width="12.625" style="163" customWidth="1"/>
    <col min="15" max="15" width="15.625" style="163" customWidth="1"/>
    <col min="16" max="16" width="4.625" style="163" customWidth="1"/>
    <col min="17" max="17" width="9.625" style="163"/>
    <col min="18" max="18" width="6.625" style="163" customWidth="1"/>
    <col min="19" max="16384" width="9.625" style="163"/>
  </cols>
  <sheetData>
    <row r="1" spans="1:16" s="157" customFormat="1" ht="16.5" customHeight="1">
      <c r="A1" s="3263"/>
      <c r="B1" s="3262"/>
      <c r="C1" s="3262"/>
      <c r="D1" s="3262"/>
      <c r="E1" s="3262"/>
      <c r="F1" s="3262"/>
      <c r="G1" s="3261"/>
      <c r="H1" s="3215"/>
      <c r="I1" s="3215"/>
      <c r="J1" s="3215"/>
      <c r="K1" s="3215"/>
      <c r="L1" s="3215"/>
      <c r="M1" s="3215"/>
      <c r="N1" s="3215"/>
      <c r="O1" s="3215"/>
      <c r="P1" s="3215"/>
    </row>
    <row r="2" spans="1:16" s="157" customFormat="1" ht="11.25" customHeight="1">
      <c r="A2" s="3242" t="s">
        <v>1869</v>
      </c>
      <c r="B2" s="3218"/>
      <c r="C2" s="3218"/>
      <c r="D2" s="3218"/>
      <c r="E2" s="3218"/>
      <c r="F2" s="3264"/>
      <c r="G2" s="3219"/>
      <c r="H2" s="3215"/>
      <c r="I2" s="3215"/>
      <c r="J2" s="3215"/>
      <c r="K2" s="3215"/>
      <c r="L2" s="3215"/>
      <c r="M2" s="3215"/>
      <c r="N2" s="3215"/>
      <c r="O2" s="3215"/>
      <c r="P2" s="3215"/>
    </row>
    <row r="3" spans="1:16" s="157" customFormat="1" ht="6" customHeight="1">
      <c r="A3" s="3217" t="s">
        <v>1</v>
      </c>
      <c r="B3" s="3218"/>
      <c r="C3" s="3218"/>
      <c r="D3" s="3218"/>
      <c r="E3" s="3218"/>
      <c r="F3" s="3218"/>
      <c r="G3" s="3219"/>
      <c r="H3" s="3215"/>
      <c r="I3" s="3215"/>
      <c r="J3" s="3215"/>
      <c r="K3" s="3215"/>
      <c r="L3" s="3215"/>
      <c r="M3" s="3215"/>
      <c r="N3" s="3215"/>
      <c r="O3" s="3215"/>
      <c r="P3" s="3215"/>
    </row>
    <row r="4" spans="1:16" s="157" customFormat="1" ht="11.25" customHeight="1">
      <c r="A4" s="3220"/>
      <c r="B4" s="3216"/>
      <c r="C4" s="3216"/>
      <c r="D4" s="3216"/>
      <c r="E4" s="3216"/>
      <c r="F4" s="3216"/>
      <c r="G4" s="3221"/>
      <c r="H4" s="3215"/>
      <c r="I4" s="3215"/>
      <c r="J4" s="3215"/>
      <c r="K4" s="3215"/>
      <c r="L4" s="3215"/>
      <c r="M4" s="3215"/>
      <c r="N4" s="3215"/>
      <c r="O4" s="3215"/>
      <c r="P4" s="3215"/>
    </row>
    <row r="5" spans="1:16" s="157" customFormat="1" ht="11.25" customHeight="1">
      <c r="A5" s="3222" t="s">
        <v>65</v>
      </c>
      <c r="B5" s="3223" t="s">
        <v>1870</v>
      </c>
      <c r="C5" s="3216"/>
      <c r="D5" s="3216"/>
      <c r="E5" s="3216"/>
      <c r="F5" s="3216"/>
      <c r="G5" s="3221"/>
      <c r="H5" s="3215"/>
      <c r="I5" s="3215"/>
      <c r="J5" s="3215"/>
      <c r="K5" s="3215"/>
      <c r="L5" s="3215"/>
      <c r="M5" s="3215"/>
      <c r="N5" s="3215"/>
      <c r="O5" s="3215"/>
      <c r="P5" s="3215"/>
    </row>
    <row r="6" spans="1:16" s="157" customFormat="1" ht="11.25" customHeight="1">
      <c r="A6" s="3224"/>
      <c r="B6" s="3223" t="s">
        <v>1871</v>
      </c>
      <c r="C6" s="3216"/>
      <c r="D6" s="3216"/>
      <c r="E6" s="3216"/>
      <c r="F6" s="3216"/>
      <c r="G6" s="3225"/>
      <c r="H6" s="3215"/>
      <c r="I6" s="3215"/>
      <c r="J6" s="3215"/>
      <c r="K6" s="3215"/>
      <c r="L6" s="3215"/>
      <c r="M6" s="3215"/>
      <c r="N6" s="3215"/>
      <c r="O6" s="3215"/>
      <c r="P6" s="3215"/>
    </row>
    <row r="7" spans="1:16" s="157" customFormat="1" ht="6" customHeight="1">
      <c r="A7" s="3224"/>
      <c r="B7" s="3223" t="s">
        <v>1872</v>
      </c>
      <c r="C7" s="3216"/>
      <c r="D7" s="3216"/>
      <c r="E7" s="3216"/>
      <c r="F7" s="3216"/>
      <c r="G7" s="3225"/>
      <c r="H7" s="3215"/>
      <c r="I7" s="3215"/>
      <c r="J7" s="3215"/>
      <c r="K7" s="3215"/>
      <c r="L7" s="3215"/>
      <c r="M7" s="3215"/>
      <c r="N7" s="3215"/>
      <c r="O7" s="3215"/>
      <c r="P7" s="3215"/>
    </row>
    <row r="8" spans="1:16" s="157" customFormat="1" ht="11.25" customHeight="1">
      <c r="A8" s="3224"/>
      <c r="B8" s="3216"/>
      <c r="C8" s="3216"/>
      <c r="D8" s="3216"/>
      <c r="E8" s="3216"/>
      <c r="F8" s="3216"/>
      <c r="G8" s="3225"/>
      <c r="H8" s="3215"/>
      <c r="I8" s="3215"/>
      <c r="J8" s="3215"/>
      <c r="K8" s="3215"/>
      <c r="L8" s="3215"/>
      <c r="M8" s="3215"/>
      <c r="N8" s="3215"/>
      <c r="O8" s="3215"/>
      <c r="P8" s="3215"/>
    </row>
    <row r="9" spans="1:16" s="157" customFormat="1" ht="11.25" customHeight="1">
      <c r="A9" s="3222" t="s">
        <v>67</v>
      </c>
      <c r="B9" s="3223" t="s">
        <v>3000</v>
      </c>
      <c r="C9" s="3216"/>
      <c r="D9" s="3216"/>
      <c r="E9" s="3216"/>
      <c r="F9" s="3216"/>
      <c r="G9" s="3225"/>
      <c r="H9" s="3215"/>
      <c r="I9" s="3215"/>
      <c r="J9" s="3215"/>
      <c r="K9" s="3215"/>
      <c r="L9" s="3215"/>
      <c r="M9" s="3215"/>
      <c r="N9" s="3215"/>
      <c r="O9" s="3215"/>
      <c r="P9" s="3215"/>
    </row>
    <row r="10" spans="1:16" s="157" customFormat="1" ht="6" customHeight="1">
      <c r="A10" s="3224"/>
      <c r="B10" s="3223" t="s">
        <v>1873</v>
      </c>
      <c r="C10" s="3216"/>
      <c r="D10" s="3216"/>
      <c r="E10" s="3216"/>
      <c r="F10" s="3216"/>
      <c r="G10" s="3225"/>
      <c r="H10" s="3215"/>
      <c r="I10" s="3215"/>
      <c r="J10" s="3215"/>
      <c r="K10" s="3215"/>
      <c r="L10" s="3215"/>
      <c r="M10" s="3215"/>
      <c r="N10" s="3215"/>
      <c r="O10" s="3215"/>
      <c r="P10" s="3215"/>
    </row>
    <row r="11" spans="1:16" s="157" customFormat="1" ht="11.25" customHeight="1">
      <c r="A11" s="3224"/>
      <c r="B11" s="3216"/>
      <c r="C11" s="3216"/>
      <c r="D11" s="3216"/>
      <c r="E11" s="3216"/>
      <c r="F11" s="3216"/>
      <c r="G11" s="3225"/>
      <c r="H11" s="3215"/>
      <c r="I11" s="3215"/>
      <c r="J11" s="3215"/>
      <c r="K11" s="3215"/>
      <c r="L11" s="3215"/>
      <c r="M11" s="3215"/>
      <c r="N11" s="3215"/>
      <c r="O11" s="3215"/>
      <c r="P11" s="3215"/>
    </row>
    <row r="12" spans="1:16" s="157" customFormat="1" ht="11.25" customHeight="1">
      <c r="A12" s="3222" t="s">
        <v>68</v>
      </c>
      <c r="B12" s="3223" t="s">
        <v>1874</v>
      </c>
      <c r="C12" s="3216"/>
      <c r="D12" s="3216"/>
      <c r="E12" s="3216"/>
      <c r="F12" s="3216"/>
      <c r="G12" s="3225"/>
      <c r="H12" s="3215"/>
      <c r="I12" s="3215"/>
      <c r="J12" s="3215"/>
      <c r="K12" s="3215"/>
      <c r="L12" s="3215"/>
      <c r="M12" s="3215"/>
      <c r="N12" s="3215"/>
      <c r="O12" s="3215"/>
      <c r="P12" s="3215"/>
    </row>
    <row r="13" spans="1:16" s="157" customFormat="1" ht="6" customHeight="1">
      <c r="A13" s="3224"/>
      <c r="B13" s="3223" t="s">
        <v>1875</v>
      </c>
      <c r="C13" s="3216"/>
      <c r="D13" s="3216"/>
      <c r="E13" s="3216"/>
      <c r="F13" s="3216"/>
      <c r="G13" s="3225"/>
      <c r="H13" s="3215"/>
      <c r="I13" s="3215"/>
      <c r="J13" s="3215"/>
      <c r="K13" s="3215"/>
      <c r="L13" s="3215"/>
      <c r="M13" s="3215"/>
      <c r="N13" s="3215"/>
      <c r="O13" s="3215"/>
      <c r="P13" s="3215"/>
    </row>
    <row r="14" spans="1:16" s="157" customFormat="1" ht="11.25" customHeight="1">
      <c r="A14" s="3224"/>
      <c r="B14" s="3216"/>
      <c r="C14" s="3216"/>
      <c r="D14" s="3216"/>
      <c r="E14" s="3216"/>
      <c r="F14" s="3216"/>
      <c r="G14" s="3225"/>
      <c r="H14" s="3215"/>
      <c r="I14" s="3215"/>
      <c r="J14" s="3215"/>
      <c r="K14" s="3215"/>
      <c r="L14" s="3215"/>
      <c r="M14" s="3215"/>
      <c r="N14" s="3215"/>
      <c r="O14" s="3215"/>
      <c r="P14" s="3215"/>
    </row>
    <row r="15" spans="1:16" s="157" customFormat="1" ht="6" customHeight="1">
      <c r="A15" s="3222" t="s">
        <v>69</v>
      </c>
      <c r="B15" s="3223" t="s">
        <v>1876</v>
      </c>
      <c r="C15" s="3216"/>
      <c r="D15" s="3216"/>
      <c r="E15" s="3216"/>
      <c r="F15" s="3216"/>
      <c r="G15" s="3225"/>
      <c r="H15" s="3215"/>
      <c r="I15" s="3215"/>
      <c r="J15" s="3215"/>
      <c r="K15" s="3215"/>
      <c r="L15" s="3215"/>
      <c r="M15" s="3215"/>
      <c r="N15" s="3215"/>
      <c r="O15" s="3215"/>
      <c r="P15" s="3215"/>
    </row>
    <row r="16" spans="1:16" s="157" customFormat="1" ht="11.25" customHeight="1">
      <c r="A16" s="3224"/>
      <c r="B16" s="3216"/>
      <c r="C16" s="3216"/>
      <c r="D16" s="3216"/>
      <c r="E16" s="3216"/>
      <c r="F16" s="3216"/>
      <c r="G16" s="3225"/>
      <c r="H16" s="3215"/>
      <c r="I16" s="3215"/>
      <c r="J16" s="3215"/>
      <c r="K16" s="3215"/>
      <c r="L16" s="3215"/>
      <c r="M16" s="3215"/>
      <c r="N16" s="3215"/>
      <c r="O16" s="3215"/>
      <c r="P16" s="3215"/>
    </row>
    <row r="17" spans="1:16" s="157" customFormat="1" ht="11.25" customHeight="1">
      <c r="A17" s="3222" t="s">
        <v>70</v>
      </c>
      <c r="B17" s="3223" t="s">
        <v>1877</v>
      </c>
      <c r="C17" s="3216"/>
      <c r="D17" s="3216"/>
      <c r="E17" s="3216"/>
      <c r="F17" s="3216"/>
      <c r="G17" s="3225"/>
      <c r="H17" s="3215"/>
      <c r="I17" s="3215"/>
      <c r="J17" s="3215"/>
      <c r="K17" s="3215"/>
      <c r="L17" s="3215"/>
      <c r="M17" s="3215"/>
      <c r="N17" s="3215"/>
      <c r="O17" s="3215"/>
      <c r="P17" s="3215"/>
    </row>
    <row r="18" spans="1:16" s="157" customFormat="1" ht="11.25" customHeight="1">
      <c r="A18" s="3224"/>
      <c r="B18" s="3223" t="s">
        <v>1878</v>
      </c>
      <c r="C18" s="3216"/>
      <c r="D18" s="3216"/>
      <c r="E18" s="3216"/>
      <c r="F18" s="3216"/>
      <c r="G18" s="3225"/>
      <c r="H18" s="3215"/>
      <c r="I18" s="3215"/>
      <c r="J18" s="3215"/>
      <c r="K18" s="3215"/>
      <c r="L18" s="3215"/>
      <c r="M18" s="3215"/>
      <c r="N18" s="3215"/>
      <c r="O18" s="3215"/>
      <c r="P18" s="3215"/>
    </row>
    <row r="19" spans="1:16" s="157" customFormat="1" ht="6" customHeight="1">
      <c r="A19" s="3220"/>
      <c r="B19" s="3223" t="s">
        <v>1879</v>
      </c>
      <c r="C19" s="3216"/>
      <c r="D19" s="3216"/>
      <c r="E19" s="3216"/>
      <c r="F19" s="3216"/>
      <c r="G19" s="3225"/>
      <c r="H19" s="3215"/>
      <c r="I19" s="3215"/>
      <c r="J19" s="3215"/>
      <c r="K19" s="3215"/>
      <c r="L19" s="3215"/>
      <c r="M19" s="3215"/>
      <c r="N19" s="3215"/>
      <c r="O19" s="3215"/>
      <c r="P19" s="3215"/>
    </row>
    <row r="20" spans="1:16" s="157" customFormat="1" ht="12.75" customHeight="1">
      <c r="A20" s="3224"/>
      <c r="B20" s="3216"/>
      <c r="C20" s="3216"/>
      <c r="D20" s="3216"/>
      <c r="E20" s="3216"/>
      <c r="F20" s="3216"/>
      <c r="G20" s="3225"/>
      <c r="H20" s="3215"/>
      <c r="I20" s="3215"/>
      <c r="J20" s="3215"/>
      <c r="K20" s="3215"/>
      <c r="L20" s="3215"/>
      <c r="M20" s="3215"/>
      <c r="N20" s="3215"/>
      <c r="O20" s="3215"/>
      <c r="P20" s="3215"/>
    </row>
    <row r="21" spans="1:16" s="157" customFormat="1" ht="12.75" customHeight="1">
      <c r="A21" s="3220"/>
      <c r="B21" s="3216"/>
      <c r="C21" s="3216"/>
      <c r="D21" s="3216"/>
      <c r="E21" s="3216"/>
      <c r="F21" s="3216"/>
      <c r="G21" s="3221"/>
      <c r="H21" s="3216"/>
      <c r="I21" s="3216"/>
      <c r="J21" s="3216"/>
      <c r="K21" s="3216"/>
      <c r="L21" s="3216"/>
      <c r="M21" s="3216"/>
      <c r="N21" s="3216"/>
      <c r="O21" s="3215"/>
      <c r="P21" s="3215"/>
    </row>
    <row r="22" spans="1:16" s="157" customFormat="1" ht="12.75" customHeight="1">
      <c r="A22" s="3260" t="s">
        <v>7</v>
      </c>
      <c r="B22" s="3260" t="s">
        <v>14</v>
      </c>
      <c r="C22" s="3260" t="s">
        <v>803</v>
      </c>
      <c r="D22" s="3260" t="s">
        <v>1880</v>
      </c>
      <c r="E22" s="3260" t="s">
        <v>1881</v>
      </c>
      <c r="F22" s="3260" t="s">
        <v>1882</v>
      </c>
      <c r="G22" s="3260" t="s">
        <v>7</v>
      </c>
      <c r="H22" s="3215"/>
      <c r="I22" s="3215"/>
      <c r="J22" s="3215"/>
      <c r="K22" s="3215"/>
      <c r="L22" s="3215"/>
      <c r="M22" s="3215"/>
      <c r="N22" s="3215"/>
      <c r="O22" s="3215"/>
      <c r="P22" s="3215"/>
    </row>
    <row r="23" spans="1:16" s="157" customFormat="1" ht="12.75" customHeight="1">
      <c r="A23" s="3226" t="s">
        <v>12</v>
      </c>
      <c r="B23" s="3226" t="s">
        <v>12</v>
      </c>
      <c r="C23" s="3226" t="s">
        <v>12</v>
      </c>
      <c r="D23" s="3226" t="s">
        <v>1883</v>
      </c>
      <c r="E23" s="3226" t="s">
        <v>1884</v>
      </c>
      <c r="F23" s="3226" t="s">
        <v>1885</v>
      </c>
      <c r="G23" s="3226" t="s">
        <v>12</v>
      </c>
      <c r="H23" s="3215"/>
      <c r="I23" s="3215"/>
      <c r="J23" s="3215"/>
      <c r="K23" s="3215"/>
      <c r="L23" s="3215"/>
      <c r="M23" s="3215"/>
      <c r="N23" s="3215"/>
      <c r="O23" s="3215"/>
      <c r="P23" s="3215"/>
    </row>
    <row r="24" spans="1:16" s="157" customFormat="1" ht="12.75" customHeight="1">
      <c r="A24" s="3227"/>
      <c r="B24" s="3228" t="s">
        <v>21</v>
      </c>
      <c r="C24" s="3228" t="s">
        <v>22</v>
      </c>
      <c r="D24" s="3228" t="s">
        <v>23</v>
      </c>
      <c r="E24" s="3228" t="s">
        <v>168</v>
      </c>
      <c r="F24" s="3228" t="s">
        <v>24</v>
      </c>
      <c r="G24" s="3227"/>
      <c r="H24" s="3215"/>
      <c r="I24" s="3215"/>
      <c r="J24" s="3215"/>
      <c r="K24" s="3215"/>
      <c r="L24" s="3215"/>
      <c r="M24" s="3215"/>
      <c r="N24" s="3215"/>
      <c r="O24" s="3215"/>
      <c r="P24" s="3215"/>
    </row>
    <row r="25" spans="1:16" s="157" customFormat="1" ht="12.75" customHeight="1">
      <c r="A25" s="3230">
        <v>1</v>
      </c>
      <c r="B25" s="3230">
        <v>721</v>
      </c>
      <c r="C25" s="3230" t="s">
        <v>1886</v>
      </c>
      <c r="D25" s="3232" t="s">
        <v>1845</v>
      </c>
      <c r="E25" s="3231" t="s">
        <v>1887</v>
      </c>
      <c r="F25" s="3229"/>
      <c r="G25" s="3230">
        <v>1</v>
      </c>
      <c r="H25" s="3215"/>
      <c r="I25" s="3215"/>
      <c r="J25" s="3215"/>
      <c r="K25" s="3215"/>
      <c r="L25" s="3215"/>
      <c r="M25" s="3215"/>
      <c r="N25" s="3215"/>
      <c r="O25" s="3215"/>
      <c r="P25" s="3215"/>
    </row>
    <row r="26" spans="1:16" s="157" customFormat="1" ht="12.75" customHeight="1">
      <c r="A26" s="3230">
        <v>2</v>
      </c>
      <c r="B26" s="3232"/>
      <c r="C26" s="3232"/>
      <c r="D26" s="3232"/>
      <c r="E26" s="3233"/>
      <c r="F26" s="3236"/>
      <c r="G26" s="3230">
        <v>2</v>
      </c>
      <c r="H26" s="3215"/>
      <c r="I26" s="3215"/>
      <c r="J26" s="3215"/>
      <c r="K26" s="3215"/>
      <c r="L26" s="3215"/>
      <c r="M26" s="3215"/>
      <c r="N26" s="3215"/>
      <c r="O26" s="3215"/>
      <c r="P26" s="3215"/>
    </row>
    <row r="27" spans="1:16" s="157" customFormat="1" ht="12.75" customHeight="1">
      <c r="A27" s="3230">
        <v>3</v>
      </c>
      <c r="B27" s="3232"/>
      <c r="C27" s="3232"/>
      <c r="D27" s="3259"/>
      <c r="E27" s="3235" t="s">
        <v>1888</v>
      </c>
      <c r="F27" s="3258">
        <v>8.3000000000000007</v>
      </c>
      <c r="G27" s="3230">
        <v>3</v>
      </c>
      <c r="H27" s="3215"/>
      <c r="I27" s="3215"/>
      <c r="J27" s="3215"/>
      <c r="K27" s="3215"/>
      <c r="L27" s="3215"/>
      <c r="M27" s="3215"/>
      <c r="N27" s="3215"/>
      <c r="O27" s="3215"/>
      <c r="P27" s="3215"/>
    </row>
    <row r="28" spans="1:16" s="157" customFormat="1" ht="12.75" customHeight="1">
      <c r="A28" s="3230">
        <v>4</v>
      </c>
      <c r="B28" s="3232"/>
      <c r="C28" s="3232"/>
      <c r="D28" s="3259"/>
      <c r="E28" s="3235" t="s">
        <v>1889</v>
      </c>
      <c r="F28" s="3258">
        <v>50</v>
      </c>
      <c r="G28" s="3230">
        <v>4</v>
      </c>
      <c r="H28" s="3216"/>
      <c r="I28" s="3216"/>
      <c r="J28" s="3216"/>
      <c r="K28" s="3216"/>
      <c r="L28" s="3216"/>
      <c r="M28" s="3216"/>
      <c r="N28" s="3215"/>
      <c r="O28" s="3215"/>
      <c r="P28" s="3215"/>
    </row>
    <row r="29" spans="1:16" s="157" customFormat="1" ht="12.75" customHeight="1">
      <c r="A29" s="3230">
        <v>5</v>
      </c>
      <c r="B29" s="3232"/>
      <c r="C29" s="3232"/>
      <c r="D29" s="3259"/>
      <c r="E29" s="3235" t="s">
        <v>1890</v>
      </c>
      <c r="F29" s="3258">
        <v>26</v>
      </c>
      <c r="G29" s="3230">
        <v>5</v>
      </c>
      <c r="H29" s="3215"/>
      <c r="I29" s="3215"/>
      <c r="J29" s="3215"/>
      <c r="K29" s="3215"/>
      <c r="L29" s="3215"/>
      <c r="M29" s="3215"/>
      <c r="N29" s="3215"/>
      <c r="O29" s="3215"/>
      <c r="P29" s="3215"/>
    </row>
    <row r="30" spans="1:16" s="157" customFormat="1" ht="12.75" customHeight="1">
      <c r="A30" s="3230">
        <v>6</v>
      </c>
      <c r="B30" s="3232"/>
      <c r="C30" s="3232"/>
      <c r="D30" s="3259"/>
      <c r="E30" s="3235" t="s">
        <v>1891</v>
      </c>
      <c r="F30" s="3258">
        <v>50</v>
      </c>
      <c r="G30" s="3230">
        <v>6</v>
      </c>
      <c r="H30" s="3215"/>
      <c r="I30" s="3215"/>
      <c r="J30" s="3215"/>
      <c r="K30" s="3215"/>
      <c r="L30" s="3215"/>
      <c r="M30" s="3215"/>
      <c r="N30" s="3215"/>
      <c r="O30" s="3215"/>
      <c r="P30" s="3215"/>
    </row>
    <row r="31" spans="1:16" s="157" customFormat="1" ht="12.75" customHeight="1">
      <c r="A31" s="3230">
        <v>7</v>
      </c>
      <c r="B31" s="3232"/>
      <c r="C31" s="3232"/>
      <c r="D31" s="3259"/>
      <c r="E31" s="3235" t="s">
        <v>1892</v>
      </c>
      <c r="F31" s="3258">
        <v>41.7</v>
      </c>
      <c r="G31" s="3230">
        <v>7</v>
      </c>
      <c r="H31" s="3215"/>
      <c r="I31" s="3215"/>
      <c r="J31" s="3215"/>
      <c r="K31" s="3215"/>
      <c r="L31" s="3215"/>
      <c r="M31" s="3215"/>
      <c r="N31" s="3215"/>
      <c r="O31" s="3215"/>
      <c r="P31" s="3215"/>
    </row>
    <row r="32" spans="1:16" s="157" customFormat="1" ht="12.75" customHeight="1">
      <c r="A32" s="3230">
        <v>8</v>
      </c>
      <c r="B32" s="3232"/>
      <c r="C32" s="3232"/>
      <c r="D32" s="3259"/>
      <c r="E32" s="3235" t="s">
        <v>1893</v>
      </c>
      <c r="F32" s="3258">
        <v>50</v>
      </c>
      <c r="G32" s="3230">
        <v>8</v>
      </c>
      <c r="H32" s="3215"/>
      <c r="I32" s="3215"/>
      <c r="J32" s="3215"/>
      <c r="K32" s="3215"/>
      <c r="L32" s="3215"/>
      <c r="M32" s="3215"/>
      <c r="N32" s="3215"/>
      <c r="O32" s="3215"/>
      <c r="P32" s="3215"/>
    </row>
    <row r="33" spans="1:16" s="157" customFormat="1" ht="12.75" customHeight="1">
      <c r="A33" s="3230">
        <v>9</v>
      </c>
      <c r="B33" s="3232"/>
      <c r="C33" s="3232"/>
      <c r="D33" s="3259"/>
      <c r="E33" s="3235" t="s">
        <v>1894</v>
      </c>
      <c r="F33" s="3258">
        <v>42.1</v>
      </c>
      <c r="G33" s="3230">
        <v>9</v>
      </c>
      <c r="H33" s="3215"/>
      <c r="I33" s="3215"/>
      <c r="J33" s="3215"/>
      <c r="K33" s="3215"/>
      <c r="L33" s="3215"/>
      <c r="M33" s="3215"/>
      <c r="N33" s="3215"/>
      <c r="O33" s="3215"/>
      <c r="P33" s="3215"/>
    </row>
    <row r="34" spans="1:16" s="157" customFormat="1" ht="12.75" customHeight="1">
      <c r="A34" s="3230">
        <v>10</v>
      </c>
      <c r="B34" s="3229"/>
      <c r="C34" s="3229"/>
      <c r="D34" s="3243"/>
      <c r="E34" s="3243" t="s">
        <v>1895</v>
      </c>
      <c r="F34" s="3258">
        <v>42.8</v>
      </c>
      <c r="G34" s="3230">
        <v>10</v>
      </c>
      <c r="H34" s="3215"/>
      <c r="I34" s="3215"/>
      <c r="J34" s="3215"/>
      <c r="K34" s="3215"/>
      <c r="L34" s="3215"/>
      <c r="M34" s="3215"/>
      <c r="N34" s="3215"/>
      <c r="O34" s="3215"/>
      <c r="P34" s="3215"/>
    </row>
    <row r="35" spans="1:16" s="157" customFormat="1" ht="12.75" customHeight="1">
      <c r="A35" s="3230">
        <v>11</v>
      </c>
      <c r="B35" s="3232"/>
      <c r="C35" s="3232"/>
      <c r="D35" s="3259"/>
      <c r="E35" s="3235" t="s">
        <v>1896</v>
      </c>
      <c r="F35" s="3258">
        <v>36.799999999999997</v>
      </c>
      <c r="G35" s="3230">
        <v>11</v>
      </c>
      <c r="H35" s="3216"/>
      <c r="I35" s="3216"/>
      <c r="J35" s="3216"/>
      <c r="K35" s="3216"/>
      <c r="L35" s="3216"/>
      <c r="M35" s="3216"/>
      <c r="N35" s="3216"/>
      <c r="O35" s="3215"/>
      <c r="P35" s="3215"/>
    </row>
    <row r="36" spans="1:16" s="157" customFormat="1" ht="12.75" customHeight="1">
      <c r="A36" s="3230">
        <v>12</v>
      </c>
      <c r="B36" s="3229"/>
      <c r="C36" s="3229"/>
      <c r="D36" s="3243"/>
      <c r="E36" s="3235"/>
      <c r="F36" s="3258"/>
      <c r="G36" s="3230">
        <v>12</v>
      </c>
      <c r="H36" s="3215"/>
      <c r="I36" s="3215"/>
      <c r="J36" s="3215"/>
      <c r="K36" s="3215"/>
      <c r="L36" s="3215"/>
      <c r="M36" s="3215"/>
      <c r="N36" s="3215"/>
      <c r="O36" s="3215"/>
      <c r="P36" s="3215"/>
    </row>
    <row r="37" spans="1:16" s="157" customFormat="1" ht="12.75" customHeight="1">
      <c r="A37" s="3230">
        <v>13</v>
      </c>
      <c r="B37" s="3232"/>
      <c r="C37" s="3232"/>
      <c r="D37" s="3259"/>
      <c r="E37" s="3235"/>
      <c r="F37" s="3258"/>
      <c r="G37" s="3230">
        <v>13</v>
      </c>
      <c r="H37" s="3215"/>
      <c r="I37" s="3215"/>
      <c r="J37" s="3215"/>
      <c r="K37" s="3215"/>
      <c r="L37" s="3215"/>
      <c r="M37" s="3215"/>
      <c r="N37" s="3215"/>
      <c r="O37" s="3215"/>
      <c r="P37" s="3215"/>
    </row>
    <row r="38" spans="1:16" s="157" customFormat="1" ht="12.75" customHeight="1">
      <c r="A38" s="3230">
        <v>14</v>
      </c>
      <c r="B38" s="3232"/>
      <c r="C38" s="3232"/>
      <c r="D38" s="3232"/>
      <c r="E38" s="3235"/>
      <c r="F38" s="3258"/>
      <c r="G38" s="3230">
        <v>14</v>
      </c>
      <c r="H38" s="3215"/>
      <c r="I38" s="3215"/>
      <c r="J38" s="3215"/>
      <c r="K38" s="3215"/>
      <c r="L38" s="3215"/>
      <c r="M38" s="3215"/>
      <c r="N38" s="3215"/>
      <c r="O38" s="3215"/>
      <c r="P38" s="3215"/>
    </row>
    <row r="39" spans="1:16" s="157" customFormat="1" ht="12.75" customHeight="1">
      <c r="A39" s="3230">
        <v>15</v>
      </c>
      <c r="B39" s="3232"/>
      <c r="C39" s="3232"/>
      <c r="D39" s="3232"/>
      <c r="E39" s="3235"/>
      <c r="F39" s="3258"/>
      <c r="G39" s="3230">
        <v>15</v>
      </c>
      <c r="H39" s="3215"/>
      <c r="I39" s="3215"/>
      <c r="J39" s="3215"/>
      <c r="K39" s="3215"/>
      <c r="L39" s="3215"/>
      <c r="M39" s="3215"/>
      <c r="N39" s="3215"/>
      <c r="O39" s="3215"/>
      <c r="P39" s="3215"/>
    </row>
    <row r="40" spans="1:16" s="157" customFormat="1" ht="12.75" customHeight="1">
      <c r="A40" s="3230">
        <v>16</v>
      </c>
      <c r="B40" s="3230">
        <v>721</v>
      </c>
      <c r="C40" s="3230" t="s">
        <v>1897</v>
      </c>
      <c r="D40" s="3230"/>
      <c r="E40" s="3250" t="s">
        <v>1898</v>
      </c>
      <c r="F40" s="3243"/>
      <c r="G40" s="3230">
        <v>16</v>
      </c>
      <c r="H40" s="3215"/>
      <c r="I40" s="3215"/>
      <c r="J40" s="3215"/>
      <c r="K40" s="3215"/>
      <c r="L40" s="3215"/>
      <c r="M40" s="3215"/>
      <c r="N40" s="3215"/>
      <c r="O40" s="3215"/>
      <c r="P40" s="3215"/>
    </row>
    <row r="41" spans="1:16" s="157" customFormat="1" ht="12.75" customHeight="1">
      <c r="A41" s="3230">
        <v>17</v>
      </c>
      <c r="B41" s="3229"/>
      <c r="C41" s="3229"/>
      <c r="D41" s="3229"/>
      <c r="E41" s="3243"/>
      <c r="F41" s="3243"/>
      <c r="G41" s="3230">
        <v>17</v>
      </c>
      <c r="H41" s="3215"/>
      <c r="I41" s="3215"/>
      <c r="J41" s="3215"/>
      <c r="K41" s="3215"/>
      <c r="L41" s="3215"/>
      <c r="M41" s="3215"/>
      <c r="N41" s="3215"/>
      <c r="O41" s="3215"/>
      <c r="P41" s="3215"/>
    </row>
    <row r="42" spans="1:16" s="157" customFormat="1" ht="12.75" customHeight="1">
      <c r="A42" s="3230">
        <v>18</v>
      </c>
      <c r="B42" s="3232"/>
      <c r="C42" s="3232"/>
      <c r="D42" s="3230" t="s">
        <v>1843</v>
      </c>
      <c r="E42" s="3243" t="s">
        <v>1899</v>
      </c>
      <c r="F42" s="3249">
        <v>50</v>
      </c>
      <c r="G42" s="3230">
        <v>18</v>
      </c>
      <c r="H42" s="3215"/>
      <c r="I42" s="3215"/>
      <c r="J42" s="3215"/>
      <c r="K42" s="3215"/>
      <c r="L42" s="3215"/>
      <c r="M42" s="3215"/>
      <c r="N42" s="3215"/>
      <c r="O42" s="3215"/>
      <c r="P42" s="3215"/>
    </row>
    <row r="43" spans="1:16" s="157" customFormat="1" ht="12.75" customHeight="1">
      <c r="A43" s="3230">
        <v>19</v>
      </c>
      <c r="B43" s="3232"/>
      <c r="C43" s="3232"/>
      <c r="D43" s="3232" t="s">
        <v>1850</v>
      </c>
      <c r="E43" s="3243" t="s">
        <v>1900</v>
      </c>
      <c r="F43" s="3249">
        <v>14.29</v>
      </c>
      <c r="G43" s="3230">
        <v>19</v>
      </c>
      <c r="H43" s="3215"/>
      <c r="I43" s="3215"/>
      <c r="J43" s="3215"/>
      <c r="K43" s="3215"/>
      <c r="L43" s="3215"/>
      <c r="M43" s="3215"/>
      <c r="N43" s="3215"/>
      <c r="O43" s="3215"/>
      <c r="P43" s="3215"/>
    </row>
    <row r="44" spans="1:16" s="157" customFormat="1" ht="12.75" customHeight="1">
      <c r="A44" s="3230">
        <v>20</v>
      </c>
      <c r="B44" s="3232"/>
      <c r="C44" s="3232"/>
      <c r="D44" s="3230" t="s">
        <v>1850</v>
      </c>
      <c r="E44" s="3235" t="s">
        <v>1901</v>
      </c>
      <c r="F44" s="3236">
        <v>25</v>
      </c>
      <c r="G44" s="3230">
        <v>20</v>
      </c>
      <c r="H44" s="3215"/>
      <c r="I44" s="3215"/>
      <c r="J44" s="3215"/>
      <c r="K44" s="3215"/>
      <c r="L44" s="3215"/>
      <c r="M44" s="3215"/>
      <c r="N44" s="3215"/>
      <c r="O44" s="3215"/>
      <c r="P44" s="3215"/>
    </row>
    <row r="45" spans="1:16" s="157" customFormat="1" ht="12.75" customHeight="1">
      <c r="A45" s="3230">
        <v>21</v>
      </c>
      <c r="B45" s="3232"/>
      <c r="C45" s="3232"/>
      <c r="D45" s="3230"/>
      <c r="E45" s="3235"/>
      <c r="F45" s="3236"/>
      <c r="G45" s="3230">
        <v>21</v>
      </c>
      <c r="H45" s="3215"/>
      <c r="I45" s="3215"/>
      <c r="J45" s="3215"/>
      <c r="K45" s="3215"/>
      <c r="L45" s="3215"/>
      <c r="M45" s="3215"/>
      <c r="N45" s="3215"/>
      <c r="O45" s="3215"/>
      <c r="P45" s="3215"/>
    </row>
    <row r="46" spans="1:16" s="157" customFormat="1" ht="12.75" customHeight="1">
      <c r="A46" s="3230">
        <v>22</v>
      </c>
      <c r="B46" s="3232"/>
      <c r="C46" s="3232"/>
      <c r="D46" s="3230"/>
      <c r="E46" s="3235"/>
      <c r="F46" s="3236"/>
      <c r="G46" s="3230">
        <v>22</v>
      </c>
      <c r="H46" s="3215"/>
      <c r="I46" s="3215"/>
      <c r="J46" s="3215"/>
      <c r="K46" s="3215"/>
      <c r="L46" s="3215"/>
      <c r="M46" s="3215"/>
      <c r="N46" s="3215"/>
      <c r="O46" s="3215"/>
      <c r="P46" s="3215"/>
    </row>
    <row r="47" spans="1:16" s="157" customFormat="1" ht="12.75" customHeight="1">
      <c r="A47" s="3230">
        <v>23</v>
      </c>
      <c r="B47" s="3232"/>
      <c r="C47" s="3232"/>
      <c r="D47" s="3232"/>
      <c r="E47" s="3231" t="s">
        <v>1902</v>
      </c>
      <c r="F47" s="3229"/>
      <c r="G47" s="3230">
        <v>23</v>
      </c>
      <c r="H47" s="3215"/>
      <c r="I47" s="3215"/>
      <c r="J47" s="3215"/>
      <c r="K47" s="3215"/>
      <c r="L47" s="3215"/>
      <c r="M47" s="3215"/>
      <c r="N47" s="3215"/>
      <c r="O47" s="3215"/>
      <c r="P47" s="3215"/>
    </row>
    <row r="48" spans="1:16" s="157" customFormat="1" ht="12.75" customHeight="1">
      <c r="A48" s="3230">
        <v>24</v>
      </c>
      <c r="B48" s="3229"/>
      <c r="C48" s="3229"/>
      <c r="D48" s="3229"/>
      <c r="E48" s="3229"/>
      <c r="F48" s="3229"/>
      <c r="G48" s="3230">
        <v>24</v>
      </c>
      <c r="H48" s="3215"/>
      <c r="I48" s="3215"/>
      <c r="J48" s="3215"/>
      <c r="K48" s="3215"/>
      <c r="L48" s="3215"/>
      <c r="M48" s="3215"/>
      <c r="N48" s="3215"/>
      <c r="O48" s="3215"/>
      <c r="P48" s="3215"/>
    </row>
    <row r="49" spans="1:16" s="157" customFormat="1" ht="12.75" customHeight="1">
      <c r="A49" s="3230">
        <v>25</v>
      </c>
      <c r="B49" s="3229"/>
      <c r="C49" s="3229"/>
      <c r="D49" s="3229"/>
      <c r="E49" s="3229"/>
      <c r="F49" s="3229"/>
      <c r="G49" s="3230">
        <v>25</v>
      </c>
      <c r="H49" s="3215"/>
      <c r="I49" s="3215"/>
      <c r="J49" s="3215"/>
      <c r="K49" s="3215"/>
      <c r="L49" s="3215"/>
      <c r="M49" s="3215"/>
      <c r="N49" s="3215"/>
      <c r="O49" s="3215"/>
      <c r="P49" s="3215"/>
    </row>
    <row r="50" spans="1:16" s="157" customFormat="1" ht="12.75" customHeight="1">
      <c r="A50" s="3230">
        <v>26</v>
      </c>
      <c r="B50" s="3230"/>
      <c r="C50" s="3230"/>
      <c r="D50" s="3232"/>
      <c r="E50" s="3231"/>
      <c r="F50" s="3229"/>
      <c r="G50" s="3230">
        <v>26</v>
      </c>
      <c r="H50" s="3215"/>
      <c r="I50" s="3215"/>
      <c r="J50" s="3215"/>
      <c r="K50" s="3215"/>
      <c r="L50" s="3215"/>
      <c r="M50" s="3215"/>
      <c r="N50" s="3215"/>
      <c r="O50" s="3215"/>
      <c r="P50" s="3215"/>
    </row>
    <row r="51" spans="1:16" s="157" customFormat="1" ht="12.75" customHeight="1">
      <c r="A51" s="3230">
        <v>27</v>
      </c>
      <c r="B51" s="3229"/>
      <c r="C51" s="3229"/>
      <c r="D51" s="3229"/>
      <c r="E51" s="3229"/>
      <c r="F51" s="3229"/>
      <c r="G51" s="3230">
        <v>27</v>
      </c>
      <c r="H51" s="3215"/>
      <c r="I51" s="3215"/>
      <c r="J51" s="3215"/>
      <c r="K51" s="3215"/>
      <c r="L51" s="3215"/>
      <c r="M51" s="3215"/>
      <c r="N51" s="3215"/>
      <c r="O51" s="3215"/>
      <c r="P51" s="3215"/>
    </row>
    <row r="52" spans="1:16" s="157" customFormat="1" ht="12.75" customHeight="1">
      <c r="A52" s="3230">
        <v>28</v>
      </c>
      <c r="B52" s="3232"/>
      <c r="C52" s="3232"/>
      <c r="D52" s="3232"/>
      <c r="E52" s="3233"/>
      <c r="F52" s="3236"/>
      <c r="G52" s="3230">
        <v>28</v>
      </c>
      <c r="H52" s="3215"/>
      <c r="I52" s="3215"/>
      <c r="J52" s="3215"/>
      <c r="K52" s="3215"/>
      <c r="L52" s="3215"/>
      <c r="M52" s="3215"/>
      <c r="N52" s="3215"/>
      <c r="O52" s="3215"/>
      <c r="P52" s="3215"/>
    </row>
    <row r="53" spans="1:16" s="157" customFormat="1" ht="12.75" customHeight="1">
      <c r="A53" s="3230">
        <v>29</v>
      </c>
      <c r="B53" s="3232"/>
      <c r="C53" s="3232"/>
      <c r="D53" s="3232"/>
      <c r="E53" s="3229"/>
      <c r="F53" s="3234"/>
      <c r="G53" s="3230">
        <v>29</v>
      </c>
      <c r="H53" s="3215"/>
      <c r="I53" s="3215"/>
      <c r="J53" s="3215"/>
      <c r="K53" s="3215"/>
      <c r="L53" s="3215"/>
      <c r="M53" s="3215"/>
      <c r="N53" s="3215"/>
      <c r="O53" s="3215"/>
      <c r="P53" s="3215"/>
    </row>
    <row r="54" spans="1:16" s="157" customFormat="1" ht="12.75" customHeight="1">
      <c r="A54" s="3230">
        <v>30</v>
      </c>
      <c r="B54" s="3232"/>
      <c r="C54" s="3232"/>
      <c r="D54" s="3230"/>
      <c r="E54" s="3235"/>
      <c r="F54" s="3236"/>
      <c r="G54" s="3230">
        <v>30</v>
      </c>
      <c r="H54" s="3215"/>
      <c r="I54" s="3215"/>
      <c r="J54" s="3215"/>
      <c r="K54" s="3215"/>
      <c r="L54" s="3215"/>
      <c r="M54" s="3215"/>
      <c r="N54" s="3215"/>
      <c r="O54" s="3215"/>
      <c r="P54" s="3215"/>
    </row>
    <row r="55" spans="1:16" s="157" customFormat="1" ht="12.75" customHeight="1">
      <c r="A55" s="3230">
        <v>31</v>
      </c>
      <c r="B55" s="3232"/>
      <c r="C55" s="3232"/>
      <c r="D55" s="3230"/>
      <c r="E55" s="3235"/>
      <c r="F55" s="3236"/>
      <c r="G55" s="3230">
        <v>31</v>
      </c>
      <c r="H55" s="3215"/>
      <c r="I55" s="3215"/>
      <c r="J55" s="3215"/>
      <c r="K55" s="3215"/>
      <c r="L55" s="3215"/>
      <c r="M55" s="3215"/>
      <c r="N55" s="3215"/>
      <c r="O55" s="3215"/>
      <c r="P55" s="3215"/>
    </row>
    <row r="56" spans="1:16" s="157" customFormat="1" ht="12.75" customHeight="1">
      <c r="A56" s="3230">
        <v>32</v>
      </c>
      <c r="B56" s="3232"/>
      <c r="C56" s="3232"/>
      <c r="D56" s="3230"/>
      <c r="E56" s="3235"/>
      <c r="F56" s="3236"/>
      <c r="G56" s="3230">
        <v>32</v>
      </c>
      <c r="H56" s="3215"/>
      <c r="I56" s="3215"/>
      <c r="J56" s="3215"/>
      <c r="K56" s="3215"/>
      <c r="L56" s="3215"/>
      <c r="M56" s="3215"/>
      <c r="N56" s="3215"/>
      <c r="O56" s="3215"/>
      <c r="P56" s="3215"/>
    </row>
    <row r="57" spans="1:16" s="157" customFormat="1" ht="12.75" customHeight="1">
      <c r="A57" s="3230">
        <v>33</v>
      </c>
      <c r="B57" s="3229"/>
      <c r="C57" s="3229"/>
      <c r="D57" s="3230"/>
      <c r="E57" s="3235"/>
      <c r="F57" s="3236"/>
      <c r="G57" s="3230">
        <v>33</v>
      </c>
      <c r="H57" s="3215"/>
      <c r="I57" s="3215"/>
      <c r="J57" s="3215"/>
      <c r="K57" s="3215"/>
      <c r="L57" s="3215"/>
      <c r="M57" s="3215"/>
      <c r="N57" s="3215"/>
      <c r="O57" s="3215"/>
      <c r="P57" s="3215"/>
    </row>
    <row r="58" spans="1:16" s="157" customFormat="1" ht="12.75" customHeight="1">
      <c r="A58" s="3230">
        <v>34</v>
      </c>
      <c r="B58" s="3229"/>
      <c r="C58" s="3229"/>
      <c r="D58" s="3230"/>
      <c r="E58" s="3235"/>
      <c r="F58" s="3236"/>
      <c r="G58" s="3230">
        <v>34</v>
      </c>
      <c r="H58" s="3215"/>
      <c r="I58" s="3215"/>
      <c r="J58" s="3215"/>
      <c r="K58" s="3215"/>
      <c r="L58" s="3215"/>
      <c r="M58" s="3215"/>
      <c r="N58" s="3215"/>
      <c r="O58" s="3215"/>
      <c r="P58" s="3215"/>
    </row>
    <row r="59" spans="1:16" s="157" customFormat="1" ht="12.75" customHeight="1">
      <c r="A59" s="3230">
        <v>35</v>
      </c>
      <c r="B59" s="3232"/>
      <c r="C59" s="3232"/>
      <c r="D59" s="3230"/>
      <c r="E59" s="3235"/>
      <c r="F59" s="3236"/>
      <c r="G59" s="3230">
        <v>35</v>
      </c>
      <c r="H59" s="3215"/>
      <c r="I59" s="3215"/>
      <c r="J59" s="3215"/>
      <c r="K59" s="3215"/>
      <c r="L59" s="3215"/>
      <c r="M59" s="3215"/>
      <c r="N59" s="3215"/>
      <c r="O59" s="3215"/>
      <c r="P59" s="3215"/>
    </row>
    <row r="60" spans="1:16" s="157" customFormat="1" ht="12.75" customHeight="1">
      <c r="A60" s="3230">
        <v>36</v>
      </c>
      <c r="B60" s="3232"/>
      <c r="C60" s="3232"/>
      <c r="D60" s="3230"/>
      <c r="E60" s="3235"/>
      <c r="F60" s="3236"/>
      <c r="G60" s="3230">
        <v>36</v>
      </c>
      <c r="H60" s="3215"/>
      <c r="I60" s="3215"/>
      <c r="J60" s="3215"/>
      <c r="K60" s="3215"/>
      <c r="L60" s="3215"/>
      <c r="M60" s="3215"/>
      <c r="N60" s="3215"/>
      <c r="O60" s="3215"/>
      <c r="P60" s="3215"/>
    </row>
    <row r="61" spans="1:16" s="157" customFormat="1" ht="12.75" customHeight="1">
      <c r="A61" s="3257" t="s">
        <v>1903</v>
      </c>
      <c r="B61" s="3256"/>
      <c r="C61" s="3251"/>
      <c r="D61" s="3255"/>
      <c r="E61" s="3254"/>
      <c r="F61" s="3253"/>
      <c r="G61" s="3252"/>
      <c r="H61" s="3215"/>
      <c r="I61" s="3215"/>
      <c r="J61" s="3215"/>
      <c r="K61" s="3215"/>
      <c r="L61" s="3215"/>
      <c r="M61" s="3215"/>
      <c r="N61" s="3215"/>
      <c r="O61" s="3215"/>
      <c r="P61" s="3215"/>
    </row>
    <row r="62" spans="1:16" s="157" customFormat="1" ht="12.75" customHeight="1">
      <c r="A62" s="3244" t="s">
        <v>1904</v>
      </c>
      <c r="B62" s="3245"/>
      <c r="C62" s="3245"/>
      <c r="D62" s="3245"/>
      <c r="E62" s="3245"/>
      <c r="F62" s="3237"/>
      <c r="G62" s="3238"/>
      <c r="H62" s="3215"/>
      <c r="I62" s="3215"/>
      <c r="J62" s="3215"/>
      <c r="K62" s="3215"/>
      <c r="L62" s="3215"/>
      <c r="M62" s="3215"/>
      <c r="N62" s="3215"/>
      <c r="O62" s="3215"/>
      <c r="P62" s="3215"/>
    </row>
    <row r="63" spans="1:16" s="157" customFormat="1" ht="12.75">
      <c r="A63" s="3246" t="s">
        <v>1905</v>
      </c>
      <c r="B63" s="3247"/>
      <c r="C63" s="3247"/>
      <c r="D63" s="3248"/>
      <c r="E63" s="3247"/>
      <c r="F63" s="3239"/>
      <c r="G63" s="3240"/>
      <c r="H63" s="3215"/>
      <c r="I63" s="3215"/>
      <c r="J63" s="3215"/>
      <c r="K63" s="3215"/>
      <c r="L63" s="3215"/>
      <c r="M63" s="3215"/>
      <c r="N63" s="3215"/>
      <c r="O63" s="3215"/>
      <c r="P63" s="3215"/>
    </row>
    <row r="64" spans="1:16" s="157" customFormat="1" ht="12.75">
      <c r="A64" s="3215"/>
      <c r="B64" s="3215"/>
      <c r="C64" s="3215"/>
      <c r="D64" s="3215"/>
      <c r="E64" s="3215"/>
      <c r="F64" s="3215"/>
      <c r="G64" s="3215"/>
      <c r="H64" s="3215"/>
      <c r="I64" s="3215"/>
      <c r="J64" s="3215"/>
      <c r="K64" s="3215"/>
      <c r="L64" s="3215"/>
      <c r="M64" s="3215"/>
      <c r="N64" s="3215"/>
      <c r="O64" s="3215"/>
      <c r="P64" s="3215"/>
    </row>
    <row r="65" spans="1:16" s="157" customFormat="1" ht="12.75">
      <c r="A65" s="3215"/>
      <c r="B65" s="3223"/>
      <c r="C65" s="3215"/>
      <c r="D65" s="3215"/>
      <c r="E65" s="3215"/>
      <c r="F65" s="3215"/>
      <c r="G65" s="3215"/>
      <c r="H65" s="3215"/>
      <c r="I65" s="3215"/>
      <c r="J65" s="3215"/>
      <c r="K65" s="3215"/>
      <c r="L65" s="3215"/>
      <c r="M65" s="3215"/>
      <c r="N65" s="3215"/>
      <c r="O65" s="3215"/>
      <c r="P65" s="3215"/>
    </row>
    <row r="66" spans="1:16" s="157" customFormat="1" ht="12.75">
      <c r="A66" s="3215"/>
      <c r="B66" s="3215"/>
      <c r="C66" s="3215"/>
      <c r="D66" s="3215"/>
      <c r="E66" s="3215"/>
      <c r="F66" s="3215"/>
      <c r="G66" s="3215"/>
      <c r="H66" s="3215"/>
      <c r="I66" s="3215"/>
      <c r="J66" s="3215"/>
      <c r="K66" s="3215"/>
      <c r="L66" s="3215"/>
      <c r="M66" s="3215"/>
      <c r="N66" s="3215"/>
      <c r="O66" s="3215"/>
      <c r="P66" s="3215"/>
    </row>
    <row r="67" spans="1:16" s="157" customFormat="1" ht="12.75">
      <c r="A67" s="3215"/>
      <c r="B67" s="3215"/>
      <c r="C67" s="3215"/>
      <c r="D67" s="3215"/>
      <c r="E67" s="3215"/>
      <c r="F67" s="3215"/>
      <c r="G67" s="3215"/>
      <c r="H67" s="3215"/>
      <c r="I67" s="3215"/>
      <c r="J67" s="3215"/>
      <c r="K67" s="3215"/>
      <c r="L67" s="3215"/>
      <c r="M67" s="3215"/>
      <c r="N67" s="3215"/>
      <c r="O67" s="3215"/>
      <c r="P67" s="3215"/>
    </row>
    <row r="68" spans="1:16" s="157" customFormat="1" ht="12.75">
      <c r="A68" s="3215"/>
      <c r="B68" s="3215"/>
      <c r="C68" s="3215"/>
      <c r="D68" s="3215"/>
      <c r="E68" s="3215"/>
      <c r="F68" s="3215"/>
      <c r="G68" s="3215"/>
      <c r="H68" s="3215"/>
      <c r="I68" s="3215"/>
      <c r="J68" s="3215"/>
      <c r="K68" s="3215"/>
      <c r="L68" s="3215"/>
      <c r="M68" s="3215"/>
      <c r="N68" s="3215"/>
      <c r="O68" s="3215"/>
      <c r="P68" s="3215"/>
    </row>
    <row r="69" spans="1:16" s="157" customFormat="1" ht="12.75">
      <c r="A69" s="3215"/>
      <c r="B69" s="3215"/>
      <c r="C69" s="3215"/>
      <c r="D69" s="3215"/>
      <c r="E69" s="3215"/>
      <c r="F69" s="3215"/>
      <c r="G69" s="3215"/>
      <c r="H69" s="3215"/>
      <c r="I69" s="3215"/>
      <c r="J69" s="3215"/>
      <c r="K69" s="3215"/>
      <c r="L69" s="3215"/>
      <c r="M69" s="3215"/>
      <c r="N69" s="3215"/>
      <c r="O69" s="3215"/>
      <c r="P69" s="3215"/>
    </row>
    <row r="70" spans="1:16" s="157" customFormat="1" ht="12.75">
      <c r="A70" s="3215"/>
      <c r="B70" s="3215"/>
      <c r="C70" s="3215"/>
      <c r="D70" s="3215"/>
      <c r="E70" s="3215"/>
      <c r="F70" s="3215"/>
      <c r="G70" s="3215"/>
      <c r="H70" s="3215"/>
      <c r="I70" s="3215"/>
      <c r="J70" s="3215"/>
      <c r="K70" s="3215"/>
      <c r="L70" s="3215"/>
      <c r="M70" s="3215"/>
      <c r="N70" s="3215"/>
      <c r="O70" s="3215"/>
      <c r="P70" s="3215"/>
    </row>
    <row r="71" spans="1:16" s="157" customFormat="1" ht="12.75">
      <c r="A71" s="3215"/>
      <c r="B71" s="3215"/>
      <c r="C71" s="3215"/>
      <c r="D71" s="3215"/>
      <c r="E71" s="3215"/>
      <c r="F71" s="3215"/>
      <c r="G71" s="3215"/>
      <c r="H71" s="3215"/>
      <c r="I71" s="3215"/>
      <c r="J71" s="3215"/>
      <c r="K71" s="3215"/>
      <c r="L71" s="3215"/>
      <c r="M71" s="3215"/>
      <c r="N71" s="3215"/>
      <c r="O71" s="3215"/>
      <c r="P71" s="3215"/>
    </row>
    <row r="72" spans="1:16" s="157" customFormat="1" ht="12.75">
      <c r="A72" s="3215"/>
      <c r="B72" s="3215"/>
      <c r="C72" s="3215"/>
      <c r="D72" s="3215"/>
      <c r="E72" s="3215"/>
      <c r="F72" s="3215"/>
      <c r="G72" s="3215"/>
      <c r="H72" s="3215"/>
      <c r="I72" s="3215"/>
      <c r="J72" s="3215"/>
      <c r="K72" s="3215"/>
      <c r="L72" s="3215"/>
      <c r="M72" s="3215"/>
      <c r="N72" s="3215"/>
      <c r="O72" s="3215"/>
      <c r="P72" s="3215"/>
    </row>
    <row r="73" spans="1:16" s="157" customFormat="1" ht="12.75">
      <c r="A73" s="3215"/>
      <c r="B73" s="3215"/>
      <c r="C73" s="3215"/>
      <c r="D73" s="3215"/>
      <c r="E73" s="3215"/>
      <c r="F73" s="3215"/>
      <c r="G73" s="3215"/>
      <c r="H73" s="3215"/>
      <c r="I73" s="3215"/>
      <c r="J73" s="3215"/>
      <c r="K73" s="3215"/>
      <c r="L73" s="3215"/>
      <c r="M73" s="3215"/>
      <c r="N73" s="3215"/>
      <c r="O73" s="3215"/>
      <c r="P73" s="3215"/>
    </row>
    <row r="74" spans="1:16" s="157" customFormat="1" ht="12.75">
      <c r="A74" s="3215"/>
      <c r="B74" s="3215"/>
      <c r="C74" s="3215"/>
      <c r="D74" s="3215"/>
      <c r="E74" s="3215"/>
      <c r="F74" s="3215"/>
      <c r="G74" s="3215"/>
      <c r="H74" s="3215"/>
      <c r="I74" s="3215"/>
      <c r="J74" s="3215"/>
      <c r="K74" s="3215"/>
      <c r="L74" s="3215"/>
      <c r="M74" s="3215"/>
      <c r="N74" s="3215"/>
      <c r="O74" s="3215"/>
      <c r="P74" s="3215"/>
    </row>
    <row r="75" spans="1:16" s="157" customFormat="1" ht="12.75">
      <c r="A75" s="3215"/>
      <c r="B75" s="3215"/>
      <c r="C75" s="3215"/>
      <c r="D75" s="3215"/>
      <c r="E75" s="3215"/>
      <c r="F75" s="3215"/>
      <c r="G75" s="3215"/>
      <c r="H75" s="3215"/>
      <c r="I75" s="3215"/>
      <c r="J75" s="3215"/>
      <c r="K75" s="3215"/>
      <c r="L75" s="3215"/>
      <c r="M75" s="3215"/>
      <c r="N75" s="3215"/>
      <c r="O75" s="3215"/>
      <c r="P75" s="3215"/>
    </row>
    <row r="76" spans="1:16" s="157" customFormat="1" ht="12.75">
      <c r="A76" s="3215"/>
      <c r="B76" s="3215"/>
      <c r="C76" s="3215"/>
      <c r="D76" s="3215"/>
      <c r="E76" s="3215"/>
      <c r="F76" s="3215"/>
      <c r="G76" s="3215"/>
      <c r="H76" s="3215"/>
      <c r="I76" s="3215"/>
      <c r="J76" s="3215"/>
      <c r="K76" s="3215"/>
      <c r="L76" s="3215"/>
      <c r="M76" s="3215"/>
      <c r="N76" s="3215"/>
      <c r="O76" s="3215"/>
      <c r="P76" s="3215"/>
    </row>
    <row r="77" spans="1:16" s="157" customFormat="1" ht="12.75">
      <c r="A77" s="3215"/>
      <c r="B77" s="3215"/>
      <c r="C77" s="3215"/>
      <c r="D77" s="3215"/>
      <c r="E77" s="3215"/>
      <c r="F77" s="3215"/>
      <c r="G77" s="3215"/>
      <c r="H77" s="3215"/>
      <c r="I77" s="3215"/>
      <c r="J77" s="3215"/>
      <c r="K77" s="3215"/>
      <c r="L77" s="3215"/>
      <c r="M77" s="3215"/>
      <c r="N77" s="3215"/>
      <c r="O77" s="3215"/>
      <c r="P77" s="3215"/>
    </row>
    <row r="78" spans="1:16" s="157" customFormat="1" ht="12.75">
      <c r="A78" s="3215"/>
      <c r="B78" s="3215"/>
      <c r="C78" s="3215"/>
      <c r="D78" s="3215"/>
      <c r="E78" s="3215"/>
      <c r="F78" s="3215"/>
      <c r="G78" s="3215"/>
      <c r="H78" s="3215"/>
      <c r="I78" s="3215"/>
      <c r="J78" s="3215"/>
      <c r="K78" s="3215"/>
      <c r="L78" s="3215"/>
      <c r="M78" s="3215"/>
      <c r="N78" s="3215"/>
      <c r="O78" s="3215"/>
      <c r="P78" s="3215"/>
    </row>
    <row r="79" spans="1:16" s="157" customFormat="1" ht="12.75">
      <c r="A79" s="3215"/>
      <c r="B79" s="3215"/>
      <c r="C79" s="3215"/>
      <c r="D79" s="3215"/>
      <c r="E79" s="3215"/>
      <c r="F79" s="3215"/>
      <c r="G79" s="3215"/>
      <c r="H79" s="3215"/>
      <c r="I79" s="3215"/>
      <c r="J79" s="3215"/>
      <c r="K79" s="3215"/>
      <c r="L79" s="3215"/>
      <c r="M79" s="3215"/>
      <c r="N79" s="3215"/>
      <c r="O79" s="3215"/>
      <c r="P79" s="3215"/>
    </row>
    <row r="80" spans="1:16" s="157" customFormat="1" ht="12.75">
      <c r="A80" s="3215"/>
      <c r="B80" s="3215"/>
      <c r="C80" s="3215"/>
      <c r="D80" s="3215"/>
      <c r="E80" s="3215"/>
      <c r="F80" s="3215"/>
      <c r="G80" s="3215"/>
      <c r="H80" s="3215"/>
      <c r="I80" s="3215"/>
      <c r="J80" s="3215"/>
      <c r="K80" s="3215"/>
      <c r="L80" s="3215"/>
      <c r="M80" s="3215"/>
      <c r="N80" s="3215"/>
      <c r="O80" s="3215"/>
      <c r="P80" s="3215"/>
    </row>
    <row r="81" spans="1:16" s="157" customFormat="1" ht="12.75">
      <c r="A81" s="3215"/>
      <c r="B81" s="3215"/>
      <c r="C81" s="3215"/>
      <c r="D81" s="3215"/>
      <c r="E81" s="3215"/>
      <c r="F81" s="3215"/>
      <c r="G81" s="3215"/>
      <c r="H81" s="3215"/>
      <c r="I81" s="3215"/>
      <c r="J81" s="3215"/>
      <c r="K81" s="3215"/>
      <c r="L81" s="3215"/>
      <c r="M81" s="3215"/>
      <c r="N81" s="3215"/>
      <c r="O81" s="3215"/>
      <c r="P81" s="3215"/>
    </row>
    <row r="82" spans="1:16" s="157" customFormat="1" ht="12.75">
      <c r="A82" s="3215"/>
      <c r="B82" s="3215"/>
      <c r="C82" s="3215"/>
      <c r="D82" s="3215"/>
      <c r="E82" s="3215"/>
      <c r="F82" s="3215"/>
      <c r="G82" s="3215"/>
      <c r="H82" s="3215"/>
      <c r="I82" s="3215"/>
      <c r="J82" s="3215"/>
      <c r="K82" s="3215"/>
      <c r="L82" s="3215"/>
      <c r="M82" s="3215"/>
      <c r="N82" s="3215"/>
      <c r="O82" s="3215"/>
      <c r="P82" s="3215"/>
    </row>
    <row r="83" spans="1:16" s="157" customFormat="1" ht="12.75">
      <c r="A83" s="3215"/>
      <c r="B83" s="3215"/>
      <c r="C83" s="3215"/>
      <c r="D83" s="3215"/>
      <c r="E83" s="3215"/>
      <c r="F83" s="3215"/>
      <c r="G83" s="3215"/>
      <c r="H83" s="3215"/>
      <c r="I83" s="3215"/>
      <c r="J83" s="3215"/>
      <c r="K83" s="3215"/>
      <c r="L83" s="3215"/>
      <c r="M83" s="3215"/>
      <c r="N83" s="3215"/>
      <c r="O83" s="3215"/>
      <c r="P83" s="3215"/>
    </row>
    <row r="84" spans="1:16" s="157" customFormat="1" ht="12.75">
      <c r="A84" s="3215"/>
      <c r="B84" s="3215"/>
      <c r="C84" s="3215"/>
      <c r="D84" s="3215"/>
      <c r="E84" s="3215"/>
      <c r="F84" s="3215"/>
      <c r="G84" s="3215"/>
      <c r="H84" s="3215"/>
      <c r="I84" s="3215"/>
      <c r="J84" s="3215"/>
      <c r="K84" s="3215"/>
      <c r="L84" s="3215"/>
      <c r="M84" s="3215"/>
      <c r="N84" s="3215"/>
      <c r="O84" s="3215"/>
      <c r="P84" s="3215"/>
    </row>
    <row r="85" spans="1:16" s="157" customFormat="1" ht="12.75">
      <c r="A85" s="3215"/>
      <c r="B85" s="3215"/>
      <c r="C85" s="3215"/>
      <c r="D85" s="3215"/>
      <c r="E85" s="3215"/>
      <c r="F85" s="3215"/>
      <c r="G85" s="3215"/>
      <c r="H85" s="3215"/>
      <c r="I85" s="3215"/>
      <c r="J85" s="3215"/>
      <c r="K85" s="3215"/>
      <c r="L85" s="3215"/>
      <c r="M85" s="3215"/>
      <c r="N85" s="3215"/>
      <c r="O85" s="3215"/>
      <c r="P85" s="3215"/>
    </row>
    <row r="86" spans="1:16" s="157" customFormat="1" ht="12.75">
      <c r="A86" s="3215"/>
      <c r="B86" s="3215"/>
      <c r="C86" s="3215"/>
      <c r="D86" s="3215"/>
      <c r="E86" s="3215"/>
      <c r="F86" s="3215"/>
      <c r="G86" s="3215"/>
      <c r="H86" s="3215"/>
      <c r="I86" s="3215"/>
      <c r="J86" s="3215"/>
      <c r="K86" s="3215"/>
      <c r="L86" s="3215"/>
      <c r="M86" s="3215"/>
      <c r="N86" s="3215"/>
      <c r="O86" s="3215"/>
      <c r="P86" s="3215"/>
    </row>
    <row r="87" spans="1:16" s="157" customFormat="1" ht="12.75">
      <c r="A87" s="3215"/>
      <c r="B87" s="3215"/>
      <c r="C87" s="3215"/>
      <c r="D87" s="3215"/>
      <c r="E87" s="3215"/>
      <c r="F87" s="3215"/>
      <c r="G87" s="3215"/>
      <c r="H87" s="3215"/>
      <c r="I87" s="3215"/>
      <c r="J87" s="3215"/>
      <c r="K87" s="3215"/>
      <c r="L87" s="3215"/>
      <c r="M87" s="3215"/>
      <c r="N87" s="3215"/>
      <c r="O87" s="3215"/>
      <c r="P87" s="3215"/>
    </row>
    <row r="88" spans="1:16" s="157" customFormat="1" ht="12.75">
      <c r="A88" s="3215"/>
      <c r="B88" s="3215"/>
      <c r="C88" s="3215"/>
      <c r="D88" s="3215"/>
      <c r="E88" s="3215"/>
      <c r="F88" s="3215"/>
      <c r="G88" s="3215"/>
      <c r="H88" s="3215"/>
      <c r="I88" s="3215"/>
      <c r="J88" s="3215"/>
      <c r="K88" s="3215"/>
      <c r="L88" s="3215"/>
      <c r="M88" s="3215"/>
      <c r="N88" s="3215"/>
      <c r="O88" s="3215"/>
      <c r="P88" s="3215"/>
    </row>
    <row r="89" spans="1:16" s="157" customFormat="1" ht="12.75">
      <c r="A89" s="3215"/>
      <c r="B89" s="3215"/>
      <c r="C89" s="3215"/>
      <c r="D89" s="3215"/>
      <c r="E89" s="3215"/>
      <c r="F89" s="3215"/>
      <c r="G89" s="3215"/>
      <c r="H89" s="3215"/>
      <c r="I89" s="3215"/>
      <c r="J89" s="3215"/>
      <c r="K89" s="3215"/>
      <c r="L89" s="3215"/>
      <c r="M89" s="3215"/>
      <c r="N89" s="3215"/>
      <c r="O89" s="3215"/>
      <c r="P89" s="3215"/>
    </row>
    <row r="90" spans="1:16" s="157" customFormat="1" ht="12.75">
      <c r="A90" s="3215"/>
      <c r="B90" s="3215"/>
      <c r="C90" s="3215"/>
      <c r="D90" s="3215"/>
      <c r="E90" s="3215"/>
      <c r="F90" s="3215"/>
      <c r="G90" s="3215"/>
      <c r="H90" s="3215"/>
      <c r="I90" s="3215"/>
      <c r="J90" s="3215"/>
      <c r="K90" s="3215"/>
      <c r="L90" s="3215"/>
      <c r="M90" s="3215"/>
      <c r="N90" s="3215"/>
      <c r="O90" s="3215"/>
      <c r="P90" s="3215"/>
    </row>
    <row r="91" spans="1:16" s="157" customFormat="1" ht="12.75">
      <c r="A91" s="3215"/>
      <c r="B91" s="3215"/>
      <c r="C91" s="3215"/>
      <c r="D91" s="3215"/>
      <c r="E91" s="3215"/>
      <c r="F91" s="3215"/>
      <c r="G91" s="3215"/>
      <c r="H91" s="3215"/>
      <c r="I91" s="3215"/>
      <c r="J91" s="3215"/>
      <c r="K91" s="3215"/>
      <c r="L91" s="3215"/>
      <c r="M91" s="3215"/>
      <c r="N91" s="3215"/>
      <c r="O91" s="3215"/>
      <c r="P91" s="3215"/>
    </row>
    <row r="92" spans="1:16" s="157" customFormat="1" ht="12.75">
      <c r="A92" s="3215"/>
      <c r="B92" s="3215"/>
      <c r="C92" s="3215"/>
      <c r="D92" s="3215"/>
      <c r="E92" s="3215"/>
      <c r="F92" s="3215"/>
      <c r="G92" s="3215"/>
      <c r="H92" s="3215"/>
      <c r="I92" s="3215"/>
      <c r="J92" s="3215"/>
      <c r="K92" s="3215"/>
      <c r="L92" s="3215"/>
      <c r="M92" s="3215"/>
      <c r="N92" s="3215"/>
      <c r="O92" s="3215"/>
      <c r="P92" s="3215"/>
    </row>
    <row r="93" spans="1:16" s="157" customFormat="1" ht="12.75">
      <c r="A93" s="3215"/>
      <c r="B93" s="3215"/>
      <c r="C93" s="3215"/>
      <c r="D93" s="3215"/>
      <c r="E93" s="3215"/>
      <c r="F93" s="3215"/>
      <c r="G93" s="3215"/>
      <c r="H93" s="3215"/>
      <c r="I93" s="3215"/>
      <c r="J93" s="3215"/>
      <c r="K93" s="3215"/>
      <c r="L93" s="3215"/>
      <c r="M93" s="3215"/>
      <c r="N93" s="3215"/>
      <c r="O93" s="3215"/>
      <c r="P93" s="3215"/>
    </row>
    <row r="94" spans="1:16" s="157" customFormat="1" ht="12.75">
      <c r="A94" s="3215"/>
      <c r="B94" s="3215"/>
      <c r="C94" s="3215"/>
      <c r="D94" s="3215"/>
      <c r="E94" s="3215"/>
      <c r="F94" s="3215"/>
      <c r="G94" s="3215"/>
      <c r="H94" s="3215"/>
      <c r="I94" s="3215"/>
      <c r="J94" s="3215"/>
      <c r="K94" s="3215"/>
      <c r="L94" s="3215"/>
      <c r="M94" s="3215"/>
      <c r="N94" s="3215"/>
      <c r="O94" s="3215"/>
      <c r="P94" s="3215"/>
    </row>
    <row r="95" spans="1:16" s="157" customFormat="1" ht="12.75">
      <c r="A95" s="3215"/>
      <c r="B95" s="3215"/>
      <c r="C95" s="3215"/>
      <c r="D95" s="3215"/>
      <c r="E95" s="3215"/>
      <c r="F95" s="3215"/>
      <c r="G95" s="3215"/>
      <c r="H95" s="3215"/>
      <c r="I95" s="3215"/>
      <c r="J95" s="3215"/>
      <c r="K95" s="3215"/>
      <c r="L95" s="3215"/>
      <c r="M95" s="3215"/>
      <c r="N95" s="3215"/>
      <c r="O95" s="3215"/>
      <c r="P95" s="3215"/>
    </row>
    <row r="96" spans="1:16" s="157" customFormat="1" ht="12.75">
      <c r="A96" s="3215"/>
      <c r="B96" s="3215"/>
      <c r="C96" s="3215"/>
      <c r="D96" s="3215"/>
      <c r="E96" s="3215"/>
      <c r="F96" s="3215"/>
      <c r="G96" s="3215"/>
      <c r="H96" s="3215"/>
      <c r="I96" s="3215"/>
      <c r="J96" s="3215"/>
      <c r="K96" s="3215"/>
      <c r="L96" s="3215"/>
      <c r="M96" s="3215"/>
      <c r="N96" s="3215"/>
      <c r="O96" s="3215"/>
      <c r="P96" s="3215"/>
    </row>
    <row r="97" spans="1:16" s="157" customFormat="1" ht="12.75">
      <c r="A97" s="3215"/>
      <c r="B97" s="3215"/>
      <c r="C97" s="3215"/>
      <c r="D97" s="3215"/>
      <c r="E97" s="3215"/>
      <c r="F97" s="3215"/>
      <c r="G97" s="3215"/>
      <c r="H97" s="3215"/>
      <c r="I97" s="3215"/>
      <c r="J97" s="3215"/>
      <c r="K97" s="3215"/>
      <c r="L97" s="3215"/>
      <c r="M97" s="3215"/>
      <c r="N97" s="3215"/>
      <c r="O97" s="3215"/>
      <c r="P97" s="3215"/>
    </row>
    <row r="98" spans="1:16" s="157" customFormat="1" ht="12.75">
      <c r="A98" s="3215"/>
      <c r="B98" s="3215"/>
      <c r="C98" s="3215"/>
      <c r="D98" s="3215"/>
      <c r="E98" s="3215"/>
      <c r="F98" s="3215"/>
      <c r="G98" s="3215"/>
      <c r="H98" s="3215"/>
      <c r="I98" s="3215"/>
      <c r="J98" s="3215"/>
      <c r="K98" s="3215"/>
      <c r="L98" s="3215"/>
      <c r="M98" s="3215"/>
      <c r="N98" s="3215"/>
      <c r="O98" s="3215"/>
      <c r="P98" s="3215"/>
    </row>
    <row r="99" spans="1:16" s="157" customFormat="1" ht="12.75">
      <c r="A99" s="3215"/>
      <c r="B99" s="3215"/>
      <c r="C99" s="3215"/>
      <c r="D99" s="3215"/>
      <c r="E99" s="3215"/>
      <c r="F99" s="3215"/>
      <c r="G99" s="3215"/>
      <c r="H99" s="3215"/>
      <c r="I99" s="3215"/>
      <c r="J99" s="3215"/>
      <c r="K99" s="3215"/>
      <c r="L99" s="3215"/>
      <c r="M99" s="3215"/>
      <c r="N99" s="3215"/>
      <c r="O99" s="3215"/>
      <c r="P99" s="3215"/>
    </row>
    <row r="100" spans="1:16" s="157" customFormat="1" ht="12.75">
      <c r="A100" s="3215"/>
      <c r="B100" s="3215"/>
      <c r="C100" s="3215"/>
      <c r="D100" s="3215"/>
      <c r="E100" s="3215"/>
      <c r="F100" s="3215"/>
      <c r="G100" s="3215"/>
      <c r="H100" s="3215"/>
      <c r="I100" s="3215"/>
      <c r="J100" s="3215"/>
      <c r="K100" s="3215"/>
      <c r="L100" s="3215"/>
      <c r="M100" s="3215"/>
      <c r="N100" s="3215"/>
      <c r="O100" s="3215"/>
      <c r="P100" s="3215"/>
    </row>
    <row r="101" spans="1:16" s="157" customFormat="1" ht="12.75">
      <c r="A101" s="3215"/>
      <c r="B101" s="3215"/>
      <c r="C101" s="3215"/>
      <c r="D101" s="3215"/>
      <c r="E101" s="3215"/>
      <c r="F101" s="3215"/>
      <c r="G101" s="3215"/>
      <c r="H101" s="3215"/>
      <c r="I101" s="3215"/>
      <c r="J101" s="3215"/>
      <c r="K101" s="3215"/>
      <c r="L101" s="3215"/>
      <c r="M101" s="3215"/>
      <c r="N101" s="3215"/>
      <c r="O101" s="3215"/>
      <c r="P101" s="3215"/>
    </row>
    <row r="102" spans="1:16" s="157" customFormat="1" ht="12.75">
      <c r="A102" s="3215"/>
      <c r="B102" s="3215"/>
      <c r="C102" s="3215"/>
      <c r="D102" s="3215"/>
      <c r="E102" s="3215"/>
      <c r="F102" s="3215"/>
      <c r="G102" s="3215"/>
      <c r="H102" s="3215"/>
      <c r="I102" s="3215"/>
      <c r="J102" s="3215"/>
      <c r="K102" s="3215"/>
      <c r="L102" s="3215"/>
      <c r="M102" s="3215"/>
      <c r="N102" s="3215"/>
      <c r="O102" s="3215"/>
      <c r="P102" s="3215"/>
    </row>
    <row r="103" spans="1:16" s="157" customFormat="1" ht="12.75">
      <c r="A103" s="3215"/>
      <c r="B103" s="3215"/>
      <c r="C103" s="3215"/>
      <c r="D103" s="3215"/>
      <c r="E103" s="3215"/>
      <c r="F103" s="3215"/>
      <c r="G103" s="3215"/>
      <c r="H103" s="3215"/>
      <c r="I103" s="3215"/>
      <c r="J103" s="3215"/>
      <c r="K103" s="3215"/>
      <c r="L103" s="3215"/>
      <c r="M103" s="3215"/>
      <c r="N103" s="3215"/>
      <c r="O103" s="3215"/>
      <c r="P103" s="3215"/>
    </row>
    <row r="104" spans="1:16" s="157" customFormat="1" ht="12.75">
      <c r="A104" s="3215"/>
      <c r="B104" s="3215"/>
      <c r="C104" s="3215"/>
      <c r="D104" s="3215"/>
      <c r="E104" s="3215"/>
      <c r="F104" s="3215"/>
      <c r="G104" s="3215"/>
      <c r="H104" s="3215"/>
      <c r="I104" s="3215"/>
      <c r="J104" s="3215"/>
      <c r="K104" s="3215"/>
      <c r="L104" s="3215"/>
      <c r="M104" s="3215"/>
      <c r="N104" s="3215"/>
      <c r="O104" s="3215"/>
      <c r="P104" s="3215"/>
    </row>
    <row r="105" spans="1:16" s="157" customFormat="1" ht="12.75">
      <c r="A105" s="3215"/>
      <c r="B105" s="3215"/>
      <c r="C105" s="3215"/>
      <c r="D105" s="3215"/>
      <c r="E105" s="3215"/>
      <c r="F105" s="3215"/>
      <c r="G105" s="3215"/>
      <c r="H105" s="3215"/>
      <c r="I105" s="3215"/>
      <c r="J105" s="3215"/>
      <c r="K105" s="3215"/>
      <c r="L105" s="3215"/>
      <c r="M105" s="3215"/>
      <c r="N105" s="3215"/>
      <c r="O105" s="3215"/>
      <c r="P105" s="3215"/>
    </row>
    <row r="106" spans="1:16" s="157" customFormat="1" ht="12.75">
      <c r="A106" s="3215"/>
      <c r="B106" s="3215"/>
      <c r="C106" s="3215"/>
      <c r="D106" s="3215"/>
      <c r="E106" s="3215"/>
      <c r="F106" s="3215"/>
      <c r="G106" s="3215"/>
      <c r="H106" s="3215"/>
      <c r="I106" s="3215"/>
      <c r="J106" s="3215"/>
      <c r="K106" s="3215"/>
      <c r="L106" s="3215"/>
      <c r="M106" s="3215"/>
      <c r="N106" s="3215"/>
      <c r="O106" s="3215"/>
      <c r="P106" s="3215"/>
    </row>
    <row r="107" spans="1:16" s="157" customFormat="1" ht="12.75">
      <c r="A107" s="3215"/>
      <c r="B107" s="3215"/>
      <c r="C107" s="3215"/>
      <c r="D107" s="3215"/>
      <c r="E107" s="3215"/>
      <c r="F107" s="3215"/>
      <c r="G107" s="3215"/>
      <c r="H107" s="3215"/>
      <c r="I107" s="3215"/>
      <c r="J107" s="3215"/>
      <c r="K107" s="3215"/>
      <c r="L107" s="3215"/>
      <c r="M107" s="3215"/>
      <c r="N107" s="3215"/>
      <c r="O107" s="3215"/>
      <c r="P107" s="3215"/>
    </row>
    <row r="108" spans="1:16" s="157" customFormat="1" ht="12.75">
      <c r="A108" s="3215"/>
      <c r="B108" s="3215"/>
      <c r="C108" s="3215"/>
      <c r="D108" s="3215"/>
      <c r="E108" s="3215"/>
      <c r="F108" s="3215"/>
      <c r="G108" s="3215"/>
      <c r="H108" s="3215"/>
      <c r="I108" s="3215"/>
      <c r="J108" s="3215"/>
      <c r="K108" s="3215"/>
      <c r="L108" s="3215"/>
      <c r="M108" s="3215"/>
      <c r="N108" s="3215"/>
      <c r="O108" s="3215"/>
      <c r="P108" s="3215"/>
    </row>
    <row r="109" spans="1:16" s="157" customFormat="1" ht="12.75">
      <c r="A109" s="3215"/>
      <c r="B109" s="3215"/>
      <c r="C109" s="3215"/>
      <c r="D109" s="3215"/>
      <c r="E109" s="3215"/>
      <c r="F109" s="3215"/>
      <c r="G109" s="3215"/>
      <c r="H109" s="3215"/>
      <c r="I109" s="3215"/>
      <c r="J109" s="3215"/>
      <c r="K109" s="3215"/>
      <c r="L109" s="3215"/>
      <c r="M109" s="3215"/>
      <c r="N109" s="3215"/>
      <c r="O109" s="3215"/>
      <c r="P109" s="3215"/>
    </row>
    <row r="110" spans="1:16" s="157" customFormat="1" ht="12.75">
      <c r="A110" s="3215"/>
      <c r="B110" s="3215"/>
      <c r="C110" s="3215"/>
      <c r="D110" s="3215"/>
      <c r="E110" s="3215"/>
      <c r="F110" s="3215"/>
      <c r="G110" s="3215"/>
      <c r="H110" s="3215"/>
      <c r="I110" s="3215"/>
      <c r="J110" s="3215"/>
      <c r="K110" s="3215"/>
      <c r="L110" s="3215"/>
      <c r="M110" s="3215"/>
      <c r="N110" s="3215"/>
      <c r="O110" s="3215"/>
      <c r="P110" s="3215"/>
    </row>
    <row r="111" spans="1:16" s="157" customFormat="1" ht="12.75">
      <c r="A111" s="3215"/>
      <c r="B111" s="3215"/>
      <c r="C111" s="3215"/>
      <c r="D111" s="3215"/>
      <c r="E111" s="3215"/>
      <c r="F111" s="3215"/>
      <c r="G111" s="3215"/>
      <c r="H111" s="3215"/>
      <c r="I111" s="3215"/>
      <c r="J111" s="3215"/>
      <c r="K111" s="3215"/>
      <c r="L111" s="3215"/>
      <c r="M111" s="3215"/>
      <c r="N111" s="3215"/>
      <c r="O111" s="3215"/>
      <c r="P111" s="3215"/>
    </row>
    <row r="112" spans="1:16" s="157" customFormat="1" ht="12.75">
      <c r="A112" s="3215"/>
      <c r="B112" s="3215"/>
      <c r="C112" s="3215"/>
      <c r="D112" s="3215"/>
      <c r="E112" s="3215"/>
      <c r="F112" s="3215"/>
      <c r="G112" s="3215"/>
      <c r="H112" s="3215"/>
      <c r="I112" s="3215"/>
      <c r="J112" s="3215"/>
      <c r="K112" s="3215"/>
      <c r="L112" s="3215"/>
      <c r="M112" s="3215"/>
      <c r="N112" s="3215"/>
      <c r="O112" s="3215"/>
      <c r="P112" s="3215"/>
    </row>
    <row r="113" spans="1:16" s="157" customFormat="1" ht="12.75">
      <c r="A113" s="3215"/>
      <c r="B113" s="3215"/>
      <c r="C113" s="3215"/>
      <c r="D113" s="3215"/>
      <c r="E113" s="3215"/>
      <c r="F113" s="3215"/>
      <c r="G113" s="3215"/>
      <c r="H113" s="3215"/>
      <c r="I113" s="3215"/>
      <c r="J113" s="3215"/>
      <c r="K113" s="3215"/>
      <c r="L113" s="3215"/>
      <c r="M113" s="3215"/>
      <c r="N113" s="3215"/>
      <c r="O113" s="3215"/>
      <c r="P113" s="3215"/>
    </row>
    <row r="114" spans="1:16" s="157" customFormat="1" ht="12.75">
      <c r="A114" s="3215"/>
      <c r="B114" s="3215"/>
      <c r="C114" s="3215"/>
      <c r="D114" s="3215"/>
      <c r="E114" s="3215"/>
      <c r="F114" s="3215"/>
      <c r="G114" s="3215"/>
      <c r="H114" s="3215"/>
      <c r="I114" s="3215"/>
      <c r="J114" s="3215"/>
      <c r="K114" s="3215"/>
      <c r="L114" s="3215"/>
      <c r="M114" s="3215"/>
      <c r="N114" s="3215"/>
      <c r="O114" s="3215"/>
      <c r="P114" s="3215"/>
    </row>
    <row r="115" spans="1:16" s="157" customFormat="1" ht="12.75">
      <c r="A115" s="3215"/>
      <c r="B115" s="3215"/>
      <c r="C115" s="3215"/>
      <c r="D115" s="3215"/>
      <c r="E115" s="3215"/>
      <c r="F115" s="3215"/>
      <c r="G115" s="3215"/>
      <c r="H115" s="3215"/>
      <c r="I115" s="3215"/>
      <c r="J115" s="3215"/>
      <c r="K115" s="3215"/>
      <c r="L115" s="3215"/>
      <c r="M115" s="3215"/>
      <c r="N115" s="3215"/>
      <c r="O115" s="3215"/>
      <c r="P115" s="3215"/>
    </row>
    <row r="116" spans="1:16" s="157" customFormat="1" ht="12.75">
      <c r="A116" s="3215"/>
      <c r="B116" s="3215"/>
      <c r="C116" s="3215"/>
      <c r="D116" s="3215"/>
      <c r="E116" s="3215"/>
      <c r="F116" s="3215"/>
      <c r="G116" s="3215"/>
      <c r="H116" s="3215"/>
      <c r="I116" s="3215"/>
      <c r="J116" s="3215"/>
      <c r="K116" s="3215"/>
      <c r="L116" s="3215"/>
      <c r="M116" s="3215"/>
      <c r="N116" s="3215"/>
      <c r="O116" s="3215"/>
      <c r="P116" s="3215"/>
    </row>
    <row r="117" spans="1:16" s="157" customFormat="1" ht="12.75">
      <c r="A117" s="3215"/>
      <c r="B117" s="3215"/>
      <c r="C117" s="3215"/>
      <c r="D117" s="3215"/>
      <c r="E117" s="3215"/>
      <c r="F117" s="3215"/>
      <c r="G117" s="3215"/>
      <c r="H117" s="3215"/>
      <c r="I117" s="3215"/>
      <c r="J117" s="3215"/>
      <c r="K117" s="3215"/>
      <c r="L117" s="3215"/>
      <c r="M117" s="3215"/>
      <c r="N117" s="3215"/>
      <c r="O117" s="3215"/>
      <c r="P117" s="3215"/>
    </row>
    <row r="118" spans="1:16" s="157" customFormat="1" ht="12.75">
      <c r="A118" s="3215"/>
      <c r="B118" s="3215"/>
      <c r="C118" s="3215"/>
      <c r="D118" s="3215"/>
      <c r="E118" s="3215"/>
      <c r="F118" s="3215"/>
      <c r="G118" s="3215"/>
      <c r="H118" s="3216"/>
      <c r="I118" s="3216"/>
      <c r="J118" s="3216"/>
      <c r="K118" s="3216"/>
      <c r="L118" s="3216"/>
      <c r="M118" s="3216"/>
      <c r="N118" s="3216"/>
      <c r="O118" s="3216"/>
      <c r="P118" s="3216"/>
    </row>
    <row r="119" spans="1:16" s="157" customFormat="1" ht="12.75">
      <c r="A119" s="3215"/>
      <c r="B119" s="3215"/>
      <c r="C119" s="3215"/>
      <c r="D119" s="3215"/>
      <c r="E119" s="3215"/>
      <c r="F119" s="3215"/>
      <c r="G119" s="3215"/>
      <c r="H119" s="3216"/>
      <c r="I119" s="3216"/>
      <c r="J119" s="3216"/>
      <c r="K119" s="3216"/>
      <c r="L119" s="3216"/>
      <c r="M119" s="3216"/>
      <c r="N119" s="3216"/>
      <c r="O119" s="3216"/>
      <c r="P119" s="3216"/>
    </row>
    <row r="120" spans="1:16" s="157" customFormat="1" ht="12.75">
      <c r="A120" s="3215"/>
      <c r="B120" s="3215"/>
      <c r="C120" s="3215"/>
      <c r="D120" s="3215"/>
      <c r="E120" s="3215"/>
      <c r="F120" s="3215"/>
      <c r="G120" s="3215"/>
      <c r="H120" s="3216"/>
      <c r="I120" s="3216"/>
      <c r="J120" s="3216"/>
      <c r="K120" s="3216"/>
      <c r="L120" s="3216"/>
      <c r="M120" s="3216"/>
      <c r="N120" s="3216"/>
      <c r="O120" s="3216"/>
      <c r="P120" s="3216"/>
    </row>
    <row r="121" spans="1:16" s="157" customFormat="1" ht="12.75">
      <c r="A121" s="3215"/>
      <c r="B121" s="3215"/>
      <c r="C121" s="3215"/>
      <c r="D121" s="3215"/>
      <c r="E121" s="3215"/>
      <c r="F121" s="3215"/>
      <c r="G121" s="3215"/>
      <c r="H121" s="3216"/>
      <c r="I121" s="3216"/>
      <c r="J121" s="3216"/>
      <c r="K121" s="3216"/>
      <c r="L121" s="3216"/>
      <c r="M121" s="3216"/>
      <c r="N121" s="3216"/>
      <c r="O121" s="3216"/>
      <c r="P121" s="3216"/>
    </row>
    <row r="122" spans="1:16" s="157" customFormat="1" ht="12.75">
      <c r="A122" s="3215"/>
      <c r="B122" s="3215"/>
      <c r="C122" s="3215"/>
      <c r="D122" s="3215"/>
      <c r="E122" s="3215"/>
      <c r="F122" s="3215"/>
      <c r="G122" s="3215"/>
      <c r="H122" s="3216"/>
      <c r="I122" s="3216"/>
      <c r="J122" s="3216"/>
      <c r="K122" s="3216"/>
      <c r="L122" s="3216"/>
      <c r="M122" s="3216"/>
      <c r="N122" s="3216"/>
      <c r="O122" s="3216"/>
      <c r="P122" s="3216"/>
    </row>
    <row r="123" spans="1:16" s="157" customFormat="1" ht="12.75">
      <c r="A123" s="3215"/>
      <c r="B123" s="3215"/>
      <c r="C123" s="3215"/>
      <c r="D123" s="3215"/>
      <c r="E123" s="3215"/>
      <c r="F123" s="3215"/>
      <c r="G123" s="3215"/>
      <c r="H123" s="3216"/>
      <c r="I123" s="3216"/>
      <c r="J123" s="3216"/>
      <c r="K123" s="3216"/>
      <c r="L123" s="3216"/>
      <c r="M123" s="3216"/>
      <c r="N123" s="3216"/>
      <c r="O123" s="3216"/>
      <c r="P123" s="3216"/>
    </row>
    <row r="124" spans="1:16" s="157" customFormat="1" ht="12.75">
      <c r="A124" s="3215"/>
      <c r="B124" s="3215"/>
      <c r="C124" s="3215"/>
      <c r="D124" s="3215"/>
      <c r="E124" s="3215"/>
      <c r="F124" s="3215"/>
      <c r="G124" s="3215"/>
      <c r="H124" s="3216"/>
      <c r="I124" s="3216"/>
      <c r="J124" s="3216"/>
      <c r="K124" s="3216"/>
      <c r="L124" s="3216"/>
      <c r="M124" s="3216"/>
      <c r="N124" s="3216"/>
      <c r="O124" s="3216"/>
      <c r="P124" s="3216"/>
    </row>
    <row r="125" spans="1:16" s="157" customFormat="1" ht="12.75">
      <c r="A125" s="3215"/>
      <c r="B125" s="3215"/>
      <c r="C125" s="3215"/>
      <c r="D125" s="3215"/>
      <c r="E125" s="3215"/>
      <c r="F125" s="3215"/>
      <c r="G125" s="3215"/>
      <c r="H125" s="3216"/>
      <c r="I125" s="3216"/>
      <c r="J125" s="3216"/>
      <c r="K125" s="3216"/>
      <c r="L125" s="3216"/>
      <c r="M125" s="3216"/>
      <c r="N125" s="3216"/>
      <c r="O125" s="3216"/>
      <c r="P125" s="3216"/>
    </row>
    <row r="126" spans="1:16" s="157" customFormat="1" ht="12.75">
      <c r="A126" s="3215"/>
      <c r="B126" s="3215"/>
      <c r="C126" s="3215"/>
      <c r="D126" s="3215"/>
      <c r="E126" s="3215"/>
      <c r="F126" s="3215"/>
      <c r="G126" s="3215"/>
      <c r="H126" s="3216"/>
      <c r="I126" s="3216"/>
      <c r="J126" s="3216"/>
      <c r="K126" s="3216"/>
      <c r="L126" s="3216"/>
      <c r="M126" s="3216"/>
      <c r="N126" s="3216"/>
      <c r="O126" s="3216"/>
      <c r="P126" s="3216"/>
    </row>
    <row r="127" spans="1:16" s="157" customFormat="1" ht="12.75">
      <c r="A127" s="3215"/>
      <c r="B127" s="3215"/>
      <c r="C127" s="3215"/>
      <c r="D127" s="3215"/>
      <c r="E127" s="3215"/>
      <c r="F127" s="3215"/>
      <c r="G127" s="3215"/>
      <c r="H127" s="3216"/>
      <c r="I127" s="3216"/>
      <c r="J127" s="3216"/>
      <c r="K127" s="3216"/>
      <c r="L127" s="3216"/>
      <c r="M127" s="3216"/>
      <c r="N127" s="3216"/>
      <c r="O127" s="3216"/>
      <c r="P127" s="3216"/>
    </row>
    <row r="128" spans="1:16" s="157" customFormat="1">
      <c r="A128" s="3216"/>
      <c r="B128" s="3216"/>
      <c r="C128" s="3216"/>
      <c r="D128" s="3216"/>
      <c r="E128" s="3216"/>
      <c r="F128" s="3216"/>
      <c r="G128" s="3216"/>
      <c r="H128" s="3216"/>
      <c r="I128" s="3216"/>
      <c r="J128" s="3216"/>
      <c r="K128" s="3216"/>
      <c r="L128" s="3216"/>
      <c r="M128" s="3216"/>
      <c r="N128" s="3216"/>
      <c r="O128" s="3216"/>
      <c r="P128" s="3216"/>
    </row>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pans="1:7" s="157" customFormat="1">
      <c r="A145" s="3216"/>
      <c r="B145" s="3216"/>
      <c r="C145" s="3216"/>
      <c r="D145" s="3216"/>
      <c r="E145" s="3216"/>
      <c r="F145" s="3216"/>
      <c r="G145" s="3216"/>
    </row>
    <row r="146" spans="1:7" s="157" customFormat="1">
      <c r="A146" s="3216"/>
      <c r="B146" s="3216"/>
      <c r="C146" s="3216"/>
      <c r="D146" s="3216"/>
      <c r="E146" s="3216"/>
      <c r="F146" s="3216"/>
      <c r="G146" s="3216"/>
    </row>
    <row r="147" spans="1:7" s="157" customFormat="1">
      <c r="A147" s="3216"/>
      <c r="B147" s="3216"/>
      <c r="C147" s="3216"/>
      <c r="D147" s="3216"/>
      <c r="E147" s="3216"/>
      <c r="F147" s="3216"/>
      <c r="G147" s="3216"/>
    </row>
    <row r="148" spans="1:7" s="157" customFormat="1">
      <c r="A148" s="3216"/>
      <c r="B148" s="3216"/>
      <c r="C148" s="3216"/>
      <c r="D148" s="3216"/>
      <c r="E148" s="3216"/>
      <c r="F148" s="3216"/>
      <c r="G148" s="3216"/>
    </row>
    <row r="149" spans="1:7" s="157" customFormat="1">
      <c r="A149" s="3216"/>
      <c r="B149" s="3216"/>
      <c r="C149" s="3216"/>
      <c r="D149" s="3216"/>
      <c r="E149" s="3216"/>
      <c r="F149" s="3216"/>
      <c r="G149" s="3216"/>
    </row>
    <row r="150" spans="1:7" s="157" customFormat="1">
      <c r="A150" s="3216"/>
      <c r="B150" s="3216"/>
      <c r="C150" s="3216"/>
      <c r="D150" s="3216"/>
      <c r="E150" s="3216"/>
      <c r="F150" s="3216"/>
      <c r="G150" s="3216"/>
    </row>
    <row r="151" spans="1:7" s="157" customFormat="1">
      <c r="A151" s="3216"/>
      <c r="B151" s="3216"/>
      <c r="C151" s="3216"/>
      <c r="D151" s="3216"/>
      <c r="E151" s="3216"/>
      <c r="F151" s="3216"/>
      <c r="G151" s="3216"/>
    </row>
    <row r="152" spans="1:7" s="157" customFormat="1">
      <c r="A152" s="3216"/>
      <c r="B152" s="3216"/>
      <c r="C152" s="3216"/>
      <c r="D152" s="3216"/>
      <c r="E152" s="3216"/>
      <c r="F152" s="3216"/>
      <c r="G152" s="3216"/>
    </row>
    <row r="153" spans="1:7" s="157" customFormat="1">
      <c r="A153" s="3241"/>
      <c r="B153" s="3241"/>
      <c r="C153" s="3241"/>
      <c r="D153" s="3241"/>
      <c r="E153" s="3241"/>
      <c r="F153" s="3241"/>
      <c r="G153" s="3241"/>
    </row>
    <row r="154" spans="1:7" s="157" customFormat="1">
      <c r="A154" s="3241"/>
      <c r="B154" s="3241"/>
      <c r="C154" s="3241"/>
      <c r="D154" s="3241"/>
      <c r="E154" s="3241"/>
      <c r="F154" s="3241"/>
      <c r="G154" s="3241"/>
    </row>
    <row r="155" spans="1:7" s="157" customFormat="1">
      <c r="A155" s="3241"/>
      <c r="B155" s="3241"/>
      <c r="C155" s="3241"/>
      <c r="D155" s="3241"/>
      <c r="E155" s="3241"/>
      <c r="F155" s="3241"/>
      <c r="G155" s="3241"/>
    </row>
    <row r="156" spans="1:7" s="157" customFormat="1">
      <c r="A156" s="3241"/>
      <c r="B156" s="3241"/>
      <c r="C156" s="3241"/>
      <c r="D156" s="3241"/>
      <c r="E156" s="3241"/>
      <c r="F156" s="3241"/>
      <c r="G156" s="3241"/>
    </row>
    <row r="157" spans="1:7" s="157" customFormat="1">
      <c r="A157" s="3241"/>
      <c r="B157" s="3241"/>
      <c r="C157" s="3241"/>
      <c r="D157" s="3241"/>
      <c r="E157" s="3241"/>
      <c r="F157" s="3241"/>
      <c r="G157" s="3241"/>
    </row>
    <row r="158" spans="1:7" s="157" customFormat="1">
      <c r="A158" s="3241"/>
      <c r="B158" s="3241"/>
      <c r="C158" s="3241"/>
      <c r="D158" s="3241"/>
      <c r="E158" s="3241"/>
      <c r="F158" s="3241"/>
      <c r="G158" s="3241"/>
    </row>
    <row r="159" spans="1:7" s="157" customFormat="1">
      <c r="A159" s="3241"/>
      <c r="B159" s="3241"/>
      <c r="C159" s="3241"/>
      <c r="D159" s="3241"/>
      <c r="E159" s="3241"/>
      <c r="F159" s="3241"/>
      <c r="G159" s="3241"/>
    </row>
    <row r="160" spans="1:7" s="157" customFormat="1">
      <c r="A160" s="3241"/>
      <c r="B160" s="3241"/>
      <c r="C160" s="3241"/>
      <c r="D160" s="3241"/>
      <c r="E160" s="3241"/>
      <c r="F160" s="3241"/>
      <c r="G160" s="3241"/>
    </row>
    <row r="161" spans="1:7" s="157" customFormat="1">
      <c r="A161" s="3241"/>
      <c r="B161" s="3241"/>
      <c r="C161" s="3241"/>
      <c r="D161" s="3241"/>
      <c r="E161" s="3241"/>
      <c r="F161" s="3241"/>
      <c r="G161" s="3241"/>
    </row>
    <row r="162" spans="1:7" s="157" customFormat="1">
      <c r="A162" s="3241"/>
      <c r="B162" s="3241"/>
      <c r="C162" s="3241"/>
      <c r="D162" s="3241"/>
      <c r="E162" s="3241"/>
      <c r="F162" s="3241"/>
      <c r="G162" s="3241"/>
    </row>
    <row r="163" spans="1:7" s="157" customFormat="1">
      <c r="A163" s="3241"/>
      <c r="B163" s="3241"/>
      <c r="C163" s="3241"/>
      <c r="D163" s="3241"/>
      <c r="E163" s="3241"/>
      <c r="F163" s="3241"/>
      <c r="G163" s="3241"/>
    </row>
    <row r="164" spans="1:7" s="157" customFormat="1">
      <c r="A164" s="3241"/>
      <c r="B164" s="3241"/>
      <c r="C164" s="3241"/>
      <c r="D164" s="3241"/>
      <c r="E164" s="3241"/>
      <c r="F164" s="3241"/>
      <c r="G164" s="3241"/>
    </row>
    <row r="165" spans="1:7" s="157" customFormat="1">
      <c r="A165" s="3241"/>
      <c r="B165" s="3241"/>
      <c r="C165" s="3241"/>
      <c r="D165" s="3241"/>
      <c r="E165" s="3241"/>
      <c r="F165" s="3241"/>
      <c r="G165" s="3241"/>
    </row>
    <row r="166" spans="1:7" s="157" customFormat="1">
      <c r="A166" s="3241"/>
      <c r="B166" s="3241"/>
      <c r="C166" s="3241"/>
      <c r="D166" s="3241"/>
      <c r="E166" s="3241"/>
      <c r="F166" s="3241"/>
      <c r="G166" s="3241"/>
    </row>
    <row r="167" spans="1:7" s="157" customFormat="1">
      <c r="A167" s="3241"/>
      <c r="B167" s="3241"/>
      <c r="C167" s="3241"/>
      <c r="D167" s="3241"/>
      <c r="E167" s="3241"/>
      <c r="F167" s="3241"/>
      <c r="G167" s="3241"/>
    </row>
    <row r="168" spans="1:7" s="157" customFormat="1">
      <c r="A168" s="3241"/>
      <c r="B168" s="3241"/>
      <c r="C168" s="3241"/>
      <c r="D168" s="3241"/>
      <c r="E168" s="3241"/>
      <c r="F168" s="3241"/>
      <c r="G168" s="3241"/>
    </row>
    <row r="169" spans="1:7" s="157" customFormat="1">
      <c r="A169" s="3241"/>
      <c r="B169" s="3241"/>
      <c r="C169" s="3241"/>
      <c r="D169" s="3241"/>
      <c r="E169" s="3241"/>
      <c r="F169" s="3241"/>
      <c r="G169" s="3241"/>
    </row>
    <row r="170" spans="1:7" s="157" customFormat="1">
      <c r="A170" s="3241"/>
      <c r="B170" s="3241"/>
      <c r="C170" s="3241"/>
      <c r="D170" s="3241"/>
      <c r="E170" s="3241"/>
      <c r="F170" s="3241"/>
      <c r="G170" s="3241"/>
    </row>
    <row r="171" spans="1:7" s="157" customFormat="1">
      <c r="A171" s="3241"/>
      <c r="B171" s="3241"/>
      <c r="C171" s="3241"/>
      <c r="D171" s="3241"/>
      <c r="E171" s="3241"/>
      <c r="F171" s="3241"/>
      <c r="G171" s="3241"/>
    </row>
    <row r="172" spans="1:7" s="157" customFormat="1">
      <c r="A172" s="3241"/>
      <c r="B172" s="3241"/>
      <c r="C172" s="3241"/>
      <c r="D172" s="3241"/>
      <c r="E172" s="3241"/>
      <c r="F172" s="3241"/>
      <c r="G172" s="3241"/>
    </row>
    <row r="173" spans="1:7" s="157" customFormat="1">
      <c r="A173" s="3241"/>
      <c r="B173" s="3241"/>
      <c r="C173" s="3241"/>
      <c r="D173" s="3241"/>
      <c r="E173" s="3241"/>
      <c r="F173" s="3241"/>
      <c r="G173" s="3241"/>
    </row>
    <row r="174" spans="1:7" s="157" customFormat="1">
      <c r="A174" s="3241"/>
      <c r="B174" s="3241"/>
      <c r="C174" s="3241"/>
      <c r="D174" s="3241"/>
      <c r="E174" s="3241"/>
      <c r="F174" s="3241"/>
      <c r="G174" s="3241"/>
    </row>
    <row r="175" spans="1:7" s="157" customFormat="1">
      <c r="A175" s="3241"/>
      <c r="B175" s="3241"/>
      <c r="C175" s="3241"/>
      <c r="D175" s="3241"/>
      <c r="E175" s="3241"/>
      <c r="F175" s="3241"/>
      <c r="G175" s="3241"/>
    </row>
    <row r="176" spans="1:7" s="157" customFormat="1">
      <c r="A176" s="3241"/>
      <c r="B176" s="3241"/>
      <c r="C176" s="3241"/>
      <c r="D176" s="3241"/>
      <c r="E176" s="3241"/>
      <c r="F176" s="3241"/>
      <c r="G176" s="3241"/>
    </row>
    <row r="177" spans="1:7" s="157" customFormat="1">
      <c r="A177" s="3241"/>
      <c r="B177" s="3241"/>
      <c r="C177" s="3241"/>
      <c r="D177" s="3241"/>
      <c r="E177" s="3241"/>
      <c r="F177" s="3241"/>
      <c r="G177" s="3241"/>
    </row>
    <row r="178" spans="1:7" s="157" customFormat="1">
      <c r="A178" s="3241"/>
      <c r="B178" s="3241"/>
      <c r="C178" s="3241"/>
      <c r="D178" s="3241"/>
      <c r="E178" s="3241"/>
      <c r="F178" s="3241"/>
      <c r="G178" s="3241"/>
    </row>
    <row r="179" spans="1:7" s="157" customFormat="1">
      <c r="A179" s="3241"/>
      <c r="B179" s="3241"/>
      <c r="C179" s="3241"/>
      <c r="D179" s="3241"/>
      <c r="E179" s="3241"/>
      <c r="F179" s="3241"/>
      <c r="G179" s="3241"/>
    </row>
    <row r="180" spans="1:7" s="157" customFormat="1">
      <c r="A180" s="3241"/>
      <c r="B180" s="3241"/>
      <c r="C180" s="3241"/>
      <c r="D180" s="3241"/>
      <c r="E180" s="3241"/>
      <c r="F180" s="3241"/>
      <c r="G180" s="3241"/>
    </row>
    <row r="181" spans="1:7" s="157" customFormat="1">
      <c r="A181" s="3241"/>
      <c r="B181" s="3241"/>
      <c r="C181" s="3241"/>
      <c r="D181" s="3241"/>
      <c r="E181" s="3241"/>
      <c r="F181" s="3241"/>
      <c r="G181" s="3241"/>
    </row>
    <row r="182" spans="1:7" s="157" customFormat="1">
      <c r="A182" s="3241"/>
      <c r="B182" s="3241"/>
      <c r="C182" s="3241"/>
      <c r="D182" s="3241"/>
      <c r="E182" s="3241"/>
      <c r="F182" s="3241"/>
      <c r="G182" s="3241"/>
    </row>
    <row r="183" spans="1:7" s="157" customFormat="1">
      <c r="A183" s="3241"/>
      <c r="B183" s="3241"/>
      <c r="C183" s="3241"/>
      <c r="D183" s="3241"/>
      <c r="E183" s="3241"/>
      <c r="F183" s="3241"/>
      <c r="G183" s="3241"/>
    </row>
    <row r="184" spans="1:7" s="157" customFormat="1">
      <c r="A184" s="3241"/>
      <c r="B184" s="3241"/>
      <c r="C184" s="3241"/>
      <c r="D184" s="3241"/>
      <c r="E184" s="3241"/>
      <c r="F184" s="3241"/>
      <c r="G184" s="3241"/>
    </row>
    <row r="185" spans="1:7" s="157" customFormat="1">
      <c r="A185" s="3241"/>
      <c r="B185" s="3241"/>
      <c r="C185" s="3241"/>
      <c r="D185" s="3241"/>
      <c r="E185" s="3241"/>
      <c r="F185" s="3241"/>
      <c r="G185" s="3241"/>
    </row>
    <row r="186" spans="1:7" s="157" customFormat="1">
      <c r="A186" s="3241"/>
      <c r="B186" s="3241"/>
      <c r="C186" s="3241"/>
      <c r="D186" s="3241"/>
      <c r="E186" s="3241"/>
      <c r="F186" s="3241"/>
      <c r="G186" s="3241"/>
    </row>
    <row r="187" spans="1:7" s="157" customFormat="1">
      <c r="A187" s="3241"/>
      <c r="B187" s="3241"/>
      <c r="C187" s="3241"/>
      <c r="D187" s="3241"/>
      <c r="E187" s="3241"/>
      <c r="F187" s="3241"/>
      <c r="G187" s="3241"/>
    </row>
    <row r="188" spans="1:7" s="157" customFormat="1">
      <c r="A188" s="3241"/>
      <c r="B188" s="3241"/>
      <c r="C188" s="3241"/>
      <c r="D188" s="3241"/>
      <c r="E188" s="3241"/>
      <c r="F188" s="3241"/>
      <c r="G188" s="3241"/>
    </row>
    <row r="189" spans="1:7" s="157" customFormat="1">
      <c r="A189" s="3241"/>
      <c r="B189" s="3241"/>
      <c r="C189" s="3241"/>
      <c r="D189" s="3241"/>
      <c r="E189" s="3241"/>
      <c r="F189" s="3241"/>
      <c r="G189" s="3241"/>
    </row>
    <row r="190" spans="1:7" s="157" customFormat="1">
      <c r="A190" s="3241"/>
      <c r="B190" s="3241"/>
      <c r="C190" s="3241"/>
      <c r="D190" s="3241"/>
      <c r="E190" s="3241"/>
      <c r="F190" s="3241"/>
      <c r="G190" s="3241"/>
    </row>
    <row r="191" spans="1:7" s="157" customFormat="1">
      <c r="A191" s="3241"/>
      <c r="B191" s="3241"/>
      <c r="C191" s="3241"/>
      <c r="D191" s="3241"/>
      <c r="E191" s="3241"/>
      <c r="F191" s="3241"/>
      <c r="G191" s="3241"/>
    </row>
    <row r="192" spans="1:7" s="157" customFormat="1">
      <c r="A192" s="3241"/>
      <c r="B192" s="3241"/>
      <c r="C192" s="3241"/>
      <c r="D192" s="3241"/>
      <c r="E192" s="3241"/>
      <c r="F192" s="3241"/>
      <c r="G192" s="3241"/>
    </row>
    <row r="193" spans="1:7" s="157" customFormat="1">
      <c r="A193" s="3241"/>
      <c r="B193" s="3241"/>
      <c r="C193" s="3241"/>
      <c r="D193" s="3241"/>
      <c r="E193" s="3241"/>
      <c r="F193" s="3241"/>
      <c r="G193" s="3241"/>
    </row>
    <row r="194" spans="1:7" s="157" customFormat="1">
      <c r="A194" s="3241"/>
      <c r="B194" s="3241"/>
      <c r="C194" s="3241"/>
      <c r="D194" s="3241"/>
      <c r="E194" s="3241"/>
      <c r="F194" s="3241"/>
      <c r="G194" s="3241"/>
    </row>
    <row r="195" spans="1:7" s="157" customFormat="1">
      <c r="A195" s="3241"/>
      <c r="B195" s="3241"/>
      <c r="C195" s="3241"/>
      <c r="D195" s="3241"/>
      <c r="E195" s="3241"/>
      <c r="F195" s="3241"/>
      <c r="G195" s="3241"/>
    </row>
    <row r="196" spans="1:7" s="157" customFormat="1">
      <c r="A196" s="3241"/>
      <c r="B196" s="3241"/>
      <c r="C196" s="3241"/>
      <c r="D196" s="3241"/>
      <c r="E196" s="3241"/>
      <c r="F196" s="3241"/>
      <c r="G196" s="3241"/>
    </row>
    <row r="197" spans="1:7" s="157" customFormat="1">
      <c r="A197" s="3241"/>
      <c r="B197" s="3241"/>
      <c r="C197" s="3241"/>
      <c r="D197" s="3241"/>
      <c r="E197" s="3241"/>
      <c r="F197" s="3241"/>
      <c r="G197" s="3241"/>
    </row>
    <row r="198" spans="1:7" s="157" customFormat="1">
      <c r="A198" s="3241"/>
      <c r="B198" s="3241"/>
      <c r="C198" s="3241"/>
      <c r="D198" s="3241"/>
      <c r="E198" s="3241"/>
      <c r="F198" s="3241"/>
      <c r="G198" s="3241"/>
    </row>
    <row r="199" spans="1:7" s="157" customFormat="1">
      <c r="A199" s="3241"/>
      <c r="B199" s="3241"/>
      <c r="C199" s="3241"/>
      <c r="D199" s="3241"/>
      <c r="E199" s="3241"/>
      <c r="F199" s="3241"/>
      <c r="G199" s="3241"/>
    </row>
    <row r="200" spans="1:7" s="157" customFormat="1">
      <c r="A200" s="3241"/>
      <c r="B200" s="3241"/>
      <c r="C200" s="3241"/>
      <c r="D200" s="3241"/>
      <c r="E200" s="3241"/>
      <c r="F200" s="3241"/>
      <c r="G200" s="3241"/>
    </row>
    <row r="201" spans="1:7" s="157" customFormat="1">
      <c r="A201" s="3241"/>
      <c r="B201" s="3241"/>
      <c r="C201" s="3241"/>
      <c r="D201" s="3241"/>
      <c r="E201" s="3241"/>
      <c r="F201" s="3241"/>
      <c r="G201" s="3241"/>
    </row>
    <row r="202" spans="1:7" s="157" customFormat="1">
      <c r="A202" s="3241"/>
      <c r="B202" s="3241"/>
      <c r="C202" s="3241"/>
      <c r="D202" s="3241"/>
      <c r="E202" s="3241"/>
      <c r="F202" s="3241"/>
      <c r="G202" s="3241"/>
    </row>
    <row r="203" spans="1:7" s="157" customFormat="1">
      <c r="A203" s="3241"/>
      <c r="B203" s="3241"/>
      <c r="C203" s="3241"/>
      <c r="D203" s="3241"/>
      <c r="E203" s="3241"/>
      <c r="F203" s="3241"/>
      <c r="G203" s="3241"/>
    </row>
    <row r="204" spans="1:7" s="157" customFormat="1">
      <c r="A204" s="3241"/>
      <c r="B204" s="3241"/>
      <c r="C204" s="3241"/>
      <c r="D204" s="3241"/>
      <c r="E204" s="3241"/>
      <c r="F204" s="3241"/>
      <c r="G204" s="3241"/>
    </row>
    <row r="205" spans="1:7" s="157" customFormat="1">
      <c r="A205" s="3241"/>
      <c r="B205" s="3241"/>
      <c r="C205" s="3241"/>
      <c r="D205" s="3241"/>
      <c r="E205" s="3241"/>
      <c r="F205" s="3241"/>
      <c r="G205" s="3241"/>
    </row>
    <row r="206" spans="1:7" s="157" customFormat="1">
      <c r="A206" s="3241"/>
      <c r="B206" s="3241"/>
      <c r="C206" s="3241"/>
      <c r="D206" s="3241"/>
      <c r="E206" s="3241"/>
      <c r="F206" s="3241"/>
      <c r="G206" s="3241"/>
    </row>
    <row r="207" spans="1:7" s="157" customFormat="1">
      <c r="A207" s="3241"/>
      <c r="B207" s="3241"/>
      <c r="C207" s="3241"/>
      <c r="D207" s="3241"/>
      <c r="E207" s="3241"/>
      <c r="F207" s="3241"/>
      <c r="G207" s="3241"/>
    </row>
    <row r="208" spans="1:7" s="157" customFormat="1">
      <c r="A208" s="3241"/>
      <c r="B208" s="3241"/>
      <c r="C208" s="3241"/>
      <c r="D208" s="3241"/>
      <c r="E208" s="3241"/>
      <c r="F208" s="3241"/>
      <c r="G208" s="3241"/>
    </row>
    <row r="209" spans="1:7" s="157" customFormat="1">
      <c r="A209" s="3241"/>
      <c r="B209" s="3241"/>
      <c r="C209" s="3241"/>
      <c r="D209" s="3241"/>
      <c r="E209" s="3241"/>
      <c r="F209" s="3241"/>
      <c r="G209" s="3241"/>
    </row>
    <row r="210" spans="1:7" s="157" customFormat="1">
      <c r="A210" s="3241"/>
      <c r="B210" s="3241"/>
      <c r="C210" s="3241"/>
      <c r="D210" s="3241"/>
      <c r="E210" s="3241"/>
      <c r="F210" s="3241"/>
      <c r="G210" s="3241"/>
    </row>
    <row r="211" spans="1:7" s="157" customFormat="1">
      <c r="A211" s="3241"/>
      <c r="B211" s="3241"/>
      <c r="C211" s="3241"/>
      <c r="D211" s="3241"/>
      <c r="E211" s="3241"/>
      <c r="F211" s="3241"/>
      <c r="G211" s="3241"/>
    </row>
    <row r="212" spans="1:7" s="157" customFormat="1">
      <c r="A212" s="3241"/>
      <c r="B212" s="3241"/>
      <c r="C212" s="3241"/>
      <c r="D212" s="3241"/>
      <c r="E212" s="3241"/>
      <c r="F212" s="3241"/>
      <c r="G212" s="3241"/>
    </row>
    <row r="213" spans="1:7" s="157" customFormat="1">
      <c r="A213" s="3241"/>
      <c r="B213" s="3241"/>
      <c r="C213" s="3241"/>
      <c r="D213" s="3241"/>
      <c r="E213" s="3241"/>
      <c r="F213" s="3241"/>
      <c r="G213" s="3241"/>
    </row>
    <row r="214" spans="1:7" s="157" customFormat="1">
      <c r="A214" s="3241"/>
      <c r="B214" s="3241"/>
      <c r="C214" s="3241"/>
      <c r="D214" s="3241"/>
      <c r="E214" s="3241"/>
      <c r="F214" s="3241"/>
      <c r="G214" s="3241"/>
    </row>
    <row r="215" spans="1:7" s="157" customFormat="1">
      <c r="A215" s="3241"/>
      <c r="B215" s="3241"/>
      <c r="C215" s="3241"/>
      <c r="D215" s="3241"/>
      <c r="E215" s="3241"/>
      <c r="F215" s="3241"/>
      <c r="G215" s="3241"/>
    </row>
    <row r="216" spans="1:7" s="157" customFormat="1">
      <c r="A216" s="3241"/>
      <c r="B216" s="3241"/>
      <c r="C216" s="3241"/>
      <c r="D216" s="3241"/>
      <c r="E216" s="3241"/>
      <c r="F216" s="3241"/>
      <c r="G216" s="3241"/>
    </row>
    <row r="217" spans="1:7" s="157" customFormat="1">
      <c r="A217" s="3241"/>
      <c r="B217" s="3241"/>
      <c r="C217" s="3241"/>
      <c r="D217" s="3241"/>
      <c r="E217" s="3241"/>
      <c r="F217" s="3241"/>
      <c r="G217" s="3241"/>
    </row>
    <row r="218" spans="1:7" s="157" customFormat="1">
      <c r="A218" s="3241"/>
      <c r="B218" s="3241"/>
      <c r="C218" s="3241"/>
      <c r="D218" s="3241"/>
      <c r="E218" s="3241"/>
      <c r="F218" s="3241"/>
      <c r="G218" s="3241"/>
    </row>
    <row r="219" spans="1:7" s="157" customFormat="1">
      <c r="A219" s="3241"/>
      <c r="B219" s="3241"/>
      <c r="C219" s="3241"/>
      <c r="D219" s="3241"/>
      <c r="E219" s="3241"/>
      <c r="F219" s="3241"/>
      <c r="G219" s="3241"/>
    </row>
    <row r="220" spans="1:7" s="157" customFormat="1">
      <c r="A220" s="3241"/>
      <c r="B220" s="3241"/>
      <c r="C220" s="3241"/>
      <c r="D220" s="3241"/>
      <c r="E220" s="3241"/>
      <c r="F220" s="3241"/>
      <c r="G220" s="3241"/>
    </row>
    <row r="221" spans="1:7" s="157" customFormat="1">
      <c r="A221" s="3241"/>
      <c r="B221" s="3241"/>
      <c r="C221" s="3241"/>
      <c r="D221" s="3241"/>
      <c r="E221" s="3241"/>
      <c r="F221" s="3241"/>
      <c r="G221" s="3241"/>
    </row>
    <row r="222" spans="1:7" s="157" customFormat="1">
      <c r="A222" s="3241"/>
      <c r="B222" s="3241"/>
      <c r="C222" s="3241"/>
      <c r="D222" s="3241"/>
      <c r="E222" s="3241"/>
      <c r="F222" s="3241"/>
      <c r="G222" s="3241"/>
    </row>
    <row r="223" spans="1:7" s="157" customFormat="1">
      <c r="A223" s="3241"/>
      <c r="B223" s="3241"/>
      <c r="C223" s="3241"/>
      <c r="D223" s="3241"/>
      <c r="E223" s="3241"/>
      <c r="F223" s="3241"/>
      <c r="G223" s="3241"/>
    </row>
    <row r="224" spans="1:7" s="157" customFormat="1">
      <c r="A224" s="3241"/>
      <c r="B224" s="3241"/>
      <c r="C224" s="3241"/>
      <c r="D224" s="3241"/>
      <c r="E224" s="3241"/>
      <c r="F224" s="3241"/>
      <c r="G224" s="3241"/>
    </row>
    <row r="225" spans="1:7" s="157" customFormat="1">
      <c r="A225" s="3241"/>
      <c r="B225" s="3241"/>
      <c r="C225" s="3241"/>
      <c r="D225" s="3241"/>
      <c r="E225" s="3241"/>
      <c r="F225" s="3241"/>
      <c r="G225" s="3241"/>
    </row>
    <row r="226" spans="1:7" s="157" customFormat="1">
      <c r="A226" s="3241"/>
      <c r="B226" s="3241"/>
      <c r="C226" s="3241"/>
      <c r="D226" s="3241"/>
      <c r="E226" s="3241"/>
      <c r="F226" s="3241"/>
      <c r="G226" s="3241"/>
    </row>
    <row r="227" spans="1:7" s="157" customFormat="1">
      <c r="A227" s="3241"/>
      <c r="B227" s="3241"/>
      <c r="C227" s="3241"/>
      <c r="D227" s="3241"/>
      <c r="E227" s="3241"/>
      <c r="F227" s="3241"/>
      <c r="G227" s="3241"/>
    </row>
    <row r="228" spans="1:7" s="157" customFormat="1">
      <c r="A228" s="3241"/>
      <c r="B228" s="3241"/>
      <c r="C228" s="3241"/>
      <c r="D228" s="3241"/>
      <c r="E228" s="3241"/>
      <c r="F228" s="3241"/>
      <c r="G228" s="3241"/>
    </row>
    <row r="229" spans="1:7" s="157" customFormat="1">
      <c r="A229" s="3241"/>
      <c r="B229" s="3241"/>
      <c r="C229" s="3241"/>
      <c r="D229" s="3241"/>
      <c r="E229" s="3241"/>
      <c r="F229" s="3241"/>
      <c r="G229" s="3241"/>
    </row>
    <row r="230" spans="1:7">
      <c r="A230" s="3241"/>
      <c r="B230" s="3241"/>
      <c r="C230" s="3241"/>
      <c r="D230" s="3241"/>
      <c r="E230" s="3241"/>
      <c r="F230" s="3241"/>
      <c r="G230" s="3241"/>
    </row>
  </sheetData>
  <pageMargins left="0.65" right="0.25" top="0.5" bottom="0.5" header="0.25" footer="0.25"/>
  <pageSetup scale="99" orientation="portrait" r:id="rId1"/>
  <headerFooter alignWithMargins="0">
    <oddHeader>&amp;L&amp;"Arial,Regular"&amp;8 26&amp;R&amp;"Arial,Regular"&amp;8Road Initials: UPRR  Year: 2012</oddHeader>
    <oddFooter>&amp;L&amp;"Arial,Regular"&amp;8Railroad Annual Report R-1</oddFooter>
  </headerFooter>
</worksheet>
</file>

<file path=xl/worksheets/sheet22.xml><?xml version="1.0" encoding="utf-8"?>
<worksheet xmlns="http://schemas.openxmlformats.org/spreadsheetml/2006/main" xmlns:r="http://schemas.openxmlformats.org/officeDocument/2006/relationships">
  <sheetPr codeName="Sheet22">
    <pageSetUpPr fitToPage="1"/>
  </sheetPr>
  <dimension ref="A1:K264"/>
  <sheetViews>
    <sheetView zoomScaleNormal="100" workbookViewId="0"/>
  </sheetViews>
  <sheetFormatPr defaultColWidth="9.625" defaultRowHeight="11.25"/>
  <cols>
    <col min="1" max="1" width="3.375" style="161" customWidth="1"/>
    <col min="2" max="7" width="11.375" style="161" customWidth="1"/>
    <col min="8" max="8" width="13.375" style="161" bestFit="1" customWidth="1"/>
    <col min="9" max="9" width="3.375" style="161" customWidth="1"/>
    <col min="10" max="10" width="4.625" style="163" customWidth="1"/>
    <col min="11" max="11" width="10.625" style="163" customWidth="1"/>
    <col min="12" max="12" width="9.625" style="163" customWidth="1"/>
    <col min="13" max="13" width="14.125" style="163" customWidth="1"/>
    <col min="14" max="14" width="8.25" style="163" customWidth="1"/>
    <col min="15" max="15" width="12.25" style="163" customWidth="1"/>
    <col min="16" max="16" width="12.625" style="163" customWidth="1"/>
    <col min="17" max="17" width="15.625" style="163" customWidth="1"/>
    <col min="18" max="18" width="4.625" style="163" customWidth="1"/>
    <col min="19" max="19" width="9.625" style="163"/>
    <col min="20" max="20" width="6.625" style="163" customWidth="1"/>
    <col min="21" max="16384" width="9.625" style="163"/>
  </cols>
  <sheetData>
    <row r="1" spans="1:11" s="157" customFormat="1" ht="16.5" customHeight="1">
      <c r="A1" s="3267"/>
      <c r="B1" s="3268"/>
      <c r="C1" s="3268"/>
      <c r="D1" s="3268"/>
      <c r="E1" s="3268"/>
      <c r="F1" s="3268"/>
      <c r="G1" s="3268"/>
      <c r="H1" s="3268"/>
      <c r="I1" s="3269"/>
      <c r="J1" s="1288"/>
      <c r="K1" s="1288"/>
    </row>
    <row r="2" spans="1:11" s="157" customFormat="1" ht="12.75" customHeight="1">
      <c r="A2" s="3311" t="s">
        <v>1906</v>
      </c>
      <c r="B2" s="3275"/>
      <c r="C2" s="3275"/>
      <c r="D2" s="3275"/>
      <c r="E2" s="3275"/>
      <c r="F2" s="3275"/>
      <c r="G2" s="3275"/>
      <c r="H2" s="3325"/>
      <c r="I2" s="3276"/>
      <c r="J2" s="1288"/>
      <c r="K2" s="1288"/>
    </row>
    <row r="3" spans="1:11" s="157" customFormat="1" ht="12.75" customHeight="1">
      <c r="A3" s="3274" t="s">
        <v>1</v>
      </c>
      <c r="B3" s="3275"/>
      <c r="C3" s="3275"/>
      <c r="D3" s="3275"/>
      <c r="E3" s="3275"/>
      <c r="F3" s="3275"/>
      <c r="G3" s="3275"/>
      <c r="H3" s="3275"/>
      <c r="I3" s="3276"/>
      <c r="J3" s="1288"/>
      <c r="K3" s="1288"/>
    </row>
    <row r="4" spans="1:11" s="157" customFormat="1" ht="11.25" customHeight="1">
      <c r="A4" s="3277"/>
      <c r="B4" s="3273"/>
      <c r="C4" s="3273"/>
      <c r="D4" s="3273"/>
      <c r="E4" s="3273"/>
      <c r="F4" s="3273"/>
      <c r="G4" s="3273"/>
      <c r="H4" s="3273"/>
      <c r="I4" s="3278"/>
      <c r="J4" s="1288"/>
      <c r="K4" s="1288"/>
    </row>
    <row r="5" spans="1:11" s="157" customFormat="1" ht="11.25" customHeight="1">
      <c r="A5" s="3279" t="s">
        <v>514</v>
      </c>
      <c r="B5" s="3280" t="s">
        <v>1907</v>
      </c>
      <c r="C5" s="3273"/>
      <c r="D5" s="3273"/>
      <c r="E5" s="3273"/>
      <c r="F5" s="3273"/>
      <c r="G5" s="3273"/>
      <c r="H5" s="3273"/>
      <c r="I5" s="3278"/>
      <c r="J5" s="1288"/>
      <c r="K5" s="1288"/>
    </row>
    <row r="6" spans="1:11" s="157" customFormat="1" ht="11.25" customHeight="1">
      <c r="A6" s="3281"/>
      <c r="B6" s="3280" t="s">
        <v>1908</v>
      </c>
      <c r="C6" s="3273"/>
      <c r="D6" s="3273"/>
      <c r="E6" s="3273"/>
      <c r="F6" s="3273"/>
      <c r="G6" s="3273"/>
      <c r="H6" s="3273"/>
      <c r="I6" s="3282"/>
      <c r="J6" s="1288"/>
      <c r="K6" s="1288"/>
    </row>
    <row r="7" spans="1:11" s="157" customFormat="1">
      <c r="A7" s="3281"/>
      <c r="B7" s="3280" t="s">
        <v>1909</v>
      </c>
      <c r="C7" s="3273"/>
      <c r="D7" s="3273"/>
      <c r="E7" s="3273"/>
      <c r="F7" s="3273"/>
      <c r="G7" s="3273"/>
      <c r="H7" s="3273"/>
      <c r="I7" s="3282"/>
      <c r="J7" s="1288"/>
      <c r="K7" s="1288"/>
    </row>
    <row r="8" spans="1:11" s="157" customFormat="1" ht="11.25" customHeight="1">
      <c r="A8" s="3281"/>
      <c r="B8" s="3273"/>
      <c r="C8" s="3273"/>
      <c r="D8" s="3273"/>
      <c r="E8" s="3273"/>
      <c r="F8" s="3273"/>
      <c r="G8" s="3273"/>
      <c r="H8" s="3273"/>
      <c r="I8" s="3282"/>
      <c r="J8" s="1288"/>
      <c r="K8" s="1288"/>
    </row>
    <row r="9" spans="1:11" s="157" customFormat="1">
      <c r="A9" s="3279" t="s">
        <v>620</v>
      </c>
      <c r="B9" s="3280" t="s">
        <v>1910</v>
      </c>
      <c r="C9" s="3273"/>
      <c r="D9" s="3273"/>
      <c r="E9" s="3273"/>
      <c r="F9" s="3273"/>
      <c r="G9" s="3273"/>
      <c r="H9" s="3273"/>
      <c r="I9" s="3282"/>
      <c r="J9" s="1288"/>
      <c r="K9" s="1288"/>
    </row>
    <row r="10" spans="1:11" s="157" customFormat="1" ht="11.25" customHeight="1">
      <c r="A10" s="3281"/>
      <c r="B10" s="3280"/>
      <c r="C10" s="3273"/>
      <c r="D10" s="3273"/>
      <c r="E10" s="3273"/>
      <c r="F10" s="3273"/>
      <c r="G10" s="3273"/>
      <c r="H10" s="3273"/>
      <c r="I10" s="3282"/>
      <c r="J10" s="1288"/>
      <c r="K10" s="1288"/>
    </row>
    <row r="11" spans="1:11" s="157" customFormat="1" ht="11.25" customHeight="1">
      <c r="A11" s="3279" t="s">
        <v>621</v>
      </c>
      <c r="B11" s="3280" t="s">
        <v>1911</v>
      </c>
      <c r="C11" s="3273"/>
      <c r="D11" s="3273"/>
      <c r="E11" s="3273"/>
      <c r="F11" s="3273"/>
      <c r="G11" s="3273"/>
      <c r="H11" s="3273"/>
      <c r="I11" s="3282"/>
      <c r="J11" s="1288"/>
      <c r="K11" s="1288"/>
    </row>
    <row r="12" spans="1:11" s="157" customFormat="1">
      <c r="A12" s="3277"/>
      <c r="B12" s="3280" t="s">
        <v>1912</v>
      </c>
      <c r="C12" s="3273"/>
      <c r="D12" s="3273"/>
      <c r="E12" s="3273"/>
      <c r="F12" s="3273"/>
      <c r="G12" s="3273"/>
      <c r="H12" s="3273"/>
      <c r="I12" s="3282"/>
      <c r="J12" s="1288"/>
      <c r="K12" s="1288"/>
    </row>
    <row r="13" spans="1:11" s="157" customFormat="1" ht="11.25" customHeight="1">
      <c r="A13" s="3281"/>
      <c r="B13" s="3273"/>
      <c r="C13" s="3273"/>
      <c r="D13" s="3273"/>
      <c r="E13" s="3273"/>
      <c r="F13" s="3273"/>
      <c r="G13" s="3273"/>
      <c r="H13" s="3273"/>
      <c r="I13" s="3282"/>
      <c r="J13" s="1288"/>
      <c r="K13" s="1288"/>
    </row>
    <row r="14" spans="1:11" s="157" customFormat="1" ht="11.25" customHeight="1">
      <c r="A14" s="3279" t="s">
        <v>1199</v>
      </c>
      <c r="B14" s="3280" t="s">
        <v>1913</v>
      </c>
      <c r="C14" s="3273"/>
      <c r="D14" s="3273"/>
      <c r="E14" s="3273"/>
      <c r="F14" s="3273"/>
      <c r="G14" s="3273"/>
      <c r="H14" s="3273"/>
      <c r="I14" s="3282"/>
      <c r="J14" s="1288"/>
      <c r="K14" s="1288"/>
    </row>
    <row r="15" spans="1:11" s="157" customFormat="1">
      <c r="A15" s="3277"/>
      <c r="B15" s="3280" t="s">
        <v>1914</v>
      </c>
      <c r="C15" s="3273"/>
      <c r="D15" s="3273"/>
      <c r="E15" s="3273"/>
      <c r="F15" s="3273"/>
      <c r="G15" s="3273"/>
      <c r="H15" s="3273"/>
      <c r="I15" s="3282"/>
      <c r="J15" s="1288"/>
      <c r="K15" s="1288"/>
    </row>
    <row r="16" spans="1:11" s="157" customFormat="1" ht="11.25" customHeight="1">
      <c r="A16" s="3281"/>
      <c r="B16" s="3273"/>
      <c r="C16" s="3273"/>
      <c r="D16" s="3273"/>
      <c r="E16" s="3273"/>
      <c r="F16" s="3273"/>
      <c r="G16" s="3273"/>
      <c r="H16" s="3273"/>
      <c r="I16" s="3282"/>
      <c r="J16" s="1288"/>
      <c r="K16" s="1288"/>
    </row>
    <row r="17" spans="1:11" s="157" customFormat="1">
      <c r="A17" s="3279" t="s">
        <v>1264</v>
      </c>
      <c r="B17" s="3273" t="s">
        <v>1915</v>
      </c>
      <c r="C17" s="3273"/>
      <c r="D17" s="3273"/>
      <c r="E17" s="3273"/>
      <c r="F17" s="3273"/>
      <c r="G17" s="3273"/>
      <c r="H17" s="3273"/>
      <c r="I17" s="3282"/>
      <c r="J17" s="3273"/>
      <c r="K17" s="3273"/>
    </row>
    <row r="18" spans="1:11" s="157" customFormat="1" ht="11.25" customHeight="1">
      <c r="A18" s="3281"/>
      <c r="B18" s="3280"/>
      <c r="C18" s="3273"/>
      <c r="D18" s="3273"/>
      <c r="E18" s="3273"/>
      <c r="F18" s="3273"/>
      <c r="G18" s="3273"/>
      <c r="H18" s="3273"/>
      <c r="I18" s="3282"/>
      <c r="J18" s="3273"/>
      <c r="K18" s="3273"/>
    </row>
    <row r="19" spans="1:11" s="157" customFormat="1">
      <c r="A19" s="3279" t="s">
        <v>1262</v>
      </c>
      <c r="B19" s="3280" t="s">
        <v>1916</v>
      </c>
      <c r="C19" s="3273"/>
      <c r="D19" s="3273"/>
      <c r="E19" s="3273"/>
      <c r="F19" s="3273"/>
      <c r="G19" s="3273"/>
      <c r="H19" s="3273"/>
      <c r="I19" s="3282"/>
      <c r="J19" s="3273"/>
      <c r="K19" s="3273"/>
    </row>
    <row r="20" spans="1:11" s="157" customFormat="1">
      <c r="A20" s="3279"/>
      <c r="B20" s="3273" t="s">
        <v>1917</v>
      </c>
      <c r="C20" s="3273"/>
      <c r="D20" s="3273"/>
      <c r="E20" s="3273"/>
      <c r="F20" s="3273"/>
      <c r="G20" s="3273"/>
      <c r="H20" s="3273"/>
      <c r="I20" s="3282"/>
      <c r="J20" s="3273"/>
      <c r="K20" s="3273"/>
    </row>
    <row r="21" spans="1:11" s="157" customFormat="1" ht="12.75" customHeight="1">
      <c r="A21" s="3326"/>
      <c r="B21" s="3514" t="s">
        <v>1918</v>
      </c>
      <c r="C21" s="3515"/>
      <c r="D21" s="3515"/>
      <c r="E21" s="3515"/>
      <c r="F21" s="3326"/>
      <c r="G21" s="3326"/>
      <c r="H21" s="3326"/>
      <c r="I21" s="3326"/>
      <c r="J21" s="3273"/>
      <c r="K21" s="3273"/>
    </row>
    <row r="22" spans="1:11" s="157" customFormat="1" ht="12.75" customHeight="1">
      <c r="A22" s="3283" t="s">
        <v>7</v>
      </c>
      <c r="B22" s="3304" t="s">
        <v>1919</v>
      </c>
      <c r="C22" s="3290"/>
      <c r="D22" s="3290" t="s">
        <v>1920</v>
      </c>
      <c r="E22" s="3290" t="s">
        <v>1921</v>
      </c>
      <c r="F22" s="3283" t="s">
        <v>1922</v>
      </c>
      <c r="G22" s="3283" t="s">
        <v>1923</v>
      </c>
      <c r="H22" s="3283" t="s">
        <v>1924</v>
      </c>
      <c r="I22" s="3283" t="s">
        <v>7</v>
      </c>
      <c r="J22" s="3273"/>
      <c r="K22" s="3273"/>
    </row>
    <row r="23" spans="1:11" s="157" customFormat="1" ht="12.75" customHeight="1">
      <c r="A23" s="3283" t="s">
        <v>12</v>
      </c>
      <c r="B23" s="3304" t="s">
        <v>5</v>
      </c>
      <c r="C23" s="3290" t="s">
        <v>1925</v>
      </c>
      <c r="D23" s="3290" t="s">
        <v>1926</v>
      </c>
      <c r="E23" s="3290" t="s">
        <v>5</v>
      </c>
      <c r="F23" s="3283" t="s">
        <v>1927</v>
      </c>
      <c r="G23" s="3283" t="s">
        <v>1928</v>
      </c>
      <c r="H23" s="3283" t="s">
        <v>1929</v>
      </c>
      <c r="I23" s="3283" t="s">
        <v>12</v>
      </c>
      <c r="J23" s="3273"/>
      <c r="K23" s="3273"/>
    </row>
    <row r="24" spans="1:11" s="157" customFormat="1" ht="12.75" customHeight="1">
      <c r="A24" s="3284"/>
      <c r="B24" s="3305" t="s">
        <v>25</v>
      </c>
      <c r="C24" s="3313" t="s">
        <v>26</v>
      </c>
      <c r="D24" s="3313" t="s">
        <v>322</v>
      </c>
      <c r="E24" s="3313" t="s">
        <v>689</v>
      </c>
      <c r="F24" s="3285" t="s">
        <v>690</v>
      </c>
      <c r="G24" s="3285" t="s">
        <v>1930</v>
      </c>
      <c r="H24" s="3285" t="s">
        <v>1931</v>
      </c>
      <c r="I24" s="3284"/>
      <c r="J24" s="3273"/>
      <c r="K24" s="3273"/>
    </row>
    <row r="25" spans="1:11" s="157" customFormat="1" ht="12.75" customHeight="1">
      <c r="A25" s="3287">
        <v>1</v>
      </c>
      <c r="B25" s="3322"/>
      <c r="C25" s="3303"/>
      <c r="D25" s="3303"/>
      <c r="E25" s="3303"/>
      <c r="F25" s="3303"/>
      <c r="G25" s="3303"/>
      <c r="H25" s="3303"/>
      <c r="I25" s="3287">
        <v>1</v>
      </c>
      <c r="J25" s="3273"/>
      <c r="K25" s="3297"/>
    </row>
    <row r="26" spans="1:11" s="157" customFormat="1" ht="12.75" customHeight="1">
      <c r="A26" s="3287">
        <v>2</v>
      </c>
      <c r="B26" s="3303"/>
      <c r="C26" s="3321"/>
      <c r="D26" s="3303"/>
      <c r="E26" s="3299"/>
      <c r="F26" s="3321"/>
      <c r="G26" s="3303"/>
      <c r="H26" s="3303"/>
      <c r="I26" s="3287">
        <v>2</v>
      </c>
      <c r="J26" s="3289"/>
      <c r="K26" s="3280"/>
    </row>
    <row r="27" spans="1:11" s="157" customFormat="1" ht="12.75" customHeight="1">
      <c r="A27" s="3287">
        <v>3</v>
      </c>
      <c r="B27" s="3299">
        <v>260</v>
      </c>
      <c r="C27" s="3299"/>
      <c r="D27" s="3299"/>
      <c r="E27" s="3299">
        <v>260</v>
      </c>
      <c r="F27" s="3321"/>
      <c r="G27" s="3303"/>
      <c r="H27" s="3303"/>
      <c r="I27" s="3287">
        <v>3</v>
      </c>
      <c r="J27" s="3289"/>
      <c r="K27" s="3280"/>
    </row>
    <row r="28" spans="1:11" s="157" customFormat="1" ht="12.75" customHeight="1">
      <c r="A28" s="3287">
        <v>4</v>
      </c>
      <c r="B28" s="3299">
        <v>325</v>
      </c>
      <c r="C28" s="3299"/>
      <c r="D28" s="3299"/>
      <c r="E28" s="3299">
        <v>325</v>
      </c>
      <c r="F28" s="3321"/>
      <c r="G28" s="3303"/>
      <c r="H28" s="3303"/>
      <c r="I28" s="3287">
        <v>4</v>
      </c>
      <c r="J28" s="3273"/>
      <c r="K28" s="3280"/>
    </row>
    <row r="29" spans="1:11" s="157" customFormat="1" ht="12.75" customHeight="1">
      <c r="A29" s="3287">
        <v>5</v>
      </c>
      <c r="B29" s="3299">
        <v>81688</v>
      </c>
      <c r="C29" s="3299"/>
      <c r="D29" s="3299"/>
      <c r="E29" s="3299">
        <v>81688</v>
      </c>
      <c r="F29" s="3321"/>
      <c r="G29" s="3303"/>
      <c r="H29" s="3303"/>
      <c r="I29" s="3287">
        <v>5</v>
      </c>
      <c r="J29" s="3289"/>
      <c r="K29" s="3280"/>
    </row>
    <row r="30" spans="1:11" s="157" customFormat="1" ht="12.75" customHeight="1">
      <c r="A30" s="3287">
        <v>6</v>
      </c>
      <c r="B30" s="3299">
        <v>13</v>
      </c>
      <c r="C30" s="3299"/>
      <c r="D30" s="3299"/>
      <c r="E30" s="3299">
        <v>13</v>
      </c>
      <c r="F30" s="3321"/>
      <c r="G30" s="3303"/>
      <c r="H30" s="3303"/>
      <c r="I30" s="3287">
        <v>6</v>
      </c>
      <c r="J30" s="3289"/>
      <c r="K30" s="3280"/>
    </row>
    <row r="31" spans="1:11" s="157" customFormat="1" ht="12.75" customHeight="1">
      <c r="A31" s="3287">
        <v>7</v>
      </c>
      <c r="B31" s="3299">
        <v>917</v>
      </c>
      <c r="C31" s="3299"/>
      <c r="D31" s="3299"/>
      <c r="E31" s="3299">
        <v>917</v>
      </c>
      <c r="F31" s="3321"/>
      <c r="G31" s="3303"/>
      <c r="H31" s="3303"/>
      <c r="I31" s="3287">
        <v>7</v>
      </c>
      <c r="J31" s="3289"/>
      <c r="K31" s="3280"/>
    </row>
    <row r="32" spans="1:11" s="157" customFormat="1" ht="12.75" customHeight="1">
      <c r="A32" s="3287">
        <v>8</v>
      </c>
      <c r="B32" s="3299">
        <v>1</v>
      </c>
      <c r="C32" s="3312"/>
      <c r="D32" s="3299"/>
      <c r="E32" s="3299">
        <v>1</v>
      </c>
      <c r="F32" s="3321"/>
      <c r="G32" s="3303"/>
      <c r="H32" s="3303"/>
      <c r="I32" s="3287">
        <v>8</v>
      </c>
      <c r="J32" s="3289"/>
      <c r="K32" s="3280"/>
    </row>
    <row r="33" spans="1:11" s="157" customFormat="1" ht="12.75" customHeight="1">
      <c r="A33" s="3287">
        <v>9</v>
      </c>
      <c r="B33" s="3299">
        <v>664</v>
      </c>
      <c r="C33" s="3312"/>
      <c r="D33" s="3312"/>
      <c r="E33" s="3299">
        <v>664</v>
      </c>
      <c r="F33" s="3321"/>
      <c r="G33" s="3303"/>
      <c r="H33" s="3303"/>
      <c r="I33" s="3287">
        <v>9</v>
      </c>
      <c r="J33" s="3289"/>
      <c r="K33" s="3280"/>
    </row>
    <row r="34" spans="1:11" s="157" customFormat="1" ht="12.75" customHeight="1">
      <c r="A34" s="3287">
        <v>10</v>
      </c>
      <c r="B34" s="3299">
        <v>6</v>
      </c>
      <c r="C34" s="3299"/>
      <c r="D34" s="3299"/>
      <c r="E34" s="3299">
        <v>6</v>
      </c>
      <c r="F34" s="3321"/>
      <c r="G34" s="3303"/>
      <c r="H34" s="3303"/>
      <c r="I34" s="3287">
        <v>10</v>
      </c>
      <c r="J34" s="3289"/>
      <c r="K34" s="3273"/>
    </row>
    <row r="35" spans="1:11" s="157" customFormat="1" ht="12.75" customHeight="1">
      <c r="A35" s="3287">
        <v>11</v>
      </c>
      <c r="B35" s="3299">
        <v>138231</v>
      </c>
      <c r="C35" s="3299"/>
      <c r="D35" s="3299"/>
      <c r="E35" s="3299">
        <v>138231</v>
      </c>
      <c r="F35" s="3321"/>
      <c r="G35" s="3298"/>
      <c r="H35" s="3303"/>
      <c r="I35" s="3287">
        <v>11</v>
      </c>
      <c r="J35" s="3273"/>
      <c r="K35" s="3273"/>
    </row>
    <row r="36" spans="1:11" s="157" customFormat="1" ht="12.75" customHeight="1">
      <c r="A36" s="3287">
        <v>12</v>
      </c>
      <c r="B36" s="3299"/>
      <c r="C36" s="3299"/>
      <c r="D36" s="3299"/>
      <c r="E36" s="3299"/>
      <c r="F36" s="3321"/>
      <c r="G36" s="3303"/>
      <c r="H36" s="3303"/>
      <c r="I36" s="3287">
        <v>12</v>
      </c>
      <c r="J36" s="3289"/>
      <c r="K36" s="3280"/>
    </row>
    <row r="37" spans="1:11" s="157" customFormat="1" ht="12.75" customHeight="1">
      <c r="A37" s="3287">
        <v>13</v>
      </c>
      <c r="B37" s="3299"/>
      <c r="C37" s="3299"/>
      <c r="D37" s="3312"/>
      <c r="E37" s="3299"/>
      <c r="F37" s="3321"/>
      <c r="G37" s="3303"/>
      <c r="H37" s="3303"/>
      <c r="I37" s="3287">
        <v>13</v>
      </c>
      <c r="J37" s="3289"/>
      <c r="K37" s="3273"/>
    </row>
    <row r="38" spans="1:11" s="157" customFormat="1" ht="12.75" customHeight="1">
      <c r="A38" s="3287">
        <v>14</v>
      </c>
      <c r="B38" s="3299"/>
      <c r="C38" s="3312"/>
      <c r="D38" s="3312"/>
      <c r="E38" s="3299"/>
      <c r="F38" s="3321"/>
      <c r="G38" s="3303"/>
      <c r="H38" s="3303"/>
      <c r="I38" s="3287">
        <v>14</v>
      </c>
      <c r="J38" s="3289"/>
      <c r="K38" s="3280"/>
    </row>
    <row r="39" spans="1:11" s="157" customFormat="1" ht="12.75" customHeight="1">
      <c r="A39" s="3287">
        <v>15</v>
      </c>
      <c r="B39" s="3299"/>
      <c r="C39" s="3312"/>
      <c r="D39" s="3312"/>
      <c r="E39" s="3299"/>
      <c r="F39" s="3321"/>
      <c r="G39" s="3303"/>
      <c r="H39" s="3303"/>
      <c r="I39" s="3287">
        <v>15</v>
      </c>
      <c r="J39" s="3289"/>
      <c r="K39" s="3280"/>
    </row>
    <row r="40" spans="1:11" s="157" customFormat="1" ht="12.75" customHeight="1">
      <c r="A40" s="3287">
        <v>16</v>
      </c>
      <c r="B40" s="3299"/>
      <c r="C40" s="3312"/>
      <c r="D40" s="3312"/>
      <c r="E40" s="3299"/>
      <c r="F40" s="3321"/>
      <c r="G40" s="3303"/>
      <c r="H40" s="3303"/>
      <c r="I40" s="3287">
        <v>16</v>
      </c>
      <c r="J40" s="3289"/>
      <c r="K40" s="3297"/>
    </row>
    <row r="41" spans="1:11" s="157" customFormat="1" ht="12.75" customHeight="1">
      <c r="A41" s="3287">
        <v>17</v>
      </c>
      <c r="B41" s="3312"/>
      <c r="C41" s="3299"/>
      <c r="D41" s="3299"/>
      <c r="E41" s="3312"/>
      <c r="F41" s="3321"/>
      <c r="G41" s="3303"/>
      <c r="H41" s="3303"/>
      <c r="I41" s="3287">
        <v>17</v>
      </c>
      <c r="J41" s="3289"/>
      <c r="K41" s="3273"/>
    </row>
    <row r="42" spans="1:11" s="157" customFormat="1" ht="12.75" customHeight="1">
      <c r="A42" s="3287">
        <v>18</v>
      </c>
      <c r="B42" s="3299">
        <v>498</v>
      </c>
      <c r="C42" s="3312"/>
      <c r="D42" s="3299"/>
      <c r="E42" s="3299">
        <v>498</v>
      </c>
      <c r="F42" s="3321"/>
      <c r="G42" s="3303"/>
      <c r="H42" s="3298"/>
      <c r="I42" s="3287">
        <v>18</v>
      </c>
      <c r="J42" s="3289"/>
      <c r="K42" s="3273"/>
    </row>
    <row r="43" spans="1:11" s="157" customFormat="1" ht="12.75" customHeight="1">
      <c r="A43" s="3287">
        <v>19</v>
      </c>
      <c r="B43" s="3299">
        <v>4551</v>
      </c>
      <c r="C43" s="3299">
        <v>752</v>
      </c>
      <c r="D43" s="3299"/>
      <c r="E43" s="3299">
        <v>5303</v>
      </c>
      <c r="F43" s="3299"/>
      <c r="G43" s="3286"/>
      <c r="H43" s="3298"/>
      <c r="I43" s="3287">
        <v>19</v>
      </c>
      <c r="J43" s="3289"/>
      <c r="K43" s="3273"/>
    </row>
    <row r="44" spans="1:11" s="157" customFormat="1" ht="12.75" customHeight="1">
      <c r="A44" s="3287">
        <v>20</v>
      </c>
      <c r="B44" s="3320">
        <v>46271</v>
      </c>
      <c r="C44" s="3299">
        <v>10601</v>
      </c>
      <c r="D44" s="3319"/>
      <c r="E44" s="3299">
        <v>56872</v>
      </c>
      <c r="F44" s="3299"/>
      <c r="G44" s="3286"/>
      <c r="H44" s="3298"/>
      <c r="I44" s="3287">
        <v>20</v>
      </c>
      <c r="J44" s="3289"/>
      <c r="K44" s="3291"/>
    </row>
    <row r="45" spans="1:11" s="157" customFormat="1" ht="12.75" customHeight="1">
      <c r="A45" s="3287">
        <v>21</v>
      </c>
      <c r="B45" s="3301"/>
      <c r="C45" s="3312"/>
      <c r="D45" s="3299"/>
      <c r="E45" s="3312"/>
      <c r="F45" s="3299"/>
      <c r="G45" s="3286"/>
      <c r="H45" s="3303"/>
      <c r="I45" s="3287">
        <v>21</v>
      </c>
      <c r="J45" s="3289"/>
      <c r="K45" s="3291"/>
    </row>
    <row r="46" spans="1:11" s="157" customFormat="1" ht="12.75" customHeight="1">
      <c r="A46" s="3287">
        <v>22</v>
      </c>
      <c r="B46" s="3299"/>
      <c r="C46" s="3299"/>
      <c r="D46" s="3299"/>
      <c r="E46" s="3299"/>
      <c r="F46" s="3312"/>
      <c r="G46" s="3303"/>
      <c r="H46" s="3303"/>
      <c r="I46" s="3287">
        <v>22</v>
      </c>
      <c r="J46" s="3289"/>
      <c r="K46" s="3280"/>
    </row>
    <row r="47" spans="1:11" s="157" customFormat="1" ht="12.75" customHeight="1">
      <c r="A47" s="3287">
        <v>23</v>
      </c>
      <c r="B47" s="3318">
        <v>273425</v>
      </c>
      <c r="C47" s="3318">
        <v>11353</v>
      </c>
      <c r="D47" s="3318">
        <v>0</v>
      </c>
      <c r="E47" s="3318">
        <v>284778</v>
      </c>
      <c r="F47" s="3321"/>
      <c r="G47" s="3303"/>
      <c r="H47" s="3303"/>
      <c r="I47" s="3287">
        <v>23</v>
      </c>
      <c r="J47" s="3289"/>
      <c r="K47" s="3273"/>
    </row>
    <row r="48" spans="1:11" s="157" customFormat="1" ht="12.75" customHeight="1">
      <c r="A48" s="3287">
        <v>24</v>
      </c>
      <c r="B48" s="3312"/>
      <c r="C48" s="3312"/>
      <c r="D48" s="3312"/>
      <c r="E48" s="3312"/>
      <c r="F48" s="3321"/>
      <c r="G48" s="3303"/>
      <c r="H48" s="3303"/>
      <c r="I48" s="3287">
        <v>24</v>
      </c>
      <c r="J48" s="3289"/>
      <c r="K48" s="3273"/>
    </row>
    <row r="49" spans="1:11" s="157" customFormat="1" ht="12.75" customHeight="1">
      <c r="A49" s="3287">
        <v>25</v>
      </c>
      <c r="B49" s="3286"/>
      <c r="C49" s="3286"/>
      <c r="D49" s="3286"/>
      <c r="E49" s="3286"/>
      <c r="F49" s="3321"/>
      <c r="G49" s="3303"/>
      <c r="H49" s="3303"/>
      <c r="I49" s="3287">
        <v>25</v>
      </c>
      <c r="J49" s="3289"/>
      <c r="K49" s="1288"/>
    </row>
    <row r="50" spans="1:11" s="157" customFormat="1" ht="12.75" customHeight="1">
      <c r="A50" s="3287">
        <v>26</v>
      </c>
      <c r="B50" s="3286"/>
      <c r="C50" s="3286"/>
      <c r="D50" s="3286"/>
      <c r="E50" s="3286"/>
      <c r="F50" s="3303"/>
      <c r="G50" s="3303"/>
      <c r="H50" s="3303"/>
      <c r="I50" s="3287">
        <v>26</v>
      </c>
      <c r="J50" s="3289"/>
      <c r="K50" s="1288"/>
    </row>
    <row r="51" spans="1:11" s="157" customFormat="1" ht="12.75" customHeight="1">
      <c r="A51" s="3287">
        <v>27</v>
      </c>
      <c r="B51" s="3286"/>
      <c r="C51" s="3286"/>
      <c r="D51" s="3286"/>
      <c r="E51" s="3286"/>
      <c r="F51" s="3303"/>
      <c r="G51" s="3303"/>
      <c r="H51" s="3303"/>
      <c r="I51" s="3287">
        <v>27</v>
      </c>
      <c r="J51" s="3289"/>
      <c r="K51" s="1288"/>
    </row>
    <row r="52" spans="1:11" s="157" customFormat="1" ht="12.75" customHeight="1">
      <c r="A52" s="3287">
        <v>28</v>
      </c>
      <c r="B52" s="3298"/>
      <c r="C52" s="3298"/>
      <c r="D52" s="3298"/>
      <c r="E52" s="3299"/>
      <c r="F52" s="3303"/>
      <c r="G52" s="3303"/>
      <c r="H52" s="3303"/>
      <c r="I52" s="3287">
        <v>28</v>
      </c>
      <c r="J52" s="3289"/>
      <c r="K52" s="1288"/>
    </row>
    <row r="53" spans="1:11" s="157" customFormat="1" ht="12.75" customHeight="1">
      <c r="A53" s="3287">
        <v>29</v>
      </c>
      <c r="B53" s="3286"/>
      <c r="C53" s="3286"/>
      <c r="D53" s="3286"/>
      <c r="E53" s="3299"/>
      <c r="F53" s="3303"/>
      <c r="G53" s="3303"/>
      <c r="H53" s="3303"/>
      <c r="I53" s="3287">
        <v>29</v>
      </c>
      <c r="J53" s="3289"/>
      <c r="K53" s="1288"/>
    </row>
    <row r="54" spans="1:11" s="157" customFormat="1" ht="12.75" customHeight="1">
      <c r="A54" s="3287">
        <v>30</v>
      </c>
      <c r="B54" s="3300"/>
      <c r="C54" s="3300"/>
      <c r="D54" s="3300"/>
      <c r="E54" s="3301"/>
      <c r="F54" s="3303"/>
      <c r="G54" s="3303"/>
      <c r="H54" s="3303"/>
      <c r="I54" s="3287">
        <v>30</v>
      </c>
      <c r="J54" s="3289"/>
      <c r="K54" s="1288"/>
    </row>
    <row r="55" spans="1:11" s="157" customFormat="1" ht="12.75" customHeight="1">
      <c r="A55" s="3287">
        <v>31</v>
      </c>
      <c r="B55" s="3300"/>
      <c r="C55" s="3300"/>
      <c r="D55" s="3302"/>
      <c r="E55" s="3301"/>
      <c r="F55" s="3303"/>
      <c r="G55" s="3303"/>
      <c r="H55" s="3303"/>
      <c r="I55" s="3287">
        <v>31</v>
      </c>
      <c r="J55" s="3289"/>
      <c r="K55" s="1288"/>
    </row>
    <row r="56" spans="1:11" s="157" customFormat="1" ht="12.75" customHeight="1">
      <c r="A56" s="3287">
        <v>32</v>
      </c>
      <c r="B56" s="3300"/>
      <c r="C56" s="3302"/>
      <c r="D56" s="3300"/>
      <c r="E56" s="3301"/>
      <c r="F56" s="3303"/>
      <c r="G56" s="3303"/>
      <c r="H56" s="3303"/>
      <c r="I56" s="3287">
        <v>32</v>
      </c>
      <c r="J56" s="3289"/>
      <c r="K56" s="1288"/>
    </row>
    <row r="57" spans="1:11" s="157" customFormat="1" ht="12.75" customHeight="1">
      <c r="A57" s="3287">
        <v>33</v>
      </c>
      <c r="B57" s="3300"/>
      <c r="C57" s="3300"/>
      <c r="D57" s="3300"/>
      <c r="E57" s="3301"/>
      <c r="F57" s="3303"/>
      <c r="G57" s="3303"/>
      <c r="H57" s="3303"/>
      <c r="I57" s="3287">
        <v>33</v>
      </c>
      <c r="J57" s="3289"/>
      <c r="K57" s="1288"/>
    </row>
    <row r="58" spans="1:11" s="157" customFormat="1" ht="12.75" customHeight="1">
      <c r="A58" s="3287">
        <v>34</v>
      </c>
      <c r="B58" s="3300"/>
      <c r="C58" s="3300"/>
      <c r="D58" s="3300"/>
      <c r="E58" s="3301"/>
      <c r="F58" s="3303"/>
      <c r="G58" s="3303"/>
      <c r="H58" s="3303"/>
      <c r="I58" s="3287">
        <v>34</v>
      </c>
      <c r="J58" s="3289"/>
      <c r="K58" s="1288"/>
    </row>
    <row r="59" spans="1:11" s="157" customFormat="1" ht="12.75" customHeight="1">
      <c r="A59" s="3287">
        <v>35</v>
      </c>
      <c r="B59" s="3300"/>
      <c r="C59" s="3300"/>
      <c r="D59" s="3302"/>
      <c r="E59" s="3301"/>
      <c r="F59" s="3303"/>
      <c r="G59" s="3303"/>
      <c r="H59" s="3303"/>
      <c r="I59" s="3287">
        <v>35</v>
      </c>
      <c r="J59" s="3289"/>
      <c r="K59" s="1288"/>
    </row>
    <row r="60" spans="1:11" s="157" customFormat="1" ht="12.75" customHeight="1">
      <c r="A60" s="3287">
        <v>36</v>
      </c>
      <c r="B60" s="3300"/>
      <c r="C60" s="3300"/>
      <c r="D60" s="3302"/>
      <c r="E60" s="3301"/>
      <c r="F60" s="3303"/>
      <c r="G60" s="3303"/>
      <c r="H60" s="3303"/>
      <c r="I60" s="3287">
        <v>36</v>
      </c>
      <c r="J60" s="3289"/>
      <c r="K60" s="1288"/>
    </row>
    <row r="61" spans="1:11" s="157" customFormat="1" ht="11.1" customHeight="1">
      <c r="A61" s="3317"/>
      <c r="B61" s="3316"/>
      <c r="C61" s="3310"/>
      <c r="D61" s="3315"/>
      <c r="E61" s="3315"/>
      <c r="F61" s="3324"/>
      <c r="G61" s="3324"/>
      <c r="H61" s="3324"/>
      <c r="I61" s="3323"/>
      <c r="J61" s="3289"/>
      <c r="K61" s="1288"/>
    </row>
    <row r="62" spans="1:11" s="157" customFormat="1" ht="11.1" customHeight="1">
      <c r="A62" s="3304"/>
      <c r="B62" s="3314"/>
      <c r="C62" s="3273"/>
      <c r="D62" s="3280"/>
      <c r="E62" s="3280"/>
      <c r="F62" s="3292"/>
      <c r="G62" s="3292"/>
      <c r="H62" s="3292"/>
      <c r="I62" s="3296"/>
      <c r="J62" s="3289"/>
      <c r="K62" s="1288"/>
    </row>
    <row r="63" spans="1:11" s="157" customFormat="1" ht="8.25" customHeight="1">
      <c r="A63" s="3305"/>
      <c r="B63" s="3306"/>
      <c r="C63" s="3295"/>
      <c r="D63" s="3307"/>
      <c r="E63" s="3307"/>
      <c r="F63" s="3293"/>
      <c r="G63" s="3293"/>
      <c r="H63" s="3293"/>
      <c r="I63" s="3288"/>
      <c r="J63" s="3289"/>
      <c r="K63" s="1288"/>
    </row>
    <row r="64" spans="1:11" s="157" customFormat="1">
      <c r="A64" s="3289"/>
      <c r="B64" s="3273"/>
      <c r="C64" s="3273"/>
      <c r="D64" s="3273"/>
      <c r="E64" s="3273"/>
      <c r="F64" s="3273"/>
      <c r="G64" s="3273"/>
      <c r="H64" s="3273"/>
      <c r="I64" s="3289"/>
      <c r="J64" s="3289"/>
      <c r="K64" s="1288"/>
    </row>
    <row r="65" spans="1:11" s="157" customFormat="1">
      <c r="A65" s="3289"/>
      <c r="B65" s="3273"/>
      <c r="C65" s="3273"/>
      <c r="D65" s="3273"/>
      <c r="E65" s="3273"/>
      <c r="F65" s="3273"/>
      <c r="G65" s="3273"/>
      <c r="H65" s="3273"/>
      <c r="I65" s="3289"/>
      <c r="J65" s="3289"/>
      <c r="K65" s="1288"/>
    </row>
    <row r="66" spans="1:11" s="157" customFormat="1">
      <c r="A66" s="3290"/>
      <c r="B66" s="3308"/>
      <c r="C66" s="3308"/>
      <c r="D66" s="3308"/>
      <c r="E66" s="3308"/>
      <c r="F66" s="3308"/>
      <c r="G66" s="3308"/>
      <c r="H66" s="3308"/>
      <c r="I66" s="3290"/>
      <c r="J66" s="3289"/>
      <c r="K66" s="1288"/>
    </row>
    <row r="67" spans="1:11" s="157" customFormat="1">
      <c r="A67" s="3289"/>
      <c r="B67" s="3273"/>
      <c r="C67" s="3273"/>
      <c r="D67" s="3273"/>
      <c r="E67" s="3273"/>
      <c r="F67" s="3273"/>
      <c r="G67" s="3273"/>
      <c r="H67" s="3273"/>
      <c r="I67" s="3289"/>
      <c r="J67" s="3289"/>
      <c r="K67" s="1288"/>
    </row>
    <row r="68" spans="1:11" s="157" customFormat="1">
      <c r="A68" s="3289"/>
      <c r="B68" s="3273"/>
      <c r="C68" s="3273"/>
      <c r="D68" s="3273"/>
      <c r="E68" s="3273"/>
      <c r="F68" s="3273"/>
      <c r="G68" s="3273"/>
      <c r="H68" s="3273"/>
      <c r="I68" s="3289"/>
      <c r="J68" s="3289"/>
      <c r="K68" s="1288"/>
    </row>
    <row r="69" spans="1:11" s="157" customFormat="1">
      <c r="A69" s="3289"/>
      <c r="B69" s="3273"/>
      <c r="C69" s="3273"/>
      <c r="D69" s="3273"/>
      <c r="E69" s="3273"/>
      <c r="F69" s="3273"/>
      <c r="G69" s="3273"/>
      <c r="H69" s="3273"/>
      <c r="I69" s="3289"/>
      <c r="J69" s="3289"/>
      <c r="K69" s="1288"/>
    </row>
    <row r="70" spans="1:11" s="157" customFormat="1">
      <c r="A70" s="3289"/>
      <c r="B70" s="3273"/>
      <c r="C70" s="3273"/>
      <c r="D70" s="3273"/>
      <c r="E70" s="3273"/>
      <c r="F70" s="3273"/>
      <c r="G70" s="3273"/>
      <c r="H70" s="3273"/>
      <c r="I70" s="3289"/>
      <c r="J70" s="3289"/>
      <c r="K70" s="1288"/>
    </row>
    <row r="71" spans="1:11" s="157" customFormat="1">
      <c r="A71" s="3289"/>
      <c r="B71" s="3273"/>
      <c r="C71" s="3273"/>
      <c r="D71" s="3273"/>
      <c r="E71" s="3273"/>
      <c r="F71" s="3273"/>
      <c r="G71" s="3273"/>
      <c r="H71" s="3273"/>
      <c r="I71" s="3289"/>
      <c r="J71" s="3289"/>
      <c r="K71" s="1288"/>
    </row>
    <row r="72" spans="1:11" s="157" customFormat="1">
      <c r="A72" s="3289"/>
      <c r="B72" s="3273"/>
      <c r="C72" s="3273"/>
      <c r="D72" s="3273"/>
      <c r="E72" s="3273"/>
      <c r="F72" s="3273"/>
      <c r="G72" s="3273"/>
      <c r="H72" s="3273"/>
      <c r="I72" s="3289"/>
      <c r="J72" s="3289"/>
      <c r="K72" s="1288"/>
    </row>
    <row r="73" spans="1:11" s="157" customFormat="1">
      <c r="A73" s="3289"/>
      <c r="B73" s="3273"/>
      <c r="C73" s="3273"/>
      <c r="D73" s="3273"/>
      <c r="E73" s="3273"/>
      <c r="F73" s="3273"/>
      <c r="G73" s="3273"/>
      <c r="H73" s="3273"/>
      <c r="I73" s="3289"/>
      <c r="J73" s="3289"/>
      <c r="K73" s="1288"/>
    </row>
    <row r="74" spans="1:11" s="157" customFormat="1">
      <c r="A74" s="3289"/>
      <c r="B74" s="3273"/>
      <c r="C74" s="3273"/>
      <c r="D74" s="3273"/>
      <c r="E74" s="3273"/>
      <c r="F74" s="3273"/>
      <c r="G74" s="3273"/>
      <c r="H74" s="3273"/>
      <c r="I74" s="3289"/>
      <c r="J74" s="3289"/>
      <c r="K74" s="1288"/>
    </row>
    <row r="75" spans="1:11" s="157" customFormat="1">
      <c r="A75" s="3289"/>
      <c r="B75" s="3273"/>
      <c r="C75" s="3273"/>
      <c r="D75" s="3273"/>
      <c r="E75" s="3273"/>
      <c r="F75" s="3273"/>
      <c r="G75" s="3273"/>
      <c r="H75" s="3273"/>
      <c r="I75" s="3289"/>
      <c r="J75" s="3289"/>
      <c r="K75" s="1288"/>
    </row>
    <row r="76" spans="1:11" s="157" customFormat="1">
      <c r="A76" s="3289"/>
      <c r="B76" s="3273"/>
      <c r="C76" s="3273"/>
      <c r="D76" s="3273"/>
      <c r="E76" s="3273"/>
      <c r="F76" s="3273"/>
      <c r="G76" s="3273"/>
      <c r="H76" s="3273"/>
      <c r="I76" s="3289"/>
      <c r="J76" s="3289"/>
      <c r="K76" s="1288"/>
    </row>
    <row r="77" spans="1:11" s="157" customFormat="1">
      <c r="A77" s="3289"/>
      <c r="B77" s="3273"/>
      <c r="C77" s="3273"/>
      <c r="D77" s="3273"/>
      <c r="E77" s="3273"/>
      <c r="F77" s="3273"/>
      <c r="G77" s="3273"/>
      <c r="H77" s="3273"/>
      <c r="I77" s="3289"/>
      <c r="J77" s="3289"/>
      <c r="K77" s="1288"/>
    </row>
    <row r="78" spans="1:11" s="157" customFormat="1">
      <c r="A78" s="3289"/>
      <c r="B78" s="3273"/>
      <c r="C78" s="3273"/>
      <c r="D78" s="3273"/>
      <c r="E78" s="3273"/>
      <c r="F78" s="3273"/>
      <c r="G78" s="3273"/>
      <c r="H78" s="3273"/>
      <c r="I78" s="3289"/>
      <c r="J78" s="3289"/>
      <c r="K78" s="1288"/>
    </row>
    <row r="79" spans="1:11" s="157" customFormat="1">
      <c r="A79" s="3289"/>
      <c r="B79" s="3273"/>
      <c r="C79" s="3273"/>
      <c r="D79" s="3273"/>
      <c r="E79" s="3273"/>
      <c r="F79" s="3273"/>
      <c r="G79" s="3273"/>
      <c r="H79" s="3273"/>
      <c r="I79" s="3289"/>
      <c r="J79" s="3289"/>
      <c r="K79" s="1288"/>
    </row>
    <row r="80" spans="1:11" s="157" customFormat="1">
      <c r="A80" s="3289"/>
      <c r="B80" s="3273"/>
      <c r="C80" s="3273"/>
      <c r="D80" s="3273"/>
      <c r="E80" s="3273"/>
      <c r="F80" s="3273"/>
      <c r="G80" s="3273"/>
      <c r="H80" s="3273"/>
      <c r="I80" s="3289"/>
      <c r="J80" s="3289"/>
      <c r="K80" s="1288"/>
    </row>
    <row r="81" spans="1:11" s="157" customFormat="1">
      <c r="A81" s="3289"/>
      <c r="B81" s="3273"/>
      <c r="C81" s="3273"/>
      <c r="D81" s="3273"/>
      <c r="E81" s="3273"/>
      <c r="F81" s="3273"/>
      <c r="G81" s="3273"/>
      <c r="H81" s="3273"/>
      <c r="I81" s="3289"/>
      <c r="J81" s="3289"/>
      <c r="K81" s="1288"/>
    </row>
    <row r="82" spans="1:11" s="157" customFormat="1">
      <c r="A82" s="3289"/>
      <c r="B82" s="3273"/>
      <c r="C82" s="3273"/>
      <c r="D82" s="3273"/>
      <c r="E82" s="3273"/>
      <c r="F82" s="3273"/>
      <c r="G82" s="3273"/>
      <c r="H82" s="3273"/>
      <c r="I82" s="3289"/>
      <c r="J82" s="3289"/>
      <c r="K82" s="1288"/>
    </row>
    <row r="83" spans="1:11" s="157" customFormat="1">
      <c r="A83" s="3289"/>
      <c r="B83" s="3273"/>
      <c r="C83" s="3273"/>
      <c r="D83" s="3273"/>
      <c r="E83" s="3273"/>
      <c r="F83" s="3273"/>
      <c r="G83" s="3273"/>
      <c r="H83" s="3273"/>
      <c r="I83" s="3289"/>
      <c r="J83" s="3289"/>
      <c r="K83" s="1288"/>
    </row>
    <row r="84" spans="1:11" s="157" customFormat="1">
      <c r="A84" s="3289"/>
      <c r="B84" s="3273"/>
      <c r="C84" s="3273"/>
      <c r="D84" s="3273"/>
      <c r="E84" s="3273"/>
      <c r="F84" s="3273"/>
      <c r="G84" s="3273"/>
      <c r="H84" s="3273"/>
      <c r="I84" s="3289"/>
      <c r="J84" s="3289"/>
      <c r="K84" s="1288"/>
    </row>
    <row r="85" spans="1:11" s="157" customFormat="1">
      <c r="A85" s="3289"/>
      <c r="B85" s="3273"/>
      <c r="C85" s="3273"/>
      <c r="D85" s="3273"/>
      <c r="E85" s="3273"/>
      <c r="F85" s="3273"/>
      <c r="G85" s="3273"/>
      <c r="H85" s="3273"/>
      <c r="I85" s="3289"/>
      <c r="J85" s="3289"/>
      <c r="K85" s="1288"/>
    </row>
    <row r="86" spans="1:11" s="157" customFormat="1">
      <c r="A86" s="3289"/>
      <c r="B86" s="3273"/>
      <c r="C86" s="3273"/>
      <c r="D86" s="3273"/>
      <c r="E86" s="3273"/>
      <c r="F86" s="3273"/>
      <c r="G86" s="3273"/>
      <c r="H86" s="3273"/>
      <c r="I86" s="3289"/>
      <c r="J86" s="3289"/>
      <c r="K86" s="1288"/>
    </row>
    <row r="87" spans="1:11" s="157" customFormat="1">
      <c r="A87" s="3289"/>
      <c r="B87" s="3273"/>
      <c r="C87" s="3273"/>
      <c r="D87" s="3273"/>
      <c r="E87" s="3273"/>
      <c r="F87" s="3273"/>
      <c r="G87" s="3273"/>
      <c r="H87" s="3273"/>
      <c r="I87" s="3289"/>
      <c r="J87" s="3289"/>
      <c r="K87" s="1288"/>
    </row>
    <row r="88" spans="1:11" s="157" customFormat="1">
      <c r="A88" s="3289"/>
      <c r="B88" s="3273"/>
      <c r="C88" s="3273"/>
      <c r="D88" s="3273"/>
      <c r="E88" s="3273"/>
      <c r="F88" s="3273"/>
      <c r="G88" s="3273"/>
      <c r="H88" s="3273"/>
      <c r="I88" s="3289"/>
      <c r="J88" s="3289"/>
      <c r="K88" s="1288"/>
    </row>
    <row r="89" spans="1:11" s="157" customFormat="1">
      <c r="A89" s="3289"/>
      <c r="B89" s="3273"/>
      <c r="C89" s="3273"/>
      <c r="D89" s="3273"/>
      <c r="E89" s="3273"/>
      <c r="F89" s="3273"/>
      <c r="G89" s="3273"/>
      <c r="H89" s="3273"/>
      <c r="I89" s="3289"/>
      <c r="J89" s="3289"/>
      <c r="K89" s="1288"/>
    </row>
    <row r="90" spans="1:11" s="157" customFormat="1">
      <c r="A90" s="3289"/>
      <c r="B90" s="3273"/>
      <c r="C90" s="3273"/>
      <c r="D90" s="3273"/>
      <c r="E90" s="3273"/>
      <c r="F90" s="3273"/>
      <c r="G90" s="3273"/>
      <c r="H90" s="3273"/>
      <c r="I90" s="3289"/>
      <c r="J90" s="3289"/>
      <c r="K90" s="1288"/>
    </row>
    <row r="91" spans="1:11" s="157" customFormat="1">
      <c r="A91" s="3289"/>
      <c r="B91" s="3273"/>
      <c r="C91" s="3273"/>
      <c r="D91" s="3273"/>
      <c r="E91" s="3273"/>
      <c r="F91" s="3273"/>
      <c r="G91" s="3273"/>
      <c r="H91" s="3273"/>
      <c r="I91" s="3289"/>
      <c r="J91" s="3289"/>
      <c r="K91" s="1288"/>
    </row>
    <row r="92" spans="1:11" s="157" customFormat="1">
      <c r="A92" s="3289"/>
      <c r="B92" s="3273"/>
      <c r="C92" s="3273"/>
      <c r="D92" s="3273"/>
      <c r="E92" s="3273"/>
      <c r="F92" s="3273"/>
      <c r="G92" s="3273"/>
      <c r="H92" s="3273"/>
      <c r="I92" s="3289"/>
      <c r="J92" s="3289"/>
      <c r="K92" s="1288"/>
    </row>
    <row r="93" spans="1:11" s="157" customFormat="1">
      <c r="A93" s="3289"/>
      <c r="B93" s="3273"/>
      <c r="C93" s="3273"/>
      <c r="D93" s="3273"/>
      <c r="E93" s="3273"/>
      <c r="F93" s="3273"/>
      <c r="G93" s="3273"/>
      <c r="H93" s="3273"/>
      <c r="I93" s="3289"/>
      <c r="J93" s="3289"/>
      <c r="K93" s="1288"/>
    </row>
    <row r="94" spans="1:11" s="157" customFormat="1">
      <c r="A94" s="3289"/>
      <c r="B94" s="3273"/>
      <c r="C94" s="3273"/>
      <c r="D94" s="3273"/>
      <c r="E94" s="3273"/>
      <c r="F94" s="3273"/>
      <c r="G94" s="3273"/>
      <c r="H94" s="3273"/>
      <c r="I94" s="3289"/>
      <c r="J94" s="3289"/>
      <c r="K94" s="1288"/>
    </row>
    <row r="95" spans="1:11" s="157" customFormat="1">
      <c r="A95" s="3289"/>
      <c r="B95" s="3273"/>
      <c r="C95" s="3273"/>
      <c r="D95" s="3273"/>
      <c r="E95" s="3273"/>
      <c r="F95" s="3273"/>
      <c r="G95" s="3273"/>
      <c r="H95" s="3273"/>
      <c r="I95" s="3289"/>
      <c r="J95" s="3289"/>
      <c r="K95" s="1288"/>
    </row>
    <row r="96" spans="1:11" s="157" customFormat="1">
      <c r="A96" s="3289"/>
      <c r="B96" s="3273"/>
      <c r="C96" s="3273"/>
      <c r="D96" s="3273"/>
      <c r="E96" s="3273"/>
      <c r="F96" s="3273"/>
      <c r="G96" s="3273"/>
      <c r="H96" s="3273"/>
      <c r="I96" s="3289"/>
      <c r="J96" s="3289"/>
      <c r="K96" s="1288"/>
    </row>
    <row r="97" spans="1:11" s="157" customFormat="1">
      <c r="A97" s="3289"/>
      <c r="B97" s="3273"/>
      <c r="C97" s="3273"/>
      <c r="D97" s="3273"/>
      <c r="E97" s="3273"/>
      <c r="F97" s="3273"/>
      <c r="G97" s="3273"/>
      <c r="H97" s="3273"/>
      <c r="I97" s="3289"/>
      <c r="J97" s="3289"/>
      <c r="K97" s="1288"/>
    </row>
    <row r="98" spans="1:11" s="157" customFormat="1">
      <c r="A98" s="3289"/>
      <c r="B98" s="3273"/>
      <c r="C98" s="3273"/>
      <c r="D98" s="3273"/>
      <c r="E98" s="3273"/>
      <c r="F98" s="3273"/>
      <c r="G98" s="3273"/>
      <c r="H98" s="3273"/>
      <c r="I98" s="3289"/>
      <c r="J98" s="3289"/>
      <c r="K98" s="1288"/>
    </row>
    <row r="99" spans="1:11" s="157" customFormat="1">
      <c r="A99" s="3289"/>
      <c r="B99" s="3273"/>
      <c r="C99" s="3273"/>
      <c r="D99" s="3273"/>
      <c r="E99" s="3273"/>
      <c r="F99" s="3273"/>
      <c r="G99" s="3273"/>
      <c r="H99" s="3273"/>
      <c r="I99" s="3289"/>
      <c r="J99" s="3289"/>
      <c r="K99" s="1288"/>
    </row>
    <row r="100" spans="1:11" s="157" customFormat="1">
      <c r="A100" s="3289"/>
      <c r="B100" s="3273"/>
      <c r="C100" s="3273"/>
      <c r="D100" s="3273"/>
      <c r="E100" s="3273"/>
      <c r="F100" s="3273"/>
      <c r="G100" s="3273"/>
      <c r="H100" s="3273"/>
      <c r="I100" s="3289"/>
      <c r="J100" s="3289"/>
      <c r="K100" s="1288"/>
    </row>
    <row r="101" spans="1:11" s="157" customFormat="1">
      <c r="A101" s="3289"/>
      <c r="B101" s="3273"/>
      <c r="C101" s="3273"/>
      <c r="D101" s="3273"/>
      <c r="E101" s="3273"/>
      <c r="F101" s="3273"/>
      <c r="G101" s="3273"/>
      <c r="H101" s="3273"/>
      <c r="I101" s="3289"/>
      <c r="J101" s="3289"/>
      <c r="K101" s="1288"/>
    </row>
    <row r="102" spans="1:11" s="157" customFormat="1">
      <c r="A102" s="3289"/>
      <c r="B102" s="3273"/>
      <c r="C102" s="3273"/>
      <c r="D102" s="3273"/>
      <c r="E102" s="3273"/>
      <c r="F102" s="3273"/>
      <c r="G102" s="3273"/>
      <c r="H102" s="3273"/>
      <c r="I102" s="3289"/>
      <c r="J102" s="3289"/>
      <c r="K102" s="1288"/>
    </row>
    <row r="103" spans="1:11" s="157" customFormat="1">
      <c r="A103" s="3289"/>
      <c r="B103" s="3273"/>
      <c r="C103" s="3273"/>
      <c r="D103" s="3273"/>
      <c r="E103" s="3273"/>
      <c r="F103" s="3273"/>
      <c r="G103" s="3273"/>
      <c r="H103" s="3273"/>
      <c r="I103" s="3289"/>
      <c r="J103" s="3289"/>
      <c r="K103" s="1288"/>
    </row>
    <row r="104" spans="1:11" s="157" customFormat="1">
      <c r="A104" s="3289"/>
      <c r="B104" s="3273"/>
      <c r="C104" s="3273"/>
      <c r="D104" s="3273"/>
      <c r="E104" s="3273"/>
      <c r="F104" s="3273"/>
      <c r="G104" s="3273"/>
      <c r="H104" s="3273"/>
      <c r="I104" s="3289"/>
      <c r="J104" s="3289"/>
      <c r="K104" s="1288"/>
    </row>
    <row r="105" spans="1:11" s="157" customFormat="1">
      <c r="A105" s="3289"/>
      <c r="B105" s="3273"/>
      <c r="C105" s="3273"/>
      <c r="D105" s="3273"/>
      <c r="E105" s="3273"/>
      <c r="F105" s="3273"/>
      <c r="G105" s="3273"/>
      <c r="H105" s="3273"/>
      <c r="I105" s="3289"/>
      <c r="J105" s="3289"/>
      <c r="K105" s="1288"/>
    </row>
    <row r="106" spans="1:11" s="157" customFormat="1">
      <c r="A106" s="3289"/>
      <c r="B106" s="3273"/>
      <c r="C106" s="3273"/>
      <c r="D106" s="3273"/>
      <c r="E106" s="3273"/>
      <c r="F106" s="3273"/>
      <c r="G106" s="3273"/>
      <c r="H106" s="3273"/>
      <c r="I106" s="3289"/>
      <c r="J106" s="3289"/>
      <c r="K106" s="1288"/>
    </row>
    <row r="107" spans="1:11" s="157" customFormat="1">
      <c r="A107" s="3289"/>
      <c r="B107" s="3273"/>
      <c r="C107" s="3273"/>
      <c r="D107" s="3273"/>
      <c r="E107" s="3273"/>
      <c r="F107" s="3273"/>
      <c r="G107" s="3273"/>
      <c r="H107" s="3273"/>
      <c r="I107" s="3289"/>
      <c r="J107" s="3289"/>
      <c r="K107" s="1288"/>
    </row>
    <row r="108" spans="1:11" s="157" customFormat="1">
      <c r="A108" s="3289"/>
      <c r="B108" s="3273"/>
      <c r="C108" s="3273"/>
      <c r="D108" s="3273"/>
      <c r="E108" s="3273"/>
      <c r="F108" s="3273"/>
      <c r="G108" s="3273"/>
      <c r="H108" s="3273"/>
      <c r="I108" s="3289"/>
      <c r="J108" s="3289"/>
      <c r="K108" s="1288"/>
    </row>
    <row r="109" spans="1:11" s="157" customFormat="1">
      <c r="A109" s="3289"/>
      <c r="B109" s="3273"/>
      <c r="C109" s="3273"/>
      <c r="D109" s="3273"/>
      <c r="E109" s="3273"/>
      <c r="F109" s="3273"/>
      <c r="G109" s="3273"/>
      <c r="H109" s="3273"/>
      <c r="I109" s="3289"/>
      <c r="J109" s="3289"/>
      <c r="K109" s="1288"/>
    </row>
    <row r="110" spans="1:11" s="157" customFormat="1">
      <c r="A110" s="3289"/>
      <c r="B110" s="3273"/>
      <c r="C110" s="3273"/>
      <c r="D110" s="3273"/>
      <c r="E110" s="3273"/>
      <c r="F110" s="3273"/>
      <c r="G110" s="3273"/>
      <c r="H110" s="3273"/>
      <c r="I110" s="3289"/>
      <c r="J110" s="3289"/>
      <c r="K110" s="1288"/>
    </row>
    <row r="111" spans="1:11" s="157" customFormat="1">
      <c r="A111" s="3289"/>
      <c r="B111" s="3273"/>
      <c r="C111" s="3273"/>
      <c r="D111" s="3273"/>
      <c r="E111" s="3273"/>
      <c r="F111" s="3273"/>
      <c r="G111" s="3273"/>
      <c r="H111" s="3273"/>
      <c r="I111" s="3289"/>
      <c r="J111" s="3289"/>
      <c r="K111" s="1288"/>
    </row>
    <row r="112" spans="1:11" s="157" customFormat="1">
      <c r="A112" s="3289"/>
      <c r="B112" s="3273"/>
      <c r="C112" s="3273"/>
      <c r="D112" s="3273"/>
      <c r="E112" s="3273"/>
      <c r="F112" s="3273"/>
      <c r="G112" s="3273"/>
      <c r="H112" s="3273"/>
      <c r="I112" s="3289"/>
      <c r="J112" s="3289"/>
      <c r="K112" s="1288"/>
    </row>
    <row r="113" spans="1:11" s="157" customFormat="1">
      <c r="A113" s="3289"/>
      <c r="B113" s="3273"/>
      <c r="C113" s="3273"/>
      <c r="D113" s="3273"/>
      <c r="E113" s="3273"/>
      <c r="F113" s="3273"/>
      <c r="G113" s="3273"/>
      <c r="H113" s="3273"/>
      <c r="I113" s="3289"/>
      <c r="J113" s="3289"/>
      <c r="K113" s="1288"/>
    </row>
    <row r="114" spans="1:11" s="157" customFormat="1">
      <c r="A114" s="3289"/>
      <c r="B114" s="3273"/>
      <c r="C114" s="3273"/>
      <c r="D114" s="3273"/>
      <c r="E114" s="3273"/>
      <c r="F114" s="3273"/>
      <c r="G114" s="3273"/>
      <c r="H114" s="3273"/>
      <c r="I114" s="3289"/>
      <c r="J114" s="3289"/>
      <c r="K114" s="1288"/>
    </row>
    <row r="115" spans="1:11" s="157" customFormat="1">
      <c r="A115" s="3289"/>
      <c r="B115" s="3273"/>
      <c r="C115" s="3273"/>
      <c r="D115" s="3273"/>
      <c r="E115" s="3273"/>
      <c r="F115" s="3273"/>
      <c r="G115" s="3273"/>
      <c r="H115" s="3273"/>
      <c r="I115" s="3289"/>
      <c r="J115" s="3289"/>
      <c r="K115" s="1288"/>
    </row>
    <row r="116" spans="1:11" s="157" customFormat="1">
      <c r="A116" s="3289"/>
      <c r="B116" s="3273"/>
      <c r="C116" s="3273"/>
      <c r="D116" s="3273"/>
      <c r="E116" s="3273"/>
      <c r="F116" s="3273"/>
      <c r="G116" s="3273"/>
      <c r="H116" s="3273"/>
      <c r="I116" s="3289"/>
      <c r="J116" s="3289"/>
      <c r="K116" s="1288"/>
    </row>
    <row r="117" spans="1:11" s="157" customFormat="1">
      <c r="A117" s="3289"/>
      <c r="B117" s="3273"/>
      <c r="C117" s="3273"/>
      <c r="D117" s="3273"/>
      <c r="E117" s="3273"/>
      <c r="F117" s="3273"/>
      <c r="G117" s="3273"/>
      <c r="H117" s="3273"/>
      <c r="I117" s="3289"/>
      <c r="J117" s="3289"/>
      <c r="K117" s="1288"/>
    </row>
    <row r="118" spans="1:11" s="157" customFormat="1">
      <c r="A118" s="3289"/>
      <c r="B118" s="3273"/>
      <c r="C118" s="3273"/>
      <c r="D118" s="3273"/>
      <c r="E118" s="3273"/>
      <c r="F118" s="3273"/>
      <c r="G118" s="3273"/>
      <c r="H118" s="3273"/>
      <c r="I118" s="3289"/>
      <c r="J118" s="3289"/>
      <c r="K118" s="1288"/>
    </row>
    <row r="119" spans="1:11" s="157" customFormat="1">
      <c r="A119" s="3289"/>
      <c r="B119" s="3273"/>
      <c r="C119" s="3273"/>
      <c r="D119" s="3273"/>
      <c r="E119" s="3273"/>
      <c r="F119" s="3273"/>
      <c r="G119" s="3273"/>
      <c r="H119" s="3273"/>
      <c r="I119" s="3289"/>
      <c r="J119" s="3289"/>
      <c r="K119" s="1288"/>
    </row>
    <row r="120" spans="1:11" s="157" customFormat="1">
      <c r="A120" s="3289"/>
      <c r="B120" s="3273"/>
      <c r="C120" s="3273"/>
      <c r="D120" s="3273"/>
      <c r="E120" s="3273"/>
      <c r="F120" s="3273"/>
      <c r="G120" s="3273"/>
      <c r="H120" s="3273"/>
      <c r="I120" s="3289"/>
      <c r="J120" s="3289"/>
      <c r="K120" s="1288"/>
    </row>
    <row r="121" spans="1:11" s="157" customFormat="1">
      <c r="A121" s="3289"/>
      <c r="B121" s="3273"/>
      <c r="C121" s="3273"/>
      <c r="D121" s="3273"/>
      <c r="E121" s="3273"/>
      <c r="F121" s="3273"/>
      <c r="G121" s="3273"/>
      <c r="H121" s="3273"/>
      <c r="I121" s="3289"/>
      <c r="J121" s="3289"/>
      <c r="K121" s="1288"/>
    </row>
    <row r="122" spans="1:11" s="157" customFormat="1">
      <c r="A122" s="3289"/>
      <c r="B122" s="3273"/>
      <c r="C122" s="3273"/>
      <c r="D122" s="3273"/>
      <c r="E122" s="3273"/>
      <c r="F122" s="3273"/>
      <c r="G122" s="3273"/>
      <c r="H122" s="3273"/>
      <c r="I122" s="3289"/>
      <c r="J122" s="3289"/>
      <c r="K122" s="1288"/>
    </row>
    <row r="123" spans="1:11" s="157" customFormat="1">
      <c r="A123" s="3289"/>
      <c r="B123" s="3273"/>
      <c r="C123" s="3273"/>
      <c r="D123" s="3273"/>
      <c r="E123" s="3273"/>
      <c r="F123" s="3273"/>
      <c r="G123" s="3273"/>
      <c r="H123" s="3273"/>
      <c r="I123" s="3289"/>
      <c r="J123" s="3289"/>
      <c r="K123" s="1288"/>
    </row>
    <row r="124" spans="1:11" s="157" customFormat="1">
      <c r="A124" s="3289"/>
      <c r="B124" s="3273"/>
      <c r="C124" s="3273"/>
      <c r="D124" s="3273"/>
      <c r="E124" s="3273"/>
      <c r="F124" s="3273"/>
      <c r="G124" s="3273"/>
      <c r="H124" s="3273"/>
      <c r="I124" s="3289"/>
      <c r="J124" s="3289"/>
      <c r="K124" s="1288"/>
    </row>
    <row r="125" spans="1:11" s="157" customFormat="1">
      <c r="A125" s="3289"/>
      <c r="B125" s="3273"/>
      <c r="C125" s="3273"/>
      <c r="D125" s="3273"/>
      <c r="E125" s="3273"/>
      <c r="F125" s="3273"/>
      <c r="G125" s="3273"/>
      <c r="H125" s="3273"/>
      <c r="I125" s="3289"/>
      <c r="J125" s="3289"/>
      <c r="K125" s="1288"/>
    </row>
    <row r="126" spans="1:11" s="157" customFormat="1">
      <c r="A126" s="3289"/>
      <c r="B126" s="3273"/>
      <c r="C126" s="3273"/>
      <c r="D126" s="3273"/>
      <c r="E126" s="3273"/>
      <c r="F126" s="3273"/>
      <c r="G126" s="3273"/>
      <c r="H126" s="3273"/>
      <c r="I126" s="3289"/>
      <c r="J126" s="3289"/>
      <c r="K126" s="1288"/>
    </row>
    <row r="127" spans="1:11" s="157" customFormat="1">
      <c r="A127" s="3289"/>
      <c r="B127" s="3273"/>
      <c r="C127" s="3273"/>
      <c r="D127" s="3273"/>
      <c r="E127" s="3273"/>
      <c r="F127" s="3273"/>
      <c r="G127" s="3273"/>
      <c r="H127" s="3273"/>
      <c r="I127" s="3289"/>
      <c r="J127" s="3289"/>
      <c r="K127" s="1288"/>
    </row>
    <row r="128" spans="1:11" s="157" customFormat="1">
      <c r="A128" s="3289"/>
      <c r="B128" s="3273"/>
      <c r="C128" s="3273"/>
      <c r="D128" s="3273"/>
      <c r="E128" s="3273"/>
      <c r="F128" s="3273"/>
      <c r="G128" s="3273"/>
      <c r="H128" s="3273"/>
      <c r="I128" s="3289"/>
      <c r="J128" s="3289"/>
      <c r="K128" s="1288"/>
    </row>
    <row r="129" spans="1:11" s="157" customFormat="1">
      <c r="A129" s="3289"/>
      <c r="B129" s="3273"/>
      <c r="C129" s="3273"/>
      <c r="D129" s="3273"/>
      <c r="E129" s="3273"/>
      <c r="F129" s="3273"/>
      <c r="G129" s="3273"/>
      <c r="H129" s="3273"/>
      <c r="I129" s="3289"/>
      <c r="J129" s="3289"/>
      <c r="K129" s="1288"/>
    </row>
    <row r="130" spans="1:11" s="157" customFormat="1">
      <c r="A130" s="3289"/>
      <c r="B130" s="3273"/>
      <c r="C130" s="3273"/>
      <c r="D130" s="3273"/>
      <c r="E130" s="3273"/>
      <c r="F130" s="3273"/>
      <c r="G130" s="3273"/>
      <c r="H130" s="3273"/>
      <c r="I130" s="3289"/>
      <c r="J130" s="3289"/>
      <c r="K130" s="1288"/>
    </row>
    <row r="131" spans="1:11" s="157" customFormat="1">
      <c r="A131" s="3289"/>
      <c r="B131" s="3273"/>
      <c r="C131" s="3273"/>
      <c r="D131" s="3273"/>
      <c r="E131" s="3273"/>
      <c r="F131" s="3273"/>
      <c r="G131" s="3273"/>
      <c r="H131" s="3273"/>
      <c r="I131" s="3289"/>
      <c r="J131" s="3289"/>
      <c r="K131" s="1288"/>
    </row>
    <row r="132" spans="1:11" s="157" customFormat="1">
      <c r="A132" s="3289"/>
      <c r="B132" s="3273"/>
      <c r="C132" s="3273"/>
      <c r="D132" s="3273"/>
      <c r="E132" s="3273"/>
      <c r="F132" s="3273"/>
      <c r="G132" s="3273"/>
      <c r="H132" s="3273"/>
      <c r="I132" s="3289"/>
      <c r="J132" s="3289"/>
      <c r="K132" s="1288"/>
    </row>
    <row r="133" spans="1:11" s="157" customFormat="1">
      <c r="A133" s="3289"/>
      <c r="B133" s="3273"/>
      <c r="C133" s="3273"/>
      <c r="D133" s="3273"/>
      <c r="E133" s="3273"/>
      <c r="F133" s="3273"/>
      <c r="G133" s="3273"/>
      <c r="H133" s="3273"/>
      <c r="I133" s="3289"/>
      <c r="J133" s="3289"/>
      <c r="K133" s="1288"/>
    </row>
    <row r="134" spans="1:11" s="157" customFormat="1">
      <c r="A134" s="3289"/>
      <c r="B134" s="3273"/>
      <c r="C134" s="3273"/>
      <c r="D134" s="3273"/>
      <c r="E134" s="3273"/>
      <c r="F134" s="3273"/>
      <c r="G134" s="3273"/>
      <c r="H134" s="3273"/>
      <c r="I134" s="3289"/>
      <c r="J134" s="3289"/>
      <c r="K134" s="1288"/>
    </row>
    <row r="135" spans="1:11" s="157" customFormat="1">
      <c r="A135" s="3289"/>
      <c r="B135" s="3273"/>
      <c r="C135" s="3273"/>
      <c r="D135" s="3273"/>
      <c r="E135" s="3273"/>
      <c r="F135" s="3273"/>
      <c r="G135" s="3273"/>
      <c r="H135" s="3273"/>
      <c r="I135" s="3289"/>
      <c r="J135" s="3289"/>
      <c r="K135" s="1288"/>
    </row>
    <row r="136" spans="1:11" s="157" customFormat="1">
      <c r="A136" s="3289"/>
      <c r="B136" s="3273"/>
      <c r="C136" s="3273"/>
      <c r="D136" s="3273"/>
      <c r="E136" s="3273"/>
      <c r="F136" s="3273"/>
      <c r="G136" s="3273"/>
      <c r="H136" s="3273"/>
      <c r="I136" s="3289"/>
      <c r="J136" s="3289"/>
      <c r="K136" s="1288"/>
    </row>
    <row r="137" spans="1:11" s="157" customFormat="1">
      <c r="A137" s="3289"/>
      <c r="B137" s="3273"/>
      <c r="C137" s="3273"/>
      <c r="D137" s="3273"/>
      <c r="E137" s="3273"/>
      <c r="F137" s="3273"/>
      <c r="G137" s="3273"/>
      <c r="H137" s="3273"/>
      <c r="I137" s="3289"/>
      <c r="J137" s="3289"/>
      <c r="K137" s="1288"/>
    </row>
    <row r="138" spans="1:11" s="157" customFormat="1">
      <c r="A138" s="3289"/>
      <c r="B138" s="3273"/>
      <c r="C138" s="3273"/>
      <c r="D138" s="3273"/>
      <c r="E138" s="3273"/>
      <c r="F138" s="3273"/>
      <c r="G138" s="3273"/>
      <c r="H138" s="3273"/>
      <c r="I138" s="3289"/>
      <c r="J138" s="3289"/>
      <c r="K138" s="1288"/>
    </row>
    <row r="139" spans="1:11" s="157" customFormat="1">
      <c r="A139" s="3289"/>
      <c r="B139" s="3273"/>
      <c r="C139" s="3273"/>
      <c r="D139" s="3273"/>
      <c r="E139" s="3273"/>
      <c r="F139" s="3273"/>
      <c r="G139" s="3273"/>
      <c r="H139" s="3273"/>
      <c r="I139" s="3289"/>
      <c r="J139" s="3289"/>
      <c r="K139" s="1288"/>
    </row>
    <row r="140" spans="1:11" s="157" customFormat="1">
      <c r="A140" s="3289"/>
      <c r="B140" s="3273"/>
      <c r="C140" s="3273"/>
      <c r="D140" s="3273"/>
      <c r="E140" s="3273"/>
      <c r="F140" s="3273"/>
      <c r="G140" s="3273"/>
      <c r="H140" s="3273"/>
      <c r="I140" s="3289"/>
      <c r="J140" s="3289"/>
      <c r="K140" s="1288"/>
    </row>
    <row r="141" spans="1:11" s="157" customFormat="1">
      <c r="A141" s="3289"/>
      <c r="B141" s="3273"/>
      <c r="C141" s="3273"/>
      <c r="D141" s="3273"/>
      <c r="E141" s="3273"/>
      <c r="F141" s="3273"/>
      <c r="G141" s="3273"/>
      <c r="H141" s="3273"/>
      <c r="I141" s="3289"/>
      <c r="J141" s="3289"/>
      <c r="K141" s="1288"/>
    </row>
    <row r="142" spans="1:11" s="157" customFormat="1">
      <c r="A142" s="3289"/>
      <c r="B142" s="3273"/>
      <c r="C142" s="3273"/>
      <c r="D142" s="3273"/>
      <c r="E142" s="3273"/>
      <c r="F142" s="3273"/>
      <c r="G142" s="3273"/>
      <c r="H142" s="3273"/>
      <c r="I142" s="3289"/>
      <c r="J142" s="3289"/>
      <c r="K142" s="1288"/>
    </row>
    <row r="143" spans="1:11" s="157" customFormat="1">
      <c r="A143" s="3289"/>
      <c r="B143" s="3273"/>
      <c r="C143" s="3273"/>
      <c r="D143" s="3273"/>
      <c r="E143" s="3273"/>
      <c r="F143" s="3273"/>
      <c r="G143" s="3273"/>
      <c r="H143" s="3273"/>
      <c r="I143" s="3289"/>
      <c r="J143" s="3289"/>
      <c r="K143" s="1288"/>
    </row>
    <row r="144" spans="1:11" s="157" customFormat="1">
      <c r="A144" s="3289"/>
      <c r="B144" s="3273"/>
      <c r="C144" s="3273"/>
      <c r="D144" s="3273"/>
      <c r="E144" s="3273"/>
      <c r="F144" s="3273"/>
      <c r="G144" s="3273"/>
      <c r="H144" s="3273"/>
      <c r="I144" s="3289"/>
      <c r="J144" s="3289"/>
      <c r="K144" s="1288"/>
    </row>
    <row r="145" spans="1:11" s="157" customFormat="1">
      <c r="A145" s="3289"/>
      <c r="B145" s="3273"/>
      <c r="C145" s="3273"/>
      <c r="D145" s="3273"/>
      <c r="E145" s="3273"/>
      <c r="F145" s="3273"/>
      <c r="G145" s="3273"/>
      <c r="H145" s="3273"/>
      <c r="I145" s="3289"/>
      <c r="J145" s="3289"/>
      <c r="K145" s="1288"/>
    </row>
    <row r="146" spans="1:11" s="157" customFormat="1">
      <c r="A146" s="3289"/>
      <c r="B146" s="3273"/>
      <c r="C146" s="3273"/>
      <c r="D146" s="3273"/>
      <c r="E146" s="3273"/>
      <c r="F146" s="3273"/>
      <c r="G146" s="3273"/>
      <c r="H146" s="3273"/>
      <c r="I146" s="3289"/>
      <c r="J146" s="3289"/>
      <c r="K146" s="1288"/>
    </row>
    <row r="147" spans="1:11" s="157" customFormat="1">
      <c r="A147" s="3289"/>
      <c r="B147" s="3273"/>
      <c r="C147" s="3273"/>
      <c r="D147" s="3273"/>
      <c r="E147" s="3273"/>
      <c r="F147" s="3273"/>
      <c r="G147" s="3273"/>
      <c r="H147" s="3273"/>
      <c r="I147" s="3289"/>
      <c r="J147" s="3289"/>
      <c r="K147" s="1288"/>
    </row>
    <row r="148" spans="1:11" s="157" customFormat="1">
      <c r="A148" s="3289"/>
      <c r="B148" s="3273"/>
      <c r="C148" s="3273"/>
      <c r="D148" s="3273"/>
      <c r="E148" s="3273"/>
      <c r="F148" s="3273"/>
      <c r="G148" s="3273"/>
      <c r="H148" s="3273"/>
      <c r="I148" s="3289"/>
      <c r="J148" s="3289"/>
      <c r="K148" s="1288"/>
    </row>
    <row r="149" spans="1:11" s="157" customFormat="1">
      <c r="A149" s="3289"/>
      <c r="B149" s="3273"/>
      <c r="C149" s="3273"/>
      <c r="D149" s="3273"/>
      <c r="E149" s="3273"/>
      <c r="F149" s="3273"/>
      <c r="G149" s="3273"/>
      <c r="H149" s="3273"/>
      <c r="I149" s="3289"/>
      <c r="J149" s="3289"/>
      <c r="K149" s="1288"/>
    </row>
    <row r="150" spans="1:11" s="157" customFormat="1">
      <c r="A150" s="3289"/>
      <c r="B150" s="3273"/>
      <c r="C150" s="3273"/>
      <c r="D150" s="3273"/>
      <c r="E150" s="3273"/>
      <c r="F150" s="3273"/>
      <c r="G150" s="3273"/>
      <c r="H150" s="3273"/>
      <c r="I150" s="3289"/>
      <c r="J150" s="3289"/>
      <c r="K150" s="1288"/>
    </row>
    <row r="151" spans="1:11" s="157" customFormat="1">
      <c r="A151" s="3289"/>
      <c r="B151" s="3273"/>
      <c r="C151" s="3273"/>
      <c r="D151" s="3273"/>
      <c r="E151" s="3273"/>
      <c r="F151" s="3273"/>
      <c r="G151" s="3273"/>
      <c r="H151" s="3273"/>
      <c r="I151" s="3289"/>
      <c r="J151" s="3289"/>
      <c r="K151" s="1288"/>
    </row>
    <row r="152" spans="1:11" s="157" customFormat="1">
      <c r="A152" s="3289"/>
      <c r="B152" s="3273"/>
      <c r="C152" s="3273"/>
      <c r="D152" s="3273"/>
      <c r="E152" s="3273"/>
      <c r="F152" s="3273"/>
      <c r="G152" s="3273"/>
      <c r="H152" s="3273"/>
      <c r="I152" s="3289"/>
      <c r="J152" s="3289"/>
      <c r="K152" s="1288"/>
    </row>
    <row r="153" spans="1:11" s="157" customFormat="1">
      <c r="A153" s="3309"/>
      <c r="B153" s="3294"/>
      <c r="C153" s="3294"/>
      <c r="D153" s="3294"/>
      <c r="E153" s="3294"/>
      <c r="F153" s="3294"/>
      <c r="G153" s="3294"/>
      <c r="H153" s="3294"/>
      <c r="I153" s="3309"/>
      <c r="J153" s="3289"/>
      <c r="K153" s="1288"/>
    </row>
    <row r="154" spans="1:11" s="157" customFormat="1">
      <c r="A154" s="3309"/>
      <c r="B154" s="3294"/>
      <c r="C154" s="3294"/>
      <c r="D154" s="3294"/>
      <c r="E154" s="3294"/>
      <c r="F154" s="3294"/>
      <c r="G154" s="3294"/>
      <c r="H154" s="3294"/>
      <c r="I154" s="3309"/>
      <c r="J154" s="3289"/>
      <c r="K154" s="1288"/>
    </row>
    <row r="155" spans="1:11" s="157" customFormat="1">
      <c r="A155" s="3309"/>
      <c r="B155" s="3294"/>
      <c r="C155" s="3294"/>
      <c r="D155" s="3294"/>
      <c r="E155" s="3294"/>
      <c r="F155" s="3294"/>
      <c r="G155" s="3294"/>
      <c r="H155" s="3294"/>
      <c r="I155" s="3309"/>
      <c r="J155" s="3289"/>
      <c r="K155" s="1288"/>
    </row>
    <row r="156" spans="1:11" s="157" customFormat="1">
      <c r="A156" s="3309"/>
      <c r="B156" s="3294"/>
      <c r="C156" s="3294"/>
      <c r="D156" s="3294"/>
      <c r="E156" s="3294"/>
      <c r="F156" s="3294"/>
      <c r="G156" s="3294"/>
      <c r="H156" s="3294"/>
      <c r="I156" s="3309"/>
      <c r="J156" s="3289"/>
      <c r="K156" s="1288"/>
    </row>
    <row r="157" spans="1:11" s="157" customFormat="1">
      <c r="A157" s="3309"/>
      <c r="B157" s="3294"/>
      <c r="C157" s="3294"/>
      <c r="D157" s="3294"/>
      <c r="E157" s="3294"/>
      <c r="F157" s="3294"/>
      <c r="G157" s="3294"/>
      <c r="H157" s="3294"/>
      <c r="I157" s="3309"/>
      <c r="J157" s="3289"/>
      <c r="K157" s="1288"/>
    </row>
    <row r="158" spans="1:11" s="157" customFormat="1">
      <c r="A158" s="3309"/>
      <c r="B158" s="3294"/>
      <c r="C158" s="3294"/>
      <c r="D158" s="3294"/>
      <c r="E158" s="3294"/>
      <c r="F158" s="3294"/>
      <c r="G158" s="3294"/>
      <c r="H158" s="3294"/>
      <c r="I158" s="3309"/>
      <c r="J158" s="3289"/>
      <c r="K158" s="1288"/>
    </row>
    <row r="159" spans="1:11" s="157" customFormat="1">
      <c r="A159" s="3309"/>
      <c r="B159" s="3294"/>
      <c r="C159" s="3294"/>
      <c r="D159" s="3294"/>
      <c r="E159" s="3294"/>
      <c r="F159" s="3294"/>
      <c r="G159" s="3294"/>
      <c r="H159" s="3294"/>
      <c r="I159" s="3309"/>
      <c r="J159" s="3289"/>
      <c r="K159" s="1288"/>
    </row>
    <row r="160" spans="1:11" s="157" customFormat="1">
      <c r="A160" s="3309"/>
      <c r="B160" s="3294"/>
      <c r="C160" s="3294"/>
      <c r="D160" s="3294"/>
      <c r="E160" s="3294"/>
      <c r="F160" s="3294"/>
      <c r="G160" s="3294"/>
      <c r="H160" s="3294"/>
      <c r="I160" s="3309"/>
      <c r="J160" s="3289"/>
      <c r="K160" s="1288"/>
    </row>
    <row r="161" spans="1:11" s="157" customFormat="1">
      <c r="A161" s="3309"/>
      <c r="B161" s="3294"/>
      <c r="C161" s="3294"/>
      <c r="D161" s="3294"/>
      <c r="E161" s="3294"/>
      <c r="F161" s="3294"/>
      <c r="G161" s="3294"/>
      <c r="H161" s="3294"/>
      <c r="I161" s="3309"/>
      <c r="J161" s="3289"/>
      <c r="K161" s="1288"/>
    </row>
    <row r="162" spans="1:11" s="157" customFormat="1">
      <c r="A162" s="3309"/>
      <c r="B162" s="3294"/>
      <c r="C162" s="3294"/>
      <c r="D162" s="3294"/>
      <c r="E162" s="3294"/>
      <c r="F162" s="3294"/>
      <c r="G162" s="3294"/>
      <c r="H162" s="3294"/>
      <c r="I162" s="3309"/>
      <c r="J162" s="3289"/>
      <c r="K162" s="1288"/>
    </row>
    <row r="163" spans="1:11" s="157" customFormat="1">
      <c r="A163" s="3309"/>
      <c r="B163" s="3294"/>
      <c r="C163" s="3294"/>
      <c r="D163" s="3294"/>
      <c r="E163" s="3294"/>
      <c r="F163" s="3294"/>
      <c r="G163" s="3294"/>
      <c r="H163" s="3294"/>
      <c r="I163" s="3309"/>
      <c r="J163" s="3289"/>
      <c r="K163" s="1288"/>
    </row>
    <row r="164" spans="1:11" s="157" customFormat="1">
      <c r="A164" s="3309"/>
      <c r="B164" s="3294"/>
      <c r="C164" s="3294"/>
      <c r="D164" s="3294"/>
      <c r="E164" s="3294"/>
      <c r="F164" s="3294"/>
      <c r="G164" s="3294"/>
      <c r="H164" s="3294"/>
      <c r="I164" s="3309"/>
      <c r="J164" s="3289"/>
      <c r="K164" s="1288"/>
    </row>
    <row r="165" spans="1:11" s="157" customFormat="1">
      <c r="A165" s="3309"/>
      <c r="B165" s="3294"/>
      <c r="C165" s="3294"/>
      <c r="D165" s="3294"/>
      <c r="E165" s="3294"/>
      <c r="F165" s="3294"/>
      <c r="G165" s="3294"/>
      <c r="H165" s="3294"/>
      <c r="I165" s="3309"/>
      <c r="J165" s="3289"/>
      <c r="K165" s="1288"/>
    </row>
    <row r="166" spans="1:11" s="157" customFormat="1">
      <c r="A166" s="3309"/>
      <c r="B166" s="3294"/>
      <c r="C166" s="3294"/>
      <c r="D166" s="3294"/>
      <c r="E166" s="3294"/>
      <c r="F166" s="3294"/>
      <c r="G166" s="3294"/>
      <c r="H166" s="3294"/>
      <c r="I166" s="3309"/>
      <c r="J166" s="3289"/>
      <c r="K166" s="1288"/>
    </row>
    <row r="167" spans="1:11" s="157" customFormat="1">
      <c r="A167" s="3309"/>
      <c r="B167" s="3294"/>
      <c r="C167" s="3294"/>
      <c r="D167" s="3294"/>
      <c r="E167" s="3294"/>
      <c r="F167" s="3294"/>
      <c r="G167" s="3294"/>
      <c r="H167" s="3294"/>
      <c r="I167" s="3309"/>
      <c r="J167" s="3289"/>
      <c r="K167" s="1288"/>
    </row>
    <row r="168" spans="1:11" s="157" customFormat="1">
      <c r="A168" s="3309"/>
      <c r="B168" s="3294"/>
      <c r="C168" s="3294"/>
      <c r="D168" s="3294"/>
      <c r="E168" s="3294"/>
      <c r="F168" s="3294"/>
      <c r="G168" s="3294"/>
      <c r="H168" s="3294"/>
      <c r="I168" s="3309"/>
      <c r="J168" s="3289"/>
      <c r="K168" s="1288"/>
    </row>
    <row r="169" spans="1:11" s="157" customFormat="1">
      <c r="A169" s="3309"/>
      <c r="B169" s="3294"/>
      <c r="C169" s="3294"/>
      <c r="D169" s="3294"/>
      <c r="E169" s="3294"/>
      <c r="F169" s="3294"/>
      <c r="G169" s="3294"/>
      <c r="H169" s="3294"/>
      <c r="I169" s="3309"/>
      <c r="J169" s="3289"/>
      <c r="K169" s="1288"/>
    </row>
    <row r="170" spans="1:11" s="157" customFormat="1">
      <c r="A170" s="3309"/>
      <c r="B170" s="3294"/>
      <c r="C170" s="3294"/>
      <c r="D170" s="3294"/>
      <c r="E170" s="3294"/>
      <c r="F170" s="3294"/>
      <c r="G170" s="3294"/>
      <c r="H170" s="3294"/>
      <c r="I170" s="3309"/>
      <c r="J170" s="3289"/>
      <c r="K170" s="1288"/>
    </row>
    <row r="171" spans="1:11" s="157" customFormat="1">
      <c r="A171" s="3309"/>
      <c r="B171" s="3294"/>
      <c r="C171" s="3294"/>
      <c r="D171" s="3294"/>
      <c r="E171" s="3294"/>
      <c r="F171" s="3294"/>
      <c r="G171" s="3294"/>
      <c r="H171" s="3294"/>
      <c r="I171" s="3309"/>
      <c r="J171" s="3289"/>
      <c r="K171" s="1288"/>
    </row>
    <row r="172" spans="1:11" s="157" customFormat="1">
      <c r="A172" s="3309"/>
      <c r="B172" s="3294"/>
      <c r="C172" s="3294"/>
      <c r="D172" s="3294"/>
      <c r="E172" s="3294"/>
      <c r="F172" s="3294"/>
      <c r="G172" s="3294"/>
      <c r="H172" s="3294"/>
      <c r="I172" s="3309"/>
      <c r="J172" s="3289"/>
      <c r="K172" s="1288"/>
    </row>
    <row r="173" spans="1:11" s="157" customFormat="1">
      <c r="A173" s="3309"/>
      <c r="B173" s="3294"/>
      <c r="C173" s="3294"/>
      <c r="D173" s="3294"/>
      <c r="E173" s="3294"/>
      <c r="F173" s="3294"/>
      <c r="G173" s="3294"/>
      <c r="H173" s="3294"/>
      <c r="I173" s="3309"/>
      <c r="J173" s="3289"/>
      <c r="K173" s="1288"/>
    </row>
    <row r="174" spans="1:11" s="157" customFormat="1">
      <c r="A174" s="3309"/>
      <c r="B174" s="3294"/>
      <c r="C174" s="3294"/>
      <c r="D174" s="3294"/>
      <c r="E174" s="3294"/>
      <c r="F174" s="3294"/>
      <c r="G174" s="3294"/>
      <c r="H174" s="3294"/>
      <c r="I174" s="3309"/>
      <c r="J174" s="3289"/>
      <c r="K174" s="1288"/>
    </row>
    <row r="175" spans="1:11" s="157" customFormat="1">
      <c r="A175" s="3309"/>
      <c r="B175" s="3294"/>
      <c r="C175" s="3294"/>
      <c r="D175" s="3294"/>
      <c r="E175" s="3294"/>
      <c r="F175" s="3294"/>
      <c r="G175" s="3294"/>
      <c r="H175" s="3294"/>
      <c r="I175" s="3309"/>
      <c r="J175" s="3289"/>
      <c r="K175" s="1288"/>
    </row>
    <row r="176" spans="1:11" s="157" customFormat="1">
      <c r="A176" s="3309"/>
      <c r="B176" s="3294"/>
      <c r="C176" s="3294"/>
      <c r="D176" s="3294"/>
      <c r="E176" s="3294"/>
      <c r="F176" s="3294"/>
      <c r="G176" s="3294"/>
      <c r="H176" s="3294"/>
      <c r="I176" s="3309"/>
      <c r="J176" s="3289"/>
      <c r="K176" s="1288"/>
    </row>
    <row r="177" spans="1:11" s="157" customFormat="1">
      <c r="A177" s="3309"/>
      <c r="B177" s="3294"/>
      <c r="C177" s="3294"/>
      <c r="D177" s="3294"/>
      <c r="E177" s="3294"/>
      <c r="F177" s="3294"/>
      <c r="G177" s="3294"/>
      <c r="H177" s="3294"/>
      <c r="I177" s="3309"/>
      <c r="J177" s="3289"/>
      <c r="K177" s="1288"/>
    </row>
    <row r="178" spans="1:11" s="157" customFormat="1">
      <c r="A178" s="3309"/>
      <c r="B178" s="3294"/>
      <c r="C178" s="3294"/>
      <c r="D178" s="3294"/>
      <c r="E178" s="3294"/>
      <c r="F178" s="3294"/>
      <c r="G178" s="3294"/>
      <c r="H178" s="3294"/>
      <c r="I178" s="3309"/>
      <c r="J178" s="3289"/>
      <c r="K178" s="1288"/>
    </row>
    <row r="179" spans="1:11" s="157" customFormat="1">
      <c r="A179" s="3309"/>
      <c r="B179" s="3294"/>
      <c r="C179" s="3294"/>
      <c r="D179" s="3294"/>
      <c r="E179" s="3294"/>
      <c r="F179" s="3294"/>
      <c r="G179" s="3294"/>
      <c r="H179" s="3294"/>
      <c r="I179" s="3309"/>
      <c r="J179" s="3289"/>
      <c r="K179" s="1288"/>
    </row>
    <row r="180" spans="1:11" s="157" customFormat="1">
      <c r="A180" s="3309"/>
      <c r="B180" s="3294"/>
      <c r="C180" s="3294"/>
      <c r="D180" s="3294"/>
      <c r="E180" s="3294"/>
      <c r="F180" s="3294"/>
      <c r="G180" s="3294"/>
      <c r="H180" s="3294"/>
      <c r="I180" s="3309"/>
      <c r="J180" s="3289"/>
      <c r="K180" s="1288"/>
    </row>
    <row r="181" spans="1:11" s="157" customFormat="1">
      <c r="A181" s="3309"/>
      <c r="B181" s="3294"/>
      <c r="C181" s="3294"/>
      <c r="D181" s="3294"/>
      <c r="E181" s="3294"/>
      <c r="F181" s="3294"/>
      <c r="G181" s="3294"/>
      <c r="H181" s="3294"/>
      <c r="I181" s="3309"/>
      <c r="J181" s="3289"/>
      <c r="K181" s="1288"/>
    </row>
    <row r="182" spans="1:11" s="157" customFormat="1">
      <c r="A182" s="3309"/>
      <c r="B182" s="3294"/>
      <c r="C182" s="3294"/>
      <c r="D182" s="3294"/>
      <c r="E182" s="3294"/>
      <c r="F182" s="3294"/>
      <c r="G182" s="3294"/>
      <c r="H182" s="3294"/>
      <c r="I182" s="3309"/>
      <c r="J182" s="3289"/>
      <c r="K182" s="1288"/>
    </row>
    <row r="183" spans="1:11" s="157" customFormat="1">
      <c r="A183" s="3309"/>
      <c r="B183" s="3294"/>
      <c r="C183" s="3294"/>
      <c r="D183" s="3294"/>
      <c r="E183" s="3294"/>
      <c r="F183" s="3294"/>
      <c r="G183" s="3294"/>
      <c r="H183" s="3294"/>
      <c r="I183" s="3309"/>
      <c r="J183" s="3289"/>
      <c r="K183" s="1288"/>
    </row>
    <row r="184" spans="1:11" s="157" customFormat="1">
      <c r="A184" s="3309"/>
      <c r="B184" s="3294"/>
      <c r="C184" s="3294"/>
      <c r="D184" s="3294"/>
      <c r="E184" s="3294"/>
      <c r="F184" s="3294"/>
      <c r="G184" s="3294"/>
      <c r="H184" s="3294"/>
      <c r="I184" s="3309"/>
      <c r="J184" s="3289"/>
      <c r="K184" s="1288"/>
    </row>
    <row r="185" spans="1:11" s="157" customFormat="1">
      <c r="A185" s="3309"/>
      <c r="B185" s="3294"/>
      <c r="C185" s="3294"/>
      <c r="D185" s="3294"/>
      <c r="E185" s="3294"/>
      <c r="F185" s="3294"/>
      <c r="G185" s="3294"/>
      <c r="H185" s="3294"/>
      <c r="I185" s="3309"/>
      <c r="J185" s="3289"/>
      <c r="K185" s="1288"/>
    </row>
    <row r="186" spans="1:11" s="157" customFormat="1">
      <c r="A186" s="3309"/>
      <c r="B186" s="3294"/>
      <c r="C186" s="3294"/>
      <c r="D186" s="3294"/>
      <c r="E186" s="3294"/>
      <c r="F186" s="3294"/>
      <c r="G186" s="3294"/>
      <c r="H186" s="3294"/>
      <c r="I186" s="3309"/>
      <c r="J186" s="3289"/>
      <c r="K186" s="1288"/>
    </row>
    <row r="187" spans="1:11" s="157" customFormat="1">
      <c r="A187" s="3309"/>
      <c r="B187" s="3294"/>
      <c r="C187" s="3294"/>
      <c r="D187" s="3294"/>
      <c r="E187" s="3294"/>
      <c r="F187" s="3294"/>
      <c r="G187" s="3294"/>
      <c r="H187" s="3294"/>
      <c r="I187" s="3309"/>
      <c r="J187" s="3289"/>
      <c r="K187" s="1288"/>
    </row>
    <row r="188" spans="1:11" s="157" customFormat="1">
      <c r="A188" s="3309"/>
      <c r="B188" s="3294"/>
      <c r="C188" s="3294"/>
      <c r="D188" s="3294"/>
      <c r="E188" s="3294"/>
      <c r="F188" s="3294"/>
      <c r="G188" s="3294"/>
      <c r="H188" s="3294"/>
      <c r="I188" s="3309"/>
      <c r="J188" s="3289"/>
      <c r="K188" s="1288"/>
    </row>
    <row r="189" spans="1:11" s="157" customFormat="1">
      <c r="A189" s="3309"/>
      <c r="B189" s="3294"/>
      <c r="C189" s="3294"/>
      <c r="D189" s="3294"/>
      <c r="E189" s="3294"/>
      <c r="F189" s="3294"/>
      <c r="G189" s="3294"/>
      <c r="H189" s="3294"/>
      <c r="I189" s="3309"/>
      <c r="J189" s="3289"/>
      <c r="K189" s="1288"/>
    </row>
    <row r="190" spans="1:11" s="157" customFormat="1">
      <c r="A190" s="3309"/>
      <c r="B190" s="3294"/>
      <c r="C190" s="3294"/>
      <c r="D190" s="3294"/>
      <c r="E190" s="3294"/>
      <c r="F190" s="3294"/>
      <c r="G190" s="3294"/>
      <c r="H190" s="3294"/>
      <c r="I190" s="3309"/>
      <c r="J190" s="3289"/>
      <c r="K190" s="1288"/>
    </row>
    <row r="191" spans="1:11" s="157" customFormat="1">
      <c r="A191" s="3309"/>
      <c r="B191" s="3294"/>
      <c r="C191" s="3294"/>
      <c r="D191" s="3294"/>
      <c r="E191" s="3294"/>
      <c r="F191" s="3294"/>
      <c r="G191" s="3294"/>
      <c r="H191" s="3294"/>
      <c r="I191" s="3309"/>
      <c r="J191" s="3289"/>
      <c r="K191" s="1288"/>
    </row>
    <row r="192" spans="1:11" s="157" customFormat="1">
      <c r="A192" s="3309"/>
      <c r="B192" s="3294"/>
      <c r="C192" s="3294"/>
      <c r="D192" s="3294"/>
      <c r="E192" s="3294"/>
      <c r="F192" s="3294"/>
      <c r="G192" s="3294"/>
      <c r="H192" s="3294"/>
      <c r="I192" s="3309"/>
      <c r="J192" s="3289"/>
      <c r="K192" s="1288"/>
    </row>
    <row r="193" spans="1:11" s="157" customFormat="1">
      <c r="A193" s="3309"/>
      <c r="B193" s="3294"/>
      <c r="C193" s="3294"/>
      <c r="D193" s="3294"/>
      <c r="E193" s="3294"/>
      <c r="F193" s="3294"/>
      <c r="G193" s="3294"/>
      <c r="H193" s="3294"/>
      <c r="I193" s="3309"/>
      <c r="J193" s="3289"/>
      <c r="K193" s="3273"/>
    </row>
    <row r="194" spans="1:11" s="157" customFormat="1">
      <c r="A194" s="3309"/>
      <c r="B194" s="3294"/>
      <c r="C194" s="3294"/>
      <c r="D194" s="3294"/>
      <c r="E194" s="3294"/>
      <c r="F194" s="3294"/>
      <c r="G194" s="3294"/>
      <c r="H194" s="3294"/>
      <c r="I194" s="3309"/>
      <c r="J194" s="3289"/>
      <c r="K194" s="3273"/>
    </row>
    <row r="195" spans="1:11" s="157" customFormat="1">
      <c r="A195" s="3309"/>
      <c r="B195" s="3294"/>
      <c r="C195" s="3294"/>
      <c r="D195" s="3294"/>
      <c r="E195" s="3294"/>
      <c r="F195" s="3294"/>
      <c r="G195" s="3294"/>
      <c r="H195" s="3294"/>
      <c r="I195" s="3309"/>
      <c r="J195" s="3289"/>
      <c r="K195" s="3273"/>
    </row>
    <row r="196" spans="1:11" s="157" customFormat="1">
      <c r="A196" s="3309"/>
      <c r="B196" s="3294"/>
      <c r="C196" s="3294"/>
      <c r="D196" s="3294"/>
      <c r="E196" s="3294"/>
      <c r="F196" s="3294"/>
      <c r="G196" s="3294"/>
      <c r="H196" s="3294"/>
      <c r="I196" s="3309"/>
      <c r="J196" s="3289"/>
      <c r="K196" s="3273"/>
    </row>
    <row r="197" spans="1:11" s="157" customFormat="1">
      <c r="A197" s="3309"/>
      <c r="B197" s="3294"/>
      <c r="C197" s="3294"/>
      <c r="D197" s="3294"/>
      <c r="E197" s="3294"/>
      <c r="F197" s="3294"/>
      <c r="G197" s="3294"/>
      <c r="H197" s="3294"/>
      <c r="I197" s="3309"/>
      <c r="J197" s="3289"/>
      <c r="K197" s="3273"/>
    </row>
    <row r="198" spans="1:11" s="157" customFormat="1">
      <c r="A198" s="3309"/>
      <c r="B198" s="3294"/>
      <c r="C198" s="3294"/>
      <c r="D198" s="3294"/>
      <c r="E198" s="3294"/>
      <c r="F198" s="3294"/>
      <c r="G198" s="3294"/>
      <c r="H198" s="3294"/>
      <c r="I198" s="3309"/>
      <c r="J198" s="3289"/>
      <c r="K198" s="3273"/>
    </row>
    <row r="199" spans="1:11" s="157" customFormat="1">
      <c r="A199" s="3309"/>
      <c r="B199" s="3294"/>
      <c r="C199" s="3294"/>
      <c r="D199" s="3294"/>
      <c r="E199" s="3294"/>
      <c r="F199" s="3294"/>
      <c r="G199" s="3294"/>
      <c r="H199" s="3294"/>
      <c r="I199" s="3309"/>
      <c r="J199" s="3289"/>
      <c r="K199" s="3273"/>
    </row>
    <row r="200" spans="1:11" s="157" customFormat="1">
      <c r="A200" s="3309"/>
      <c r="B200" s="3294"/>
      <c r="C200" s="3294"/>
      <c r="D200" s="3294"/>
      <c r="E200" s="3294"/>
      <c r="F200" s="3294"/>
      <c r="G200" s="3294"/>
      <c r="H200" s="3294"/>
      <c r="I200" s="3309"/>
      <c r="J200" s="3289"/>
      <c r="K200" s="3273"/>
    </row>
    <row r="201" spans="1:11" s="157" customFormat="1">
      <c r="A201" s="3309"/>
      <c r="B201" s="3294"/>
      <c r="C201" s="3294"/>
      <c r="D201" s="3294"/>
      <c r="E201" s="3294"/>
      <c r="F201" s="3294"/>
      <c r="G201" s="3294"/>
      <c r="H201" s="3294"/>
      <c r="I201" s="3309"/>
      <c r="J201" s="3289"/>
      <c r="K201" s="3270"/>
    </row>
    <row r="202" spans="1:11" ht="12.75">
      <c r="A202" s="3272"/>
      <c r="B202" s="3266"/>
      <c r="C202" s="3266"/>
      <c r="D202" s="3266"/>
      <c r="E202" s="3266"/>
      <c r="F202" s="3266"/>
      <c r="G202" s="3266"/>
      <c r="H202" s="3266"/>
      <c r="I202" s="3272"/>
      <c r="J202" s="3271"/>
      <c r="K202" s="3266"/>
    </row>
    <row r="203" spans="1:11" ht="12.75">
      <c r="A203" s="3272"/>
      <c r="B203" s="3266"/>
      <c r="C203" s="3266"/>
      <c r="D203" s="3266"/>
      <c r="E203" s="3266"/>
      <c r="F203" s="3266"/>
      <c r="G203" s="3266"/>
      <c r="H203" s="3266"/>
      <c r="I203" s="3272"/>
      <c r="J203" s="3271"/>
      <c r="K203" s="3266"/>
    </row>
    <row r="204" spans="1:11" ht="12.75">
      <c r="A204" s="3272"/>
      <c r="B204" s="3266"/>
      <c r="C204" s="3266"/>
      <c r="D204" s="3266"/>
      <c r="E204" s="3266"/>
      <c r="F204" s="3266"/>
      <c r="G204" s="3266"/>
      <c r="H204" s="3266"/>
      <c r="I204" s="3272"/>
      <c r="J204" s="3271"/>
      <c r="K204" s="3266"/>
    </row>
    <row r="205" spans="1:11" ht="12.75">
      <c r="A205" s="3272"/>
      <c r="B205" s="3266"/>
      <c r="C205" s="3266"/>
      <c r="D205" s="3266"/>
      <c r="E205" s="3266"/>
      <c r="F205" s="3266"/>
      <c r="G205" s="3266"/>
      <c r="H205" s="3266"/>
      <c r="I205" s="3272"/>
      <c r="J205" s="3271"/>
      <c r="K205" s="3266"/>
    </row>
    <row r="206" spans="1:11" ht="12.75">
      <c r="A206" s="3272"/>
      <c r="B206" s="3266"/>
      <c r="C206" s="3266"/>
      <c r="D206" s="3266"/>
      <c r="E206" s="3266"/>
      <c r="F206" s="3266"/>
      <c r="G206" s="3266"/>
      <c r="H206" s="3266"/>
      <c r="I206" s="3272"/>
      <c r="J206" s="3271"/>
      <c r="K206" s="3266"/>
    </row>
    <row r="207" spans="1:11" ht="12.75">
      <c r="A207" s="3272"/>
      <c r="B207" s="3266"/>
      <c r="C207" s="3266"/>
      <c r="D207" s="3266"/>
      <c r="E207" s="3266"/>
      <c r="F207" s="3266"/>
      <c r="G207" s="3266"/>
      <c r="H207" s="3266"/>
      <c r="I207" s="3272"/>
      <c r="J207" s="3271"/>
      <c r="K207" s="3266"/>
    </row>
    <row r="208" spans="1:11" ht="12.75">
      <c r="A208" s="3272"/>
      <c r="B208" s="3266"/>
      <c r="C208" s="3266"/>
      <c r="D208" s="3266"/>
      <c r="E208" s="3266"/>
      <c r="F208" s="3266"/>
      <c r="G208" s="3266"/>
      <c r="H208" s="3266"/>
      <c r="I208" s="3272"/>
      <c r="J208" s="3271"/>
      <c r="K208" s="3266"/>
    </row>
    <row r="209" spans="1:11" ht="12.75">
      <c r="A209" s="3272"/>
      <c r="B209" s="3266"/>
      <c r="C209" s="3266"/>
      <c r="D209" s="3266"/>
      <c r="E209" s="3266"/>
      <c r="F209" s="3266"/>
      <c r="G209" s="3266"/>
      <c r="H209" s="3266"/>
      <c r="I209" s="3272"/>
      <c r="J209" s="3271"/>
      <c r="K209" s="1254"/>
    </row>
    <row r="210" spans="1:11" ht="12.75">
      <c r="A210" s="3272"/>
      <c r="B210" s="3266"/>
      <c r="C210" s="3266"/>
      <c r="D210" s="3266"/>
      <c r="E210" s="3266"/>
      <c r="F210" s="3266"/>
      <c r="G210" s="3266"/>
      <c r="H210" s="3266"/>
      <c r="I210" s="3272"/>
      <c r="J210" s="3271"/>
      <c r="K210" s="1254"/>
    </row>
    <row r="211" spans="1:11" ht="12.75">
      <c r="A211" s="3272"/>
      <c r="B211" s="3266"/>
      <c r="C211" s="3266"/>
      <c r="D211" s="3266"/>
      <c r="E211" s="3266"/>
      <c r="F211" s="3266"/>
      <c r="G211" s="3266"/>
      <c r="H211" s="3266"/>
      <c r="I211" s="3272"/>
      <c r="J211" s="3271"/>
      <c r="K211" s="1254"/>
    </row>
    <row r="212" spans="1:11" ht="12.75">
      <c r="A212" s="3272"/>
      <c r="B212" s="3266"/>
      <c r="C212" s="3266"/>
      <c r="D212" s="3266"/>
      <c r="E212" s="3266"/>
      <c r="F212" s="3266"/>
      <c r="G212" s="3266"/>
      <c r="H212" s="3266"/>
      <c r="I212" s="3272"/>
      <c r="J212" s="3271"/>
      <c r="K212" s="1254"/>
    </row>
    <row r="213" spans="1:11" ht="12.75">
      <c r="A213" s="3272"/>
      <c r="B213" s="3266"/>
      <c r="C213" s="3266"/>
      <c r="D213" s="3266"/>
      <c r="E213" s="3266"/>
      <c r="F213" s="3266"/>
      <c r="G213" s="3266"/>
      <c r="H213" s="3266"/>
      <c r="I213" s="3272"/>
      <c r="J213" s="3271"/>
      <c r="K213" s="1254"/>
    </row>
    <row r="214" spans="1:11" ht="12.75">
      <c r="A214" s="3272"/>
      <c r="B214" s="3266"/>
      <c r="C214" s="3266"/>
      <c r="D214" s="3266"/>
      <c r="E214" s="3266"/>
      <c r="F214" s="3266"/>
      <c r="G214" s="3266"/>
      <c r="H214" s="3266"/>
      <c r="I214" s="3272"/>
      <c r="J214" s="3271"/>
      <c r="K214" s="1254"/>
    </row>
    <row r="215" spans="1:11" ht="12.75">
      <c r="A215" s="3272"/>
      <c r="B215" s="3266"/>
      <c r="C215" s="3266"/>
      <c r="D215" s="3266"/>
      <c r="E215" s="3266"/>
      <c r="F215" s="3266"/>
      <c r="G215" s="3266"/>
      <c r="H215" s="3266"/>
      <c r="I215" s="3272"/>
      <c r="J215" s="3271"/>
      <c r="K215" s="1254"/>
    </row>
    <row r="216" spans="1:11" ht="12.75">
      <c r="A216" s="3272"/>
      <c r="B216" s="3266"/>
      <c r="C216" s="3266"/>
      <c r="D216" s="3266"/>
      <c r="E216" s="3266"/>
      <c r="F216" s="3266"/>
      <c r="G216" s="3266"/>
      <c r="H216" s="3266"/>
      <c r="I216" s="3272"/>
      <c r="J216" s="3271"/>
      <c r="K216" s="1254"/>
    </row>
    <row r="217" spans="1:11" ht="12.75">
      <c r="A217" s="3272"/>
      <c r="B217" s="3266"/>
      <c r="C217" s="3266"/>
      <c r="D217" s="3266"/>
      <c r="E217" s="3266"/>
      <c r="F217" s="3266"/>
      <c r="G217" s="3266"/>
      <c r="H217" s="3266"/>
      <c r="I217" s="3272"/>
      <c r="J217" s="3271"/>
      <c r="K217" s="1254"/>
    </row>
    <row r="218" spans="1:11" ht="12.75">
      <c r="A218" s="3272"/>
      <c r="B218" s="3266"/>
      <c r="C218" s="3266"/>
      <c r="D218" s="3266"/>
      <c r="E218" s="3266"/>
      <c r="F218" s="3266"/>
      <c r="G218" s="3266"/>
      <c r="H218" s="3266"/>
      <c r="I218" s="3272"/>
      <c r="J218" s="3271"/>
      <c r="K218" s="1254"/>
    </row>
    <row r="219" spans="1:11" ht="12.75">
      <c r="A219" s="3272"/>
      <c r="B219" s="3266"/>
      <c r="C219" s="3266"/>
      <c r="D219" s="3266"/>
      <c r="E219" s="3266"/>
      <c r="F219" s="3266"/>
      <c r="G219" s="3266"/>
      <c r="H219" s="3266"/>
      <c r="I219" s="3272"/>
      <c r="J219" s="3271"/>
      <c r="K219" s="1254"/>
    </row>
    <row r="220" spans="1:11" ht="12.75">
      <c r="A220" s="3272"/>
      <c r="B220" s="3266"/>
      <c r="C220" s="3266"/>
      <c r="D220" s="3266"/>
      <c r="E220" s="3266"/>
      <c r="F220" s="3266"/>
      <c r="G220" s="3266"/>
      <c r="H220" s="3266"/>
      <c r="I220" s="3272"/>
      <c r="J220" s="3271"/>
      <c r="K220" s="1254"/>
    </row>
    <row r="221" spans="1:11" ht="12.75">
      <c r="A221" s="3272"/>
      <c r="B221" s="3266"/>
      <c r="C221" s="3266"/>
      <c r="D221" s="3266"/>
      <c r="E221" s="3266"/>
      <c r="F221" s="3266"/>
      <c r="G221" s="3266"/>
      <c r="H221" s="3266"/>
      <c r="I221" s="3272"/>
      <c r="J221" s="3271"/>
      <c r="K221" s="1254"/>
    </row>
    <row r="222" spans="1:11" ht="12.75">
      <c r="A222" s="3272"/>
      <c r="B222" s="3266"/>
      <c r="C222" s="3266"/>
      <c r="D222" s="3266"/>
      <c r="E222" s="3266"/>
      <c r="F222" s="3266"/>
      <c r="G222" s="3266"/>
      <c r="H222" s="3266"/>
      <c r="I222" s="3272"/>
      <c r="J222" s="3271"/>
      <c r="K222" s="1254"/>
    </row>
    <row r="223" spans="1:11" ht="12.75">
      <c r="A223" s="3272"/>
      <c r="B223" s="3266"/>
      <c r="C223" s="3266"/>
      <c r="D223" s="3266"/>
      <c r="E223" s="3266"/>
      <c r="F223" s="3266"/>
      <c r="G223" s="3266"/>
      <c r="H223" s="3266"/>
      <c r="I223" s="3272"/>
      <c r="J223" s="3271"/>
      <c r="K223" s="1254"/>
    </row>
    <row r="224" spans="1:11" ht="12.75">
      <c r="A224" s="3272"/>
      <c r="B224" s="3266"/>
      <c r="C224" s="3266"/>
      <c r="D224" s="3266"/>
      <c r="E224" s="3266"/>
      <c r="F224" s="3266"/>
      <c r="G224" s="3266"/>
      <c r="H224" s="3266"/>
      <c r="I224" s="3272"/>
      <c r="J224" s="3271"/>
      <c r="K224" s="1254"/>
    </row>
    <row r="225" spans="1:11" ht="12.75">
      <c r="A225" s="3272"/>
      <c r="B225" s="3266"/>
      <c r="C225" s="3266"/>
      <c r="D225" s="3266"/>
      <c r="E225" s="3266"/>
      <c r="F225" s="3266"/>
      <c r="G225" s="3266"/>
      <c r="H225" s="3266"/>
      <c r="I225" s="3272"/>
      <c r="J225" s="3271"/>
      <c r="K225" s="1254"/>
    </row>
    <row r="226" spans="1:11" ht="12.75">
      <c r="A226" s="3272"/>
      <c r="B226" s="3266"/>
      <c r="C226" s="3266"/>
      <c r="D226" s="3266"/>
      <c r="E226" s="3266"/>
      <c r="F226" s="3266"/>
      <c r="G226" s="3266"/>
      <c r="H226" s="3266"/>
      <c r="I226" s="3272"/>
      <c r="J226" s="3271"/>
      <c r="K226" s="1254"/>
    </row>
    <row r="227" spans="1:11" ht="12.75">
      <c r="A227" s="3272"/>
      <c r="B227" s="3266"/>
      <c r="C227" s="3266"/>
      <c r="D227" s="3266"/>
      <c r="E227" s="3266"/>
      <c r="F227" s="3266"/>
      <c r="G227" s="3266"/>
      <c r="H227" s="3266"/>
      <c r="I227" s="3272"/>
      <c r="J227" s="3271"/>
      <c r="K227" s="1254"/>
    </row>
    <row r="228" spans="1:11" ht="12.75">
      <c r="A228" s="3272"/>
      <c r="B228" s="3266"/>
      <c r="C228" s="3266"/>
      <c r="D228" s="3266"/>
      <c r="E228" s="3266"/>
      <c r="F228" s="3266"/>
      <c r="G228" s="3266"/>
      <c r="H228" s="3266"/>
      <c r="I228" s="3272"/>
      <c r="J228" s="3271"/>
      <c r="K228" s="1254"/>
    </row>
    <row r="229" spans="1:11" ht="12.75">
      <c r="A229" s="3272"/>
      <c r="B229" s="3266"/>
      <c r="C229" s="3266"/>
      <c r="D229" s="3266"/>
      <c r="E229" s="3266"/>
      <c r="F229" s="3266"/>
      <c r="G229" s="3266"/>
      <c r="H229" s="3266"/>
      <c r="I229" s="3272"/>
      <c r="J229" s="3271"/>
      <c r="K229" s="1254"/>
    </row>
    <row r="230" spans="1:11" ht="12.75">
      <c r="A230" s="3272"/>
      <c r="B230" s="3266"/>
      <c r="C230" s="3266"/>
      <c r="D230" s="3266"/>
      <c r="E230" s="3266"/>
      <c r="F230" s="3266"/>
      <c r="G230" s="3266"/>
      <c r="H230" s="3266"/>
      <c r="I230" s="3272"/>
      <c r="J230" s="3271"/>
      <c r="K230" s="1254"/>
    </row>
    <row r="231" spans="1:11" ht="12.75">
      <c r="A231" s="3272"/>
      <c r="B231" s="3266"/>
      <c r="C231" s="3266"/>
      <c r="D231" s="3266"/>
      <c r="E231" s="3266"/>
      <c r="F231" s="3266"/>
      <c r="G231" s="3266"/>
      <c r="H231" s="3266"/>
      <c r="I231" s="3272"/>
      <c r="J231" s="3271"/>
      <c r="K231" s="1254"/>
    </row>
    <row r="232" spans="1:11" ht="12.75">
      <c r="A232" s="3272"/>
      <c r="B232" s="3266"/>
      <c r="C232" s="3266"/>
      <c r="D232" s="3266"/>
      <c r="E232" s="3266"/>
      <c r="F232" s="3266"/>
      <c r="G232" s="3266"/>
      <c r="H232" s="3266"/>
      <c r="I232" s="3272"/>
      <c r="J232" s="3271"/>
      <c r="K232" s="1254"/>
    </row>
    <row r="233" spans="1:11" ht="12.75">
      <c r="A233" s="3272"/>
      <c r="B233" s="3266"/>
      <c r="C233" s="3266"/>
      <c r="D233" s="3266"/>
      <c r="E233" s="3266"/>
      <c r="F233" s="3266"/>
      <c r="G233" s="3266"/>
      <c r="H233" s="3266"/>
      <c r="I233" s="3272"/>
      <c r="J233" s="3271"/>
      <c r="K233" s="1254"/>
    </row>
    <row r="234" spans="1:11" ht="12.75">
      <c r="A234" s="3272"/>
      <c r="B234" s="3266"/>
      <c r="C234" s="3266"/>
      <c r="D234" s="3266"/>
      <c r="E234" s="3266"/>
      <c r="F234" s="3266"/>
      <c r="G234" s="3266"/>
      <c r="H234" s="3266"/>
      <c r="I234" s="3272"/>
      <c r="J234" s="3271"/>
      <c r="K234" s="1254"/>
    </row>
    <row r="235" spans="1:11" ht="12.75">
      <c r="A235" s="3272"/>
      <c r="B235" s="3266"/>
      <c r="C235" s="3266"/>
      <c r="D235" s="3266"/>
      <c r="E235" s="3266"/>
      <c r="F235" s="3266"/>
      <c r="G235" s="3266"/>
      <c r="H235" s="3266"/>
      <c r="I235" s="3272"/>
      <c r="J235" s="3271"/>
      <c r="K235" s="1254"/>
    </row>
    <row r="236" spans="1:11" ht="12.75">
      <c r="A236" s="3272"/>
      <c r="B236" s="3266"/>
      <c r="C236" s="3266"/>
      <c r="D236" s="3266"/>
      <c r="E236" s="3266"/>
      <c r="F236" s="3266"/>
      <c r="G236" s="3266"/>
      <c r="H236" s="3266"/>
      <c r="I236" s="3272"/>
      <c r="J236" s="3271"/>
      <c r="K236" s="1254"/>
    </row>
    <row r="237" spans="1:11" ht="12.75">
      <c r="A237" s="3272"/>
      <c r="B237" s="3266"/>
      <c r="C237" s="3266"/>
      <c r="D237" s="3266"/>
      <c r="E237" s="3266"/>
      <c r="F237" s="3266"/>
      <c r="G237" s="3266"/>
      <c r="H237" s="3266"/>
      <c r="I237" s="3272"/>
      <c r="J237" s="3271"/>
      <c r="K237" s="1254"/>
    </row>
    <row r="238" spans="1:11" ht="12.75">
      <c r="A238" s="3272"/>
      <c r="B238" s="3266"/>
      <c r="C238" s="3266"/>
      <c r="D238" s="3266"/>
      <c r="E238" s="3266"/>
      <c r="F238" s="3266"/>
      <c r="G238" s="3266"/>
      <c r="H238" s="3266"/>
      <c r="I238" s="3272"/>
      <c r="J238" s="3271"/>
      <c r="K238" s="1254"/>
    </row>
    <row r="239" spans="1:11" ht="12.75">
      <c r="A239" s="3272"/>
      <c r="B239" s="3266"/>
      <c r="C239" s="3266"/>
      <c r="D239" s="3266"/>
      <c r="E239" s="3266"/>
      <c r="F239" s="3266"/>
      <c r="G239" s="3266"/>
      <c r="H239" s="3266"/>
      <c r="I239" s="3272"/>
      <c r="J239" s="3271"/>
      <c r="K239" s="1254"/>
    </row>
    <row r="240" spans="1:11" ht="12.75">
      <c r="A240" s="3272"/>
      <c r="B240" s="3266"/>
      <c r="C240" s="3266"/>
      <c r="D240" s="3266"/>
      <c r="E240" s="3266"/>
      <c r="F240" s="3266"/>
      <c r="G240" s="3266"/>
      <c r="H240" s="3266"/>
      <c r="I240" s="3272"/>
      <c r="J240" s="3271"/>
      <c r="K240" s="1254"/>
    </row>
    <row r="241" spans="1:11" ht="12.75">
      <c r="A241" s="3272"/>
      <c r="B241" s="3266"/>
      <c r="C241" s="3266"/>
      <c r="D241" s="3266"/>
      <c r="E241" s="3266"/>
      <c r="F241" s="3266"/>
      <c r="G241" s="3266"/>
      <c r="H241" s="3266"/>
      <c r="I241" s="3272"/>
      <c r="J241" s="3271"/>
      <c r="K241" s="1254"/>
    </row>
    <row r="242" spans="1:11" ht="12.75">
      <c r="A242" s="3272"/>
      <c r="B242" s="3266"/>
      <c r="C242" s="3266"/>
      <c r="D242" s="3266"/>
      <c r="E242" s="3266"/>
      <c r="F242" s="3266"/>
      <c r="G242" s="3266"/>
      <c r="H242" s="3266"/>
      <c r="I242" s="3272"/>
      <c r="J242" s="3271"/>
      <c r="K242" s="1254"/>
    </row>
    <row r="243" spans="1:11" ht="12.75">
      <c r="A243" s="3272"/>
      <c r="B243" s="3266"/>
      <c r="C243" s="3266"/>
      <c r="D243" s="3266"/>
      <c r="E243" s="3266"/>
      <c r="F243" s="3266"/>
      <c r="G243" s="3266"/>
      <c r="H243" s="3266"/>
      <c r="I243" s="3272"/>
      <c r="J243" s="3271"/>
      <c r="K243" s="1254"/>
    </row>
    <row r="244" spans="1:11" ht="12.75">
      <c r="A244" s="3272"/>
      <c r="B244" s="3266"/>
      <c r="C244" s="3266"/>
      <c r="D244" s="3266"/>
      <c r="E244" s="3266"/>
      <c r="F244" s="3266"/>
      <c r="G244" s="3266"/>
      <c r="H244" s="3266"/>
      <c r="I244" s="3272"/>
      <c r="J244" s="3271"/>
      <c r="K244" s="1254"/>
    </row>
    <row r="245" spans="1:11" ht="12.75">
      <c r="A245" s="3272"/>
      <c r="B245" s="3266"/>
      <c r="C245" s="3266"/>
      <c r="D245" s="3266"/>
      <c r="E245" s="3266"/>
      <c r="F245" s="3266"/>
      <c r="G245" s="3266"/>
      <c r="H245" s="3266"/>
      <c r="I245" s="3272"/>
      <c r="J245" s="3271"/>
      <c r="K245" s="1254"/>
    </row>
    <row r="246" spans="1:11" ht="12.75">
      <c r="A246" s="3272"/>
      <c r="B246" s="3266"/>
      <c r="C246" s="3266"/>
      <c r="D246" s="3266"/>
      <c r="E246" s="3266"/>
      <c r="F246" s="3266"/>
      <c r="G246" s="3266"/>
      <c r="H246" s="3266"/>
      <c r="I246" s="3272"/>
      <c r="J246" s="3271"/>
      <c r="K246" s="1254"/>
    </row>
    <row r="247" spans="1:11" ht="12.75">
      <c r="A247" s="3272"/>
      <c r="B247" s="3266"/>
      <c r="C247" s="3266"/>
      <c r="D247" s="3266"/>
      <c r="E247" s="3266"/>
      <c r="F247" s="3266"/>
      <c r="G247" s="3266"/>
      <c r="H247" s="3266"/>
      <c r="I247" s="3272"/>
      <c r="J247" s="3271"/>
      <c r="K247" s="1254"/>
    </row>
    <row r="248" spans="1:11" ht="12.75">
      <c r="A248" s="3272"/>
      <c r="B248" s="3266"/>
      <c r="C248" s="3266"/>
      <c r="D248" s="3266"/>
      <c r="E248" s="3266"/>
      <c r="F248" s="3266"/>
      <c r="G248" s="3266"/>
      <c r="H248" s="3266"/>
      <c r="I248" s="3272"/>
      <c r="J248" s="3271"/>
      <c r="K248" s="1254"/>
    </row>
    <row r="249" spans="1:11" ht="12.75">
      <c r="A249" s="3272"/>
      <c r="B249" s="3266"/>
      <c r="C249" s="3266"/>
      <c r="D249" s="3266"/>
      <c r="E249" s="3266"/>
      <c r="F249" s="3266"/>
      <c r="G249" s="3266"/>
      <c r="H249" s="3266"/>
      <c r="I249" s="3272"/>
      <c r="J249" s="3271"/>
      <c r="K249" s="1254"/>
    </row>
    <row r="250" spans="1:11" ht="12.75">
      <c r="A250" s="3272"/>
      <c r="B250" s="3266"/>
      <c r="C250" s="3266"/>
      <c r="D250" s="3266"/>
      <c r="E250" s="3266"/>
      <c r="F250" s="3266"/>
      <c r="G250" s="3266"/>
      <c r="H250" s="3266"/>
      <c r="I250" s="3272"/>
      <c r="J250" s="3271"/>
      <c r="K250" s="1254"/>
    </row>
    <row r="251" spans="1:11" ht="12.75">
      <c r="A251" s="3272"/>
      <c r="B251" s="3266"/>
      <c r="C251" s="3266"/>
      <c r="D251" s="3266"/>
      <c r="E251" s="3266"/>
      <c r="F251" s="3266"/>
      <c r="G251" s="3266"/>
      <c r="H251" s="3266"/>
      <c r="I251" s="3272"/>
      <c r="J251" s="3271"/>
      <c r="K251" s="1254"/>
    </row>
    <row r="252" spans="1:11" ht="12.75">
      <c r="A252" s="3272"/>
      <c r="B252" s="3266"/>
      <c r="C252" s="3266"/>
      <c r="D252" s="3266"/>
      <c r="E252" s="3266"/>
      <c r="F252" s="3266"/>
      <c r="G252" s="3266"/>
      <c r="H252" s="3266"/>
      <c r="I252" s="3272"/>
      <c r="J252" s="3271"/>
      <c r="K252" s="1254"/>
    </row>
    <row r="253" spans="1:11" ht="12.75">
      <c r="A253" s="3272"/>
      <c r="B253" s="3266"/>
      <c r="C253" s="3266"/>
      <c r="D253" s="3266"/>
      <c r="E253" s="3266"/>
      <c r="F253" s="3266"/>
      <c r="G253" s="3266"/>
      <c r="H253" s="3266"/>
      <c r="I253" s="3272"/>
      <c r="J253" s="3271"/>
      <c r="K253" s="1254"/>
    </row>
    <row r="254" spans="1:11" ht="12.75">
      <c r="A254" s="3272"/>
      <c r="B254" s="3266"/>
      <c r="C254" s="3266"/>
      <c r="D254" s="3266"/>
      <c r="E254" s="3266"/>
      <c r="F254" s="3266"/>
      <c r="G254" s="3266"/>
      <c r="H254" s="3266"/>
      <c r="I254" s="3272"/>
      <c r="J254" s="3271"/>
      <c r="K254" s="1254"/>
    </row>
    <row r="255" spans="1:11" ht="12.75">
      <c r="A255" s="3272"/>
      <c r="B255" s="3266"/>
      <c r="C255" s="3266"/>
      <c r="D255" s="3266"/>
      <c r="E255" s="3266"/>
      <c r="F255" s="3266"/>
      <c r="G255" s="3266"/>
      <c r="H255" s="3266"/>
      <c r="I255" s="3272"/>
      <c r="J255" s="3271"/>
      <c r="K255" s="1254"/>
    </row>
    <row r="256" spans="1:11" ht="12.75">
      <c r="A256" s="3272"/>
      <c r="B256" s="3266"/>
      <c r="C256" s="3266"/>
      <c r="D256" s="3266"/>
      <c r="E256" s="3266"/>
      <c r="F256" s="3266"/>
      <c r="G256" s="3266"/>
      <c r="H256" s="3266"/>
      <c r="I256" s="3266"/>
      <c r="J256" s="3266"/>
      <c r="K256" s="1254"/>
    </row>
    <row r="257" spans="1:11">
      <c r="A257" s="3272"/>
      <c r="B257" s="1255"/>
      <c r="C257" s="1255"/>
      <c r="D257" s="1255"/>
      <c r="E257" s="1255"/>
      <c r="F257" s="1255"/>
      <c r="G257" s="1255"/>
      <c r="H257" s="1255"/>
      <c r="I257" s="1255"/>
      <c r="J257" s="1254"/>
      <c r="K257" s="1254"/>
    </row>
    <row r="258" spans="1:11">
      <c r="A258" s="3272"/>
      <c r="B258" s="1255"/>
      <c r="C258" s="1255"/>
      <c r="D258" s="1255"/>
      <c r="E258" s="1255"/>
      <c r="F258" s="1255"/>
      <c r="G258" s="1255"/>
      <c r="H258" s="1255"/>
      <c r="I258" s="1255"/>
      <c r="J258" s="1254"/>
      <c r="K258" s="1254"/>
    </row>
    <row r="259" spans="1:11">
      <c r="A259" s="3272"/>
      <c r="B259" s="1255"/>
      <c r="C259" s="1255"/>
      <c r="D259" s="1255"/>
      <c r="E259" s="1255"/>
      <c r="F259" s="1255"/>
      <c r="G259" s="1255"/>
      <c r="H259" s="1255"/>
      <c r="I259" s="1255"/>
      <c r="J259" s="1254"/>
      <c r="K259" s="1254"/>
    </row>
    <row r="260" spans="1:11">
      <c r="A260" s="3272"/>
      <c r="B260" s="1255"/>
      <c r="C260" s="1255"/>
      <c r="D260" s="1255"/>
      <c r="E260" s="1255"/>
      <c r="F260" s="1255"/>
      <c r="G260" s="1255"/>
      <c r="H260" s="1255"/>
      <c r="I260" s="1255"/>
      <c r="J260" s="1254"/>
      <c r="K260" s="1254"/>
    </row>
    <row r="261" spans="1:11">
      <c r="A261" s="3272"/>
      <c r="B261" s="1255"/>
      <c r="C261" s="1255"/>
      <c r="D261" s="1255"/>
      <c r="E261" s="1255"/>
      <c r="F261" s="1255"/>
      <c r="G261" s="1255"/>
      <c r="H261" s="1255"/>
      <c r="I261" s="1255"/>
      <c r="J261" s="1254"/>
      <c r="K261" s="1254"/>
    </row>
    <row r="262" spans="1:11">
      <c r="A262" s="3272"/>
      <c r="B262" s="1255"/>
      <c r="C262" s="1255"/>
      <c r="D262" s="1255"/>
      <c r="E262" s="1255"/>
      <c r="F262" s="1255"/>
      <c r="G262" s="1255"/>
      <c r="H262" s="1255"/>
      <c r="I262" s="1255"/>
      <c r="J262" s="1254"/>
      <c r="K262" s="1254"/>
    </row>
    <row r="263" spans="1:11">
      <c r="A263" s="3272"/>
      <c r="B263" s="1255"/>
      <c r="C263" s="1255"/>
      <c r="D263" s="1255"/>
      <c r="E263" s="1255"/>
      <c r="F263" s="1255"/>
      <c r="G263" s="1255"/>
      <c r="H263" s="1255"/>
      <c r="I263" s="1255"/>
      <c r="J263" s="1254"/>
      <c r="K263" s="1254"/>
    </row>
    <row r="264" spans="1:11">
      <c r="A264" s="3272"/>
      <c r="B264" s="1255"/>
      <c r="C264" s="1255"/>
      <c r="D264" s="1255"/>
      <c r="E264" s="1255"/>
      <c r="F264" s="1255"/>
      <c r="G264" s="1255"/>
      <c r="H264" s="1255"/>
      <c r="I264" s="1255"/>
      <c r="J264" s="1254"/>
      <c r="K264" s="1254"/>
    </row>
  </sheetData>
  <mergeCells count="1">
    <mergeCell ref="B21:E21"/>
  </mergeCells>
  <pageMargins left="0.65" right="0.25" top="0.5" bottom="0.5" header="0.25" footer="0.25"/>
  <pageSetup orientation="portrait" r:id="rId1"/>
  <headerFooter alignWithMargins="0">
    <oddHeader>&amp;L&amp;"Arial,Regular"&amp;8Road Initials: UPRR  Year: 2012&amp;R&amp;"Arial,Regular"&amp;8 27</oddHeader>
    <oddFooter>&amp;L&amp;"Arial,Regular"&amp;8Railroad Annual Report R-1</oddFooter>
  </headerFooter>
</worksheet>
</file>

<file path=xl/worksheets/sheet23.xml><?xml version="1.0" encoding="utf-8"?>
<worksheet xmlns="http://schemas.openxmlformats.org/spreadsheetml/2006/main" xmlns:r="http://schemas.openxmlformats.org/officeDocument/2006/relationships">
  <sheetPr codeName="Sheet23">
    <pageSetUpPr fitToPage="1"/>
  </sheetPr>
  <dimension ref="A1:G147"/>
  <sheetViews>
    <sheetView zoomScaleNormal="100" zoomScaleSheetLayoutView="80" workbookViewId="0"/>
  </sheetViews>
  <sheetFormatPr defaultRowHeight="11.85" customHeight="1"/>
  <cols>
    <col min="1" max="1" width="3.375" style="163" customWidth="1"/>
    <col min="2" max="4" width="12.125" style="163" customWidth="1"/>
    <col min="5" max="5" width="35.25" style="163" customWidth="1"/>
    <col min="6" max="6" width="12.125" style="163" customWidth="1"/>
    <col min="7" max="7" width="3.375" style="295" customWidth="1"/>
    <col min="8" max="16384" width="9" style="163"/>
  </cols>
  <sheetData>
    <row r="1" spans="1:7" s="157" customFormat="1" ht="12.75" customHeight="1">
      <c r="A1" s="3353"/>
      <c r="B1" s="3354"/>
      <c r="C1" s="3354"/>
      <c r="D1" s="3354"/>
      <c r="E1" s="3355"/>
      <c r="F1" s="3354"/>
      <c r="G1" s="3356"/>
    </row>
    <row r="2" spans="1:7" s="157" customFormat="1" ht="12.75" customHeight="1">
      <c r="A2" s="3357" t="s">
        <v>1932</v>
      </c>
      <c r="B2" s="3328"/>
      <c r="C2" s="3328"/>
      <c r="D2" s="3328"/>
      <c r="E2" s="3328"/>
      <c r="F2" s="3328"/>
      <c r="G2" s="3331"/>
    </row>
    <row r="3" spans="1:7" s="157" customFormat="1" ht="12.75" customHeight="1">
      <c r="A3" s="3357" t="s">
        <v>1</v>
      </c>
      <c r="B3" s="3328"/>
      <c r="C3" s="3328"/>
      <c r="D3" s="3328"/>
      <c r="E3" s="3328"/>
      <c r="F3" s="3328"/>
      <c r="G3" s="3331"/>
    </row>
    <row r="4" spans="1:7" s="157" customFormat="1" ht="12.75" customHeight="1">
      <c r="A4" s="3345"/>
      <c r="B4" s="3346"/>
      <c r="C4" s="3346"/>
      <c r="D4" s="3346"/>
      <c r="E4" s="3346"/>
      <c r="F4" s="3346"/>
      <c r="G4" s="3359"/>
    </row>
    <row r="5" spans="1:7" s="157" customFormat="1" ht="12.75" customHeight="1">
      <c r="A5" s="3364"/>
      <c r="B5" s="3331"/>
      <c r="C5" s="3331"/>
      <c r="D5" s="3331"/>
      <c r="E5" s="3329"/>
      <c r="F5" s="3329"/>
      <c r="G5" s="3331"/>
    </row>
    <row r="6" spans="1:7" s="157" customFormat="1" ht="12.75" customHeight="1">
      <c r="A6" s="3332" t="s">
        <v>7</v>
      </c>
      <c r="B6" s="3348" t="s">
        <v>14</v>
      </c>
      <c r="C6" s="3348" t="s">
        <v>803</v>
      </c>
      <c r="D6" s="3348" t="s">
        <v>1880</v>
      </c>
      <c r="E6" s="3348" t="s">
        <v>1881</v>
      </c>
      <c r="F6" s="3348" t="s">
        <v>1882</v>
      </c>
      <c r="G6" s="3348" t="s">
        <v>7</v>
      </c>
    </row>
    <row r="7" spans="1:7" s="157" customFormat="1" ht="12.75" customHeight="1">
      <c r="A7" s="3332" t="s">
        <v>12</v>
      </c>
      <c r="B7" s="3348" t="s">
        <v>12</v>
      </c>
      <c r="C7" s="3348" t="s">
        <v>12</v>
      </c>
      <c r="D7" s="3348" t="s">
        <v>1883</v>
      </c>
      <c r="E7" s="3348" t="s">
        <v>1884</v>
      </c>
      <c r="F7" s="3348" t="s">
        <v>1885</v>
      </c>
      <c r="G7" s="3348" t="s">
        <v>12</v>
      </c>
    </row>
    <row r="8" spans="1:7" s="157" customFormat="1" ht="12.75" customHeight="1">
      <c r="A8" s="3358"/>
      <c r="B8" s="3342" t="s">
        <v>21</v>
      </c>
      <c r="C8" s="3342" t="s">
        <v>22</v>
      </c>
      <c r="D8" s="3342" t="s">
        <v>23</v>
      </c>
      <c r="E8" s="3342" t="s">
        <v>168</v>
      </c>
      <c r="F8" s="3342" t="s">
        <v>24</v>
      </c>
      <c r="G8" s="3359"/>
    </row>
    <row r="9" spans="1:7" s="157" customFormat="1" ht="12.75" customHeight="1">
      <c r="A9" s="3333">
        <v>37</v>
      </c>
      <c r="B9" s="3342"/>
      <c r="C9" s="3342"/>
      <c r="D9" s="3359"/>
      <c r="E9" s="3334"/>
      <c r="F9" s="3339"/>
      <c r="G9" s="3333">
        <v>37</v>
      </c>
    </row>
    <row r="10" spans="1:7" s="157" customFormat="1" ht="12.75" customHeight="1">
      <c r="A10" s="3333">
        <v>38</v>
      </c>
      <c r="B10" s="3342">
        <v>721</v>
      </c>
      <c r="C10" s="3342" t="s">
        <v>1933</v>
      </c>
      <c r="D10" s="3359"/>
      <c r="E10" s="3334" t="s">
        <v>1934</v>
      </c>
      <c r="F10" s="3339"/>
      <c r="G10" s="3333">
        <v>38</v>
      </c>
    </row>
    <row r="11" spans="1:7" s="157" customFormat="1" ht="12.75" customHeight="1">
      <c r="A11" s="3333">
        <v>39</v>
      </c>
      <c r="B11" s="3342"/>
      <c r="C11" s="3342"/>
      <c r="D11" s="3359"/>
      <c r="E11" s="3338"/>
      <c r="F11" s="3339"/>
      <c r="G11" s="3333">
        <v>39</v>
      </c>
    </row>
    <row r="12" spans="1:7" s="157" customFormat="1" ht="12.75" customHeight="1">
      <c r="A12" s="3333">
        <v>40</v>
      </c>
      <c r="B12" s="3359"/>
      <c r="C12" s="3359"/>
      <c r="D12" s="3359" t="s">
        <v>1850</v>
      </c>
      <c r="E12" s="3343" t="s">
        <v>3001</v>
      </c>
      <c r="F12" s="3339"/>
      <c r="G12" s="3333">
        <v>40</v>
      </c>
    </row>
    <row r="13" spans="1:7" s="157" customFormat="1" ht="12.75" customHeight="1">
      <c r="A13" s="3333">
        <v>41</v>
      </c>
      <c r="B13" s="3359"/>
      <c r="C13" s="3359"/>
      <c r="D13" s="3359"/>
      <c r="E13" s="3338"/>
      <c r="F13" s="3339"/>
      <c r="G13" s="3333">
        <v>41</v>
      </c>
    </row>
    <row r="14" spans="1:7" s="157" customFormat="1" ht="12.75" customHeight="1">
      <c r="A14" s="3333">
        <v>42</v>
      </c>
      <c r="B14" s="3359"/>
      <c r="C14" s="3359"/>
      <c r="D14" s="3342"/>
      <c r="E14" s="3363" t="s">
        <v>1935</v>
      </c>
      <c r="F14" s="3339"/>
      <c r="G14" s="3333">
        <v>42</v>
      </c>
    </row>
    <row r="15" spans="1:7" s="157" customFormat="1" ht="12.75" customHeight="1">
      <c r="A15" s="3333">
        <v>43</v>
      </c>
      <c r="B15" s="3342"/>
      <c r="C15" s="3342"/>
      <c r="D15" s="3359"/>
      <c r="E15" s="3334"/>
      <c r="F15" s="3339"/>
      <c r="G15" s="3333">
        <v>43</v>
      </c>
    </row>
    <row r="16" spans="1:7" s="157" customFormat="1" ht="12.75" customHeight="1">
      <c r="A16" s="3333">
        <v>44</v>
      </c>
      <c r="B16" s="3359"/>
      <c r="C16" s="3359"/>
      <c r="D16" s="3342"/>
      <c r="E16" s="3343"/>
      <c r="F16" s="3339"/>
      <c r="G16" s="3333">
        <v>44</v>
      </c>
    </row>
    <row r="17" spans="1:7" s="157" customFormat="1" ht="12.75" customHeight="1">
      <c r="A17" s="3333">
        <v>45</v>
      </c>
      <c r="B17" s="3342">
        <v>721</v>
      </c>
      <c r="C17" s="3342" t="s">
        <v>1936</v>
      </c>
      <c r="D17" s="3359" t="s">
        <v>1845</v>
      </c>
      <c r="E17" s="3334" t="s">
        <v>1937</v>
      </c>
      <c r="F17" s="3339"/>
      <c r="G17" s="3333">
        <v>45</v>
      </c>
    </row>
    <row r="18" spans="1:7" s="157" customFormat="1" ht="12.75" customHeight="1">
      <c r="A18" s="3333">
        <v>46</v>
      </c>
      <c r="B18" s="3359"/>
      <c r="C18" s="3359"/>
      <c r="D18" s="3342"/>
      <c r="E18" s="3343"/>
      <c r="F18" s="3339"/>
      <c r="G18" s="3333">
        <v>46</v>
      </c>
    </row>
    <row r="19" spans="1:7" s="157" customFormat="1" ht="12.75" customHeight="1">
      <c r="A19" s="3333">
        <v>47</v>
      </c>
      <c r="B19" s="3359"/>
      <c r="C19" s="3359"/>
      <c r="D19" s="3342"/>
      <c r="E19" s="3343"/>
      <c r="F19" s="3339"/>
      <c r="G19" s="3333">
        <v>47</v>
      </c>
    </row>
    <row r="20" spans="1:7" s="157" customFormat="1" ht="12.75" customHeight="1">
      <c r="A20" s="3333">
        <v>48</v>
      </c>
      <c r="B20" s="3359"/>
      <c r="C20" s="3359"/>
      <c r="D20" s="3342"/>
      <c r="E20" s="3343" t="s">
        <v>1938</v>
      </c>
      <c r="F20" s="3339"/>
      <c r="G20" s="3333">
        <v>48</v>
      </c>
    </row>
    <row r="21" spans="1:7" s="157" customFormat="1" ht="12.75" customHeight="1">
      <c r="A21" s="3333">
        <v>49</v>
      </c>
      <c r="B21" s="3359"/>
      <c r="C21" s="3359"/>
      <c r="D21" s="3342"/>
      <c r="E21" s="3343" t="s">
        <v>1939</v>
      </c>
      <c r="F21" s="3339"/>
      <c r="G21" s="3333">
        <v>49</v>
      </c>
    </row>
    <row r="22" spans="1:7" s="157" customFormat="1" ht="12.75" customHeight="1">
      <c r="A22" s="3333">
        <v>50</v>
      </c>
      <c r="B22" s="3359"/>
      <c r="C22" s="3359"/>
      <c r="D22" s="3359"/>
      <c r="E22" s="3343" t="s">
        <v>1940</v>
      </c>
      <c r="F22" s="3339"/>
      <c r="G22" s="3333">
        <v>50</v>
      </c>
    </row>
    <row r="23" spans="1:7" s="157" customFormat="1" ht="12.75" customHeight="1">
      <c r="A23" s="3333">
        <v>51</v>
      </c>
      <c r="B23" s="3359"/>
      <c r="C23" s="3359"/>
      <c r="D23" s="3359"/>
      <c r="E23" s="3343" t="s">
        <v>1941</v>
      </c>
      <c r="F23" s="3339"/>
      <c r="G23" s="3333">
        <v>51</v>
      </c>
    </row>
    <row r="24" spans="1:7" s="157" customFormat="1" ht="12.75" customHeight="1">
      <c r="A24" s="3333">
        <v>52</v>
      </c>
      <c r="B24" s="3359"/>
      <c r="C24" s="3359"/>
      <c r="D24" s="3359"/>
      <c r="E24" s="3343"/>
      <c r="F24" s="3339"/>
      <c r="G24" s="3333">
        <v>52</v>
      </c>
    </row>
    <row r="25" spans="1:7" s="157" customFormat="1" ht="12.75" customHeight="1">
      <c r="A25" s="3333">
        <v>53</v>
      </c>
      <c r="B25" s="3359"/>
      <c r="C25" s="3359"/>
      <c r="D25" s="3342"/>
      <c r="E25" s="3362" t="s">
        <v>1942</v>
      </c>
      <c r="F25" s="3347"/>
      <c r="G25" s="3333">
        <v>53</v>
      </c>
    </row>
    <row r="26" spans="1:7" s="157" customFormat="1" ht="12.75" customHeight="1">
      <c r="A26" s="3333">
        <v>54</v>
      </c>
      <c r="B26" s="3342"/>
      <c r="C26" s="3342"/>
      <c r="D26" s="3359"/>
      <c r="E26" s="3338"/>
      <c r="F26" s="3347"/>
      <c r="G26" s="3333">
        <v>54</v>
      </c>
    </row>
    <row r="27" spans="1:7" s="157" customFormat="1" ht="12.75" customHeight="1">
      <c r="A27" s="3333">
        <v>55</v>
      </c>
      <c r="B27" s="3359"/>
      <c r="C27" s="3359"/>
      <c r="D27" s="3359"/>
      <c r="E27" s="3338"/>
      <c r="F27" s="3347"/>
      <c r="G27" s="3333">
        <v>55</v>
      </c>
    </row>
    <row r="28" spans="1:7" s="157" customFormat="1" ht="12.75" customHeight="1">
      <c r="A28" s="3333">
        <v>56</v>
      </c>
      <c r="B28" s="3359"/>
      <c r="C28" s="3359"/>
      <c r="D28" s="3359"/>
      <c r="E28" s="3340"/>
      <c r="F28" s="3347"/>
      <c r="G28" s="3333">
        <v>56</v>
      </c>
    </row>
    <row r="29" spans="1:7" s="157" customFormat="1" ht="12.75" customHeight="1">
      <c r="A29" s="3333">
        <v>57</v>
      </c>
      <c r="B29" s="3342"/>
      <c r="C29" s="3342"/>
      <c r="D29" s="3359"/>
      <c r="E29" s="3335"/>
      <c r="F29" s="3347"/>
      <c r="G29" s="3333">
        <v>57</v>
      </c>
    </row>
    <row r="30" spans="1:7" s="157" customFormat="1" ht="12.75" customHeight="1">
      <c r="A30" s="3333">
        <v>58</v>
      </c>
      <c r="B30" s="3342"/>
      <c r="C30" s="3342"/>
      <c r="D30" s="3359"/>
      <c r="E30" s="3335"/>
      <c r="F30" s="3347"/>
      <c r="G30" s="3333">
        <v>58</v>
      </c>
    </row>
    <row r="31" spans="1:7" s="157" customFormat="1" ht="12.75" customHeight="1">
      <c r="A31" s="3333">
        <v>59</v>
      </c>
      <c r="B31" s="3342"/>
      <c r="C31" s="3342"/>
      <c r="D31" s="3359"/>
      <c r="E31" s="3338"/>
      <c r="F31" s="3347"/>
      <c r="G31" s="3333">
        <v>59</v>
      </c>
    </row>
    <row r="32" spans="1:7" s="157" customFormat="1" ht="12.75" customHeight="1">
      <c r="A32" s="3333">
        <v>60</v>
      </c>
      <c r="B32" s="3359"/>
      <c r="C32" s="3359"/>
      <c r="D32" s="3359"/>
      <c r="E32" s="3338"/>
      <c r="F32" s="3347"/>
      <c r="G32" s="3333">
        <v>60</v>
      </c>
    </row>
    <row r="33" spans="1:7" s="157" customFormat="1" ht="12.75" customHeight="1">
      <c r="A33" s="3333">
        <v>61</v>
      </c>
      <c r="B33" s="3359"/>
      <c r="C33" s="3359"/>
      <c r="D33" s="3359"/>
      <c r="E33" s="3338"/>
      <c r="F33" s="3347"/>
      <c r="G33" s="3333">
        <v>61</v>
      </c>
    </row>
    <row r="34" spans="1:7" s="157" customFormat="1" ht="12.75" customHeight="1">
      <c r="A34" s="3333">
        <v>62</v>
      </c>
      <c r="B34" s="3359"/>
      <c r="C34" s="3359"/>
      <c r="D34" s="3359"/>
      <c r="E34" s="3341"/>
      <c r="F34" s="3347"/>
      <c r="G34" s="3333">
        <v>62</v>
      </c>
    </row>
    <row r="35" spans="1:7" s="157" customFormat="1" ht="12.75" customHeight="1">
      <c r="A35" s="3333">
        <v>63</v>
      </c>
      <c r="B35" s="3359"/>
      <c r="C35" s="3359"/>
      <c r="D35" s="3359"/>
      <c r="E35" s="3341"/>
      <c r="F35" s="3347"/>
      <c r="G35" s="3333">
        <v>63</v>
      </c>
    </row>
    <row r="36" spans="1:7" s="157" customFormat="1" ht="12.75" customHeight="1">
      <c r="A36" s="3333">
        <v>64</v>
      </c>
      <c r="B36" s="3342"/>
      <c r="C36" s="3342"/>
      <c r="D36" s="3359"/>
      <c r="E36" s="3341"/>
      <c r="F36" s="3347"/>
      <c r="G36" s="3333">
        <v>64</v>
      </c>
    </row>
    <row r="37" spans="1:7" s="157" customFormat="1" ht="12.75" customHeight="1">
      <c r="A37" s="3333">
        <v>65</v>
      </c>
      <c r="B37" s="3359"/>
      <c r="C37" s="3359"/>
      <c r="D37" s="3359"/>
      <c r="E37" s="3341"/>
      <c r="F37" s="3347"/>
      <c r="G37" s="3333">
        <v>65</v>
      </c>
    </row>
    <row r="38" spans="1:7" s="157" customFormat="1" ht="12.75" customHeight="1">
      <c r="A38" s="3333">
        <v>66</v>
      </c>
      <c r="B38" s="3359"/>
      <c r="C38" s="3359"/>
      <c r="D38" s="3359"/>
      <c r="E38" s="3341"/>
      <c r="F38" s="3347"/>
      <c r="G38" s="3333">
        <v>66</v>
      </c>
    </row>
    <row r="39" spans="1:7" s="157" customFormat="1" ht="12.75" customHeight="1">
      <c r="A39" s="3333">
        <v>67</v>
      </c>
      <c r="B39" s="3359"/>
      <c r="C39" s="3359"/>
      <c r="D39" s="3359"/>
      <c r="E39" s="3341"/>
      <c r="F39" s="3347"/>
      <c r="G39" s="3333">
        <v>67</v>
      </c>
    </row>
    <row r="40" spans="1:7" s="157" customFormat="1" ht="12.75" customHeight="1">
      <c r="A40" s="3333">
        <v>68</v>
      </c>
      <c r="B40" s="3359"/>
      <c r="C40" s="3359"/>
      <c r="D40" s="3359"/>
      <c r="E40" s="3343"/>
      <c r="F40" s="3347"/>
      <c r="G40" s="3333">
        <v>68</v>
      </c>
    </row>
    <row r="41" spans="1:7" s="157" customFormat="1" ht="12.75" customHeight="1">
      <c r="A41" s="3333">
        <v>69</v>
      </c>
      <c r="B41" s="3359"/>
      <c r="C41" s="3359"/>
      <c r="D41" s="3359"/>
      <c r="E41" s="3343"/>
      <c r="F41" s="3347"/>
      <c r="G41" s="3333">
        <v>69</v>
      </c>
    </row>
    <row r="42" spans="1:7" s="157" customFormat="1" ht="12.75" customHeight="1">
      <c r="A42" s="3333">
        <v>70</v>
      </c>
      <c r="B42" s="3359"/>
      <c r="C42" s="3359"/>
      <c r="D42" s="3359"/>
      <c r="E42" s="3343"/>
      <c r="F42" s="3347"/>
      <c r="G42" s="3333">
        <v>70</v>
      </c>
    </row>
    <row r="43" spans="1:7" s="157" customFormat="1" ht="12.75" customHeight="1">
      <c r="A43" s="3333">
        <v>71</v>
      </c>
      <c r="B43" s="3342"/>
      <c r="C43" s="3359"/>
      <c r="D43" s="3359"/>
      <c r="E43" s="3343"/>
      <c r="F43" s="3347"/>
      <c r="G43" s="3333">
        <v>71</v>
      </c>
    </row>
    <row r="44" spans="1:7" s="157" customFormat="1" ht="12.75" customHeight="1">
      <c r="A44" s="3333">
        <v>72</v>
      </c>
      <c r="B44" s="3359"/>
      <c r="C44" s="3359"/>
      <c r="D44" s="3359"/>
      <c r="E44" s="3343"/>
      <c r="F44" s="3347"/>
      <c r="G44" s="3333">
        <v>72</v>
      </c>
    </row>
    <row r="45" spans="1:7" s="157" customFormat="1" ht="12.75" customHeight="1">
      <c r="A45" s="3333">
        <v>73</v>
      </c>
      <c r="B45" s="3359"/>
      <c r="C45" s="3359"/>
      <c r="D45" s="3342"/>
      <c r="E45" s="3341"/>
      <c r="F45" s="3347"/>
      <c r="G45" s="3333">
        <v>73</v>
      </c>
    </row>
    <row r="46" spans="1:7" s="157" customFormat="1" ht="12.75" customHeight="1">
      <c r="A46" s="3333">
        <v>74</v>
      </c>
      <c r="B46" s="3359"/>
      <c r="C46" s="3359"/>
      <c r="D46" s="3342"/>
      <c r="E46" s="3341"/>
      <c r="F46" s="3347"/>
      <c r="G46" s="3333">
        <v>74</v>
      </c>
    </row>
    <row r="47" spans="1:7" s="157" customFormat="1" ht="12.75" customHeight="1">
      <c r="A47" s="3333">
        <v>75</v>
      </c>
      <c r="B47" s="3359"/>
      <c r="C47" s="3359"/>
      <c r="D47" s="3359"/>
      <c r="E47" s="3341"/>
      <c r="F47" s="3347"/>
      <c r="G47" s="3333">
        <v>75</v>
      </c>
    </row>
    <row r="48" spans="1:7" s="157" customFormat="1" ht="12.75" customHeight="1">
      <c r="A48" s="3333">
        <v>76</v>
      </c>
      <c r="B48" s="3359"/>
      <c r="C48" s="3359"/>
      <c r="D48" s="3342"/>
      <c r="E48" s="3341"/>
      <c r="F48" s="3347"/>
      <c r="G48" s="3333">
        <v>76</v>
      </c>
    </row>
    <row r="49" spans="1:7" s="157" customFormat="1" ht="12.75" customHeight="1">
      <c r="A49" s="3333">
        <v>77</v>
      </c>
      <c r="B49" s="3359"/>
      <c r="C49" s="3359"/>
      <c r="D49" s="3342"/>
      <c r="E49" s="3341"/>
      <c r="F49" s="3347"/>
      <c r="G49" s="3333">
        <v>77</v>
      </c>
    </row>
    <row r="50" spans="1:7" s="598" customFormat="1" ht="12.75" customHeight="1">
      <c r="A50" s="3333">
        <v>78</v>
      </c>
      <c r="B50" s="3360"/>
      <c r="C50" s="3360"/>
      <c r="D50" s="3360"/>
      <c r="E50" s="3338"/>
      <c r="F50" s="3347"/>
      <c r="G50" s="3333">
        <v>78</v>
      </c>
    </row>
    <row r="51" spans="1:7" s="157" customFormat="1" ht="12.75" customHeight="1">
      <c r="A51" s="3333">
        <v>79</v>
      </c>
      <c r="B51" s="3337"/>
      <c r="C51" s="3337"/>
      <c r="D51" s="3336"/>
      <c r="E51" s="3338"/>
      <c r="F51" s="3347"/>
      <c r="G51" s="3333">
        <v>79</v>
      </c>
    </row>
    <row r="52" spans="1:7" s="157" customFormat="1" ht="12.75" customHeight="1">
      <c r="A52" s="3333">
        <v>80</v>
      </c>
      <c r="B52" s="3337"/>
      <c r="C52" s="3337"/>
      <c r="D52" s="3337"/>
      <c r="E52" s="3338"/>
      <c r="F52" s="3347"/>
      <c r="G52" s="3333">
        <v>80</v>
      </c>
    </row>
    <row r="53" spans="1:7" s="157" customFormat="1" ht="12.75" customHeight="1">
      <c r="A53" s="3333">
        <v>81</v>
      </c>
      <c r="B53" s="3337"/>
      <c r="C53" s="3337"/>
      <c r="D53" s="3336"/>
      <c r="E53" s="3338"/>
      <c r="F53" s="3347"/>
      <c r="G53" s="3333">
        <v>81</v>
      </c>
    </row>
    <row r="54" spans="1:7" s="157" customFormat="1" ht="12.75" customHeight="1">
      <c r="A54" s="3333">
        <v>82</v>
      </c>
      <c r="B54" s="3337"/>
      <c r="C54" s="3337"/>
      <c r="D54" s="3335"/>
      <c r="E54" s="3335"/>
      <c r="F54" s="3347"/>
      <c r="G54" s="3333">
        <v>82</v>
      </c>
    </row>
    <row r="55" spans="1:7" s="157" customFormat="1" ht="12.75" customHeight="1">
      <c r="A55" s="3333">
        <v>83</v>
      </c>
      <c r="B55" s="3337"/>
      <c r="C55" s="3337"/>
      <c r="D55" s="3335"/>
      <c r="E55" s="3335"/>
      <c r="F55" s="3347"/>
      <c r="G55" s="3333">
        <v>83</v>
      </c>
    </row>
    <row r="56" spans="1:7" s="157" customFormat="1" ht="12.75" customHeight="1">
      <c r="A56" s="3333">
        <v>84</v>
      </c>
      <c r="B56" s="3359"/>
      <c r="C56" s="3359"/>
      <c r="D56" s="3359"/>
      <c r="E56" s="3341"/>
      <c r="F56" s="3347"/>
      <c r="G56" s="3333">
        <v>84</v>
      </c>
    </row>
    <row r="57" spans="1:7" s="157" customFormat="1" ht="12.75" customHeight="1">
      <c r="A57" s="3333">
        <v>85</v>
      </c>
      <c r="B57" s="3359"/>
      <c r="C57" s="3359"/>
      <c r="D57" s="3359"/>
      <c r="E57" s="3334" t="s">
        <v>1943</v>
      </c>
      <c r="F57" s="3347"/>
      <c r="G57" s="3333">
        <v>85</v>
      </c>
    </row>
    <row r="58" spans="1:7" s="157" customFormat="1" ht="4.5" customHeight="1">
      <c r="A58" s="3349"/>
      <c r="B58" s="3327"/>
      <c r="C58" s="3344"/>
      <c r="D58" s="3344"/>
      <c r="E58" s="3330"/>
      <c r="F58" s="3327"/>
      <c r="G58" s="3348"/>
    </row>
    <row r="59" spans="1:7" s="157" customFormat="1" ht="10.5" customHeight="1">
      <c r="A59" s="3350"/>
      <c r="B59" s="3351" t="s">
        <v>1944</v>
      </c>
      <c r="C59" s="3361"/>
      <c r="D59" s="3361"/>
      <c r="E59" s="3352"/>
      <c r="F59" s="3346"/>
      <c r="G59" s="3342"/>
    </row>
    <row r="60" spans="1:7" s="157" customFormat="1" ht="11.85" customHeight="1">
      <c r="A60" s="3327"/>
      <c r="B60" s="3327"/>
      <c r="C60" s="3327"/>
      <c r="D60" s="3327"/>
      <c r="E60" s="3327"/>
      <c r="F60" s="3327"/>
      <c r="G60" s="3344"/>
    </row>
    <row r="61" spans="1:7" s="157" customFormat="1" ht="11.85" customHeight="1">
      <c r="A61" s="3327"/>
      <c r="B61" s="3327"/>
      <c r="C61" s="3327"/>
      <c r="D61" s="3327"/>
      <c r="E61" s="3327"/>
      <c r="F61" s="3327"/>
      <c r="G61" s="3344"/>
    </row>
    <row r="62" spans="1:7" s="157" customFormat="1" ht="11.85" customHeight="1">
      <c r="A62" s="3327"/>
      <c r="B62" s="3327"/>
      <c r="C62" s="3327"/>
      <c r="D62" s="3327"/>
      <c r="E62" s="3327"/>
      <c r="F62" s="3327"/>
      <c r="G62" s="3344"/>
    </row>
    <row r="63" spans="1:7" s="157" customFormat="1" ht="11.85" customHeight="1">
      <c r="A63" s="3327"/>
      <c r="B63" s="3327"/>
      <c r="C63" s="3327"/>
      <c r="D63" s="3327"/>
      <c r="E63" s="3327"/>
      <c r="F63" s="3327"/>
      <c r="G63" s="3344"/>
    </row>
    <row r="64" spans="1:7" s="157" customFormat="1" ht="11.85" customHeight="1">
      <c r="A64" s="3327"/>
      <c r="B64" s="3327"/>
      <c r="C64" s="3327"/>
      <c r="D64" s="3327"/>
      <c r="E64" s="3327"/>
      <c r="F64" s="3327"/>
      <c r="G64" s="3344"/>
    </row>
    <row r="65" spans="7:7" s="157" customFormat="1" ht="11.85" customHeight="1">
      <c r="G65" s="3344"/>
    </row>
    <row r="66" spans="7:7" s="157" customFormat="1" ht="11.85" customHeight="1">
      <c r="G66" s="3344"/>
    </row>
    <row r="67" spans="7:7" s="157" customFormat="1" ht="11.85" customHeight="1">
      <c r="G67" s="3344"/>
    </row>
    <row r="68" spans="7:7" s="157" customFormat="1" ht="11.85" customHeight="1">
      <c r="G68" s="3344"/>
    </row>
    <row r="69" spans="7:7" s="157" customFormat="1" ht="11.85" customHeight="1">
      <c r="G69" s="3344"/>
    </row>
    <row r="70" spans="7:7" s="157" customFormat="1" ht="11.85" customHeight="1">
      <c r="G70" s="3344"/>
    </row>
    <row r="71" spans="7:7" s="157" customFormat="1" ht="11.85" customHeight="1">
      <c r="G71" s="3344"/>
    </row>
    <row r="72" spans="7:7" s="157" customFormat="1" ht="11.85" customHeight="1">
      <c r="G72" s="3344"/>
    </row>
    <row r="73" spans="7:7" s="157" customFormat="1" ht="11.85" customHeight="1">
      <c r="G73" s="3344"/>
    </row>
    <row r="74" spans="7:7" s="157" customFormat="1" ht="11.85" customHeight="1">
      <c r="G74" s="3344"/>
    </row>
    <row r="75" spans="7:7" s="157" customFormat="1" ht="11.85" customHeight="1">
      <c r="G75" s="3344"/>
    </row>
    <row r="76" spans="7:7" s="157" customFormat="1" ht="11.85" customHeight="1">
      <c r="G76" s="3344"/>
    </row>
    <row r="77" spans="7:7" s="157" customFormat="1" ht="11.85" customHeight="1">
      <c r="G77" s="3344"/>
    </row>
    <row r="78" spans="7:7" s="157" customFormat="1" ht="11.85" customHeight="1">
      <c r="G78" s="3344"/>
    </row>
    <row r="79" spans="7:7" s="157" customFormat="1" ht="11.85" customHeight="1">
      <c r="G79" s="3344"/>
    </row>
    <row r="80" spans="7:7" s="157" customFormat="1" ht="11.85" customHeight="1">
      <c r="G80" s="3344"/>
    </row>
    <row r="81" spans="7:7" s="157" customFormat="1" ht="11.85" customHeight="1">
      <c r="G81" s="3344"/>
    </row>
    <row r="82" spans="7:7" s="157" customFormat="1" ht="11.85" customHeight="1">
      <c r="G82" s="3344"/>
    </row>
    <row r="83" spans="7:7" s="157" customFormat="1" ht="11.85" customHeight="1">
      <c r="G83" s="3344"/>
    </row>
    <row r="84" spans="7:7" s="157" customFormat="1" ht="11.85" customHeight="1">
      <c r="G84" s="3344"/>
    </row>
    <row r="85" spans="7:7" s="157" customFormat="1" ht="11.85" customHeight="1">
      <c r="G85" s="3344"/>
    </row>
    <row r="86" spans="7:7" s="157" customFormat="1" ht="11.85" customHeight="1">
      <c r="G86" s="3344"/>
    </row>
    <row r="87" spans="7:7" s="157" customFormat="1" ht="11.85" customHeight="1">
      <c r="G87" s="3344"/>
    </row>
    <row r="88" spans="7:7" s="157" customFormat="1" ht="11.85" customHeight="1">
      <c r="G88" s="3344"/>
    </row>
    <row r="89" spans="7:7" s="157" customFormat="1" ht="11.85" customHeight="1">
      <c r="G89" s="3344"/>
    </row>
    <row r="90" spans="7:7" s="157" customFormat="1" ht="11.85" customHeight="1">
      <c r="G90" s="3344"/>
    </row>
    <row r="91" spans="7:7" s="157" customFormat="1" ht="11.85" customHeight="1">
      <c r="G91" s="3344"/>
    </row>
    <row r="92" spans="7:7" s="157" customFormat="1" ht="11.85" customHeight="1">
      <c r="G92" s="3344"/>
    </row>
    <row r="93" spans="7:7" s="157" customFormat="1" ht="11.85" customHeight="1">
      <c r="G93" s="3344"/>
    </row>
    <row r="94" spans="7:7" s="157" customFormat="1" ht="11.85" customHeight="1">
      <c r="G94" s="3344"/>
    </row>
    <row r="95" spans="7:7" s="157" customFormat="1" ht="11.85" customHeight="1">
      <c r="G95" s="3344"/>
    </row>
    <row r="96" spans="7:7" s="157" customFormat="1" ht="11.85" customHeight="1">
      <c r="G96" s="3344"/>
    </row>
    <row r="97" spans="7:7" s="157" customFormat="1" ht="11.85" customHeight="1">
      <c r="G97" s="3344"/>
    </row>
    <row r="98" spans="7:7" s="157" customFormat="1" ht="11.85" customHeight="1">
      <c r="G98" s="3344"/>
    </row>
    <row r="99" spans="7:7" s="157" customFormat="1" ht="11.85" customHeight="1">
      <c r="G99" s="3344"/>
    </row>
    <row r="100" spans="7:7" s="157" customFormat="1" ht="11.85" customHeight="1">
      <c r="G100" s="3344"/>
    </row>
    <row r="101" spans="7:7" s="157" customFormat="1" ht="11.85" customHeight="1">
      <c r="G101" s="3344"/>
    </row>
    <row r="102" spans="7:7" s="157" customFormat="1" ht="11.85" customHeight="1">
      <c r="G102" s="3344"/>
    </row>
    <row r="103" spans="7:7" s="157" customFormat="1" ht="11.85" customHeight="1">
      <c r="G103" s="3344"/>
    </row>
    <row r="104" spans="7:7" s="157" customFormat="1" ht="11.85" customHeight="1">
      <c r="G104" s="3344"/>
    </row>
    <row r="105" spans="7:7" s="157" customFormat="1" ht="11.85" customHeight="1">
      <c r="G105" s="3344"/>
    </row>
    <row r="106" spans="7:7" s="157" customFormat="1" ht="11.85" customHeight="1">
      <c r="G106" s="3344"/>
    </row>
    <row r="107" spans="7:7" s="157" customFormat="1" ht="11.85" customHeight="1">
      <c r="G107" s="3344"/>
    </row>
    <row r="108" spans="7:7" s="157" customFormat="1" ht="11.85" customHeight="1">
      <c r="G108" s="3344"/>
    </row>
    <row r="109" spans="7:7" s="157" customFormat="1" ht="11.85" customHeight="1">
      <c r="G109" s="3344"/>
    </row>
    <row r="110" spans="7:7" s="157" customFormat="1" ht="11.85" customHeight="1">
      <c r="G110" s="3344"/>
    </row>
    <row r="111" spans="7:7" s="157" customFormat="1" ht="11.85" customHeight="1">
      <c r="G111" s="3344"/>
    </row>
    <row r="112" spans="7:7" s="157" customFormat="1" ht="11.85" customHeight="1">
      <c r="G112" s="3344"/>
    </row>
    <row r="113" spans="7:7" s="157" customFormat="1" ht="11.85" customHeight="1">
      <c r="G113" s="3344"/>
    </row>
    <row r="114" spans="7:7" s="157" customFormat="1" ht="11.85" customHeight="1">
      <c r="G114" s="3344"/>
    </row>
    <row r="115" spans="7:7" s="157" customFormat="1" ht="11.85" customHeight="1">
      <c r="G115" s="3344"/>
    </row>
    <row r="116" spans="7:7" s="157" customFormat="1" ht="11.85" customHeight="1">
      <c r="G116" s="3344"/>
    </row>
    <row r="117" spans="7:7" s="157" customFormat="1" ht="11.85" customHeight="1">
      <c r="G117" s="3344"/>
    </row>
    <row r="118" spans="7:7" s="157" customFormat="1" ht="11.85" customHeight="1">
      <c r="G118" s="3344"/>
    </row>
    <row r="119" spans="7:7" s="157" customFormat="1" ht="11.85" customHeight="1">
      <c r="G119" s="3344"/>
    </row>
    <row r="120" spans="7:7" s="157" customFormat="1" ht="11.85" customHeight="1">
      <c r="G120" s="3344"/>
    </row>
    <row r="121" spans="7:7" s="157" customFormat="1" ht="11.85" customHeight="1">
      <c r="G121" s="3344"/>
    </row>
    <row r="122" spans="7:7" s="157" customFormat="1" ht="11.85" customHeight="1">
      <c r="G122" s="3344"/>
    </row>
    <row r="123" spans="7:7" s="157" customFormat="1" ht="11.85" customHeight="1">
      <c r="G123" s="3344"/>
    </row>
    <row r="124" spans="7:7" s="157" customFormat="1" ht="11.85" customHeight="1">
      <c r="G124" s="3344"/>
    </row>
    <row r="125" spans="7:7" s="157" customFormat="1" ht="11.85" customHeight="1">
      <c r="G125" s="3344"/>
    </row>
    <row r="126" spans="7:7" s="157" customFormat="1" ht="11.85" customHeight="1">
      <c r="G126" s="3344"/>
    </row>
    <row r="127" spans="7:7" s="157" customFormat="1" ht="11.85" customHeight="1">
      <c r="G127" s="3344"/>
    </row>
    <row r="128" spans="7:7" s="157" customFormat="1" ht="11.85" customHeight="1">
      <c r="G128" s="3344"/>
    </row>
    <row r="129" spans="7:7" s="157" customFormat="1" ht="11.85" customHeight="1">
      <c r="G129" s="3344"/>
    </row>
    <row r="130" spans="7:7" s="157" customFormat="1" ht="11.85" customHeight="1">
      <c r="G130" s="3344"/>
    </row>
    <row r="131" spans="7:7" s="157" customFormat="1" ht="11.85" customHeight="1">
      <c r="G131" s="3344"/>
    </row>
    <row r="132" spans="7:7" s="157" customFormat="1" ht="11.85" customHeight="1">
      <c r="G132" s="3344"/>
    </row>
    <row r="133" spans="7:7" s="157" customFormat="1" ht="11.85" customHeight="1">
      <c r="G133" s="3344"/>
    </row>
    <row r="134" spans="7:7" s="157" customFormat="1" ht="11.85" customHeight="1">
      <c r="G134" s="3344"/>
    </row>
    <row r="135" spans="7:7" s="157" customFormat="1" ht="11.85" customHeight="1">
      <c r="G135" s="3344"/>
    </row>
    <row r="136" spans="7:7" s="157" customFormat="1" ht="11.85" customHeight="1">
      <c r="G136" s="3344"/>
    </row>
    <row r="137" spans="7:7" s="157" customFormat="1" ht="11.85" customHeight="1">
      <c r="G137" s="3344"/>
    </row>
    <row r="138" spans="7:7" s="157" customFormat="1" ht="11.85" customHeight="1">
      <c r="G138" s="3344"/>
    </row>
    <row r="139" spans="7:7" s="157" customFormat="1" ht="11.85" customHeight="1">
      <c r="G139" s="3344"/>
    </row>
    <row r="140" spans="7:7" s="157" customFormat="1" ht="11.85" customHeight="1">
      <c r="G140" s="3344"/>
    </row>
    <row r="141" spans="7:7" s="157" customFormat="1" ht="11.85" customHeight="1">
      <c r="G141" s="3344"/>
    </row>
    <row r="142" spans="7:7" s="157" customFormat="1" ht="11.85" customHeight="1">
      <c r="G142" s="3344"/>
    </row>
    <row r="143" spans="7:7" s="157" customFormat="1" ht="11.85" customHeight="1">
      <c r="G143" s="3344"/>
    </row>
    <row r="144" spans="7:7" s="157" customFormat="1" ht="11.85" customHeight="1">
      <c r="G144" s="3344"/>
    </row>
    <row r="145" spans="7:7" s="157" customFormat="1" ht="11.85" customHeight="1">
      <c r="G145" s="3344"/>
    </row>
    <row r="146" spans="7:7" s="157" customFormat="1" ht="11.85" customHeight="1">
      <c r="G146" s="3344"/>
    </row>
    <row r="147" spans="7:7" s="157" customFormat="1" ht="11.85" customHeight="1">
      <c r="G147" s="3344"/>
    </row>
  </sheetData>
  <pageMargins left="0.65" right="0.25" top="0.5" bottom="0.5" header="0.25" footer="0.25"/>
  <pageSetup orientation="portrait" r:id="rId1"/>
  <headerFooter alignWithMargins="0">
    <oddHeader>&amp;L&amp;"Arial,Regular"&amp;8 28&amp;R&amp;"Arial,Regular"&amp;8Road Initials: UPRR  Year: 2012</oddHeader>
    <oddFooter>&amp;L&amp;"Arial,Regular"&amp;8Railroad Annual Report R-1</oddFoot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N257"/>
  <sheetViews>
    <sheetView zoomScaleNormal="100" workbookViewId="0"/>
  </sheetViews>
  <sheetFormatPr defaultRowHeight="11.25"/>
  <cols>
    <col min="1" max="1" width="3.375" style="161" customWidth="1"/>
    <col min="2" max="6" width="11.5" style="161" customWidth="1"/>
    <col min="7" max="7" width="11.5" style="162" customWidth="1"/>
    <col min="8" max="8" width="11.5" style="161" customWidth="1"/>
    <col min="9" max="9" width="3.375" style="160" customWidth="1"/>
    <col min="10" max="10" width="9" style="161"/>
    <col min="11" max="14" width="9" style="1254"/>
    <col min="15" max="16384" width="9" style="161"/>
  </cols>
  <sheetData>
    <row r="1" spans="1:14" s="156" customFormat="1" ht="12.75" customHeight="1">
      <c r="A1" s="3410"/>
      <c r="B1" s="3411"/>
      <c r="C1" s="3411"/>
      <c r="D1" s="3411"/>
      <c r="E1" s="3412"/>
      <c r="F1" s="3411"/>
      <c r="G1" s="3417"/>
      <c r="H1" s="3411"/>
      <c r="I1" s="3413"/>
      <c r="J1" s="3394"/>
      <c r="K1" s="3381"/>
      <c r="L1" s="3381"/>
      <c r="M1" s="1288"/>
      <c r="N1" s="1288"/>
    </row>
    <row r="2" spans="1:14" s="156" customFormat="1" ht="12.75" customHeight="1">
      <c r="A2" s="3414" t="s">
        <v>1945</v>
      </c>
      <c r="B2" s="3383"/>
      <c r="C2" s="3383"/>
      <c r="D2" s="3383"/>
      <c r="E2" s="3383"/>
      <c r="F2" s="3383"/>
      <c r="G2" s="3418"/>
      <c r="H2" s="3383"/>
      <c r="I2" s="3386"/>
      <c r="J2" s="3394"/>
      <c r="K2" s="3381"/>
      <c r="L2" s="3381"/>
      <c r="M2" s="1288"/>
      <c r="N2" s="1288"/>
    </row>
    <row r="3" spans="1:14" s="156" customFormat="1" ht="12.75" customHeight="1">
      <c r="A3" s="3414" t="s">
        <v>1</v>
      </c>
      <c r="B3" s="3383"/>
      <c r="C3" s="3383"/>
      <c r="D3" s="3383"/>
      <c r="E3" s="3383"/>
      <c r="F3" s="3383"/>
      <c r="G3" s="3418"/>
      <c r="H3" s="3383"/>
      <c r="I3" s="3386"/>
      <c r="J3" s="3394"/>
      <c r="K3" s="3381"/>
      <c r="L3" s="3381"/>
      <c r="M3" s="1288"/>
      <c r="N3" s="1288"/>
    </row>
    <row r="4" spans="1:14" s="156" customFormat="1" ht="12.75" customHeight="1">
      <c r="A4" s="3395"/>
      <c r="B4" s="3396"/>
      <c r="C4" s="3396"/>
      <c r="D4" s="3396"/>
      <c r="E4" s="3396"/>
      <c r="F4" s="3396"/>
      <c r="G4" s="3419"/>
      <c r="H4" s="3396"/>
      <c r="I4" s="3416"/>
      <c r="J4" s="3394"/>
      <c r="K4" s="3381"/>
      <c r="L4" s="3381"/>
      <c r="M4" s="1288"/>
      <c r="N4" s="1288"/>
    </row>
    <row r="5" spans="1:14" s="156" customFormat="1" ht="12.75" customHeight="1">
      <c r="A5" s="3398"/>
      <c r="B5" s="3399" t="s">
        <v>1918</v>
      </c>
      <c r="C5" s="3400"/>
      <c r="D5" s="3400"/>
      <c r="E5" s="3401"/>
      <c r="F5" s="3384"/>
      <c r="G5" s="3420"/>
      <c r="H5" s="3384"/>
      <c r="I5" s="3386"/>
      <c r="J5" s="3394"/>
      <c r="K5" s="3381"/>
      <c r="L5" s="3381"/>
      <c r="M5" s="1288"/>
      <c r="N5" s="1288"/>
    </row>
    <row r="6" spans="1:14" s="156" customFormat="1" ht="12.75" customHeight="1">
      <c r="A6" s="3387" t="s">
        <v>7</v>
      </c>
      <c r="B6" s="3402" t="s">
        <v>1919</v>
      </c>
      <c r="C6" s="3384"/>
      <c r="D6" s="3402" t="s">
        <v>1920</v>
      </c>
      <c r="E6" s="3402" t="s">
        <v>1946</v>
      </c>
      <c r="F6" s="3402" t="s">
        <v>1922</v>
      </c>
      <c r="G6" s="3421" t="s">
        <v>1923</v>
      </c>
      <c r="H6" s="3402" t="s">
        <v>1924</v>
      </c>
      <c r="I6" s="3402" t="s">
        <v>7</v>
      </c>
      <c r="J6" s="3394"/>
      <c r="K6" s="3381"/>
      <c r="L6" s="3381"/>
      <c r="M6" s="1288"/>
      <c r="N6" s="1288"/>
    </row>
    <row r="7" spans="1:14" s="156" customFormat="1" ht="12.75" customHeight="1">
      <c r="A7" s="3387" t="s">
        <v>12</v>
      </c>
      <c r="B7" s="3402" t="s">
        <v>5</v>
      </c>
      <c r="C7" s="3402" t="s">
        <v>1925</v>
      </c>
      <c r="D7" s="3402" t="s">
        <v>1926</v>
      </c>
      <c r="E7" s="3402" t="s">
        <v>5</v>
      </c>
      <c r="F7" s="3402" t="s">
        <v>1947</v>
      </c>
      <c r="G7" s="3421" t="s">
        <v>1928</v>
      </c>
      <c r="H7" s="3402" t="s">
        <v>1929</v>
      </c>
      <c r="I7" s="3402" t="s">
        <v>12</v>
      </c>
      <c r="J7" s="3394"/>
      <c r="K7" s="3381"/>
      <c r="L7" s="3381"/>
      <c r="M7" s="1288"/>
      <c r="N7" s="1288"/>
    </row>
    <row r="8" spans="1:14" s="156" customFormat="1" ht="12.75" customHeight="1">
      <c r="A8" s="3415"/>
      <c r="B8" s="3391" t="s">
        <v>25</v>
      </c>
      <c r="C8" s="3391" t="s">
        <v>26</v>
      </c>
      <c r="D8" s="3391" t="s">
        <v>322</v>
      </c>
      <c r="E8" s="3391" t="s">
        <v>689</v>
      </c>
      <c r="F8" s="3391" t="s">
        <v>690</v>
      </c>
      <c r="G8" s="3422" t="s">
        <v>1930</v>
      </c>
      <c r="H8" s="3391" t="s">
        <v>1931</v>
      </c>
      <c r="I8" s="3416"/>
      <c r="J8" s="3394"/>
      <c r="K8" s="3381"/>
      <c r="L8" s="3381"/>
      <c r="M8" s="1288"/>
      <c r="N8" s="1288"/>
    </row>
    <row r="9" spans="1:14" s="156" customFormat="1" ht="12.75" customHeight="1">
      <c r="A9" s="3388">
        <v>37</v>
      </c>
      <c r="B9" s="3406"/>
      <c r="C9" s="3406"/>
      <c r="D9" s="3406"/>
      <c r="E9" s="3423"/>
      <c r="F9" s="3424"/>
      <c r="G9" s="3424"/>
      <c r="H9" s="3397"/>
      <c r="I9" s="3388">
        <v>37</v>
      </c>
      <c r="J9" s="3394"/>
      <c r="K9" s="3403"/>
      <c r="L9" s="3381"/>
      <c r="M9" s="1288"/>
      <c r="N9" s="1288"/>
    </row>
    <row r="10" spans="1:14" s="156" customFormat="1" ht="12.75" customHeight="1">
      <c r="A10" s="3388">
        <v>38</v>
      </c>
      <c r="B10" s="3424"/>
      <c r="C10" s="3424"/>
      <c r="D10" s="3424"/>
      <c r="E10" s="3423"/>
      <c r="F10" s="3424"/>
      <c r="G10" s="3424"/>
      <c r="H10" s="3397"/>
      <c r="I10" s="3388">
        <v>38</v>
      </c>
      <c r="J10" s="3394"/>
      <c r="K10" s="3403"/>
      <c r="L10" s="3381"/>
      <c r="M10" s="1288"/>
      <c r="N10" s="1288"/>
    </row>
    <row r="11" spans="1:14" s="156" customFormat="1" ht="12.75" customHeight="1">
      <c r="A11" s="3388">
        <v>39</v>
      </c>
      <c r="B11" s="3424"/>
      <c r="C11" s="3424"/>
      <c r="D11" s="3424"/>
      <c r="E11" s="3423"/>
      <c r="F11" s="3424"/>
      <c r="G11" s="3424"/>
      <c r="H11" s="3397"/>
      <c r="I11" s="3388">
        <v>39</v>
      </c>
      <c r="J11" s="3394"/>
      <c r="K11" s="3381"/>
      <c r="L11" s="3381"/>
      <c r="M11" s="1288"/>
      <c r="N11" s="1288"/>
    </row>
    <row r="12" spans="1:14" s="156" customFormat="1" ht="12.75" customHeight="1">
      <c r="A12" s="3388">
        <v>40</v>
      </c>
      <c r="B12" s="3423">
        <v>259098</v>
      </c>
      <c r="C12" s="3424">
        <v>1381355</v>
      </c>
      <c r="D12" s="3424"/>
      <c r="E12" s="3423">
        <v>1640453</v>
      </c>
      <c r="F12" s="3423"/>
      <c r="G12" s="3424"/>
      <c r="H12" s="3397"/>
      <c r="I12" s="3388">
        <v>40</v>
      </c>
      <c r="J12" s="3394"/>
      <c r="K12" s="3381"/>
      <c r="L12" s="3381"/>
      <c r="M12" s="1288"/>
      <c r="N12" s="1288"/>
    </row>
    <row r="13" spans="1:14" s="156" customFormat="1" ht="12.75" customHeight="1">
      <c r="A13" s="3388">
        <v>41</v>
      </c>
      <c r="B13" s="3431"/>
      <c r="C13" s="3431"/>
      <c r="D13" s="3431"/>
      <c r="E13" s="3431"/>
      <c r="F13" s="3423"/>
      <c r="G13" s="3424"/>
      <c r="H13" s="3397"/>
      <c r="I13" s="3388">
        <v>41</v>
      </c>
      <c r="J13" s="3394"/>
      <c r="K13" s="3381"/>
      <c r="L13" s="3381"/>
      <c r="M13" s="1288"/>
      <c r="N13" s="1288"/>
    </row>
    <row r="14" spans="1:14" s="156" customFormat="1" ht="12.75" customHeight="1">
      <c r="A14" s="3388">
        <v>42</v>
      </c>
      <c r="B14" s="3451">
        <v>259098</v>
      </c>
      <c r="C14" s="3451">
        <v>1381355</v>
      </c>
      <c r="D14" s="3451">
        <v>0</v>
      </c>
      <c r="E14" s="3451">
        <v>1640453</v>
      </c>
      <c r="F14" s="3449"/>
      <c r="G14" s="3425"/>
      <c r="H14" s="3397"/>
      <c r="I14" s="3388">
        <v>42</v>
      </c>
      <c r="J14" s="3394"/>
      <c r="K14" s="3381"/>
      <c r="L14" s="3381"/>
      <c r="M14" s="1288"/>
      <c r="N14" s="1288"/>
    </row>
    <row r="15" spans="1:14" s="156" customFormat="1" ht="12.75" customHeight="1">
      <c r="A15" s="3388">
        <v>43</v>
      </c>
      <c r="B15" s="3427"/>
      <c r="C15" s="3423"/>
      <c r="D15" s="3423"/>
      <c r="E15" s="3423"/>
      <c r="F15" s="3446"/>
      <c r="G15" s="3389"/>
      <c r="H15" s="3389"/>
      <c r="I15" s="3388">
        <v>43</v>
      </c>
      <c r="J15" s="3394"/>
      <c r="K15" s="3381"/>
      <c r="L15" s="3381"/>
      <c r="M15" s="1288"/>
      <c r="N15" s="1288"/>
    </row>
    <row r="16" spans="1:14" s="156" customFormat="1" ht="12.75" customHeight="1">
      <c r="A16" s="3388">
        <v>44</v>
      </c>
      <c r="B16" s="3405"/>
      <c r="C16" s="3405"/>
      <c r="D16" s="3405"/>
      <c r="E16" s="3423"/>
      <c r="F16" s="3450"/>
      <c r="G16" s="3426"/>
      <c r="H16" s="3426"/>
      <c r="I16" s="3388">
        <v>44</v>
      </c>
      <c r="J16" s="3394"/>
      <c r="K16" s="3403"/>
      <c r="L16" s="3381"/>
      <c r="M16" s="1288"/>
      <c r="N16" s="1288"/>
    </row>
    <row r="17" spans="1:14" s="156" customFormat="1" ht="12.75" customHeight="1">
      <c r="A17" s="3388">
        <v>45</v>
      </c>
      <c r="B17" s="3427"/>
      <c r="C17" s="3423"/>
      <c r="D17" s="3423"/>
      <c r="E17" s="3423"/>
      <c r="F17" s="3423"/>
      <c r="G17" s="3424"/>
      <c r="H17" s="3397"/>
      <c r="I17" s="3388">
        <v>45</v>
      </c>
      <c r="J17" s="3394"/>
      <c r="K17" s="3392"/>
      <c r="L17" s="1288"/>
      <c r="M17" s="1288"/>
      <c r="N17" s="1288"/>
    </row>
    <row r="18" spans="1:14" s="156" customFormat="1" ht="12.75" customHeight="1">
      <c r="A18" s="3388">
        <v>46</v>
      </c>
      <c r="B18" s="3405"/>
      <c r="C18" s="3405"/>
      <c r="D18" s="3405"/>
      <c r="E18" s="3423"/>
      <c r="F18" s="3423"/>
      <c r="G18" s="3424"/>
      <c r="H18" s="3397"/>
      <c r="I18" s="3388">
        <v>46</v>
      </c>
      <c r="J18" s="3394"/>
      <c r="K18" s="3385"/>
      <c r="L18" s="1288"/>
      <c r="M18" s="1288"/>
      <c r="N18" s="1288"/>
    </row>
    <row r="19" spans="1:14" s="156" customFormat="1" ht="12.75" customHeight="1">
      <c r="A19" s="3388">
        <v>47</v>
      </c>
      <c r="B19" s="3428"/>
      <c r="C19" s="3428"/>
      <c r="D19" s="3405"/>
      <c r="E19" s="3423"/>
      <c r="F19" s="3423"/>
      <c r="G19" s="3424"/>
      <c r="H19" s="3393"/>
      <c r="I19" s="3388">
        <v>47</v>
      </c>
      <c r="J19" s="3394"/>
      <c r="K19" s="3385"/>
      <c r="L19" s="1288"/>
      <c r="M19" s="1288"/>
      <c r="N19" s="1288"/>
    </row>
    <row r="20" spans="1:14" s="156" customFormat="1" ht="12.75" customHeight="1">
      <c r="A20" s="3388">
        <v>48</v>
      </c>
      <c r="B20" s="3427">
        <v>31901</v>
      </c>
      <c r="C20" s="3423">
        <v>4026</v>
      </c>
      <c r="D20" s="3423"/>
      <c r="E20" s="3423">
        <v>35927</v>
      </c>
      <c r="F20" s="3404"/>
      <c r="G20" s="3424"/>
      <c r="H20" s="3393"/>
      <c r="I20" s="3388">
        <v>48</v>
      </c>
      <c r="J20" s="3394"/>
      <c r="K20" s="3385"/>
      <c r="L20" s="1288"/>
      <c r="M20" s="1288"/>
      <c r="N20" s="1288"/>
    </row>
    <row r="21" spans="1:14" s="156" customFormat="1" ht="12.75" customHeight="1">
      <c r="A21" s="3388">
        <v>49</v>
      </c>
      <c r="B21" s="3405">
        <v>15583</v>
      </c>
      <c r="C21" s="3405"/>
      <c r="D21" s="3405">
        <v>-22</v>
      </c>
      <c r="E21" s="3423">
        <v>15561</v>
      </c>
      <c r="F21" s="3404"/>
      <c r="G21" s="3424"/>
      <c r="H21" s="3393"/>
      <c r="I21" s="3388">
        <v>49</v>
      </c>
      <c r="J21" s="3394"/>
      <c r="K21" s="3385"/>
      <c r="L21" s="1288"/>
      <c r="M21" s="1288"/>
      <c r="N21" s="1288"/>
    </row>
    <row r="22" spans="1:14" s="156" customFormat="1" ht="12.75" customHeight="1">
      <c r="A22" s="3388">
        <v>50</v>
      </c>
      <c r="B22" s="3428">
        <v>1135</v>
      </c>
      <c r="C22" s="3428">
        <v>85</v>
      </c>
      <c r="D22" s="3405"/>
      <c r="E22" s="3423">
        <v>1220</v>
      </c>
      <c r="F22" s="3429"/>
      <c r="G22" s="3426"/>
      <c r="H22" s="3426"/>
      <c r="I22" s="3388">
        <v>50</v>
      </c>
      <c r="J22" s="3394"/>
      <c r="K22" s="3385"/>
      <c r="L22" s="1288"/>
      <c r="M22" s="1288"/>
      <c r="N22" s="1288"/>
    </row>
    <row r="23" spans="1:14" s="156" customFormat="1" ht="12.75" customHeight="1">
      <c r="A23" s="3388">
        <v>51</v>
      </c>
      <c r="B23" s="3430">
        <v>120</v>
      </c>
      <c r="C23" s="3430"/>
      <c r="D23" s="3405"/>
      <c r="E23" s="3423">
        <v>120</v>
      </c>
      <c r="F23" s="3404"/>
      <c r="G23" s="3424"/>
      <c r="H23" s="3397"/>
      <c r="I23" s="3388">
        <v>51</v>
      </c>
      <c r="J23" s="3394"/>
      <c r="K23" s="3385"/>
      <c r="L23" s="1288"/>
      <c r="M23" s="1288"/>
      <c r="N23" s="1288"/>
    </row>
    <row r="24" spans="1:14" s="156" customFormat="1" ht="12.75" customHeight="1">
      <c r="A24" s="3388">
        <v>52</v>
      </c>
      <c r="B24" s="3430"/>
      <c r="C24" s="3430"/>
      <c r="D24" s="3405"/>
      <c r="E24" s="3405"/>
      <c r="F24" s="3404"/>
      <c r="G24" s="3424"/>
      <c r="H24" s="3397"/>
      <c r="I24" s="3388">
        <v>52</v>
      </c>
      <c r="J24" s="3394"/>
      <c r="K24" s="3385"/>
      <c r="L24" s="1288"/>
      <c r="M24" s="1288"/>
      <c r="N24" s="1288"/>
    </row>
    <row r="25" spans="1:14" s="156" customFormat="1" ht="12.75" customHeight="1">
      <c r="A25" s="3388">
        <v>53</v>
      </c>
      <c r="B25" s="3448">
        <v>48739</v>
      </c>
      <c r="C25" s="3448">
        <v>4111</v>
      </c>
      <c r="D25" s="3448">
        <v>-22</v>
      </c>
      <c r="E25" s="3448">
        <v>52828</v>
      </c>
      <c r="F25" s="3404"/>
      <c r="G25" s="3424"/>
      <c r="H25" s="3397"/>
      <c r="I25" s="3388">
        <v>53</v>
      </c>
      <c r="J25" s="3394"/>
      <c r="K25" s="3381"/>
      <c r="L25" s="1288"/>
      <c r="M25" s="1288"/>
      <c r="N25" s="1288"/>
    </row>
    <row r="26" spans="1:14" s="156" customFormat="1" ht="12.75" customHeight="1">
      <c r="A26" s="3388">
        <v>54</v>
      </c>
      <c r="B26" s="3431"/>
      <c r="C26" s="3431"/>
      <c r="D26" s="3431"/>
      <c r="E26" s="3431"/>
      <c r="F26" s="3404"/>
      <c r="G26" s="3424"/>
      <c r="H26" s="3393"/>
      <c r="I26" s="3388">
        <v>54</v>
      </c>
      <c r="J26" s="3394"/>
      <c r="K26" s="3385"/>
      <c r="L26" s="1288"/>
      <c r="M26" s="1288"/>
      <c r="N26" s="1288"/>
    </row>
    <row r="27" spans="1:14" s="156" customFormat="1" ht="12.75" customHeight="1">
      <c r="A27" s="3388">
        <v>55</v>
      </c>
      <c r="B27" s="3431"/>
      <c r="C27" s="3431"/>
      <c r="D27" s="3431"/>
      <c r="E27" s="3431"/>
      <c r="F27" s="3404"/>
      <c r="G27" s="3424"/>
      <c r="H27" s="3397"/>
      <c r="I27" s="3388">
        <v>55</v>
      </c>
      <c r="J27" s="3394"/>
      <c r="K27" s="3381"/>
      <c r="L27" s="1288"/>
      <c r="M27" s="1288"/>
      <c r="N27" s="1288"/>
    </row>
    <row r="28" spans="1:14" s="156" customFormat="1" ht="12.75" customHeight="1">
      <c r="A28" s="3388">
        <v>56</v>
      </c>
      <c r="B28" s="3406"/>
      <c r="C28" s="3406"/>
      <c r="D28" s="3404"/>
      <c r="E28" s="3405"/>
      <c r="F28" s="3404"/>
      <c r="G28" s="3424"/>
      <c r="H28" s="3397"/>
      <c r="I28" s="3388">
        <v>56</v>
      </c>
      <c r="J28" s="3394"/>
      <c r="K28" s="3381"/>
      <c r="L28" s="1288"/>
      <c r="M28" s="1288"/>
      <c r="N28" s="1288"/>
    </row>
    <row r="29" spans="1:14" s="156" customFormat="1" ht="12.75" customHeight="1">
      <c r="A29" s="3388">
        <v>57</v>
      </c>
      <c r="B29" s="3406"/>
      <c r="C29" s="3389"/>
      <c r="D29" s="3389"/>
      <c r="E29" s="3389"/>
      <c r="F29" s="3404"/>
      <c r="G29" s="3424"/>
      <c r="H29" s="3397"/>
      <c r="I29" s="3388">
        <v>57</v>
      </c>
      <c r="J29" s="3394"/>
      <c r="K29" s="3385"/>
      <c r="L29" s="1288"/>
      <c r="M29" s="1288"/>
      <c r="N29" s="1288"/>
    </row>
    <row r="30" spans="1:14" s="156" customFormat="1" ht="12.75" customHeight="1">
      <c r="A30" s="3388">
        <v>58</v>
      </c>
      <c r="B30" s="3389"/>
      <c r="C30" s="3404"/>
      <c r="D30" s="3404"/>
      <c r="E30" s="3405"/>
      <c r="F30" s="3404"/>
      <c r="G30" s="3424"/>
      <c r="H30" s="3397"/>
      <c r="I30" s="3388">
        <v>58</v>
      </c>
      <c r="J30" s="3394"/>
      <c r="K30" s="3381"/>
      <c r="L30" s="1288"/>
      <c r="M30" s="1288"/>
      <c r="N30" s="1288"/>
    </row>
    <row r="31" spans="1:14" s="156" customFormat="1" ht="12.75" customHeight="1">
      <c r="A31" s="3388">
        <v>59</v>
      </c>
      <c r="B31" s="3432"/>
      <c r="C31" s="3404"/>
      <c r="D31" s="3404"/>
      <c r="E31" s="3405"/>
      <c r="F31" s="3404"/>
      <c r="G31" s="3424"/>
      <c r="H31" s="3397"/>
      <c r="I31" s="3388">
        <v>59</v>
      </c>
      <c r="J31" s="3394"/>
      <c r="K31" s="3381"/>
      <c r="L31" s="1288"/>
      <c r="M31" s="1288"/>
      <c r="N31" s="1288"/>
    </row>
    <row r="32" spans="1:14" s="156" customFormat="1" ht="12.75" customHeight="1">
      <c r="A32" s="3388">
        <v>60</v>
      </c>
      <c r="B32" s="3404"/>
      <c r="C32" s="3404"/>
      <c r="D32" s="3404"/>
      <c r="E32" s="3405"/>
      <c r="F32" s="3404"/>
      <c r="G32" s="3424"/>
      <c r="H32" s="3397"/>
      <c r="I32" s="3388">
        <v>60</v>
      </c>
      <c r="J32" s="3394"/>
      <c r="K32" s="3381"/>
      <c r="L32" s="1288"/>
      <c r="M32" s="1288"/>
      <c r="N32" s="1288"/>
    </row>
    <row r="33" spans="1:14" s="156" customFormat="1" ht="12.75" customHeight="1">
      <c r="A33" s="3388">
        <v>61</v>
      </c>
      <c r="B33" s="3433"/>
      <c r="C33" s="3404"/>
      <c r="D33" s="3406"/>
      <c r="E33" s="3405"/>
      <c r="F33" s="3404"/>
      <c r="G33" s="3424"/>
      <c r="H33" s="3397"/>
      <c r="I33" s="3388">
        <v>61</v>
      </c>
      <c r="K33" s="1288"/>
      <c r="L33" s="1288"/>
      <c r="M33" s="1288"/>
      <c r="N33" s="1288"/>
    </row>
    <row r="34" spans="1:14" s="156" customFormat="1" ht="12.75" customHeight="1">
      <c r="A34" s="3388">
        <v>62</v>
      </c>
      <c r="B34" s="3433"/>
      <c r="C34" s="3433"/>
      <c r="D34" s="3404"/>
      <c r="E34" s="3405"/>
      <c r="F34" s="3404"/>
      <c r="G34" s="3425"/>
      <c r="H34" s="3397"/>
      <c r="I34" s="3388">
        <v>62</v>
      </c>
      <c r="K34" s="1288"/>
      <c r="L34" s="1288"/>
      <c r="M34" s="1288"/>
      <c r="N34" s="1288"/>
    </row>
    <row r="35" spans="1:14" s="156" customFormat="1" ht="12.75" customHeight="1">
      <c r="A35" s="3388">
        <v>63</v>
      </c>
      <c r="B35" s="3404"/>
      <c r="C35" s="3404"/>
      <c r="D35" s="3404"/>
      <c r="E35" s="3405"/>
      <c r="F35" s="3434"/>
      <c r="G35" s="3435"/>
      <c r="H35" s="3435"/>
      <c r="I35" s="3388">
        <v>63</v>
      </c>
      <c r="K35" s="1288"/>
      <c r="L35" s="1288"/>
      <c r="M35" s="1288"/>
      <c r="N35" s="1288"/>
    </row>
    <row r="36" spans="1:14" s="156" customFormat="1" ht="12.75" customHeight="1">
      <c r="A36" s="3388">
        <v>64</v>
      </c>
      <c r="B36" s="3404"/>
      <c r="C36" s="3404"/>
      <c r="D36" s="3404"/>
      <c r="E36" s="3405"/>
      <c r="F36" s="3404"/>
      <c r="G36" s="3424"/>
      <c r="H36" s="3397"/>
      <c r="I36" s="3388">
        <v>64</v>
      </c>
      <c r="K36" s="1288"/>
      <c r="L36" s="1288"/>
      <c r="M36" s="1288"/>
      <c r="N36" s="1288"/>
    </row>
    <row r="37" spans="1:14" s="156" customFormat="1" ht="12.75" customHeight="1">
      <c r="A37" s="3388">
        <v>65</v>
      </c>
      <c r="B37" s="3404"/>
      <c r="C37" s="3404"/>
      <c r="D37" s="3404"/>
      <c r="E37" s="3405"/>
      <c r="F37" s="3404"/>
      <c r="G37" s="3424"/>
      <c r="H37" s="3397"/>
      <c r="I37" s="3388">
        <v>65</v>
      </c>
      <c r="K37" s="1288"/>
      <c r="L37" s="1288"/>
      <c r="M37" s="1288"/>
      <c r="N37" s="1288"/>
    </row>
    <row r="38" spans="1:14" s="156" customFormat="1" ht="12.75" customHeight="1">
      <c r="A38" s="3388">
        <v>66</v>
      </c>
      <c r="B38" s="3424"/>
      <c r="C38" s="3425"/>
      <c r="D38" s="3424"/>
      <c r="E38" s="3423"/>
      <c r="F38" s="3397"/>
      <c r="G38" s="3425"/>
      <c r="H38" s="3393"/>
      <c r="I38" s="3388">
        <v>66</v>
      </c>
      <c r="K38" s="1288"/>
      <c r="L38" s="1288"/>
      <c r="M38" s="1288"/>
      <c r="N38" s="1288"/>
    </row>
    <row r="39" spans="1:14" s="156" customFormat="1" ht="12.75" customHeight="1">
      <c r="A39" s="3388">
        <v>67</v>
      </c>
      <c r="B39" s="3424"/>
      <c r="C39" s="3424"/>
      <c r="D39" s="3424"/>
      <c r="E39" s="3423"/>
      <c r="F39" s="3424"/>
      <c r="G39" s="3424"/>
      <c r="H39" s="3397"/>
      <c r="I39" s="3388">
        <v>67</v>
      </c>
      <c r="K39" s="1288"/>
      <c r="L39" s="1288"/>
      <c r="M39" s="1288"/>
      <c r="N39" s="1288"/>
    </row>
    <row r="40" spans="1:14" s="156" customFormat="1" ht="12.75" customHeight="1">
      <c r="A40" s="3388">
        <v>68</v>
      </c>
      <c r="B40" s="3406"/>
      <c r="C40" s="3406"/>
      <c r="D40" s="3424"/>
      <c r="E40" s="3423"/>
      <c r="F40" s="3424"/>
      <c r="G40" s="3424"/>
      <c r="H40" s="3397"/>
      <c r="I40" s="3388">
        <v>68</v>
      </c>
      <c r="K40" s="1288"/>
      <c r="L40" s="1288"/>
      <c r="M40" s="1288"/>
      <c r="N40" s="1288"/>
    </row>
    <row r="41" spans="1:14" s="156" customFormat="1" ht="12.75" customHeight="1">
      <c r="A41" s="3388">
        <v>69</v>
      </c>
      <c r="B41" s="3406"/>
      <c r="C41" s="3406"/>
      <c r="D41" s="3424"/>
      <c r="E41" s="3423"/>
      <c r="F41" s="3424"/>
      <c r="G41" s="3424"/>
      <c r="H41" s="3397"/>
      <c r="I41" s="3388">
        <v>69</v>
      </c>
      <c r="K41" s="1288"/>
      <c r="L41" s="1288"/>
      <c r="M41" s="1288"/>
      <c r="N41" s="1288"/>
    </row>
    <row r="42" spans="1:14" s="156" customFormat="1" ht="12.75" customHeight="1">
      <c r="A42" s="3388">
        <v>70</v>
      </c>
      <c r="B42" s="3406"/>
      <c r="C42" s="3406"/>
      <c r="D42" s="3404"/>
      <c r="E42" s="3405"/>
      <c r="F42" s="3424"/>
      <c r="G42" s="3424"/>
      <c r="H42" s="3397"/>
      <c r="I42" s="3388">
        <v>70</v>
      </c>
      <c r="K42" s="1288"/>
      <c r="L42" s="1288"/>
      <c r="M42" s="1288"/>
      <c r="N42" s="1288"/>
    </row>
    <row r="43" spans="1:14" s="156" customFormat="1" ht="12.75" customHeight="1">
      <c r="A43" s="3388">
        <v>71</v>
      </c>
      <c r="B43" s="3389"/>
      <c r="C43" s="3404"/>
      <c r="D43" s="3404"/>
      <c r="E43" s="3405"/>
      <c r="F43" s="3397"/>
      <c r="G43" s="3425"/>
      <c r="H43" s="3397"/>
      <c r="I43" s="3388">
        <v>71</v>
      </c>
      <c r="K43" s="1288"/>
      <c r="L43" s="1288"/>
      <c r="M43" s="1288"/>
      <c r="N43" s="1288"/>
    </row>
    <row r="44" spans="1:14" s="156" customFormat="1" ht="12.75" customHeight="1">
      <c r="A44" s="3388">
        <v>72</v>
      </c>
      <c r="B44" s="3404"/>
      <c r="C44" s="3404"/>
      <c r="D44" s="3404"/>
      <c r="E44" s="3405"/>
      <c r="F44" s="3397"/>
      <c r="G44" s="3425"/>
      <c r="H44" s="3397"/>
      <c r="I44" s="3388">
        <v>72</v>
      </c>
      <c r="K44" s="1288"/>
      <c r="L44" s="1288"/>
      <c r="M44" s="1288"/>
      <c r="N44" s="1288"/>
    </row>
    <row r="45" spans="1:14" s="156" customFormat="1" ht="12.75" customHeight="1">
      <c r="A45" s="3388">
        <v>73</v>
      </c>
      <c r="B45" s="3404"/>
      <c r="C45" s="3404"/>
      <c r="D45" s="3404"/>
      <c r="E45" s="3405"/>
      <c r="F45" s="3397"/>
      <c r="G45" s="3425"/>
      <c r="H45" s="3397"/>
      <c r="I45" s="3388">
        <v>73</v>
      </c>
      <c r="K45" s="1288"/>
      <c r="L45" s="1288"/>
      <c r="M45" s="1288"/>
      <c r="N45" s="1288"/>
    </row>
    <row r="46" spans="1:14" s="156" customFormat="1" ht="12.75" customHeight="1">
      <c r="A46" s="3388">
        <v>74</v>
      </c>
      <c r="B46" s="3404"/>
      <c r="C46" s="3404"/>
      <c r="D46" s="3404"/>
      <c r="E46" s="3405"/>
      <c r="F46" s="3397"/>
      <c r="G46" s="3425"/>
      <c r="H46" s="3397"/>
      <c r="I46" s="3388">
        <v>74</v>
      </c>
      <c r="K46" s="1288"/>
      <c r="L46" s="1288"/>
      <c r="M46" s="1288"/>
      <c r="N46" s="1288"/>
    </row>
    <row r="47" spans="1:14" s="156" customFormat="1" ht="12.75" customHeight="1">
      <c r="A47" s="3388">
        <v>75</v>
      </c>
      <c r="B47" s="3404"/>
      <c r="C47" s="3404"/>
      <c r="D47" s="3404"/>
      <c r="E47" s="3405"/>
      <c r="F47" s="3397"/>
      <c r="G47" s="3425"/>
      <c r="H47" s="3397"/>
      <c r="I47" s="3388">
        <v>75</v>
      </c>
      <c r="K47" s="1288"/>
      <c r="L47" s="1288"/>
      <c r="M47" s="1288"/>
      <c r="N47" s="1288"/>
    </row>
    <row r="48" spans="1:14" s="156" customFormat="1" ht="12.75" customHeight="1">
      <c r="A48" s="3388">
        <v>76</v>
      </c>
      <c r="B48" s="3404"/>
      <c r="C48" s="3404"/>
      <c r="D48" s="3404"/>
      <c r="E48" s="3405"/>
      <c r="F48" s="3397"/>
      <c r="G48" s="3425"/>
      <c r="H48" s="3397"/>
      <c r="I48" s="3388">
        <v>76</v>
      </c>
      <c r="K48" s="1288"/>
      <c r="L48" s="1288"/>
      <c r="M48" s="1288"/>
      <c r="N48" s="1288"/>
    </row>
    <row r="49" spans="1:14" s="156" customFormat="1" ht="12.75" customHeight="1">
      <c r="A49" s="3388">
        <v>77</v>
      </c>
      <c r="B49" s="3404"/>
      <c r="C49" s="3404"/>
      <c r="D49" s="3404"/>
      <c r="E49" s="3405"/>
      <c r="F49" s="3436"/>
      <c r="G49" s="3389"/>
      <c r="H49" s="3389"/>
      <c r="I49" s="3388">
        <v>77</v>
      </c>
      <c r="K49" s="1288"/>
      <c r="L49" s="1288"/>
      <c r="M49" s="1288"/>
      <c r="N49" s="1288"/>
    </row>
    <row r="50" spans="1:14" s="156" customFormat="1" ht="12.75" customHeight="1">
      <c r="A50" s="3388">
        <v>78</v>
      </c>
      <c r="B50" s="3404"/>
      <c r="C50" s="3404"/>
      <c r="D50" s="3404"/>
      <c r="E50" s="3405"/>
      <c r="F50" s="3436"/>
      <c r="G50" s="3389"/>
      <c r="H50" s="3389"/>
      <c r="I50" s="3388">
        <v>78</v>
      </c>
      <c r="K50" s="1288"/>
      <c r="L50" s="1288"/>
      <c r="M50" s="1288"/>
      <c r="N50" s="1288"/>
    </row>
    <row r="51" spans="1:14" s="156" customFormat="1" ht="12.75" customHeight="1">
      <c r="A51" s="3388">
        <v>79</v>
      </c>
      <c r="B51" s="3404"/>
      <c r="C51" s="3406"/>
      <c r="D51" s="3404"/>
      <c r="E51" s="3405"/>
      <c r="F51" s="3436"/>
      <c r="G51" s="3389"/>
      <c r="H51" s="3389"/>
      <c r="I51" s="3388">
        <v>79</v>
      </c>
      <c r="K51" s="1288"/>
      <c r="L51" s="1288"/>
      <c r="M51" s="1288"/>
      <c r="N51" s="1288"/>
    </row>
    <row r="52" spans="1:14" s="156" customFormat="1" ht="12.75" customHeight="1">
      <c r="A52" s="3388">
        <v>80</v>
      </c>
      <c r="B52" s="3437"/>
      <c r="C52" s="3437"/>
      <c r="D52" s="3437"/>
      <c r="E52" s="3437"/>
      <c r="F52" s="3426"/>
      <c r="G52" s="3424"/>
      <c r="H52" s="3438"/>
      <c r="I52" s="3388">
        <v>80</v>
      </c>
      <c r="K52" s="1288"/>
      <c r="L52" s="1288"/>
      <c r="M52" s="1288"/>
      <c r="N52" s="1288"/>
    </row>
    <row r="53" spans="1:14" s="156" customFormat="1" ht="12.75" customHeight="1">
      <c r="A53" s="3388">
        <v>81</v>
      </c>
      <c r="B53" s="3404"/>
      <c r="C53" s="3406"/>
      <c r="D53" s="3404"/>
      <c r="E53" s="3405"/>
      <c r="F53" s="3426"/>
      <c r="G53" s="3426"/>
      <c r="H53" s="3426"/>
      <c r="I53" s="3388">
        <v>81</v>
      </c>
      <c r="K53" s="1288"/>
      <c r="L53" s="1288"/>
      <c r="M53" s="1288"/>
      <c r="N53" s="1288"/>
    </row>
    <row r="54" spans="1:14" s="156" customFormat="1" ht="12.75" customHeight="1">
      <c r="A54" s="3388">
        <v>82</v>
      </c>
      <c r="B54" s="3389"/>
      <c r="C54" s="3389"/>
      <c r="D54" s="3389"/>
      <c r="E54" s="3389"/>
      <c r="F54" s="3426"/>
      <c r="G54" s="3426"/>
      <c r="H54" s="3426"/>
      <c r="I54" s="3388">
        <v>82</v>
      </c>
      <c r="K54" s="1288"/>
      <c r="L54" s="1288"/>
      <c r="M54" s="1288"/>
      <c r="N54" s="1288"/>
    </row>
    <row r="55" spans="1:14" s="156" customFormat="1" ht="12.75" customHeight="1">
      <c r="A55" s="3388">
        <v>83</v>
      </c>
      <c r="B55" s="3389"/>
      <c r="C55" s="3389"/>
      <c r="D55" s="3389"/>
      <c r="E55" s="3389"/>
      <c r="F55" s="3426"/>
      <c r="G55" s="3426"/>
      <c r="H55" s="3426"/>
      <c r="I55" s="3388">
        <v>83</v>
      </c>
      <c r="K55" s="1288"/>
      <c r="L55" s="1288"/>
      <c r="M55" s="1288"/>
      <c r="N55" s="1288"/>
    </row>
    <row r="56" spans="1:14" s="156" customFormat="1" ht="12.75" customHeight="1">
      <c r="A56" s="3388">
        <v>84</v>
      </c>
      <c r="B56" s="3406"/>
      <c r="C56" s="3406"/>
      <c r="D56" s="3404"/>
      <c r="E56" s="3404"/>
      <c r="F56" s="3426"/>
      <c r="G56" s="3426"/>
      <c r="H56" s="3426"/>
      <c r="I56" s="3388">
        <v>84</v>
      </c>
      <c r="K56" s="1288"/>
      <c r="L56" s="1288"/>
      <c r="M56" s="1288"/>
      <c r="N56" s="1288"/>
    </row>
    <row r="57" spans="1:14" s="156" customFormat="1" ht="12.75" customHeight="1">
      <c r="A57" s="3388">
        <v>85</v>
      </c>
      <c r="B57" s="3439">
        <v>581262</v>
      </c>
      <c r="C57" s="3439">
        <v>1396819</v>
      </c>
      <c r="D57" s="3439">
        <v>-22</v>
      </c>
      <c r="E57" s="3439">
        <v>1978059</v>
      </c>
      <c r="F57" s="3426"/>
      <c r="G57" s="3426"/>
      <c r="H57" s="3426"/>
      <c r="I57" s="3388">
        <v>85</v>
      </c>
      <c r="K57" s="1288"/>
      <c r="L57" s="1288"/>
      <c r="M57" s="1288"/>
      <c r="N57" s="1288"/>
    </row>
    <row r="58" spans="1:14" s="156" customFormat="1" ht="2.25" customHeight="1">
      <c r="A58" s="3407"/>
      <c r="B58" s="3409"/>
      <c r="C58" s="3409"/>
      <c r="D58" s="3409"/>
      <c r="E58" s="3409"/>
      <c r="F58" s="3440"/>
      <c r="G58" s="3440"/>
      <c r="H58" s="3440"/>
      <c r="I58" s="3402"/>
      <c r="K58" s="1288"/>
      <c r="L58" s="1288"/>
      <c r="M58" s="1288"/>
      <c r="N58" s="1288"/>
    </row>
    <row r="59" spans="1:14" s="156" customFormat="1" ht="12.75" customHeight="1">
      <c r="A59" s="3443"/>
      <c r="B59" s="3444"/>
      <c r="C59" s="3444"/>
      <c r="D59" s="3444"/>
      <c r="E59" s="3444"/>
      <c r="F59" s="3445"/>
      <c r="G59" s="3445"/>
      <c r="H59" s="3445"/>
      <c r="I59" s="3391"/>
      <c r="K59" s="1288"/>
      <c r="L59" s="1288"/>
      <c r="M59" s="1288"/>
      <c r="N59" s="1288"/>
    </row>
    <row r="60" spans="1:14" ht="12.75">
      <c r="A60" s="3377"/>
      <c r="B60" s="3367"/>
      <c r="C60" s="3367"/>
      <c r="D60" s="3367"/>
      <c r="E60" s="3367"/>
      <c r="F60" s="3367"/>
      <c r="G60" s="3367"/>
      <c r="H60" s="3367"/>
      <c r="I60" s="3367"/>
    </row>
    <row r="61" spans="1:14" ht="12.75">
      <c r="A61" s="3377"/>
      <c r="B61" s="3442"/>
      <c r="C61" s="3442"/>
      <c r="D61" s="3442"/>
      <c r="E61" s="3442"/>
      <c r="F61" s="3442"/>
      <c r="G61" s="3442"/>
      <c r="H61" s="3442"/>
      <c r="I61" s="3367"/>
    </row>
    <row r="62" spans="1:14" ht="12.75">
      <c r="A62" s="3377"/>
      <c r="B62" s="3367"/>
      <c r="C62" s="3367"/>
      <c r="D62" s="3367"/>
      <c r="E62" s="3367"/>
      <c r="F62" s="3367"/>
      <c r="G62" s="3367"/>
      <c r="H62" s="3367"/>
      <c r="I62" s="3367"/>
    </row>
    <row r="63" spans="1:14" ht="12.75">
      <c r="A63" s="3377"/>
      <c r="B63" s="3367"/>
      <c r="C63" s="3367"/>
      <c r="D63" s="3367"/>
      <c r="E63" s="3367"/>
      <c r="F63" s="3367"/>
      <c r="G63" s="3367"/>
      <c r="H63" s="3367"/>
      <c r="I63" s="3367"/>
    </row>
    <row r="64" spans="1:14" ht="12.75">
      <c r="A64" s="3377"/>
      <c r="B64" s="3367"/>
      <c r="C64" s="3367"/>
      <c r="D64" s="3367"/>
      <c r="E64" s="3367"/>
      <c r="F64" s="3367"/>
      <c r="G64" s="3367"/>
      <c r="H64" s="3367"/>
      <c r="I64" s="3367"/>
    </row>
    <row r="65" spans="1:1">
      <c r="A65" s="3377"/>
    </row>
    <row r="66" spans="1:1">
      <c r="A66" s="3377"/>
    </row>
    <row r="67" spans="1:1">
      <c r="A67" s="3377"/>
    </row>
    <row r="68" spans="1:1">
      <c r="A68" s="3377"/>
    </row>
    <row r="69" spans="1:1">
      <c r="A69" s="3377"/>
    </row>
    <row r="70" spans="1:1">
      <c r="A70" s="3377"/>
    </row>
    <row r="71" spans="1:1">
      <c r="A71" s="3377"/>
    </row>
    <row r="72" spans="1:1">
      <c r="A72" s="3377"/>
    </row>
    <row r="73" spans="1:1">
      <c r="A73" s="3377"/>
    </row>
    <row r="74" spans="1:1">
      <c r="A74" s="3377"/>
    </row>
    <row r="75" spans="1:1">
      <c r="A75" s="3377"/>
    </row>
    <row r="76" spans="1:1">
      <c r="A76" s="3377"/>
    </row>
    <row r="77" spans="1:1">
      <c r="A77" s="3377"/>
    </row>
    <row r="78" spans="1:1">
      <c r="A78" s="3377"/>
    </row>
    <row r="79" spans="1:1">
      <c r="A79" s="3377"/>
    </row>
    <row r="80" spans="1:1">
      <c r="A80" s="3377"/>
    </row>
    <row r="81" spans="1:1">
      <c r="A81" s="3377"/>
    </row>
    <row r="82" spans="1:1">
      <c r="A82" s="3377"/>
    </row>
    <row r="83" spans="1:1">
      <c r="A83" s="3377"/>
    </row>
    <row r="84" spans="1:1">
      <c r="A84" s="3377"/>
    </row>
    <row r="85" spans="1:1">
      <c r="A85" s="3377"/>
    </row>
    <row r="86" spans="1:1">
      <c r="A86" s="3377"/>
    </row>
    <row r="87" spans="1:1">
      <c r="A87" s="3377"/>
    </row>
    <row r="88" spans="1:1">
      <c r="A88" s="3377"/>
    </row>
    <row r="89" spans="1:1">
      <c r="A89" s="3377"/>
    </row>
    <row r="90" spans="1:1">
      <c r="A90" s="3377"/>
    </row>
    <row r="91" spans="1:1">
      <c r="A91" s="3377"/>
    </row>
    <row r="92" spans="1:1">
      <c r="A92" s="3377"/>
    </row>
    <row r="93" spans="1:1">
      <c r="A93" s="3377"/>
    </row>
    <row r="94" spans="1:1">
      <c r="A94" s="3377"/>
    </row>
    <row r="95" spans="1:1">
      <c r="A95" s="3377"/>
    </row>
    <row r="96" spans="1:1">
      <c r="A96" s="3377"/>
    </row>
    <row r="97" spans="1:1">
      <c r="A97" s="3377"/>
    </row>
    <row r="98" spans="1:1">
      <c r="A98" s="3377"/>
    </row>
    <row r="99" spans="1:1">
      <c r="A99" s="3377"/>
    </row>
    <row r="100" spans="1:1">
      <c r="A100" s="3377"/>
    </row>
    <row r="101" spans="1:1">
      <c r="A101" s="3377"/>
    </row>
    <row r="102" spans="1:1">
      <c r="A102" s="3377"/>
    </row>
    <row r="103" spans="1:1">
      <c r="A103" s="3377"/>
    </row>
    <row r="104" spans="1:1">
      <c r="A104" s="3377"/>
    </row>
    <row r="105" spans="1:1">
      <c r="A105" s="3377"/>
    </row>
    <row r="106" spans="1:1">
      <c r="A106" s="3377"/>
    </row>
    <row r="107" spans="1:1">
      <c r="A107" s="3377"/>
    </row>
    <row r="108" spans="1:1">
      <c r="A108" s="3377"/>
    </row>
    <row r="109" spans="1:1">
      <c r="A109" s="3377"/>
    </row>
    <row r="110" spans="1:1">
      <c r="A110" s="3377"/>
    </row>
    <row r="111" spans="1:1">
      <c r="A111" s="3377"/>
    </row>
    <row r="112" spans="1:1">
      <c r="A112" s="3377"/>
    </row>
    <row r="113" spans="1:1">
      <c r="A113" s="3377"/>
    </row>
    <row r="114" spans="1:1">
      <c r="A114" s="3377"/>
    </row>
    <row r="115" spans="1:1">
      <c r="A115" s="3377"/>
    </row>
    <row r="116" spans="1:1">
      <c r="A116" s="3377"/>
    </row>
    <row r="117" spans="1:1">
      <c r="A117" s="3377"/>
    </row>
    <row r="118" spans="1:1">
      <c r="A118" s="3377"/>
    </row>
    <row r="119" spans="1:1">
      <c r="A119" s="3377"/>
    </row>
    <row r="120" spans="1:1">
      <c r="A120" s="3377"/>
    </row>
    <row r="121" spans="1:1">
      <c r="A121" s="3377"/>
    </row>
    <row r="122" spans="1:1">
      <c r="A122" s="3377"/>
    </row>
    <row r="123" spans="1:1">
      <c r="A123" s="3377"/>
    </row>
    <row r="124" spans="1:1">
      <c r="A124" s="3377"/>
    </row>
    <row r="125" spans="1:1">
      <c r="A125" s="3377"/>
    </row>
    <row r="126" spans="1:1">
      <c r="A126" s="3377"/>
    </row>
    <row r="127" spans="1:1">
      <c r="A127" s="3377"/>
    </row>
    <row r="128" spans="1:1">
      <c r="A128" s="3377"/>
    </row>
    <row r="129" spans="1:1">
      <c r="A129" s="3377"/>
    </row>
    <row r="130" spans="1:1">
      <c r="A130" s="3377"/>
    </row>
    <row r="131" spans="1:1">
      <c r="A131" s="3377"/>
    </row>
    <row r="132" spans="1:1">
      <c r="A132" s="3377"/>
    </row>
    <row r="133" spans="1:1">
      <c r="A133" s="3377"/>
    </row>
    <row r="134" spans="1:1">
      <c r="A134" s="3377"/>
    </row>
    <row r="135" spans="1:1">
      <c r="A135" s="3377"/>
    </row>
    <row r="136" spans="1:1">
      <c r="A136" s="3377"/>
    </row>
    <row r="137" spans="1:1">
      <c r="A137" s="3377"/>
    </row>
    <row r="138" spans="1:1">
      <c r="A138" s="3377"/>
    </row>
    <row r="139" spans="1:1">
      <c r="A139" s="3377"/>
    </row>
    <row r="140" spans="1:1">
      <c r="A140" s="3377"/>
    </row>
    <row r="141" spans="1:1">
      <c r="A141" s="3377"/>
    </row>
    <row r="142" spans="1:1">
      <c r="A142" s="3377"/>
    </row>
    <row r="143" spans="1:1">
      <c r="A143" s="3377"/>
    </row>
    <row r="144" spans="1:1">
      <c r="A144" s="3377"/>
    </row>
    <row r="145" spans="1:1">
      <c r="A145" s="3377"/>
    </row>
    <row r="146" spans="1:1">
      <c r="A146" s="3377"/>
    </row>
    <row r="147" spans="1:1">
      <c r="A147" s="3377"/>
    </row>
    <row r="148" spans="1:1">
      <c r="A148" s="3377"/>
    </row>
    <row r="149" spans="1:1">
      <c r="A149" s="3377"/>
    </row>
    <row r="150" spans="1:1">
      <c r="A150" s="3377"/>
    </row>
    <row r="151" spans="1:1">
      <c r="A151" s="3377"/>
    </row>
    <row r="152" spans="1:1">
      <c r="A152" s="3377"/>
    </row>
    <row r="153" spans="1:1">
      <c r="A153" s="3377"/>
    </row>
    <row r="154" spans="1:1">
      <c r="A154" s="3377"/>
    </row>
    <row r="155" spans="1:1">
      <c r="A155" s="3377"/>
    </row>
    <row r="156" spans="1:1">
      <c r="A156" s="3377"/>
    </row>
    <row r="157" spans="1:1">
      <c r="A157" s="3377"/>
    </row>
    <row r="158" spans="1:1">
      <c r="A158" s="3377"/>
    </row>
    <row r="159" spans="1:1">
      <c r="A159" s="3377"/>
    </row>
    <row r="160" spans="1:1">
      <c r="A160" s="3377"/>
    </row>
    <row r="161" spans="1:1">
      <c r="A161" s="3377"/>
    </row>
    <row r="162" spans="1:1">
      <c r="A162" s="3377"/>
    </row>
    <row r="163" spans="1:1">
      <c r="A163" s="3377"/>
    </row>
    <row r="164" spans="1:1">
      <c r="A164" s="3377"/>
    </row>
    <row r="165" spans="1:1">
      <c r="A165" s="3377"/>
    </row>
    <row r="166" spans="1:1">
      <c r="A166" s="3377"/>
    </row>
    <row r="167" spans="1:1">
      <c r="A167" s="3377"/>
    </row>
    <row r="168" spans="1:1">
      <c r="A168" s="3377"/>
    </row>
    <row r="169" spans="1:1">
      <c r="A169" s="3377"/>
    </row>
    <row r="170" spans="1:1">
      <c r="A170" s="3377"/>
    </row>
    <row r="171" spans="1:1">
      <c r="A171" s="3377"/>
    </row>
    <row r="172" spans="1:1">
      <c r="A172" s="3377"/>
    </row>
    <row r="173" spans="1:1">
      <c r="A173" s="3377"/>
    </row>
    <row r="174" spans="1:1">
      <c r="A174" s="3377"/>
    </row>
    <row r="175" spans="1:1">
      <c r="A175" s="3377"/>
    </row>
    <row r="176" spans="1:1">
      <c r="A176" s="3377"/>
    </row>
    <row r="177" spans="1:1">
      <c r="A177" s="3377"/>
    </row>
    <row r="178" spans="1:1">
      <c r="A178" s="3377"/>
    </row>
    <row r="179" spans="1:1">
      <c r="A179" s="3377"/>
    </row>
    <row r="180" spans="1:1">
      <c r="A180" s="3377"/>
    </row>
    <row r="181" spans="1:1">
      <c r="A181" s="3377"/>
    </row>
    <row r="182" spans="1:1">
      <c r="A182" s="3377"/>
    </row>
    <row r="183" spans="1:1">
      <c r="A183" s="3377"/>
    </row>
    <row r="184" spans="1:1">
      <c r="A184" s="3377"/>
    </row>
    <row r="185" spans="1:1">
      <c r="A185" s="3377"/>
    </row>
    <row r="186" spans="1:1">
      <c r="A186" s="3377"/>
    </row>
    <row r="187" spans="1:1">
      <c r="A187" s="3377"/>
    </row>
    <row r="188" spans="1:1">
      <c r="A188" s="3377"/>
    </row>
    <row r="189" spans="1:1">
      <c r="A189" s="3377"/>
    </row>
    <row r="190" spans="1:1">
      <c r="A190" s="3377"/>
    </row>
    <row r="191" spans="1:1">
      <c r="A191" s="3377"/>
    </row>
    <row r="192" spans="1:1">
      <c r="A192" s="3377"/>
    </row>
    <row r="193" spans="1:1">
      <c r="A193" s="3377"/>
    </row>
    <row r="194" spans="1:1">
      <c r="A194" s="3377"/>
    </row>
    <row r="195" spans="1:1">
      <c r="A195" s="3377"/>
    </row>
    <row r="196" spans="1:1">
      <c r="A196" s="3377"/>
    </row>
    <row r="197" spans="1:1">
      <c r="A197" s="3377"/>
    </row>
    <row r="198" spans="1:1">
      <c r="A198" s="3377"/>
    </row>
    <row r="199" spans="1:1">
      <c r="A199" s="3377"/>
    </row>
    <row r="200" spans="1:1">
      <c r="A200" s="3377"/>
    </row>
    <row r="201" spans="1:1">
      <c r="A201" s="3377"/>
    </row>
    <row r="202" spans="1:1">
      <c r="A202" s="3377"/>
    </row>
    <row r="203" spans="1:1">
      <c r="A203" s="3377"/>
    </row>
    <row r="204" spans="1:1">
      <c r="A204" s="3377"/>
    </row>
    <row r="205" spans="1:1">
      <c r="A205" s="3377"/>
    </row>
    <row r="206" spans="1:1">
      <c r="A206" s="3377"/>
    </row>
    <row r="207" spans="1:1">
      <c r="A207" s="3377"/>
    </row>
    <row r="208" spans="1:1">
      <c r="A208" s="3377"/>
    </row>
    <row r="209" spans="1:1">
      <c r="A209" s="3377"/>
    </row>
    <row r="210" spans="1:1">
      <c r="A210" s="3377"/>
    </row>
    <row r="211" spans="1:1">
      <c r="A211" s="3377"/>
    </row>
    <row r="212" spans="1:1">
      <c r="A212" s="3377"/>
    </row>
    <row r="213" spans="1:1">
      <c r="A213" s="3377"/>
    </row>
    <row r="214" spans="1:1">
      <c r="A214" s="3377"/>
    </row>
    <row r="215" spans="1:1">
      <c r="A215" s="3377"/>
    </row>
    <row r="216" spans="1:1">
      <c r="A216" s="3377"/>
    </row>
    <row r="217" spans="1:1">
      <c r="A217" s="3377"/>
    </row>
    <row r="218" spans="1:1">
      <c r="A218" s="3377"/>
    </row>
    <row r="219" spans="1:1">
      <c r="A219" s="3377"/>
    </row>
    <row r="220" spans="1:1">
      <c r="A220" s="3377"/>
    </row>
    <row r="221" spans="1:1">
      <c r="A221" s="3377"/>
    </row>
    <row r="222" spans="1:1">
      <c r="A222" s="3377"/>
    </row>
    <row r="223" spans="1:1">
      <c r="A223" s="3377"/>
    </row>
    <row r="224" spans="1:1">
      <c r="A224" s="3377"/>
    </row>
    <row r="225" spans="1:1">
      <c r="A225" s="3377"/>
    </row>
    <row r="226" spans="1:1">
      <c r="A226" s="3377"/>
    </row>
    <row r="227" spans="1:1">
      <c r="A227" s="3377"/>
    </row>
    <row r="228" spans="1:1">
      <c r="A228" s="3377"/>
    </row>
    <row r="229" spans="1:1">
      <c r="A229" s="3377"/>
    </row>
    <row r="230" spans="1:1">
      <c r="A230" s="3377"/>
    </row>
    <row r="231" spans="1:1">
      <c r="A231" s="3377"/>
    </row>
    <row r="232" spans="1:1">
      <c r="A232" s="3377"/>
    </row>
    <row r="233" spans="1:1">
      <c r="A233" s="3377"/>
    </row>
    <row r="234" spans="1:1">
      <c r="A234" s="3377"/>
    </row>
    <row r="235" spans="1:1">
      <c r="A235" s="3377"/>
    </row>
    <row r="236" spans="1:1">
      <c r="A236" s="3377"/>
    </row>
    <row r="237" spans="1:1">
      <c r="A237" s="3377"/>
    </row>
    <row r="238" spans="1:1">
      <c r="A238" s="3377"/>
    </row>
    <row r="239" spans="1:1">
      <c r="A239" s="3377"/>
    </row>
    <row r="240" spans="1:1">
      <c r="A240" s="3377"/>
    </row>
    <row r="241" spans="1:1">
      <c r="A241" s="3377"/>
    </row>
    <row r="242" spans="1:1">
      <c r="A242" s="3377"/>
    </row>
    <row r="243" spans="1:1">
      <c r="A243" s="3377"/>
    </row>
    <row r="244" spans="1:1">
      <c r="A244" s="3377"/>
    </row>
    <row r="245" spans="1:1">
      <c r="A245" s="3377"/>
    </row>
    <row r="246" spans="1:1">
      <c r="A246" s="3377"/>
    </row>
    <row r="247" spans="1:1">
      <c r="A247" s="3377"/>
    </row>
    <row r="248" spans="1:1">
      <c r="A248" s="3377"/>
    </row>
    <row r="249" spans="1:1">
      <c r="A249" s="3377"/>
    </row>
    <row r="250" spans="1:1">
      <c r="A250" s="3377"/>
    </row>
    <row r="251" spans="1:1">
      <c r="A251" s="3377"/>
    </row>
    <row r="252" spans="1:1">
      <c r="A252" s="3377"/>
    </row>
    <row r="253" spans="1:1">
      <c r="A253" s="3377"/>
    </row>
    <row r="254" spans="1:1">
      <c r="A254" s="3377"/>
    </row>
    <row r="255" spans="1:1">
      <c r="A255" s="3377"/>
    </row>
    <row r="256" spans="1:1">
      <c r="A256" s="3377"/>
    </row>
    <row r="257" spans="1:1">
      <c r="A257" s="3377"/>
    </row>
  </sheetData>
  <pageMargins left="0.65" right="0.25" top="0.5" bottom="0.5" header="0.25" footer="0.25"/>
  <pageSetup orientation="portrait" r:id="rId1"/>
  <headerFooter alignWithMargins="0">
    <oddHeader>&amp;L&amp;"Arial,Regular"&amp;8Road Initials: UPRR  Year: 2012&amp;R&amp;"Arial,Regular"&amp;8 29</oddHeader>
    <oddFooter>&amp;L&amp;"Arial,Regular"&amp;8Railroad Annual Report R-1</oddFoot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O206"/>
  <sheetViews>
    <sheetView zoomScaleNormal="100" workbookViewId="0"/>
  </sheetViews>
  <sheetFormatPr defaultColWidth="9.625" defaultRowHeight="9.75"/>
  <cols>
    <col min="1" max="1" width="3.375" style="301" customWidth="1"/>
    <col min="2" max="2" width="27" style="301" customWidth="1"/>
    <col min="3" max="3" width="9.375" style="330" customWidth="1"/>
    <col min="4" max="8" width="9.375" style="301" customWidth="1"/>
    <col min="9" max="9" width="3.375" style="363" customWidth="1"/>
    <col min="10" max="16384" width="9.625" style="301"/>
  </cols>
  <sheetData>
    <row r="1" spans="1:9" ht="8.1" customHeight="1">
      <c r="A1" s="1454"/>
      <c r="B1" s="1455"/>
      <c r="C1" s="1456"/>
      <c r="D1" s="1455"/>
      <c r="E1" s="1455"/>
      <c r="F1" s="1455"/>
      <c r="G1" s="1455"/>
      <c r="H1" s="1455"/>
      <c r="I1" s="1496"/>
    </row>
    <row r="2" spans="1:9" s="329" customFormat="1" ht="11.25" customHeight="1">
      <c r="A2" s="1458" t="s">
        <v>1948</v>
      </c>
      <c r="B2" s="1459"/>
      <c r="C2" s="1460"/>
      <c r="D2" s="1459"/>
      <c r="E2" s="1459"/>
      <c r="F2" s="1459"/>
      <c r="G2" s="1459"/>
      <c r="H2" s="1459"/>
      <c r="I2" s="1497"/>
    </row>
    <row r="3" spans="1:9" s="329" customFormat="1" ht="11.25" customHeight="1">
      <c r="A3" s="1458" t="s">
        <v>1</v>
      </c>
      <c r="B3" s="1459"/>
      <c r="C3" s="1460"/>
      <c r="D3" s="1459"/>
      <c r="E3" s="1459"/>
      <c r="F3" s="1459"/>
      <c r="G3" s="1459"/>
      <c r="H3" s="1462"/>
      <c r="I3" s="1497"/>
    </row>
    <row r="4" spans="1:9" s="329" customFormat="1" ht="8.1" customHeight="1">
      <c r="A4" s="1463"/>
      <c r="B4" s="1459"/>
      <c r="C4" s="1460"/>
      <c r="D4" s="1459"/>
      <c r="E4" s="1459"/>
      <c r="F4" s="1459"/>
      <c r="G4" s="1459"/>
      <c r="H4" s="1459"/>
      <c r="I4" s="1497"/>
    </row>
    <row r="5" spans="1:9" s="329" customFormat="1" ht="11.25" customHeight="1">
      <c r="A5" s="1458" t="s">
        <v>1949</v>
      </c>
      <c r="B5" s="1459"/>
      <c r="C5" s="1460"/>
      <c r="D5" s="1459"/>
      <c r="E5" s="1459"/>
      <c r="F5" s="1459"/>
      <c r="G5" s="1459"/>
      <c r="H5" s="1459"/>
      <c r="I5" s="1497"/>
    </row>
    <row r="6" spans="1:9" s="329" customFormat="1" ht="8.1" customHeight="1">
      <c r="A6" s="1464"/>
      <c r="B6" s="1459"/>
      <c r="C6" s="1460"/>
      <c r="D6" s="1459"/>
      <c r="E6" s="1459"/>
      <c r="F6" s="1459"/>
      <c r="G6" s="1459"/>
      <c r="H6" s="1459"/>
      <c r="I6" s="1497"/>
    </row>
    <row r="7" spans="1:9" s="329" customFormat="1" ht="11.25" customHeight="1">
      <c r="A7" s="1465" t="s">
        <v>65</v>
      </c>
      <c r="B7" s="1466" t="s">
        <v>1950</v>
      </c>
      <c r="C7" s="1467"/>
      <c r="D7" s="1468"/>
      <c r="E7" s="1468"/>
      <c r="F7" s="1468"/>
      <c r="G7" s="1468"/>
      <c r="H7" s="1468"/>
      <c r="I7" s="1497"/>
    </row>
    <row r="8" spans="1:9" s="329" customFormat="1" ht="11.25" customHeight="1">
      <c r="A8" s="1465" t="s">
        <v>67</v>
      </c>
      <c r="B8" s="1466" t="s">
        <v>1951</v>
      </c>
      <c r="C8" s="1467"/>
      <c r="D8" s="1468"/>
      <c r="E8" s="1468"/>
      <c r="F8" s="1468"/>
      <c r="G8" s="1468"/>
      <c r="H8" s="1468"/>
      <c r="I8" s="1497"/>
    </row>
    <row r="9" spans="1:9" s="329" customFormat="1" ht="11.25" customHeight="1">
      <c r="A9" s="1465" t="s">
        <v>68</v>
      </c>
      <c r="B9" s="1466" t="s">
        <v>1952</v>
      </c>
      <c r="C9" s="1467"/>
      <c r="D9" s="1468"/>
      <c r="E9" s="1468"/>
      <c r="F9" s="1468"/>
      <c r="G9" s="1468"/>
      <c r="H9" s="1468"/>
      <c r="I9" s="1497"/>
    </row>
    <row r="10" spans="1:9" s="329" customFormat="1" ht="11.25" customHeight="1">
      <c r="A10" s="1465" t="s">
        <v>69</v>
      </c>
      <c r="B10" s="1466" t="s">
        <v>1953</v>
      </c>
      <c r="C10" s="1467"/>
      <c r="D10" s="1468"/>
      <c r="E10" s="1468"/>
      <c r="F10" s="1468"/>
      <c r="G10" s="1468"/>
      <c r="H10" s="1468"/>
      <c r="I10" s="1497"/>
    </row>
    <row r="11" spans="1:9" s="329" customFormat="1" ht="11.25" customHeight="1">
      <c r="A11" s="1469" t="s">
        <v>70</v>
      </c>
      <c r="B11" s="1470" t="s">
        <v>1954</v>
      </c>
      <c r="C11" s="1471"/>
      <c r="D11" s="1472"/>
      <c r="E11" s="1472"/>
      <c r="F11" s="1472"/>
      <c r="G11" s="1472"/>
      <c r="H11" s="1472"/>
      <c r="I11" s="1498"/>
    </row>
    <row r="12" spans="1:9" s="329" customFormat="1" ht="11.25" customHeight="1">
      <c r="A12" s="1473"/>
      <c r="B12" s="1473"/>
      <c r="C12" s="1474"/>
      <c r="D12" s="1473"/>
      <c r="E12" s="1475" t="s">
        <v>1955</v>
      </c>
      <c r="F12" s="1473"/>
      <c r="G12" s="1475" t="s">
        <v>1956</v>
      </c>
      <c r="H12" s="1473"/>
      <c r="I12" s="1497"/>
    </row>
    <row r="13" spans="1:9" s="329" customFormat="1" ht="11.25" customHeight="1">
      <c r="A13" s="1473"/>
      <c r="B13" s="1473"/>
      <c r="C13" s="1474"/>
      <c r="D13" s="1475" t="s">
        <v>1957</v>
      </c>
      <c r="E13" s="1475" t="s">
        <v>1958</v>
      </c>
      <c r="F13" s="1473"/>
      <c r="G13" s="1475" t="s">
        <v>1959</v>
      </c>
      <c r="H13" s="1473"/>
      <c r="I13" s="1497"/>
    </row>
    <row r="14" spans="1:9" s="329" customFormat="1" ht="11.25" customHeight="1">
      <c r="A14" s="1473"/>
      <c r="B14" s="1473"/>
      <c r="C14" s="1476" t="s">
        <v>1960</v>
      </c>
      <c r="D14" s="1475" t="s">
        <v>1961</v>
      </c>
      <c r="E14" s="1475" t="s">
        <v>1962</v>
      </c>
      <c r="F14" s="1473"/>
      <c r="G14" s="1475" t="s">
        <v>1963</v>
      </c>
      <c r="H14" s="1475" t="s">
        <v>5</v>
      </c>
      <c r="I14" s="1497"/>
    </row>
    <row r="15" spans="1:9" s="329" customFormat="1" ht="11.25" customHeight="1">
      <c r="A15" s="1475" t="s">
        <v>7</v>
      </c>
      <c r="B15" s="1475" t="s">
        <v>1964</v>
      </c>
      <c r="C15" s="1476" t="s">
        <v>1965</v>
      </c>
      <c r="D15" s="1475" t="s">
        <v>1966</v>
      </c>
      <c r="E15" s="1475" t="s">
        <v>1967</v>
      </c>
      <c r="F15" s="1475" t="s">
        <v>516</v>
      </c>
      <c r="G15" s="1475" t="s">
        <v>1968</v>
      </c>
      <c r="H15" s="1475" t="s">
        <v>1969</v>
      </c>
      <c r="I15" s="1477" t="s">
        <v>7</v>
      </c>
    </row>
    <row r="16" spans="1:9" s="329" customFormat="1" ht="11.25" customHeight="1">
      <c r="A16" s="1475" t="s">
        <v>12</v>
      </c>
      <c r="B16" s="1475" t="s">
        <v>1970</v>
      </c>
      <c r="C16" s="1476" t="s">
        <v>15</v>
      </c>
      <c r="D16" s="1475" t="s">
        <v>1971</v>
      </c>
      <c r="E16" s="1475" t="s">
        <v>523</v>
      </c>
      <c r="F16" s="1475" t="s">
        <v>523</v>
      </c>
      <c r="G16" s="1475" t="s">
        <v>523</v>
      </c>
      <c r="H16" s="1475" t="s">
        <v>15</v>
      </c>
      <c r="I16" s="1477" t="s">
        <v>12</v>
      </c>
    </row>
    <row r="17" spans="1:15" s="329" customFormat="1" ht="11.25" customHeight="1">
      <c r="A17" s="1501"/>
      <c r="B17" s="1479" t="s">
        <v>21</v>
      </c>
      <c r="C17" s="1480" t="s">
        <v>22</v>
      </c>
      <c r="D17" s="1479" t="s">
        <v>23</v>
      </c>
      <c r="E17" s="1479" t="s">
        <v>168</v>
      </c>
      <c r="F17" s="1479" t="s">
        <v>24</v>
      </c>
      <c r="G17" s="1479" t="s">
        <v>25</v>
      </c>
      <c r="H17" s="1479" t="s">
        <v>26</v>
      </c>
      <c r="I17" s="1498"/>
      <c r="J17" s="1461"/>
      <c r="K17" s="1461"/>
      <c r="L17" s="1461"/>
      <c r="M17" s="1461"/>
      <c r="N17" s="1461"/>
    </row>
    <row r="18" spans="1:15" s="329" customFormat="1" ht="11.25" customHeight="1">
      <c r="A18" s="1502"/>
      <c r="B18" s="1481" t="s">
        <v>1972</v>
      </c>
      <c r="C18" s="1474"/>
      <c r="D18" s="1508"/>
      <c r="E18" s="1473"/>
      <c r="F18" s="1473"/>
      <c r="G18" s="1473"/>
      <c r="H18" s="1473"/>
      <c r="I18" s="1497"/>
      <c r="J18" s="1461"/>
      <c r="K18" s="1461"/>
      <c r="L18" s="1461"/>
      <c r="M18" s="1461"/>
      <c r="N18" s="1461"/>
    </row>
    <row r="19" spans="1:15" s="329" customFormat="1" ht="11.25" customHeight="1">
      <c r="A19" s="1479">
        <v>1</v>
      </c>
      <c r="B19" s="1509" t="s">
        <v>1973</v>
      </c>
      <c r="C19" s="1486">
        <v>438</v>
      </c>
      <c r="D19" s="1486"/>
      <c r="E19" s="1486"/>
      <c r="F19" s="1486"/>
      <c r="G19" s="1486"/>
      <c r="H19" s="1486">
        <v>438</v>
      </c>
      <c r="I19" s="1479">
        <v>1</v>
      </c>
      <c r="J19" s="1484"/>
      <c r="K19" s="1484"/>
      <c r="L19" s="1484"/>
      <c r="M19" s="1484"/>
      <c r="N19" s="1484"/>
      <c r="O19" s="362"/>
    </row>
    <row r="20" spans="1:15" s="329" customFormat="1" ht="11.25" customHeight="1">
      <c r="A20" s="1479">
        <v>2</v>
      </c>
      <c r="B20" s="1509" t="s">
        <v>1974</v>
      </c>
      <c r="C20" s="1486">
        <v>3290</v>
      </c>
      <c r="D20" s="1486">
        <v>-7</v>
      </c>
      <c r="E20" s="1486">
        <v>-339</v>
      </c>
      <c r="F20" s="1486"/>
      <c r="G20" s="1486"/>
      <c r="H20" s="1486">
        <v>2944</v>
      </c>
      <c r="I20" s="1479">
        <v>2</v>
      </c>
      <c r="J20" s="1484"/>
      <c r="K20" s="1484"/>
      <c r="L20" s="1484"/>
      <c r="M20" s="1484"/>
      <c r="N20" s="1484"/>
      <c r="O20" s="362"/>
    </row>
    <row r="21" spans="1:15" s="329" customFormat="1" ht="11.25" customHeight="1">
      <c r="A21" s="1479">
        <v>3</v>
      </c>
      <c r="B21" s="1510" t="s">
        <v>1975</v>
      </c>
      <c r="C21" s="1486">
        <v>251386</v>
      </c>
      <c r="D21" s="1486">
        <v>-1335</v>
      </c>
      <c r="E21" s="1486">
        <v>41517</v>
      </c>
      <c r="F21" s="1486"/>
      <c r="G21" s="1486"/>
      <c r="H21" s="1486">
        <v>291568</v>
      </c>
      <c r="I21" s="1479">
        <v>3</v>
      </c>
      <c r="J21" s="1484"/>
      <c r="K21" s="1484"/>
      <c r="L21" s="1484"/>
      <c r="M21" s="1484"/>
      <c r="N21" s="1484"/>
      <c r="O21" s="362"/>
    </row>
    <row r="22" spans="1:15" s="329" customFormat="1" ht="11.25" customHeight="1">
      <c r="A22" s="1479">
        <v>4</v>
      </c>
      <c r="B22" s="1509" t="s">
        <v>1976</v>
      </c>
      <c r="C22" s="1486">
        <v>14046</v>
      </c>
      <c r="D22" s="1486"/>
      <c r="E22" s="1486">
        <v>16</v>
      </c>
      <c r="F22" s="1486"/>
      <c r="G22" s="1486"/>
      <c r="H22" s="1486">
        <v>14062</v>
      </c>
      <c r="I22" s="1479">
        <v>4</v>
      </c>
      <c r="J22" s="1484"/>
      <c r="K22" s="1484"/>
      <c r="L22" s="1484"/>
      <c r="M22" s="1484"/>
      <c r="N22" s="1484"/>
      <c r="O22" s="362"/>
    </row>
    <row r="23" spans="1:15" s="329" customFormat="1" ht="11.25" customHeight="1">
      <c r="A23" s="1479">
        <v>5</v>
      </c>
      <c r="B23" s="1509" t="s">
        <v>1977</v>
      </c>
      <c r="C23" s="1486">
        <v>-8025</v>
      </c>
      <c r="D23" s="1486"/>
      <c r="E23" s="1486">
        <v>309</v>
      </c>
      <c r="F23" s="1486"/>
      <c r="G23" s="1486"/>
      <c r="H23" s="1486">
        <v>-7716</v>
      </c>
      <c r="I23" s="1479">
        <v>5</v>
      </c>
      <c r="J23" s="1461"/>
      <c r="K23" s="1461"/>
      <c r="L23" s="1461"/>
      <c r="M23" s="1461"/>
      <c r="N23" s="1461"/>
    </row>
    <row r="24" spans="1:15" s="329" customFormat="1" ht="11.25" customHeight="1">
      <c r="A24" s="1479">
        <v>6</v>
      </c>
      <c r="B24" s="1509" t="s">
        <v>1978</v>
      </c>
      <c r="C24" s="1486">
        <v>1058</v>
      </c>
      <c r="D24" s="1486"/>
      <c r="E24" s="1486">
        <v>42</v>
      </c>
      <c r="F24" s="1486"/>
      <c r="G24" s="1486"/>
      <c r="H24" s="1486">
        <v>1100</v>
      </c>
      <c r="I24" s="1479">
        <v>6</v>
      </c>
      <c r="J24" s="1484"/>
      <c r="K24" s="1484"/>
      <c r="L24" s="1484"/>
      <c r="M24" s="1484"/>
      <c r="N24" s="1484"/>
      <c r="O24" s="362"/>
    </row>
    <row r="25" spans="1:15" s="329" customFormat="1" ht="11.25" customHeight="1">
      <c r="A25" s="1479">
        <v>7</v>
      </c>
      <c r="B25" s="1509" t="s">
        <v>1979</v>
      </c>
      <c r="C25" s="1486">
        <v>40914</v>
      </c>
      <c r="D25" s="1486">
        <v>425</v>
      </c>
      <c r="E25" s="1486">
        <v>2519</v>
      </c>
      <c r="F25" s="1486"/>
      <c r="G25" s="1486"/>
      <c r="H25" s="1486">
        <v>43858</v>
      </c>
      <c r="I25" s="1479">
        <v>7</v>
      </c>
      <c r="J25" s="1484"/>
      <c r="K25" s="1484"/>
      <c r="L25" s="1484"/>
      <c r="M25" s="1484"/>
      <c r="N25" s="1484"/>
      <c r="O25" s="362"/>
    </row>
    <row r="26" spans="1:15" s="329" customFormat="1" ht="11.25" customHeight="1">
      <c r="A26" s="1479">
        <v>8</v>
      </c>
      <c r="B26" s="1509" t="s">
        <v>1980</v>
      </c>
      <c r="C26" s="1486">
        <v>585194</v>
      </c>
      <c r="D26" s="1486">
        <v>-1123</v>
      </c>
      <c r="E26" s="1486">
        <v>31360</v>
      </c>
      <c r="F26" s="1486"/>
      <c r="G26" s="1486"/>
      <c r="H26" s="1486">
        <v>615431</v>
      </c>
      <c r="I26" s="1479">
        <v>8</v>
      </c>
      <c r="J26" s="1484"/>
      <c r="K26" s="1484"/>
      <c r="L26" s="1484"/>
      <c r="M26" s="1484"/>
      <c r="N26" s="1484"/>
      <c r="O26" s="362"/>
    </row>
    <row r="27" spans="1:15" s="329" customFormat="1" ht="11.25" customHeight="1">
      <c r="A27" s="1479">
        <v>9</v>
      </c>
      <c r="B27" s="1509" t="s">
        <v>1981</v>
      </c>
      <c r="C27" s="1486">
        <v>26</v>
      </c>
      <c r="D27" s="1486"/>
      <c r="E27" s="1486">
        <v>927</v>
      </c>
      <c r="F27" s="1486"/>
      <c r="G27" s="1486"/>
      <c r="H27" s="1486">
        <v>953</v>
      </c>
      <c r="I27" s="1479">
        <v>9</v>
      </c>
      <c r="J27" s="1484"/>
      <c r="K27" s="1484"/>
      <c r="L27" s="1484"/>
      <c r="M27" s="1484"/>
      <c r="N27" s="1484"/>
      <c r="O27" s="362"/>
    </row>
    <row r="28" spans="1:15" s="329" customFormat="1" ht="11.25" customHeight="1">
      <c r="A28" s="1479">
        <v>10</v>
      </c>
      <c r="B28" s="1509"/>
      <c r="C28" s="1486"/>
      <c r="D28" s="1486"/>
      <c r="E28" s="1486"/>
      <c r="F28" s="1486"/>
      <c r="G28" s="1486"/>
      <c r="H28" s="1486"/>
      <c r="I28" s="1479">
        <v>10</v>
      </c>
      <c r="J28" s="1484"/>
      <c r="K28" s="1484"/>
      <c r="L28" s="1484"/>
      <c r="M28" s="1484"/>
      <c r="N28" s="1484"/>
      <c r="O28" s="362"/>
    </row>
    <row r="29" spans="1:15" s="329" customFormat="1" ht="11.25" customHeight="1">
      <c r="A29" s="1479">
        <v>11</v>
      </c>
      <c r="B29" s="1510"/>
      <c r="C29" s="1505"/>
      <c r="D29" s="1505"/>
      <c r="E29" s="1505"/>
      <c r="F29" s="1505"/>
      <c r="G29" s="1505"/>
      <c r="H29" s="1505"/>
      <c r="I29" s="1479">
        <v>11</v>
      </c>
      <c r="J29" s="1484"/>
      <c r="K29" s="1484"/>
      <c r="L29" s="1484"/>
      <c r="M29" s="1484"/>
      <c r="N29" s="1484"/>
      <c r="O29" s="362"/>
    </row>
    <row r="30" spans="1:15" s="329" customFormat="1" ht="11.25" customHeight="1">
      <c r="A30" s="1479">
        <v>12</v>
      </c>
      <c r="B30" s="1515" t="s">
        <v>1982</v>
      </c>
      <c r="C30" s="1514">
        <v>888327</v>
      </c>
      <c r="D30" s="1514">
        <v>-2040</v>
      </c>
      <c r="E30" s="1514">
        <v>76351</v>
      </c>
      <c r="F30" s="1514">
        <v>0</v>
      </c>
      <c r="G30" s="1514">
        <v>0</v>
      </c>
      <c r="H30" s="1514">
        <v>962638</v>
      </c>
      <c r="I30" s="1479">
        <v>12</v>
      </c>
      <c r="J30" s="1484"/>
      <c r="K30" s="1484"/>
      <c r="L30" s="1484"/>
      <c r="M30" s="1484"/>
      <c r="N30" s="1484"/>
      <c r="O30" s="362"/>
    </row>
    <row r="31" spans="1:15" s="329" customFormat="1" ht="11.25" customHeight="1">
      <c r="A31" s="1479">
        <v>13</v>
      </c>
      <c r="B31" s="1506"/>
      <c r="C31" s="1506"/>
      <c r="D31" s="1506"/>
      <c r="E31" s="1506"/>
      <c r="F31" s="1506"/>
      <c r="G31" s="1506"/>
      <c r="H31" s="1506"/>
      <c r="I31" s="1479">
        <v>13</v>
      </c>
      <c r="J31" s="1484"/>
      <c r="K31" s="1484"/>
      <c r="L31" s="1484"/>
      <c r="M31" s="1484"/>
      <c r="N31" s="1484"/>
      <c r="O31" s="362"/>
    </row>
    <row r="32" spans="1:15" s="329" customFormat="1" ht="11.25" customHeight="1">
      <c r="A32" s="1479">
        <v>14</v>
      </c>
      <c r="B32" s="1510"/>
      <c r="C32" s="1505"/>
      <c r="D32" s="1505"/>
      <c r="E32" s="1505"/>
      <c r="F32" s="1505"/>
      <c r="G32" s="1505"/>
      <c r="H32" s="1505"/>
      <c r="I32" s="1479">
        <v>14</v>
      </c>
      <c r="J32" s="1484"/>
      <c r="K32" s="1484"/>
      <c r="L32" s="1484"/>
      <c r="M32" s="1484"/>
      <c r="N32" s="1484"/>
      <c r="O32" s="362"/>
    </row>
    <row r="33" spans="1:15" s="329" customFormat="1" ht="11.25" customHeight="1">
      <c r="A33" s="1479">
        <v>15</v>
      </c>
      <c r="B33" s="1506"/>
      <c r="C33" s="1506"/>
      <c r="D33" s="1506"/>
      <c r="E33" s="1506"/>
      <c r="F33" s="1506"/>
      <c r="G33" s="1506"/>
      <c r="H33" s="1506"/>
      <c r="I33" s="1479">
        <v>15</v>
      </c>
      <c r="J33" s="1484"/>
      <c r="K33" s="1484"/>
      <c r="L33" s="1484"/>
      <c r="M33" s="1484"/>
      <c r="N33" s="1484"/>
      <c r="O33" s="362"/>
    </row>
    <row r="34" spans="1:15" s="329" customFormat="1" ht="11.25" customHeight="1">
      <c r="A34" s="1479">
        <v>16</v>
      </c>
      <c r="B34" s="1485"/>
      <c r="C34" s="1505"/>
      <c r="D34" s="1505"/>
      <c r="E34" s="1505"/>
      <c r="F34" s="1505"/>
      <c r="G34" s="1505"/>
      <c r="H34" s="1505"/>
      <c r="I34" s="1479">
        <v>16</v>
      </c>
      <c r="J34" s="1484"/>
      <c r="K34" s="1484"/>
      <c r="L34" s="1484"/>
      <c r="M34" s="1484"/>
      <c r="N34" s="1484"/>
      <c r="O34" s="362"/>
    </row>
    <row r="35" spans="1:15" s="329" customFormat="1" ht="11.25" customHeight="1">
      <c r="A35" s="1479">
        <v>17</v>
      </c>
      <c r="B35" s="1489" t="s">
        <v>1983</v>
      </c>
      <c r="C35" s="1505"/>
      <c r="D35" s="1505"/>
      <c r="E35" s="1505"/>
      <c r="F35" s="1505"/>
      <c r="G35" s="1505"/>
      <c r="H35" s="1505"/>
      <c r="I35" s="1479">
        <v>17</v>
      </c>
      <c r="J35" s="1484"/>
      <c r="K35" s="1484"/>
      <c r="L35" s="1484"/>
      <c r="M35" s="1484"/>
      <c r="N35" s="1484"/>
      <c r="O35" s="362"/>
    </row>
    <row r="36" spans="1:15" s="329" customFormat="1" ht="11.25" customHeight="1">
      <c r="A36" s="1479">
        <v>18</v>
      </c>
      <c r="B36" s="1506" t="s">
        <v>1899</v>
      </c>
      <c r="C36" s="1507">
        <v>30650</v>
      </c>
      <c r="D36" s="1486">
        <v>718</v>
      </c>
      <c r="E36" s="1486">
        <v>3452</v>
      </c>
      <c r="F36" s="1507"/>
      <c r="G36" s="1507"/>
      <c r="H36" s="1486">
        <v>34820</v>
      </c>
      <c r="I36" s="1479">
        <v>18</v>
      </c>
      <c r="J36" s="1484"/>
      <c r="K36" s="1484"/>
      <c r="L36" s="1484"/>
      <c r="M36" s="1484"/>
      <c r="N36" s="1484"/>
      <c r="O36" s="362"/>
    </row>
    <row r="37" spans="1:15" s="329" customFormat="1" ht="11.25" customHeight="1">
      <c r="A37" s="1479">
        <v>19</v>
      </c>
      <c r="B37" s="1509" t="s">
        <v>1900</v>
      </c>
      <c r="C37" s="1486">
        <v>734</v>
      </c>
      <c r="D37" s="1486"/>
      <c r="E37" s="1486"/>
      <c r="F37" s="1486"/>
      <c r="G37" s="1486"/>
      <c r="H37" s="1486">
        <v>734</v>
      </c>
      <c r="I37" s="1479">
        <v>19</v>
      </c>
      <c r="J37" s="1484"/>
      <c r="K37" s="1484"/>
      <c r="L37" s="1484"/>
      <c r="M37" s="1484"/>
      <c r="N37" s="1484"/>
      <c r="O37" s="362"/>
    </row>
    <row r="38" spans="1:15" s="329" customFormat="1" ht="11.25" customHeight="1">
      <c r="A38" s="1479">
        <v>20</v>
      </c>
      <c r="B38" s="1482" t="s">
        <v>1901</v>
      </c>
      <c r="C38" s="1486">
        <v>-14259</v>
      </c>
      <c r="D38" s="1486"/>
      <c r="E38" s="1486">
        <v>-5504</v>
      </c>
      <c r="F38" s="1486"/>
      <c r="G38" s="1486"/>
      <c r="H38" s="1486">
        <v>-19763</v>
      </c>
      <c r="I38" s="1479">
        <v>20</v>
      </c>
      <c r="J38" s="1484"/>
      <c r="K38" s="1484"/>
      <c r="L38" s="1484"/>
      <c r="M38" s="1484"/>
      <c r="N38" s="1484"/>
      <c r="O38" s="362"/>
    </row>
    <row r="39" spans="1:15" s="329" customFormat="1" ht="11.25" customHeight="1">
      <c r="A39" s="1479">
        <v>21</v>
      </c>
      <c r="B39" s="1513" t="s">
        <v>1984</v>
      </c>
      <c r="C39" s="1514">
        <v>17125</v>
      </c>
      <c r="D39" s="1514">
        <v>718</v>
      </c>
      <c r="E39" s="1514">
        <v>-2052</v>
      </c>
      <c r="F39" s="1514">
        <v>0</v>
      </c>
      <c r="G39" s="1514">
        <v>0</v>
      </c>
      <c r="H39" s="1514">
        <v>15791</v>
      </c>
      <c r="I39" s="1479">
        <v>21</v>
      </c>
      <c r="J39" s="1484"/>
      <c r="K39" s="1484"/>
      <c r="L39" s="1484"/>
      <c r="M39" s="1484"/>
      <c r="N39" s="1484"/>
      <c r="O39" s="362"/>
    </row>
    <row r="40" spans="1:15" s="329" customFormat="1" ht="11.25" customHeight="1">
      <c r="A40" s="1479">
        <v>22</v>
      </c>
      <c r="B40" s="1482"/>
      <c r="C40" s="1486"/>
      <c r="D40" s="1486"/>
      <c r="E40" s="1486"/>
      <c r="F40" s="1486"/>
      <c r="G40" s="1486"/>
      <c r="H40" s="1486"/>
      <c r="I40" s="1479">
        <v>22</v>
      </c>
      <c r="J40" s="1484"/>
      <c r="K40" s="1484"/>
      <c r="L40" s="1484"/>
      <c r="M40" s="1484"/>
      <c r="N40" s="1484"/>
      <c r="O40" s="362"/>
    </row>
    <row r="41" spans="1:15" s="329" customFormat="1" ht="11.25" customHeight="1">
      <c r="A41" s="1479">
        <v>23</v>
      </c>
      <c r="B41" s="1485"/>
      <c r="C41" s="1488"/>
      <c r="D41" s="1488"/>
      <c r="E41" s="1488"/>
      <c r="F41" s="1488"/>
      <c r="G41" s="1488"/>
      <c r="H41" s="1488"/>
      <c r="I41" s="1479">
        <v>23</v>
      </c>
      <c r="J41" s="1484"/>
      <c r="K41" s="1484"/>
      <c r="L41" s="1484"/>
      <c r="M41" s="1484"/>
      <c r="N41" s="1484"/>
      <c r="O41" s="362"/>
    </row>
    <row r="42" spans="1:15" s="329" customFormat="1" ht="11.25" customHeight="1">
      <c r="A42" s="1479">
        <v>24</v>
      </c>
      <c r="B42" s="1487"/>
      <c r="C42" s="1488"/>
      <c r="D42" s="1488"/>
      <c r="E42" s="1488"/>
      <c r="F42" s="1488"/>
      <c r="G42" s="1488"/>
      <c r="H42" s="1488"/>
      <c r="I42" s="1479">
        <v>24</v>
      </c>
      <c r="J42" s="1484"/>
      <c r="K42" s="1484"/>
      <c r="L42" s="1484"/>
      <c r="M42" s="1484"/>
      <c r="N42" s="1484"/>
      <c r="O42" s="362"/>
    </row>
    <row r="43" spans="1:15" s="329" customFormat="1" ht="11.25" customHeight="1">
      <c r="A43" s="1479">
        <v>25</v>
      </c>
      <c r="B43" s="1487"/>
      <c r="C43" s="1487"/>
      <c r="D43" s="1487"/>
      <c r="E43" s="1487"/>
      <c r="F43" s="1487"/>
      <c r="G43" s="1487"/>
      <c r="H43" s="1487"/>
      <c r="I43" s="1479">
        <v>25</v>
      </c>
      <c r="J43" s="1484"/>
      <c r="K43" s="1484"/>
      <c r="L43" s="1484"/>
      <c r="M43" s="1484"/>
      <c r="N43" s="1484"/>
      <c r="O43" s="362"/>
    </row>
    <row r="44" spans="1:15" s="329" customFormat="1" ht="11.25" customHeight="1">
      <c r="A44" s="1479">
        <v>26</v>
      </c>
      <c r="B44" s="1487"/>
      <c r="C44" s="1488"/>
      <c r="D44" s="1488"/>
      <c r="E44" s="1488"/>
      <c r="F44" s="1488"/>
      <c r="G44" s="1488"/>
      <c r="H44" s="1488"/>
      <c r="I44" s="1479">
        <v>26</v>
      </c>
      <c r="J44" s="1484"/>
      <c r="K44" s="1484"/>
      <c r="L44" s="1484"/>
      <c r="M44" s="1484"/>
      <c r="N44" s="1484"/>
      <c r="O44" s="362"/>
    </row>
    <row r="45" spans="1:15" s="329" customFormat="1" ht="11.25" customHeight="1">
      <c r="A45" s="1479">
        <v>27</v>
      </c>
      <c r="B45" s="1487"/>
      <c r="C45" s="1488"/>
      <c r="D45" s="1488"/>
      <c r="E45" s="1488"/>
      <c r="F45" s="1488"/>
      <c r="G45" s="1488"/>
      <c r="H45" s="1488"/>
      <c r="I45" s="1479">
        <v>27</v>
      </c>
      <c r="J45" s="1484"/>
      <c r="K45" s="1484"/>
      <c r="L45" s="1484"/>
      <c r="M45" s="1484"/>
      <c r="N45" s="1484"/>
      <c r="O45" s="362"/>
    </row>
    <row r="46" spans="1:15" s="329" customFormat="1" ht="11.25" customHeight="1">
      <c r="A46" s="1479">
        <v>28</v>
      </c>
      <c r="B46" s="1487"/>
      <c r="C46" s="1488"/>
      <c r="D46" s="1488"/>
      <c r="E46" s="1488"/>
      <c r="F46" s="1488"/>
      <c r="G46" s="1488"/>
      <c r="H46" s="1488"/>
      <c r="I46" s="1479">
        <v>28</v>
      </c>
      <c r="J46" s="1484"/>
      <c r="K46" s="1484"/>
      <c r="L46" s="1484"/>
      <c r="M46" s="1484"/>
      <c r="N46" s="1484"/>
      <c r="O46" s="362"/>
    </row>
    <row r="47" spans="1:15" s="329" customFormat="1" ht="11.25" customHeight="1">
      <c r="A47" s="1479">
        <v>29</v>
      </c>
      <c r="B47" s="1487"/>
      <c r="C47" s="1488"/>
      <c r="D47" s="1488"/>
      <c r="E47" s="1488"/>
      <c r="F47" s="1488"/>
      <c r="G47" s="1488"/>
      <c r="H47" s="1488"/>
      <c r="I47" s="1479">
        <v>29</v>
      </c>
      <c r="J47" s="1484"/>
      <c r="K47" s="1484"/>
      <c r="L47" s="1484"/>
      <c r="M47" s="1484"/>
      <c r="N47" s="1484"/>
      <c r="O47" s="362"/>
    </row>
    <row r="48" spans="1:15" s="329" customFormat="1" ht="11.25" customHeight="1">
      <c r="A48" s="1479">
        <v>30</v>
      </c>
      <c r="B48" s="1487"/>
      <c r="C48" s="1488"/>
      <c r="D48" s="1488"/>
      <c r="E48" s="1488"/>
      <c r="F48" s="1488"/>
      <c r="G48" s="1488"/>
      <c r="H48" s="1488"/>
      <c r="I48" s="1479">
        <v>30</v>
      </c>
      <c r="J48" s="1484"/>
      <c r="K48" s="1484"/>
      <c r="L48" s="1484"/>
      <c r="M48" s="1484"/>
      <c r="N48" s="1484"/>
      <c r="O48" s="362"/>
    </row>
    <row r="49" spans="1:15" s="329" customFormat="1" ht="11.25" customHeight="1">
      <c r="A49" s="1479">
        <v>31</v>
      </c>
      <c r="B49" s="1487"/>
      <c r="C49" s="1488"/>
      <c r="D49" s="1488"/>
      <c r="E49" s="1488"/>
      <c r="F49" s="1488"/>
      <c r="G49" s="1488"/>
      <c r="H49" s="1488"/>
      <c r="I49" s="1479">
        <v>31</v>
      </c>
      <c r="J49" s="1484"/>
      <c r="K49" s="1484"/>
      <c r="L49" s="1484"/>
      <c r="M49" s="1484"/>
      <c r="N49" s="1484"/>
      <c r="O49" s="362"/>
    </row>
    <row r="50" spans="1:15" s="329" customFormat="1" ht="11.25" customHeight="1">
      <c r="A50" s="1479">
        <v>32</v>
      </c>
      <c r="B50" s="1478"/>
      <c r="C50" s="1483"/>
      <c r="D50" s="1483"/>
      <c r="E50" s="1483"/>
      <c r="F50" s="1483"/>
      <c r="G50" s="1483"/>
      <c r="H50" s="1483"/>
      <c r="I50" s="1479">
        <v>32</v>
      </c>
      <c r="J50" s="1484"/>
      <c r="K50" s="1484"/>
      <c r="L50" s="1484"/>
      <c r="M50" s="1484"/>
      <c r="N50" s="1484"/>
      <c r="O50" s="362"/>
    </row>
    <row r="51" spans="1:15" s="329" customFormat="1" ht="11.25" customHeight="1">
      <c r="A51" s="1479">
        <v>33</v>
      </c>
      <c r="B51" s="1478"/>
      <c r="C51" s="1483"/>
      <c r="D51" s="1483"/>
      <c r="E51" s="1483"/>
      <c r="F51" s="1483"/>
      <c r="G51" s="1483"/>
      <c r="H51" s="1483"/>
      <c r="I51" s="1479">
        <v>33</v>
      </c>
      <c r="J51" s="1484"/>
      <c r="K51" s="1484"/>
      <c r="L51" s="1484"/>
      <c r="M51" s="1484"/>
      <c r="N51" s="1484"/>
      <c r="O51" s="362"/>
    </row>
    <row r="52" spans="1:15" s="329" customFormat="1" ht="11.25" customHeight="1">
      <c r="A52" s="1479">
        <v>34</v>
      </c>
      <c r="B52" s="1478"/>
      <c r="C52" s="1483"/>
      <c r="D52" s="1483"/>
      <c r="E52" s="1483"/>
      <c r="F52" s="1483"/>
      <c r="G52" s="1483"/>
      <c r="H52" s="1483"/>
      <c r="I52" s="1479">
        <v>34</v>
      </c>
      <c r="J52" s="1484"/>
      <c r="K52" s="1484"/>
      <c r="L52" s="1484"/>
      <c r="M52" s="1484"/>
      <c r="N52" s="1484"/>
      <c r="O52" s="362"/>
    </row>
    <row r="53" spans="1:15" s="329" customFormat="1" ht="11.25" customHeight="1">
      <c r="A53" s="1479">
        <v>35</v>
      </c>
      <c r="B53" s="1482"/>
      <c r="C53" s="1483"/>
      <c r="D53" s="1483"/>
      <c r="E53" s="1483"/>
      <c r="F53" s="1483"/>
      <c r="G53" s="1483"/>
      <c r="H53" s="1483"/>
      <c r="I53" s="1479">
        <v>35</v>
      </c>
      <c r="J53" s="1484"/>
      <c r="K53" s="1484"/>
      <c r="L53" s="1484"/>
      <c r="M53" s="1484"/>
      <c r="N53" s="1484"/>
      <c r="O53" s="362"/>
    </row>
    <row r="54" spans="1:15" s="329" customFormat="1" ht="11.25" customHeight="1">
      <c r="A54" s="1479">
        <v>36</v>
      </c>
      <c r="B54" s="1478"/>
      <c r="C54" s="1483"/>
      <c r="D54" s="1483"/>
      <c r="E54" s="1483"/>
      <c r="F54" s="1483"/>
      <c r="G54" s="1483"/>
      <c r="H54" s="1483"/>
      <c r="I54" s="1479">
        <v>36</v>
      </c>
      <c r="J54" s="1484"/>
      <c r="K54" s="1484"/>
      <c r="L54" s="1484"/>
      <c r="M54" s="1484"/>
      <c r="N54" s="1484"/>
      <c r="O54" s="362"/>
    </row>
    <row r="55" spans="1:15" s="329" customFormat="1" ht="11.25" customHeight="1">
      <c r="A55" s="1479">
        <v>37</v>
      </c>
      <c r="B55" s="1478"/>
      <c r="C55" s="1483"/>
      <c r="D55" s="1483"/>
      <c r="E55" s="1483"/>
      <c r="F55" s="1483"/>
      <c r="G55" s="1483"/>
      <c r="H55" s="1483"/>
      <c r="I55" s="1479">
        <v>37</v>
      </c>
      <c r="J55" s="1484"/>
      <c r="K55" s="1484"/>
      <c r="L55" s="1484"/>
      <c r="M55" s="1484"/>
      <c r="N55" s="1484"/>
      <c r="O55" s="362"/>
    </row>
    <row r="56" spans="1:15" s="329" customFormat="1" ht="11.25" customHeight="1">
      <c r="A56" s="1479">
        <v>38</v>
      </c>
      <c r="B56" s="1482"/>
      <c r="C56" s="1483"/>
      <c r="D56" s="1483"/>
      <c r="E56" s="1483"/>
      <c r="F56" s="1483"/>
      <c r="G56" s="1483"/>
      <c r="H56" s="1483"/>
      <c r="I56" s="1479">
        <v>38</v>
      </c>
      <c r="J56" s="1484"/>
      <c r="K56" s="1484"/>
      <c r="L56" s="1484"/>
      <c r="M56" s="1484"/>
      <c r="N56" s="1484"/>
      <c r="O56" s="362"/>
    </row>
    <row r="57" spans="1:15" s="329" customFormat="1" ht="11.25" customHeight="1">
      <c r="A57" s="1479">
        <v>39</v>
      </c>
      <c r="B57" s="1478"/>
      <c r="C57" s="1483"/>
      <c r="D57" s="1483"/>
      <c r="E57" s="1483"/>
      <c r="F57" s="1483"/>
      <c r="G57" s="1483"/>
      <c r="H57" s="1483"/>
      <c r="I57" s="1479">
        <v>39</v>
      </c>
      <c r="J57" s="1484"/>
      <c r="K57" s="1484"/>
      <c r="L57" s="1484"/>
      <c r="M57" s="1484"/>
      <c r="N57" s="1484"/>
      <c r="O57" s="362"/>
    </row>
    <row r="58" spans="1:15" s="329" customFormat="1" ht="11.25" customHeight="1">
      <c r="A58" s="1479">
        <v>40</v>
      </c>
      <c r="B58" s="1478"/>
      <c r="C58" s="1483"/>
      <c r="D58" s="1483"/>
      <c r="E58" s="1483"/>
      <c r="F58" s="1483"/>
      <c r="G58" s="1483"/>
      <c r="H58" s="1483"/>
      <c r="I58" s="1479">
        <v>40</v>
      </c>
      <c r="J58" s="1484"/>
      <c r="K58" s="1484"/>
      <c r="L58" s="1484"/>
      <c r="M58" s="1484"/>
      <c r="N58" s="1484"/>
      <c r="O58" s="362"/>
    </row>
    <row r="59" spans="1:15" s="329" customFormat="1" ht="11.25" customHeight="1">
      <c r="A59" s="1479">
        <v>41</v>
      </c>
      <c r="B59" s="1478"/>
      <c r="C59" s="1483"/>
      <c r="D59" s="1483"/>
      <c r="E59" s="1483"/>
      <c r="F59" s="1483"/>
      <c r="G59" s="1483"/>
      <c r="H59" s="1483"/>
      <c r="I59" s="1479">
        <v>41</v>
      </c>
      <c r="J59" s="1484"/>
      <c r="K59" s="1484"/>
      <c r="L59" s="1484"/>
      <c r="M59" s="1484"/>
      <c r="N59" s="1484"/>
      <c r="O59" s="362"/>
    </row>
    <row r="60" spans="1:15" s="329" customFormat="1" ht="11.25" customHeight="1">
      <c r="A60" s="1479">
        <v>42</v>
      </c>
      <c r="B60" s="1482"/>
      <c r="C60" s="1483"/>
      <c r="D60" s="1483"/>
      <c r="E60" s="1483"/>
      <c r="F60" s="1483"/>
      <c r="G60" s="1483"/>
      <c r="H60" s="1483"/>
      <c r="I60" s="1479">
        <v>42</v>
      </c>
      <c r="J60" s="1484"/>
      <c r="K60" s="1484"/>
      <c r="L60" s="1484"/>
      <c r="M60" s="1484"/>
      <c r="N60" s="1484"/>
      <c r="O60" s="362"/>
    </row>
    <row r="61" spans="1:15" s="329" customFormat="1" ht="11.25" customHeight="1">
      <c r="A61" s="1479">
        <v>43</v>
      </c>
      <c r="B61" s="1487"/>
      <c r="C61" s="1488"/>
      <c r="D61" s="1488"/>
      <c r="E61" s="1488"/>
      <c r="F61" s="1488"/>
      <c r="G61" s="1488"/>
      <c r="H61" s="1488"/>
      <c r="I61" s="1479">
        <v>43</v>
      </c>
      <c r="J61" s="1484"/>
      <c r="K61" s="1484"/>
      <c r="L61" s="1484"/>
      <c r="M61" s="1484"/>
      <c r="N61" s="1484"/>
      <c r="O61" s="362"/>
    </row>
    <row r="62" spans="1:15" s="329" customFormat="1" ht="11.25" customHeight="1">
      <c r="A62" s="1479">
        <v>44</v>
      </c>
      <c r="B62" s="1487"/>
      <c r="C62" s="1487"/>
      <c r="D62" s="1487"/>
      <c r="E62" s="1487"/>
      <c r="F62" s="1487"/>
      <c r="G62" s="1487"/>
      <c r="H62" s="1487"/>
      <c r="I62" s="1479">
        <v>44</v>
      </c>
      <c r="J62" s="1484"/>
      <c r="K62" s="1484"/>
      <c r="L62" s="1484"/>
      <c r="M62" s="1484"/>
      <c r="N62" s="1484"/>
      <c r="O62" s="362"/>
    </row>
    <row r="63" spans="1:15" s="329" customFormat="1" ht="11.25" customHeight="1" thickBot="1">
      <c r="A63" s="1479">
        <v>45</v>
      </c>
      <c r="B63" s="1512" t="s">
        <v>1985</v>
      </c>
      <c r="C63" s="1511">
        <v>905452</v>
      </c>
      <c r="D63" s="1511">
        <v>-1322</v>
      </c>
      <c r="E63" s="1511">
        <v>74299</v>
      </c>
      <c r="F63" s="1511">
        <v>0</v>
      </c>
      <c r="G63" s="1511">
        <v>0</v>
      </c>
      <c r="H63" s="1511">
        <v>978429</v>
      </c>
      <c r="I63" s="1479">
        <v>45</v>
      </c>
      <c r="J63" s="1484"/>
      <c r="K63" s="1484"/>
      <c r="L63" s="1484"/>
      <c r="M63" s="1484"/>
      <c r="N63" s="1484"/>
      <c r="O63" s="362"/>
    </row>
    <row r="64" spans="1:15" s="329" customFormat="1" ht="11.25" customHeight="1" thickTop="1">
      <c r="A64" s="1490"/>
      <c r="B64" s="1503"/>
      <c r="C64" s="1453"/>
      <c r="D64" s="1453"/>
      <c r="E64" s="1453"/>
      <c r="F64" s="1453"/>
      <c r="G64" s="1453"/>
      <c r="H64" s="1453"/>
      <c r="I64" s="1499"/>
      <c r="J64" s="1461"/>
      <c r="K64" s="1461"/>
      <c r="L64" s="1461"/>
      <c r="M64" s="1461"/>
      <c r="N64" s="1461"/>
    </row>
    <row r="65" spans="1:15" s="329" customFormat="1" ht="11.25" customHeight="1">
      <c r="A65" s="1491"/>
      <c r="B65" s="1504"/>
      <c r="C65" s="1461"/>
      <c r="D65" s="1461"/>
      <c r="E65" s="1461"/>
      <c r="F65" s="1461"/>
      <c r="G65" s="1461"/>
      <c r="H65" s="1461"/>
      <c r="I65" s="1477"/>
      <c r="J65" s="1484"/>
      <c r="K65" s="1484"/>
      <c r="L65" s="1484"/>
      <c r="M65" s="1484"/>
      <c r="N65" s="1484"/>
      <c r="O65" s="362"/>
    </row>
    <row r="66" spans="1:15" s="329" customFormat="1" ht="11.25" customHeight="1">
      <c r="A66" s="1492"/>
      <c r="B66" s="1493"/>
      <c r="C66" s="1471"/>
      <c r="D66" s="1472"/>
      <c r="E66" s="1472"/>
      <c r="F66" s="1472"/>
      <c r="G66" s="1472"/>
      <c r="H66" s="1472"/>
      <c r="I66" s="1498"/>
      <c r="J66" s="1461"/>
      <c r="K66" s="1461"/>
      <c r="L66" s="1461"/>
      <c r="M66" s="1461"/>
      <c r="N66" s="1461"/>
    </row>
    <row r="67" spans="1:15" s="329" customFormat="1" ht="11.25" customHeight="1">
      <c r="A67" s="1461"/>
      <c r="B67" s="1461"/>
      <c r="C67" s="1461"/>
      <c r="D67" s="1461"/>
      <c r="E67" s="1461"/>
      <c r="F67" s="1461"/>
      <c r="G67" s="1461"/>
      <c r="H67" s="1461"/>
      <c r="I67" s="1500"/>
      <c r="J67" s="1461"/>
      <c r="K67" s="1461"/>
      <c r="L67" s="1461"/>
      <c r="M67" s="1461"/>
      <c r="N67" s="1461"/>
    </row>
    <row r="68" spans="1:15" s="329" customFormat="1" ht="11.25" customHeight="1">
      <c r="A68" s="1461"/>
      <c r="B68" s="1461"/>
      <c r="C68" s="1461"/>
      <c r="D68" s="1461"/>
      <c r="E68" s="1461"/>
      <c r="F68" s="1461"/>
      <c r="G68" s="1461"/>
      <c r="H68" s="1461"/>
      <c r="I68" s="1500"/>
      <c r="J68" s="1461"/>
      <c r="K68" s="1461"/>
      <c r="L68" s="1461"/>
      <c r="M68" s="1461"/>
      <c r="N68" s="1461"/>
    </row>
    <row r="69" spans="1:15" s="329" customFormat="1" ht="11.25" customHeight="1">
      <c r="A69" s="1461"/>
      <c r="B69" s="1461"/>
      <c r="C69" s="1494"/>
      <c r="D69" s="1461"/>
      <c r="E69" s="1461"/>
      <c r="F69" s="1461"/>
      <c r="G69" s="1461"/>
      <c r="H69" s="1461"/>
      <c r="I69" s="1500"/>
      <c r="J69" s="1461"/>
      <c r="K69" s="1461"/>
      <c r="L69" s="1461"/>
      <c r="M69" s="1461"/>
      <c r="N69" s="1461"/>
    </row>
    <row r="70" spans="1:15" s="329" customFormat="1" ht="11.25" customHeight="1">
      <c r="A70" s="1461"/>
      <c r="B70" s="1461"/>
      <c r="C70" s="1494"/>
      <c r="D70" s="1461"/>
      <c r="E70" s="1461"/>
      <c r="F70" s="1461"/>
      <c r="G70" s="1461"/>
      <c r="H70" s="1461"/>
      <c r="I70" s="1500"/>
      <c r="J70" s="1461"/>
      <c r="K70" s="1461"/>
      <c r="L70" s="1461"/>
      <c r="M70" s="1461"/>
      <c r="N70" s="1461"/>
    </row>
    <row r="71" spans="1:15" s="329" customFormat="1">
      <c r="A71" s="1461"/>
      <c r="B71" s="1461"/>
      <c r="C71" s="1494"/>
      <c r="D71" s="1461"/>
      <c r="E71" s="1461"/>
      <c r="F71" s="1461"/>
      <c r="G71" s="1461"/>
      <c r="H71" s="1461"/>
      <c r="I71" s="1500"/>
      <c r="J71" s="1461"/>
      <c r="K71" s="1461"/>
      <c r="L71" s="1461"/>
      <c r="M71" s="1461"/>
      <c r="N71" s="1461"/>
    </row>
    <row r="72" spans="1:15" s="329" customFormat="1">
      <c r="A72" s="1461"/>
      <c r="B72" s="1461"/>
      <c r="C72" s="1494"/>
      <c r="D72" s="1461"/>
      <c r="E72" s="1461"/>
      <c r="F72" s="1461"/>
      <c r="G72" s="1461"/>
      <c r="H72" s="1461"/>
      <c r="I72" s="1500"/>
      <c r="J72" s="1461"/>
      <c r="K72" s="1461"/>
      <c r="L72" s="1461"/>
      <c r="M72" s="1461"/>
      <c r="N72" s="1461"/>
    </row>
    <row r="73" spans="1:15" s="329" customFormat="1">
      <c r="A73" s="1461"/>
      <c r="B73" s="1461"/>
      <c r="C73" s="1494"/>
      <c r="D73" s="1461"/>
      <c r="E73" s="1461"/>
      <c r="F73" s="1461"/>
      <c r="G73" s="1461"/>
      <c r="H73" s="1461"/>
      <c r="I73" s="1500"/>
      <c r="J73" s="1461"/>
      <c r="K73" s="1461"/>
      <c r="L73" s="1461"/>
      <c r="M73" s="1461"/>
      <c r="N73" s="1461"/>
    </row>
    <row r="74" spans="1:15" s="329" customFormat="1">
      <c r="A74" s="1461"/>
      <c r="B74" s="1461"/>
      <c r="C74" s="1494"/>
      <c r="D74" s="1461"/>
      <c r="E74" s="1461"/>
      <c r="F74" s="1461"/>
      <c r="G74" s="1461"/>
      <c r="H74" s="1461"/>
      <c r="I74" s="1500"/>
      <c r="J74" s="1461"/>
      <c r="K74" s="1461"/>
      <c r="L74" s="1461"/>
      <c r="M74" s="1461"/>
      <c r="N74" s="1461"/>
    </row>
    <row r="75" spans="1:15" s="329" customFormat="1">
      <c r="A75" s="1461"/>
      <c r="B75" s="1461"/>
      <c r="C75" s="1494"/>
      <c r="D75" s="1461"/>
      <c r="E75" s="1461"/>
      <c r="F75" s="1461"/>
      <c r="G75" s="1461"/>
      <c r="H75" s="1461"/>
      <c r="I75" s="1500"/>
      <c r="J75" s="1461"/>
      <c r="K75" s="1461"/>
      <c r="L75" s="1461"/>
      <c r="M75" s="1461"/>
      <c r="N75" s="1461"/>
    </row>
    <row r="76" spans="1:15" s="329" customFormat="1">
      <c r="A76" s="1461"/>
      <c r="B76" s="1461"/>
      <c r="C76" s="1494"/>
      <c r="D76" s="1461"/>
      <c r="E76" s="1461"/>
      <c r="F76" s="1461"/>
      <c r="G76" s="1461"/>
      <c r="H76" s="1461"/>
      <c r="I76" s="1500"/>
      <c r="J76" s="1461"/>
      <c r="K76" s="1461"/>
      <c r="L76" s="1461"/>
      <c r="M76" s="1461"/>
      <c r="N76" s="1461"/>
    </row>
    <row r="77" spans="1:15" s="329" customFormat="1">
      <c r="A77" s="1461"/>
      <c r="B77" s="1461"/>
      <c r="C77" s="1494"/>
      <c r="D77" s="1461"/>
      <c r="E77" s="1461"/>
      <c r="F77" s="1461"/>
      <c r="G77" s="1461"/>
      <c r="H77" s="1461"/>
      <c r="I77" s="1500"/>
      <c r="J77" s="1461"/>
      <c r="K77" s="1461"/>
      <c r="L77" s="1461"/>
      <c r="M77" s="1461"/>
      <c r="N77" s="1461"/>
    </row>
    <row r="78" spans="1:15" s="329" customFormat="1">
      <c r="A78" s="1461"/>
      <c r="B78" s="1461"/>
      <c r="C78" s="1494"/>
      <c r="D78" s="1461"/>
      <c r="E78" s="1461"/>
      <c r="F78" s="1461"/>
      <c r="G78" s="1461"/>
      <c r="H78" s="1461"/>
      <c r="I78" s="1500"/>
      <c r="J78" s="1461"/>
      <c r="K78" s="1461"/>
      <c r="L78" s="1461"/>
      <c r="M78" s="1461"/>
      <c r="N78" s="1461"/>
    </row>
    <row r="79" spans="1:15" s="329" customFormat="1">
      <c r="A79" s="1461"/>
      <c r="B79" s="1461"/>
      <c r="C79" s="1494"/>
      <c r="D79" s="1461"/>
      <c r="E79" s="1461"/>
      <c r="F79" s="1461"/>
      <c r="G79" s="1461"/>
      <c r="H79" s="1461"/>
      <c r="I79" s="1500"/>
      <c r="J79" s="1461"/>
      <c r="K79" s="1461"/>
      <c r="L79" s="1461"/>
      <c r="M79" s="1461"/>
      <c r="N79" s="1461"/>
    </row>
    <row r="80" spans="1:15" s="329" customFormat="1">
      <c r="A80" s="1461"/>
      <c r="B80" s="1461"/>
      <c r="C80" s="1494"/>
      <c r="D80" s="1461"/>
      <c r="E80" s="1461"/>
      <c r="F80" s="1461"/>
      <c r="G80" s="1461"/>
      <c r="H80" s="1461"/>
      <c r="I80" s="1500"/>
      <c r="J80" s="1461"/>
      <c r="K80" s="1461"/>
      <c r="L80" s="1461"/>
      <c r="M80" s="1461"/>
      <c r="N80" s="1461"/>
    </row>
    <row r="81" spans="3:9" s="329" customFormat="1">
      <c r="C81" s="1494"/>
      <c r="D81" s="1461"/>
      <c r="E81" s="1461"/>
      <c r="F81" s="1461"/>
      <c r="G81" s="1461"/>
      <c r="H81" s="1461"/>
      <c r="I81" s="1500"/>
    </row>
    <row r="82" spans="3:9" s="329" customFormat="1">
      <c r="C82" s="1494"/>
      <c r="D82" s="1461"/>
      <c r="E82" s="1461"/>
      <c r="F82" s="1461"/>
      <c r="G82" s="1461"/>
      <c r="H82" s="1461"/>
      <c r="I82" s="1500"/>
    </row>
    <row r="83" spans="3:9" s="329" customFormat="1">
      <c r="C83" s="1494"/>
      <c r="D83" s="1461"/>
      <c r="E83" s="1461"/>
      <c r="F83" s="1461"/>
      <c r="G83" s="1461"/>
      <c r="H83" s="1461"/>
      <c r="I83" s="1500"/>
    </row>
    <row r="84" spans="3:9" s="329" customFormat="1">
      <c r="C84" s="1494"/>
      <c r="D84" s="1461"/>
      <c r="E84" s="1461"/>
      <c r="F84" s="1461"/>
      <c r="G84" s="1461"/>
      <c r="H84" s="1461"/>
      <c r="I84" s="1500"/>
    </row>
    <row r="85" spans="3:9" s="329" customFormat="1">
      <c r="C85" s="1494"/>
      <c r="D85" s="1461"/>
      <c r="E85" s="1461"/>
      <c r="F85" s="1461"/>
      <c r="G85" s="1461"/>
      <c r="H85" s="1461"/>
      <c r="I85" s="1500"/>
    </row>
    <row r="86" spans="3:9" s="329" customFormat="1">
      <c r="C86" s="1494"/>
      <c r="D86" s="1461"/>
      <c r="E86" s="1461"/>
      <c r="F86" s="1461"/>
      <c r="G86" s="1461"/>
      <c r="H86" s="1461"/>
      <c r="I86" s="1500"/>
    </row>
    <row r="87" spans="3:9" s="329" customFormat="1">
      <c r="C87" s="1494"/>
      <c r="D87" s="1461"/>
      <c r="E87" s="1461"/>
      <c r="F87" s="1461"/>
      <c r="G87" s="1461"/>
      <c r="H87" s="1461"/>
      <c r="I87" s="1500"/>
    </row>
    <row r="88" spans="3:9" s="329" customFormat="1">
      <c r="C88" s="1494"/>
      <c r="D88" s="1461"/>
      <c r="E88" s="1461"/>
      <c r="F88" s="1461"/>
      <c r="G88" s="1461"/>
      <c r="H88" s="1461"/>
      <c r="I88" s="1500"/>
    </row>
    <row r="89" spans="3:9" s="329" customFormat="1">
      <c r="C89" s="1494"/>
      <c r="D89" s="1461"/>
      <c r="E89" s="1461"/>
      <c r="F89" s="1461"/>
      <c r="G89" s="1461"/>
      <c r="H89" s="1461"/>
      <c r="I89" s="1500"/>
    </row>
    <row r="90" spans="3:9" s="329" customFormat="1">
      <c r="C90" s="1494"/>
      <c r="D90" s="1461"/>
      <c r="E90" s="1461"/>
      <c r="F90" s="1461"/>
      <c r="G90" s="1461"/>
      <c r="H90" s="1461"/>
      <c r="I90" s="1500"/>
    </row>
    <row r="91" spans="3:9" s="329" customFormat="1">
      <c r="C91" s="1494"/>
      <c r="D91" s="1461"/>
      <c r="E91" s="1461"/>
      <c r="F91" s="1461"/>
      <c r="G91" s="1461"/>
      <c r="H91" s="1461"/>
      <c r="I91" s="1500"/>
    </row>
    <row r="92" spans="3:9" s="329" customFormat="1">
      <c r="C92" s="1494"/>
      <c r="D92" s="1461"/>
      <c r="E92" s="1461"/>
      <c r="F92" s="1461"/>
      <c r="G92" s="1461"/>
      <c r="H92" s="1461"/>
      <c r="I92" s="1500"/>
    </row>
    <row r="93" spans="3:9" s="329" customFormat="1">
      <c r="C93" s="1494"/>
      <c r="D93" s="1461"/>
      <c r="E93" s="1461"/>
      <c r="F93" s="1461"/>
      <c r="G93" s="1461"/>
      <c r="H93" s="1461"/>
      <c r="I93" s="1500"/>
    </row>
    <row r="94" spans="3:9" s="329" customFormat="1">
      <c r="C94" s="1494"/>
      <c r="D94" s="1461"/>
      <c r="E94" s="1461"/>
      <c r="F94" s="1461"/>
      <c r="G94" s="1461"/>
      <c r="H94" s="1461"/>
      <c r="I94" s="1500"/>
    </row>
    <row r="95" spans="3:9" s="329" customFormat="1">
      <c r="C95" s="1494"/>
      <c r="D95" s="1461"/>
      <c r="E95" s="1461"/>
      <c r="F95" s="1461"/>
      <c r="G95" s="1461"/>
      <c r="H95" s="1461"/>
      <c r="I95" s="1500"/>
    </row>
    <row r="96" spans="3:9" s="329" customFormat="1">
      <c r="C96" s="1494"/>
      <c r="D96" s="1461"/>
      <c r="E96" s="1461"/>
      <c r="F96" s="1461"/>
      <c r="G96" s="1461"/>
      <c r="H96" s="1461"/>
      <c r="I96" s="1500"/>
    </row>
    <row r="97" spans="3:9" s="329" customFormat="1">
      <c r="C97" s="1494"/>
      <c r="D97" s="1461"/>
      <c r="E97" s="1461"/>
      <c r="F97" s="1461"/>
      <c r="G97" s="1461"/>
      <c r="H97" s="1461"/>
      <c r="I97" s="1500"/>
    </row>
    <row r="98" spans="3:9" s="329" customFormat="1">
      <c r="C98" s="1494"/>
      <c r="D98" s="1461"/>
      <c r="E98" s="1461"/>
      <c r="F98" s="1461"/>
      <c r="G98" s="1461"/>
      <c r="H98" s="1461"/>
      <c r="I98" s="1500"/>
    </row>
    <row r="99" spans="3:9" s="329" customFormat="1">
      <c r="C99" s="1494"/>
      <c r="D99" s="1461"/>
      <c r="E99" s="1461"/>
      <c r="F99" s="1461"/>
      <c r="G99" s="1461"/>
      <c r="H99" s="1461"/>
      <c r="I99" s="1500"/>
    </row>
    <row r="100" spans="3:9" s="329" customFormat="1">
      <c r="C100" s="1494"/>
      <c r="D100" s="1461"/>
      <c r="E100" s="1461"/>
      <c r="F100" s="1461"/>
      <c r="G100" s="1461"/>
      <c r="H100" s="1461"/>
      <c r="I100" s="1500"/>
    </row>
    <row r="101" spans="3:9" s="329" customFormat="1">
      <c r="C101" s="1494"/>
      <c r="D101" s="1461"/>
      <c r="E101" s="1461"/>
      <c r="F101" s="1461"/>
      <c r="G101" s="1461"/>
      <c r="H101" s="1461"/>
      <c r="I101" s="1500"/>
    </row>
    <row r="102" spans="3:9" s="329" customFormat="1">
      <c r="C102" s="1494"/>
      <c r="D102" s="1461"/>
      <c r="E102" s="1461"/>
      <c r="F102" s="1461"/>
      <c r="G102" s="1461"/>
      <c r="H102" s="1461"/>
      <c r="I102" s="1500"/>
    </row>
    <row r="103" spans="3:9" s="329" customFormat="1">
      <c r="C103" s="1494"/>
      <c r="D103" s="1461"/>
      <c r="E103" s="1461"/>
      <c r="F103" s="1461"/>
      <c r="G103" s="1461"/>
      <c r="H103" s="1461"/>
      <c r="I103" s="1500"/>
    </row>
    <row r="104" spans="3:9" s="329" customFormat="1">
      <c r="C104" s="1494"/>
      <c r="D104" s="1461"/>
      <c r="E104" s="1461"/>
      <c r="F104" s="1461"/>
      <c r="G104" s="1461"/>
      <c r="H104" s="1461"/>
      <c r="I104" s="1500"/>
    </row>
    <row r="105" spans="3:9" s="329" customFormat="1">
      <c r="C105" s="1494"/>
      <c r="D105" s="1461"/>
      <c r="E105" s="1461"/>
      <c r="F105" s="1461"/>
      <c r="G105" s="1461"/>
      <c r="H105" s="1461"/>
      <c r="I105" s="1500"/>
    </row>
    <row r="106" spans="3:9" s="329" customFormat="1">
      <c r="C106" s="1494"/>
      <c r="D106" s="1461"/>
      <c r="E106" s="1461"/>
      <c r="F106" s="1461"/>
      <c r="G106" s="1461"/>
      <c r="H106" s="1461"/>
      <c r="I106" s="1500"/>
    </row>
    <row r="107" spans="3:9" s="329" customFormat="1">
      <c r="C107" s="1494"/>
      <c r="D107" s="1461"/>
      <c r="E107" s="1461"/>
      <c r="F107" s="1461"/>
      <c r="G107" s="1461"/>
      <c r="H107" s="1461"/>
      <c r="I107" s="1500"/>
    </row>
    <row r="108" spans="3:9" s="329" customFormat="1">
      <c r="C108" s="1494"/>
      <c r="D108" s="1461"/>
      <c r="E108" s="1461"/>
      <c r="F108" s="1461"/>
      <c r="G108" s="1461"/>
      <c r="H108" s="1461"/>
      <c r="I108" s="1500"/>
    </row>
    <row r="109" spans="3:9" s="329" customFormat="1">
      <c r="C109" s="1494"/>
      <c r="D109" s="1461"/>
      <c r="E109" s="1461"/>
      <c r="F109" s="1461"/>
      <c r="G109" s="1461"/>
      <c r="H109" s="1461"/>
      <c r="I109" s="1500"/>
    </row>
    <row r="110" spans="3:9" s="329" customFormat="1">
      <c r="C110" s="1494"/>
      <c r="D110" s="1461"/>
      <c r="E110" s="1461"/>
      <c r="F110" s="1461"/>
      <c r="G110" s="1461"/>
      <c r="H110" s="1461"/>
      <c r="I110" s="1500"/>
    </row>
    <row r="111" spans="3:9" s="329" customFormat="1">
      <c r="C111" s="1494"/>
      <c r="D111" s="1461"/>
      <c r="E111" s="1461"/>
      <c r="F111" s="1461"/>
      <c r="G111" s="1461"/>
      <c r="H111" s="1461"/>
      <c r="I111" s="1500"/>
    </row>
    <row r="112" spans="3:9" s="329" customFormat="1">
      <c r="C112" s="1494"/>
      <c r="D112" s="1461"/>
      <c r="E112" s="1461"/>
      <c r="F112" s="1461"/>
      <c r="G112" s="1461"/>
      <c r="H112" s="1461"/>
      <c r="I112" s="1500"/>
    </row>
    <row r="113" spans="3:9" s="329" customFormat="1">
      <c r="C113" s="1494"/>
      <c r="D113" s="1461"/>
      <c r="E113" s="1461"/>
      <c r="F113" s="1461"/>
      <c r="G113" s="1461"/>
      <c r="H113" s="1461"/>
      <c r="I113" s="1500"/>
    </row>
    <row r="114" spans="3:9" s="329" customFormat="1">
      <c r="C114" s="1494"/>
      <c r="D114" s="1461"/>
      <c r="E114" s="1461"/>
      <c r="F114" s="1461"/>
      <c r="G114" s="1461"/>
      <c r="H114" s="1461"/>
      <c r="I114" s="1500"/>
    </row>
    <row r="115" spans="3:9" s="329" customFormat="1">
      <c r="C115" s="1494"/>
      <c r="D115" s="1461"/>
      <c r="E115" s="1461"/>
      <c r="F115" s="1461"/>
      <c r="G115" s="1461"/>
      <c r="H115" s="1461"/>
      <c r="I115" s="1500"/>
    </row>
    <row r="116" spans="3:9" s="329" customFormat="1">
      <c r="C116" s="1494"/>
      <c r="D116" s="1461"/>
      <c r="E116" s="1461"/>
      <c r="F116" s="1461"/>
      <c r="G116" s="1461"/>
      <c r="H116" s="1461"/>
      <c r="I116" s="1500"/>
    </row>
    <row r="117" spans="3:9" s="329" customFormat="1">
      <c r="C117" s="1494"/>
      <c r="D117" s="1461"/>
      <c r="E117" s="1461"/>
      <c r="F117" s="1461"/>
      <c r="G117" s="1461"/>
      <c r="H117" s="1461"/>
      <c r="I117" s="1500"/>
    </row>
    <row r="118" spans="3:9" s="329" customFormat="1">
      <c r="C118" s="1494"/>
      <c r="D118" s="1461"/>
      <c r="E118" s="1461"/>
      <c r="F118" s="1461"/>
      <c r="G118" s="1461"/>
      <c r="H118" s="1461"/>
      <c r="I118" s="1500"/>
    </row>
    <row r="119" spans="3:9" s="329" customFormat="1">
      <c r="C119" s="1494"/>
      <c r="D119" s="1461"/>
      <c r="E119" s="1461"/>
      <c r="F119" s="1461"/>
      <c r="G119" s="1461"/>
      <c r="H119" s="1461"/>
      <c r="I119" s="1500"/>
    </row>
    <row r="120" spans="3:9" s="329" customFormat="1">
      <c r="C120" s="1494"/>
      <c r="D120" s="1461"/>
      <c r="E120" s="1461"/>
      <c r="F120" s="1461"/>
      <c r="G120" s="1461"/>
      <c r="H120" s="1461"/>
      <c r="I120" s="1500"/>
    </row>
    <row r="121" spans="3:9" s="329" customFormat="1">
      <c r="C121" s="1494"/>
      <c r="D121" s="1461"/>
      <c r="E121" s="1461"/>
      <c r="F121" s="1461"/>
      <c r="G121" s="1461"/>
      <c r="H121" s="1461"/>
      <c r="I121" s="1500"/>
    </row>
    <row r="122" spans="3:9" s="329" customFormat="1">
      <c r="C122" s="1494"/>
      <c r="D122" s="1461"/>
      <c r="E122" s="1461"/>
      <c r="F122" s="1461"/>
      <c r="G122" s="1461"/>
      <c r="H122" s="1461"/>
      <c r="I122" s="1500"/>
    </row>
    <row r="123" spans="3:9" s="329" customFormat="1">
      <c r="C123" s="1494"/>
      <c r="D123" s="1461"/>
      <c r="E123" s="1461"/>
      <c r="F123" s="1461"/>
      <c r="G123" s="1461"/>
      <c r="H123" s="1461"/>
      <c r="I123" s="1500"/>
    </row>
    <row r="124" spans="3:9" s="329" customFormat="1">
      <c r="C124" s="1494"/>
      <c r="D124" s="1461"/>
      <c r="E124" s="1461"/>
      <c r="F124" s="1461"/>
      <c r="G124" s="1461"/>
      <c r="H124" s="1461"/>
      <c r="I124" s="1500"/>
    </row>
    <row r="125" spans="3:9" s="329" customFormat="1">
      <c r="C125" s="1494"/>
      <c r="D125" s="1461"/>
      <c r="E125" s="1461"/>
      <c r="F125" s="1461"/>
      <c r="G125" s="1461"/>
      <c r="H125" s="1461"/>
      <c r="I125" s="1500"/>
    </row>
    <row r="126" spans="3:9" s="329" customFormat="1">
      <c r="C126" s="1494"/>
      <c r="D126" s="1461"/>
      <c r="E126" s="1461"/>
      <c r="F126" s="1461"/>
      <c r="G126" s="1461"/>
      <c r="H126" s="1461"/>
      <c r="I126" s="1500"/>
    </row>
    <row r="127" spans="3:9" s="329" customFormat="1">
      <c r="C127" s="1494"/>
      <c r="D127" s="1461"/>
      <c r="E127" s="1461"/>
      <c r="F127" s="1461"/>
      <c r="G127" s="1461"/>
      <c r="H127" s="1461"/>
      <c r="I127" s="1500"/>
    </row>
    <row r="128" spans="3:9" s="329" customFormat="1">
      <c r="C128" s="1494"/>
      <c r="D128" s="1461"/>
      <c r="E128" s="1461"/>
      <c r="F128" s="1461"/>
      <c r="G128" s="1461"/>
      <c r="H128" s="1461"/>
      <c r="I128" s="1500"/>
    </row>
    <row r="129" spans="3:9" s="329" customFormat="1">
      <c r="C129" s="1494"/>
      <c r="D129" s="1461"/>
      <c r="E129" s="1461"/>
      <c r="F129" s="1461"/>
      <c r="G129" s="1461"/>
      <c r="H129" s="1461"/>
      <c r="I129" s="1500"/>
    </row>
    <row r="130" spans="3:9" s="329" customFormat="1">
      <c r="C130" s="1494"/>
      <c r="D130" s="1461"/>
      <c r="E130" s="1461"/>
      <c r="F130" s="1461"/>
      <c r="G130" s="1461"/>
      <c r="H130" s="1461"/>
      <c r="I130" s="1500"/>
    </row>
    <row r="131" spans="3:9" s="329" customFormat="1">
      <c r="C131" s="1494"/>
      <c r="D131" s="1461"/>
      <c r="E131" s="1461"/>
      <c r="F131" s="1461"/>
      <c r="G131" s="1461"/>
      <c r="H131" s="1461"/>
      <c r="I131" s="1500"/>
    </row>
    <row r="132" spans="3:9" s="329" customFormat="1">
      <c r="C132" s="1494"/>
      <c r="D132" s="1461"/>
      <c r="E132" s="1461"/>
      <c r="F132" s="1461"/>
      <c r="G132" s="1461"/>
      <c r="H132" s="1461"/>
      <c r="I132" s="1500"/>
    </row>
    <row r="133" spans="3:9" s="329" customFormat="1">
      <c r="C133" s="1494"/>
      <c r="D133" s="1461"/>
      <c r="E133" s="1461"/>
      <c r="F133" s="1461"/>
      <c r="G133" s="1461"/>
      <c r="H133" s="1461"/>
      <c r="I133" s="1500"/>
    </row>
    <row r="134" spans="3:9" s="329" customFormat="1">
      <c r="C134" s="1494"/>
      <c r="D134" s="1461"/>
      <c r="E134" s="1461"/>
      <c r="F134" s="1461"/>
      <c r="G134" s="1461"/>
      <c r="H134" s="1461"/>
      <c r="I134" s="1500"/>
    </row>
    <row r="135" spans="3:9" s="329" customFormat="1">
      <c r="C135" s="1494"/>
      <c r="D135" s="1461"/>
      <c r="E135" s="1461"/>
      <c r="F135" s="1461"/>
      <c r="G135" s="1461"/>
      <c r="H135" s="1461"/>
      <c r="I135" s="1500"/>
    </row>
    <row r="136" spans="3:9" s="329" customFormat="1">
      <c r="C136" s="1494"/>
      <c r="D136" s="1461"/>
      <c r="E136" s="1461"/>
      <c r="F136" s="1461"/>
      <c r="G136" s="1461"/>
      <c r="H136" s="1461"/>
      <c r="I136" s="1500"/>
    </row>
    <row r="137" spans="3:9" s="329" customFormat="1">
      <c r="C137" s="1494"/>
      <c r="D137" s="1461"/>
      <c r="E137" s="1461"/>
      <c r="F137" s="1461"/>
      <c r="G137" s="1461"/>
      <c r="H137" s="1461"/>
      <c r="I137" s="1500"/>
    </row>
    <row r="138" spans="3:9" s="329" customFormat="1">
      <c r="C138" s="1494"/>
      <c r="D138" s="1461"/>
      <c r="E138" s="1461"/>
      <c r="F138" s="1461"/>
      <c r="G138" s="1461"/>
      <c r="H138" s="1461"/>
      <c r="I138" s="1500"/>
    </row>
    <row r="139" spans="3:9" s="329" customFormat="1">
      <c r="C139" s="1494"/>
      <c r="D139" s="1461"/>
      <c r="E139" s="1461"/>
      <c r="F139" s="1461"/>
      <c r="G139" s="1461"/>
      <c r="H139" s="1461"/>
      <c r="I139" s="1500"/>
    </row>
    <row r="140" spans="3:9" s="329" customFormat="1">
      <c r="C140" s="1494"/>
      <c r="D140" s="1461"/>
      <c r="E140" s="1461"/>
      <c r="F140" s="1461"/>
      <c r="G140" s="1461"/>
      <c r="H140" s="1461"/>
      <c r="I140" s="1500"/>
    </row>
    <row r="141" spans="3:9" s="329" customFormat="1">
      <c r="C141" s="1494"/>
      <c r="D141" s="1461"/>
      <c r="E141" s="1461"/>
      <c r="F141" s="1461"/>
      <c r="G141" s="1461"/>
      <c r="H141" s="1461"/>
      <c r="I141" s="1500"/>
    </row>
    <row r="142" spans="3:9" s="329" customFormat="1">
      <c r="C142" s="1494"/>
      <c r="D142" s="1461"/>
      <c r="E142" s="1461"/>
      <c r="F142" s="1461"/>
      <c r="G142" s="1461"/>
      <c r="H142" s="1461"/>
      <c r="I142" s="1500"/>
    </row>
    <row r="143" spans="3:9" s="329" customFormat="1">
      <c r="C143" s="1494"/>
      <c r="D143" s="1461"/>
      <c r="E143" s="1461"/>
      <c r="F143" s="1461"/>
      <c r="G143" s="1461"/>
      <c r="H143" s="1461"/>
      <c r="I143" s="1500"/>
    </row>
    <row r="144" spans="3:9" s="329" customFormat="1">
      <c r="C144" s="1494"/>
      <c r="D144" s="1461"/>
      <c r="E144" s="1461"/>
      <c r="F144" s="1461"/>
      <c r="G144" s="1461"/>
      <c r="H144" s="1461"/>
      <c r="I144" s="1500"/>
    </row>
    <row r="145" spans="3:9" s="329" customFormat="1">
      <c r="C145" s="1494"/>
      <c r="D145" s="1461"/>
      <c r="E145" s="1461"/>
      <c r="F145" s="1461"/>
      <c r="G145" s="1461"/>
      <c r="H145" s="1461"/>
      <c r="I145" s="1500"/>
    </row>
    <row r="146" spans="3:9" s="329" customFormat="1">
      <c r="C146" s="1494"/>
      <c r="D146" s="1461"/>
      <c r="E146" s="1461"/>
      <c r="F146" s="1461"/>
      <c r="G146" s="1461"/>
      <c r="H146" s="1461"/>
      <c r="I146" s="1500"/>
    </row>
    <row r="147" spans="3:9" s="329" customFormat="1">
      <c r="C147" s="1494"/>
      <c r="D147" s="1461"/>
      <c r="E147" s="1461"/>
      <c r="F147" s="1461"/>
      <c r="G147" s="1461"/>
      <c r="H147" s="1461"/>
      <c r="I147" s="1500"/>
    </row>
    <row r="148" spans="3:9" s="329" customFormat="1">
      <c r="C148" s="1494"/>
      <c r="D148" s="1461"/>
      <c r="E148" s="1461"/>
      <c r="F148" s="1461"/>
      <c r="G148" s="1461"/>
      <c r="H148" s="1461"/>
      <c r="I148" s="1500"/>
    </row>
    <row r="149" spans="3:9" s="329" customFormat="1">
      <c r="C149" s="1494"/>
      <c r="D149" s="1461"/>
      <c r="E149" s="1461"/>
      <c r="F149" s="1461"/>
      <c r="G149" s="1461"/>
      <c r="H149" s="1461"/>
      <c r="I149" s="1500"/>
    </row>
    <row r="150" spans="3:9" s="329" customFormat="1">
      <c r="C150" s="1494"/>
      <c r="D150" s="1461"/>
      <c r="E150" s="1461"/>
      <c r="F150" s="1461"/>
      <c r="G150" s="1461"/>
      <c r="H150" s="1461"/>
      <c r="I150" s="1500"/>
    </row>
    <row r="151" spans="3:9" s="329" customFormat="1">
      <c r="C151" s="1494"/>
      <c r="D151" s="1461"/>
      <c r="E151" s="1461"/>
      <c r="F151" s="1461"/>
      <c r="G151" s="1461"/>
      <c r="H151" s="1461"/>
      <c r="I151" s="1500"/>
    </row>
    <row r="152" spans="3:9" s="329" customFormat="1">
      <c r="C152" s="1494"/>
      <c r="D152" s="1461"/>
      <c r="E152" s="1461"/>
      <c r="F152" s="1461"/>
      <c r="G152" s="1461"/>
      <c r="H152" s="1461"/>
      <c r="I152" s="1500"/>
    </row>
    <row r="153" spans="3:9" s="329" customFormat="1">
      <c r="C153" s="1494"/>
      <c r="D153" s="1461"/>
      <c r="E153" s="1461"/>
      <c r="F153" s="1461"/>
      <c r="G153" s="1461"/>
      <c r="H153" s="1461"/>
      <c r="I153" s="1500"/>
    </row>
    <row r="154" spans="3:9" s="329" customFormat="1">
      <c r="C154" s="1494"/>
      <c r="D154" s="1461"/>
      <c r="E154" s="1461"/>
      <c r="F154" s="1461"/>
      <c r="G154" s="1461"/>
      <c r="H154" s="1461"/>
      <c r="I154" s="1500"/>
    </row>
    <row r="155" spans="3:9" s="329" customFormat="1">
      <c r="C155" s="1494"/>
      <c r="D155" s="1461"/>
      <c r="E155" s="1461"/>
      <c r="F155" s="1461"/>
      <c r="G155" s="1461"/>
      <c r="H155" s="1461"/>
      <c r="I155" s="1500"/>
    </row>
    <row r="156" spans="3:9" s="329" customFormat="1">
      <c r="C156" s="1494"/>
      <c r="D156" s="1461"/>
      <c r="E156" s="1461"/>
      <c r="F156" s="1461"/>
      <c r="G156" s="1461"/>
      <c r="H156" s="1461"/>
      <c r="I156" s="1500"/>
    </row>
    <row r="157" spans="3:9" s="329" customFormat="1">
      <c r="C157" s="1494"/>
      <c r="D157" s="1461"/>
      <c r="E157" s="1461"/>
      <c r="F157" s="1461"/>
      <c r="G157" s="1461"/>
      <c r="H157" s="1461"/>
      <c r="I157" s="1500"/>
    </row>
    <row r="158" spans="3:9" s="329" customFormat="1">
      <c r="C158" s="1494"/>
      <c r="D158" s="1461"/>
      <c r="E158" s="1461"/>
      <c r="F158" s="1461"/>
      <c r="G158" s="1461"/>
      <c r="H158" s="1461"/>
      <c r="I158" s="1500"/>
    </row>
    <row r="159" spans="3:9" s="329" customFormat="1">
      <c r="C159" s="1494"/>
      <c r="D159" s="1461"/>
      <c r="E159" s="1461"/>
      <c r="F159" s="1461"/>
      <c r="G159" s="1461"/>
      <c r="H159" s="1461"/>
      <c r="I159" s="1500"/>
    </row>
    <row r="160" spans="3:9" s="329" customFormat="1">
      <c r="C160" s="1494"/>
      <c r="D160" s="1461"/>
      <c r="E160" s="1461"/>
      <c r="F160" s="1461"/>
      <c r="G160" s="1461"/>
      <c r="H160" s="1461"/>
      <c r="I160" s="1500"/>
    </row>
    <row r="161" spans="3:9" s="329" customFormat="1">
      <c r="C161" s="1494"/>
      <c r="D161" s="1461"/>
      <c r="E161" s="1461"/>
      <c r="F161" s="1461"/>
      <c r="G161" s="1461"/>
      <c r="H161" s="1461"/>
      <c r="I161" s="1500"/>
    </row>
    <row r="162" spans="3:9" s="329" customFormat="1">
      <c r="C162" s="1494"/>
      <c r="D162" s="1461"/>
      <c r="E162" s="1461"/>
      <c r="F162" s="1461"/>
      <c r="G162" s="1461"/>
      <c r="H162" s="1461"/>
      <c r="I162" s="1500"/>
    </row>
    <row r="163" spans="3:9" s="329" customFormat="1">
      <c r="C163" s="1494"/>
      <c r="D163" s="1461"/>
      <c r="E163" s="1461"/>
      <c r="F163" s="1461"/>
      <c r="G163" s="1461"/>
      <c r="H163" s="1461"/>
      <c r="I163" s="1500"/>
    </row>
    <row r="164" spans="3:9" s="329" customFormat="1">
      <c r="C164" s="1494"/>
      <c r="D164" s="1461"/>
      <c r="E164" s="1461"/>
      <c r="F164" s="1461"/>
      <c r="G164" s="1461"/>
      <c r="H164" s="1461"/>
      <c r="I164" s="1500"/>
    </row>
    <row r="165" spans="3:9" s="329" customFormat="1">
      <c r="C165" s="1494"/>
      <c r="D165" s="1461"/>
      <c r="E165" s="1461"/>
      <c r="F165" s="1461"/>
      <c r="G165" s="1461"/>
      <c r="H165" s="1461"/>
      <c r="I165" s="1500"/>
    </row>
    <row r="166" spans="3:9" s="329" customFormat="1">
      <c r="C166" s="1494"/>
      <c r="D166" s="1461"/>
      <c r="E166" s="1461"/>
      <c r="F166" s="1461"/>
      <c r="G166" s="1461"/>
      <c r="H166" s="1461"/>
      <c r="I166" s="1500"/>
    </row>
    <row r="167" spans="3:9" s="329" customFormat="1">
      <c r="C167" s="1494"/>
      <c r="D167" s="1461"/>
      <c r="E167" s="1461"/>
      <c r="F167" s="1461"/>
      <c r="G167" s="1461"/>
      <c r="H167" s="1461"/>
      <c r="I167" s="1500"/>
    </row>
    <row r="168" spans="3:9" s="329" customFormat="1">
      <c r="C168" s="1494"/>
      <c r="D168" s="1461"/>
      <c r="E168" s="1461"/>
      <c r="F168" s="1461"/>
      <c r="G168" s="1461"/>
      <c r="H168" s="1461"/>
      <c r="I168" s="1500"/>
    </row>
    <row r="169" spans="3:9" s="329" customFormat="1">
      <c r="C169" s="1494"/>
      <c r="D169" s="1461"/>
      <c r="E169" s="1461"/>
      <c r="F169" s="1461"/>
      <c r="G169" s="1461"/>
      <c r="H169" s="1461"/>
      <c r="I169" s="1500"/>
    </row>
    <row r="170" spans="3:9" s="329" customFormat="1">
      <c r="C170" s="1494"/>
      <c r="D170" s="1461"/>
      <c r="E170" s="1461"/>
      <c r="F170" s="1461"/>
      <c r="G170" s="1461"/>
      <c r="H170" s="1461"/>
      <c r="I170" s="1500"/>
    </row>
    <row r="171" spans="3:9" s="329" customFormat="1">
      <c r="C171" s="1494"/>
      <c r="D171" s="1461"/>
      <c r="E171" s="1461"/>
      <c r="F171" s="1461"/>
      <c r="G171" s="1461"/>
      <c r="H171" s="1461"/>
      <c r="I171" s="1500"/>
    </row>
    <row r="172" spans="3:9" s="329" customFormat="1">
      <c r="C172" s="1494"/>
      <c r="D172" s="1461"/>
      <c r="E172" s="1461"/>
      <c r="F172" s="1461"/>
      <c r="G172" s="1461"/>
      <c r="H172" s="1461"/>
      <c r="I172" s="1500"/>
    </row>
    <row r="173" spans="3:9" s="329" customFormat="1">
      <c r="C173" s="1494"/>
      <c r="D173" s="1461"/>
      <c r="E173" s="1461"/>
      <c r="F173" s="1461"/>
      <c r="G173" s="1461"/>
      <c r="H173" s="1461"/>
      <c r="I173" s="1500"/>
    </row>
    <row r="174" spans="3:9" s="329" customFormat="1">
      <c r="C174" s="1494"/>
      <c r="D174" s="1461"/>
      <c r="E174" s="1461"/>
      <c r="F174" s="1461"/>
      <c r="G174" s="1461"/>
      <c r="H174" s="1461"/>
      <c r="I174" s="1500"/>
    </row>
    <row r="175" spans="3:9" s="329" customFormat="1">
      <c r="C175" s="1494"/>
      <c r="D175" s="1461"/>
      <c r="E175" s="1461"/>
      <c r="F175" s="1461"/>
      <c r="G175" s="1461"/>
      <c r="H175" s="1461"/>
      <c r="I175" s="1500"/>
    </row>
    <row r="176" spans="3:9" s="329" customFormat="1">
      <c r="C176" s="1494"/>
      <c r="D176" s="1461"/>
      <c r="E176" s="1461"/>
      <c r="F176" s="1461"/>
      <c r="G176" s="1461"/>
      <c r="H176" s="1461"/>
      <c r="I176" s="1500"/>
    </row>
    <row r="177" spans="3:9" s="329" customFormat="1">
      <c r="C177" s="1494"/>
      <c r="D177" s="1461"/>
      <c r="E177" s="1461"/>
      <c r="F177" s="1461"/>
      <c r="G177" s="1461"/>
      <c r="H177" s="1461"/>
      <c r="I177" s="1500"/>
    </row>
    <row r="178" spans="3:9" s="329" customFormat="1">
      <c r="C178" s="1494"/>
      <c r="D178" s="1461"/>
      <c r="E178" s="1461"/>
      <c r="F178" s="1461"/>
      <c r="G178" s="1461"/>
      <c r="H178" s="1461"/>
      <c r="I178" s="1500"/>
    </row>
    <row r="179" spans="3:9" s="329" customFormat="1">
      <c r="C179" s="1494"/>
      <c r="D179" s="1461"/>
      <c r="E179" s="1461"/>
      <c r="F179" s="1461"/>
      <c r="G179" s="1461"/>
      <c r="H179" s="1461"/>
      <c r="I179" s="1500"/>
    </row>
    <row r="180" spans="3:9" s="329" customFormat="1">
      <c r="C180" s="1494"/>
      <c r="D180" s="1461"/>
      <c r="E180" s="1461"/>
      <c r="F180" s="1461"/>
      <c r="G180" s="1461"/>
      <c r="H180" s="1461"/>
      <c r="I180" s="1500"/>
    </row>
    <row r="181" spans="3:9" s="329" customFormat="1">
      <c r="C181" s="1494"/>
      <c r="D181" s="1461"/>
      <c r="E181" s="1461"/>
      <c r="F181" s="1461"/>
      <c r="G181" s="1461"/>
      <c r="H181" s="1461"/>
      <c r="I181" s="1500"/>
    </row>
    <row r="182" spans="3:9" s="329" customFormat="1">
      <c r="C182" s="1494"/>
      <c r="D182" s="1461"/>
      <c r="E182" s="1461"/>
      <c r="F182" s="1461"/>
      <c r="G182" s="1461"/>
      <c r="H182" s="1461"/>
      <c r="I182" s="1500"/>
    </row>
    <row r="183" spans="3:9" s="329" customFormat="1">
      <c r="C183" s="1494"/>
      <c r="D183" s="1461"/>
      <c r="E183" s="1461"/>
      <c r="F183" s="1461"/>
      <c r="G183" s="1461"/>
      <c r="H183" s="1461"/>
      <c r="I183" s="1500"/>
    </row>
    <row r="184" spans="3:9" s="329" customFormat="1">
      <c r="C184" s="1494"/>
      <c r="D184" s="1461"/>
      <c r="E184" s="1461"/>
      <c r="F184" s="1461"/>
      <c r="G184" s="1461"/>
      <c r="H184" s="1461"/>
      <c r="I184" s="1500"/>
    </row>
    <row r="185" spans="3:9" s="329" customFormat="1">
      <c r="C185" s="1494"/>
      <c r="D185" s="1461"/>
      <c r="E185" s="1461"/>
      <c r="F185" s="1461"/>
      <c r="G185" s="1461"/>
      <c r="H185" s="1461"/>
      <c r="I185" s="1500"/>
    </row>
    <row r="186" spans="3:9" s="329" customFormat="1">
      <c r="C186" s="1494"/>
      <c r="D186" s="1461"/>
      <c r="E186" s="1461"/>
      <c r="F186" s="1461"/>
      <c r="G186" s="1461"/>
      <c r="H186" s="1461"/>
      <c r="I186" s="1500"/>
    </row>
    <row r="187" spans="3:9" s="329" customFormat="1">
      <c r="C187" s="1494"/>
      <c r="D187" s="1461"/>
      <c r="E187" s="1461"/>
      <c r="F187" s="1461"/>
      <c r="G187" s="1461"/>
      <c r="H187" s="1461"/>
      <c r="I187" s="1500"/>
    </row>
    <row r="188" spans="3:9" s="329" customFormat="1">
      <c r="C188" s="1494"/>
      <c r="D188" s="1461"/>
      <c r="E188" s="1461"/>
      <c r="F188" s="1461"/>
      <c r="G188" s="1461"/>
      <c r="H188" s="1461"/>
      <c r="I188" s="1500"/>
    </row>
    <row r="189" spans="3:9" s="329" customFormat="1">
      <c r="C189" s="1494"/>
      <c r="D189" s="1461"/>
      <c r="E189" s="1461"/>
      <c r="F189" s="1461"/>
      <c r="G189" s="1461"/>
      <c r="H189" s="1461"/>
      <c r="I189" s="1500"/>
    </row>
    <row r="190" spans="3:9" s="329" customFormat="1">
      <c r="C190" s="1494"/>
      <c r="D190" s="1461"/>
      <c r="E190" s="1461"/>
      <c r="F190" s="1461"/>
      <c r="G190" s="1461"/>
      <c r="H190" s="1461"/>
      <c r="I190" s="1500"/>
    </row>
    <row r="191" spans="3:9" s="329" customFormat="1">
      <c r="C191" s="1494"/>
      <c r="D191" s="1461"/>
      <c r="E191" s="1461"/>
      <c r="F191" s="1461"/>
      <c r="G191" s="1461"/>
      <c r="H191" s="1461"/>
      <c r="I191" s="1500"/>
    </row>
    <row r="192" spans="3:9" s="329" customFormat="1">
      <c r="C192" s="1494"/>
      <c r="D192" s="1461"/>
      <c r="E192" s="1461"/>
      <c r="F192" s="1461"/>
      <c r="G192" s="1461"/>
      <c r="H192" s="1461"/>
      <c r="I192" s="1500"/>
    </row>
    <row r="193" spans="3:9" s="329" customFormat="1">
      <c r="C193" s="1494"/>
      <c r="D193" s="1461"/>
      <c r="E193" s="1461"/>
      <c r="F193" s="1461"/>
      <c r="G193" s="1461"/>
      <c r="H193" s="1461"/>
      <c r="I193" s="1500"/>
    </row>
    <row r="194" spans="3:9" s="329" customFormat="1">
      <c r="C194" s="1494"/>
      <c r="D194" s="1461"/>
      <c r="E194" s="1461"/>
      <c r="F194" s="1461"/>
      <c r="G194" s="1461"/>
      <c r="H194" s="1461"/>
      <c r="I194" s="1500"/>
    </row>
    <row r="195" spans="3:9" s="329" customFormat="1">
      <c r="C195" s="1494"/>
      <c r="D195" s="1461"/>
      <c r="E195" s="1461"/>
      <c r="F195" s="1461"/>
      <c r="G195" s="1461"/>
      <c r="H195" s="1461"/>
      <c r="I195" s="1500"/>
    </row>
    <row r="196" spans="3:9" s="329" customFormat="1">
      <c r="C196" s="1494"/>
      <c r="D196" s="1461"/>
      <c r="E196" s="1461"/>
      <c r="F196" s="1461"/>
      <c r="G196" s="1461"/>
      <c r="H196" s="1461"/>
      <c r="I196" s="1500"/>
    </row>
    <row r="197" spans="3:9" s="329" customFormat="1">
      <c r="C197" s="1494"/>
      <c r="D197" s="1461"/>
      <c r="E197" s="1461"/>
      <c r="F197" s="1461"/>
      <c r="G197" s="1461"/>
      <c r="H197" s="1461"/>
      <c r="I197" s="1500"/>
    </row>
    <row r="198" spans="3:9" s="329" customFormat="1">
      <c r="C198" s="1494"/>
      <c r="D198" s="1461"/>
      <c r="E198" s="1461"/>
      <c r="F198" s="1461"/>
      <c r="G198" s="1461"/>
      <c r="H198" s="1461"/>
      <c r="I198" s="1500"/>
    </row>
    <row r="199" spans="3:9" s="329" customFormat="1">
      <c r="C199" s="1494"/>
      <c r="D199" s="1461"/>
      <c r="E199" s="1461"/>
      <c r="F199" s="1461"/>
      <c r="G199" s="1461"/>
      <c r="H199" s="1461"/>
      <c r="I199" s="1500"/>
    </row>
    <row r="200" spans="3:9" s="329" customFormat="1">
      <c r="C200" s="1494"/>
      <c r="D200" s="1461"/>
      <c r="E200" s="1461"/>
      <c r="F200" s="1461"/>
      <c r="G200" s="1461"/>
      <c r="H200" s="1461"/>
      <c r="I200" s="1500"/>
    </row>
    <row r="201" spans="3:9" s="329" customFormat="1">
      <c r="C201" s="1494"/>
      <c r="D201" s="1461"/>
      <c r="E201" s="1461"/>
      <c r="F201" s="1461"/>
      <c r="G201" s="1461"/>
      <c r="H201" s="1461"/>
      <c r="I201" s="1500"/>
    </row>
    <row r="202" spans="3:9" s="329" customFormat="1">
      <c r="C202" s="1494"/>
      <c r="D202" s="1461"/>
      <c r="E202" s="1461"/>
      <c r="F202" s="1461"/>
      <c r="G202" s="1461"/>
      <c r="H202" s="1461"/>
      <c r="I202" s="1500"/>
    </row>
    <row r="203" spans="3:9" s="329" customFormat="1">
      <c r="C203" s="1494"/>
      <c r="D203" s="1461"/>
      <c r="E203" s="1461"/>
      <c r="F203" s="1461"/>
      <c r="G203" s="1461"/>
      <c r="H203" s="1461"/>
      <c r="I203" s="1500"/>
    </row>
    <row r="204" spans="3:9" s="329" customFormat="1">
      <c r="C204" s="1494"/>
      <c r="D204" s="1461"/>
      <c r="E204" s="1461"/>
      <c r="F204" s="1461"/>
      <c r="G204" s="1461"/>
      <c r="H204" s="1461"/>
      <c r="I204" s="1500"/>
    </row>
    <row r="205" spans="3:9" s="329" customFormat="1">
      <c r="C205" s="1494"/>
      <c r="D205" s="1461"/>
      <c r="E205" s="1461"/>
      <c r="F205" s="1461"/>
      <c r="G205" s="1461"/>
      <c r="H205" s="1461"/>
      <c r="I205" s="1500"/>
    </row>
    <row r="206" spans="3:9" s="329" customFormat="1">
      <c r="C206" s="1494"/>
      <c r="D206" s="1461"/>
      <c r="E206" s="1461"/>
      <c r="F206" s="1461"/>
      <c r="G206" s="1461"/>
      <c r="H206" s="1461"/>
      <c r="I206" s="1500"/>
    </row>
  </sheetData>
  <pageMargins left="0.65" right="0.25" top="0.5" bottom="0.5" header="0.25" footer="0.25"/>
  <pageSetup orientation="portrait" blackAndWhite="1" horizontalDpi="1200" verticalDpi="1200" r:id="rId1"/>
  <headerFooter alignWithMargins="0">
    <oddHeader>&amp;L&amp;"Arial,Regular"&amp;8 30&amp;R&amp;"Arial,Regular"&amp;8Road Initials: UPRR  Year: 2012</oddHeader>
    <oddFooter>&amp;L&amp;"Arial,Regular"&amp;8Railroad Annual Report R-1</oddFooter>
  </headerFooter>
</worksheet>
</file>

<file path=xl/worksheets/sheet26.xml><?xml version="1.0" encoding="utf-8"?>
<worksheet xmlns="http://schemas.openxmlformats.org/spreadsheetml/2006/main" xmlns:r="http://schemas.openxmlformats.org/officeDocument/2006/relationships">
  <sheetPr codeName="Sheet26">
    <pageSetUpPr fitToPage="1"/>
  </sheetPr>
  <dimension ref="A1:I57"/>
  <sheetViews>
    <sheetView zoomScaleNormal="100" workbookViewId="0"/>
  </sheetViews>
  <sheetFormatPr defaultColWidth="9.625" defaultRowHeight="11.25"/>
  <cols>
    <col min="1" max="1" width="3.375" style="364" customWidth="1"/>
    <col min="2" max="8" width="10.625" style="364" customWidth="1"/>
    <col min="9" max="9" width="12.25" style="364" customWidth="1"/>
    <col min="10" max="16384" width="9.625" style="364"/>
  </cols>
  <sheetData>
    <row r="1" spans="1:9" ht="12.75" customHeight="1">
      <c r="A1" s="1230"/>
      <c r="B1" s="1231"/>
      <c r="C1" s="1231"/>
      <c r="D1" s="1231"/>
      <c r="E1" s="1231"/>
      <c r="F1" s="1231"/>
      <c r="G1" s="1231"/>
      <c r="H1" s="1231"/>
      <c r="I1" s="1232"/>
    </row>
    <row r="2" spans="1:9" ht="12.75" customHeight="1">
      <c r="A2" s="1233" t="s">
        <v>1986</v>
      </c>
      <c r="B2" s="1234"/>
      <c r="C2" s="1234"/>
      <c r="D2" s="1234"/>
      <c r="E2" s="1234"/>
      <c r="F2" s="1234"/>
      <c r="G2" s="1235"/>
      <c r="H2" s="1234"/>
      <c r="I2" s="1236"/>
    </row>
    <row r="3" spans="1:9" ht="12.75" customHeight="1">
      <c r="A3" s="1237"/>
      <c r="B3" s="1238"/>
      <c r="C3" s="1238"/>
      <c r="D3" s="1238"/>
      <c r="E3" s="1238"/>
      <c r="F3" s="1238"/>
      <c r="G3" s="1238"/>
      <c r="H3" s="1238"/>
      <c r="I3" s="1239"/>
    </row>
    <row r="4" spans="1:9" ht="12.75" customHeight="1">
      <c r="A4" s="1240" t="s">
        <v>65</v>
      </c>
      <c r="B4" s="1241" t="s">
        <v>2971</v>
      </c>
      <c r="C4" s="1238"/>
      <c r="D4" s="1238"/>
      <c r="E4" s="1238"/>
      <c r="F4" s="1238"/>
      <c r="G4" s="1238"/>
      <c r="H4" s="1238"/>
      <c r="I4" s="1239"/>
    </row>
    <row r="5" spans="1:9" ht="12.75" customHeight="1">
      <c r="A5" s="1237"/>
      <c r="B5" s="1241" t="s">
        <v>2972</v>
      </c>
      <c r="C5" s="1238"/>
      <c r="D5" s="1238"/>
      <c r="E5" s="1238"/>
      <c r="F5" s="1238"/>
      <c r="G5" s="1238"/>
      <c r="H5" s="1238"/>
      <c r="I5" s="1239"/>
    </row>
    <row r="6" spans="1:9" ht="12.75" customHeight="1">
      <c r="A6" s="1237"/>
      <c r="B6" s="1241" t="s">
        <v>2973</v>
      </c>
      <c r="C6" s="1238"/>
      <c r="D6" s="1238"/>
      <c r="E6" s="1238"/>
      <c r="F6" s="1238"/>
      <c r="G6" s="1238"/>
      <c r="H6" s="1238"/>
      <c r="I6" s="1239"/>
    </row>
    <row r="7" spans="1:9" ht="12.75" customHeight="1">
      <c r="A7" s="1237"/>
      <c r="B7" s="1241" t="s">
        <v>2974</v>
      </c>
      <c r="C7" s="1238"/>
      <c r="D7" s="1238"/>
      <c r="E7" s="1238"/>
      <c r="F7" s="1238"/>
      <c r="G7" s="1238"/>
      <c r="H7" s="1238"/>
      <c r="I7" s="1239"/>
    </row>
    <row r="8" spans="1:9" ht="12.75" customHeight="1">
      <c r="A8" s="1237"/>
      <c r="B8" s="1241" t="s">
        <v>2975</v>
      </c>
      <c r="C8" s="1238"/>
      <c r="D8" s="1238"/>
      <c r="E8" s="1238"/>
      <c r="F8" s="1238"/>
      <c r="G8" s="1238"/>
      <c r="H8" s="1238"/>
      <c r="I8" s="1239"/>
    </row>
    <row r="9" spans="1:9" ht="12.75" customHeight="1">
      <c r="A9" s="1237"/>
      <c r="B9" s="1241" t="s">
        <v>2976</v>
      </c>
      <c r="C9" s="1238"/>
      <c r="D9" s="1238"/>
      <c r="E9" s="1238"/>
      <c r="F9" s="1238"/>
      <c r="G9" s="1238"/>
      <c r="H9" s="1238"/>
      <c r="I9" s="1239"/>
    </row>
    <row r="10" spans="1:9" ht="12.75" customHeight="1">
      <c r="A10" s="1237"/>
      <c r="B10" s="1238"/>
      <c r="C10" s="1238"/>
      <c r="D10" s="1238"/>
      <c r="E10" s="1238"/>
      <c r="F10" s="1238"/>
      <c r="G10" s="1238"/>
      <c r="H10" s="1238"/>
      <c r="I10" s="1239"/>
    </row>
    <row r="11" spans="1:9" ht="12.75" customHeight="1">
      <c r="A11" s="1240" t="s">
        <v>67</v>
      </c>
      <c r="B11" s="1241" t="s">
        <v>2977</v>
      </c>
      <c r="C11" s="1238"/>
      <c r="D11" s="1238"/>
      <c r="E11" s="1238"/>
      <c r="F11" s="1238"/>
      <c r="G11" s="1238"/>
      <c r="H11" s="1238"/>
      <c r="I11" s="1239"/>
    </row>
    <row r="12" spans="1:9" ht="12.75" customHeight="1">
      <c r="A12" s="1242"/>
      <c r="B12" s="1241" t="s">
        <v>2978</v>
      </c>
      <c r="C12" s="1238"/>
      <c r="D12" s="1238"/>
      <c r="E12" s="1238"/>
      <c r="F12" s="1238"/>
      <c r="G12" s="1238"/>
      <c r="H12" s="1238"/>
      <c r="I12" s="1239"/>
    </row>
    <row r="13" spans="1:9" ht="12.75" customHeight="1">
      <c r="A13" s="1242"/>
      <c r="B13" s="1241" t="s">
        <v>2979</v>
      </c>
      <c r="C13" s="1238"/>
      <c r="D13" s="1238"/>
      <c r="E13" s="1238"/>
      <c r="F13" s="1238"/>
      <c r="G13" s="1238"/>
      <c r="H13" s="1238"/>
      <c r="I13" s="1239"/>
    </row>
    <row r="14" spans="1:9" ht="12.75" customHeight="1">
      <c r="A14" s="1242"/>
      <c r="B14" s="1238"/>
      <c r="C14" s="1238"/>
      <c r="D14" s="1238"/>
      <c r="E14" s="1238"/>
      <c r="F14" s="1238"/>
      <c r="G14" s="1238"/>
      <c r="H14" s="1238"/>
      <c r="I14" s="1239"/>
    </row>
    <row r="15" spans="1:9" ht="12.75" customHeight="1">
      <c r="A15" s="1240" t="s">
        <v>68</v>
      </c>
      <c r="B15" s="1241" t="s">
        <v>2980</v>
      </c>
      <c r="C15" s="1238"/>
      <c r="D15" s="1238"/>
      <c r="E15" s="1238"/>
      <c r="F15" s="1238"/>
      <c r="G15" s="1238"/>
      <c r="H15" s="1238"/>
      <c r="I15" s="1239"/>
    </row>
    <row r="16" spans="1:9" ht="12.75" customHeight="1">
      <c r="A16" s="1242"/>
      <c r="B16" s="1241" t="s">
        <v>2981</v>
      </c>
      <c r="C16" s="1238"/>
      <c r="D16" s="1238"/>
      <c r="E16" s="1238"/>
      <c r="F16" s="1238"/>
      <c r="G16" s="1238"/>
      <c r="H16" s="1238"/>
      <c r="I16" s="1239"/>
    </row>
    <row r="17" spans="1:9" ht="12.75" customHeight="1">
      <c r="A17" s="1242"/>
      <c r="B17" s="1238"/>
      <c r="C17" s="1238"/>
      <c r="D17" s="1238"/>
      <c r="E17" s="1238"/>
      <c r="F17" s="1238"/>
      <c r="G17" s="1238"/>
      <c r="H17" s="1238"/>
      <c r="I17" s="1239"/>
    </row>
    <row r="18" spans="1:9" ht="12.75" customHeight="1">
      <c r="A18" s="1240" t="s">
        <v>69</v>
      </c>
      <c r="B18" s="1241" t="s">
        <v>1987</v>
      </c>
      <c r="C18" s="1238"/>
      <c r="D18" s="1238"/>
      <c r="E18" s="1238"/>
      <c r="F18" s="1238"/>
      <c r="G18" s="1238"/>
      <c r="H18" s="1238"/>
      <c r="I18" s="1239"/>
    </row>
    <row r="19" spans="1:9" ht="12.75" customHeight="1">
      <c r="A19" s="1242"/>
      <c r="B19" s="1241" t="s">
        <v>2982</v>
      </c>
      <c r="C19" s="1238"/>
      <c r="D19" s="1238"/>
      <c r="E19" s="1238"/>
      <c r="F19" s="1238"/>
      <c r="G19" s="1238"/>
      <c r="H19" s="1238"/>
      <c r="I19" s="1239"/>
    </row>
    <row r="20" spans="1:9" ht="12.75" customHeight="1">
      <c r="A20" s="1242"/>
      <c r="B20" s="1238"/>
      <c r="C20" s="1238"/>
      <c r="D20" s="1238"/>
      <c r="E20" s="1238"/>
      <c r="F20" s="1238"/>
      <c r="G20" s="1238"/>
      <c r="H20" s="1238"/>
      <c r="I20" s="1239"/>
    </row>
    <row r="21" spans="1:9" ht="12.75" customHeight="1">
      <c r="A21" s="1240" t="s">
        <v>70</v>
      </c>
      <c r="B21" s="1241" t="s">
        <v>2983</v>
      </c>
      <c r="C21" s="1238"/>
      <c r="D21" s="1238"/>
      <c r="E21" s="1238"/>
      <c r="F21" s="1238"/>
      <c r="G21" s="1238"/>
      <c r="H21" s="1238"/>
      <c r="I21" s="1239"/>
    </row>
    <row r="22" spans="1:9" ht="12.75" customHeight="1">
      <c r="A22" s="1242"/>
      <c r="B22" s="1238"/>
      <c r="C22" s="1238"/>
      <c r="D22" s="1238"/>
      <c r="E22" s="1238"/>
      <c r="F22" s="1238"/>
      <c r="G22" s="1238"/>
      <c r="H22" s="1238"/>
      <c r="I22" s="1239"/>
    </row>
    <row r="23" spans="1:9" ht="12.75" customHeight="1">
      <c r="A23" s="1240" t="s">
        <v>514</v>
      </c>
      <c r="B23" s="1241" t="s">
        <v>2984</v>
      </c>
      <c r="C23" s="1238"/>
      <c r="D23" s="1238"/>
      <c r="E23" s="1238"/>
      <c r="F23" s="1238"/>
      <c r="G23" s="1238"/>
      <c r="H23" s="1238"/>
      <c r="I23" s="1239"/>
    </row>
    <row r="24" spans="1:9" ht="12.75" customHeight="1">
      <c r="A24" s="1242"/>
      <c r="B24" s="1241" t="s">
        <v>2985</v>
      </c>
      <c r="C24" s="1238"/>
      <c r="D24" s="1238"/>
      <c r="E24" s="1238"/>
      <c r="F24" s="1238"/>
      <c r="G24" s="1238"/>
      <c r="H24" s="1238"/>
      <c r="I24" s="1239"/>
    </row>
    <row r="25" spans="1:9" ht="12.75" customHeight="1">
      <c r="A25" s="1242"/>
      <c r="B25" s="1241" t="s">
        <v>2986</v>
      </c>
      <c r="C25" s="1238"/>
      <c r="D25" s="1238"/>
      <c r="E25" s="1238"/>
      <c r="F25" s="1238"/>
      <c r="G25" s="1238"/>
      <c r="H25" s="1238"/>
      <c r="I25" s="1239"/>
    </row>
    <row r="26" spans="1:9" ht="12.75" customHeight="1">
      <c r="A26" s="1242"/>
      <c r="B26" s="1241" t="s">
        <v>2987</v>
      </c>
      <c r="C26" s="1238"/>
      <c r="D26" s="1238"/>
      <c r="E26" s="1238"/>
      <c r="F26" s="1238"/>
      <c r="G26" s="1238"/>
      <c r="H26" s="1238"/>
      <c r="I26" s="1239"/>
    </row>
    <row r="27" spans="1:9" ht="12.75" customHeight="1">
      <c r="A27" s="1242"/>
      <c r="B27" s="1241"/>
      <c r="C27" s="1238"/>
      <c r="D27" s="1238"/>
      <c r="E27" s="1238"/>
      <c r="F27" s="1238"/>
      <c r="G27" s="1238"/>
      <c r="H27" s="1238"/>
      <c r="I27" s="1239"/>
    </row>
    <row r="28" spans="1:9" ht="12.75" customHeight="1">
      <c r="A28" s="1240" t="s">
        <v>620</v>
      </c>
      <c r="B28" s="1241" t="s">
        <v>2988</v>
      </c>
      <c r="C28" s="1238"/>
      <c r="D28" s="1238"/>
      <c r="E28" s="1238"/>
      <c r="F28" s="1238"/>
      <c r="G28" s="1238"/>
      <c r="H28" s="1238"/>
      <c r="I28" s="1239"/>
    </row>
    <row r="29" spans="1:9" ht="12.75" customHeight="1">
      <c r="A29" s="1242"/>
      <c r="B29" s="1241" t="s">
        <v>2989</v>
      </c>
      <c r="C29" s="1238"/>
      <c r="D29" s="1238"/>
      <c r="E29" s="1238"/>
      <c r="F29" s="1238"/>
      <c r="G29" s="1238"/>
      <c r="H29" s="1238"/>
      <c r="I29" s="1239"/>
    </row>
    <row r="30" spans="1:9" ht="12.75" customHeight="1">
      <c r="A30" s="1242"/>
      <c r="B30" s="1238"/>
      <c r="C30" s="1238"/>
      <c r="D30" s="1238"/>
      <c r="E30" s="1238"/>
      <c r="F30" s="1238"/>
      <c r="G30" s="1238"/>
      <c r="H30" s="1238"/>
      <c r="I30" s="1239"/>
    </row>
    <row r="31" spans="1:9" ht="12.75" customHeight="1">
      <c r="A31" s="1240" t="s">
        <v>621</v>
      </c>
      <c r="B31" s="1241" t="s">
        <v>2990</v>
      </c>
      <c r="C31" s="1238"/>
      <c r="D31" s="1238"/>
      <c r="E31" s="1238"/>
      <c r="F31" s="1238"/>
      <c r="G31" s="1238"/>
      <c r="H31" s="1238"/>
      <c r="I31" s="1239"/>
    </row>
    <row r="32" spans="1:9" ht="12.75" customHeight="1">
      <c r="A32" s="1242"/>
      <c r="B32" s="1241" t="s">
        <v>2991</v>
      </c>
      <c r="C32" s="1238"/>
      <c r="D32" s="1238"/>
      <c r="E32" s="1238"/>
      <c r="F32" s="1238"/>
      <c r="G32" s="1238"/>
      <c r="H32" s="1238"/>
      <c r="I32" s="1239"/>
    </row>
    <row r="33" spans="1:9" ht="12.75" customHeight="1">
      <c r="A33" s="1242"/>
      <c r="B33" s="1241" t="s">
        <v>2992</v>
      </c>
      <c r="C33" s="1238"/>
      <c r="D33" s="1238"/>
      <c r="E33" s="1238"/>
      <c r="F33" s="1238"/>
      <c r="G33" s="1238"/>
      <c r="H33" s="1238"/>
      <c r="I33" s="1239"/>
    </row>
    <row r="34" spans="1:9" ht="12.75" customHeight="1">
      <c r="A34" s="1242"/>
      <c r="B34" s="1241" t="s">
        <v>2993</v>
      </c>
      <c r="C34" s="1238"/>
      <c r="D34" s="1238"/>
      <c r="E34" s="1238"/>
      <c r="F34" s="1238"/>
      <c r="G34" s="1238"/>
      <c r="H34" s="1238"/>
      <c r="I34" s="1239"/>
    </row>
    <row r="35" spans="1:9" ht="12.75" customHeight="1">
      <c r="A35" s="1242"/>
      <c r="B35" s="1241"/>
      <c r="C35" s="1238"/>
      <c r="D35" s="1238"/>
      <c r="E35" s="1238"/>
      <c r="F35" s="1238"/>
      <c r="G35" s="1238"/>
      <c r="H35" s="1238"/>
      <c r="I35" s="1239"/>
    </row>
    <row r="36" spans="1:9" ht="12.75" customHeight="1">
      <c r="A36" s="1240" t="s">
        <v>1199</v>
      </c>
      <c r="B36" s="1238" t="s">
        <v>2994</v>
      </c>
      <c r="C36" s="1238"/>
      <c r="D36" s="1238"/>
      <c r="E36" s="1238"/>
      <c r="F36" s="1238"/>
      <c r="G36" s="1238"/>
      <c r="H36" s="1238"/>
      <c r="I36" s="1239"/>
    </row>
    <row r="37" spans="1:9" ht="12.75" customHeight="1">
      <c r="A37" s="1237"/>
      <c r="B37" s="1241" t="s">
        <v>2995</v>
      </c>
      <c r="C37" s="1238"/>
      <c r="D37" s="1238"/>
      <c r="E37" s="1238"/>
      <c r="F37" s="1238"/>
      <c r="G37" s="1238"/>
      <c r="H37" s="1238"/>
      <c r="I37" s="1239"/>
    </row>
    <row r="38" spans="1:9" ht="12.75" customHeight="1">
      <c r="A38" s="1242"/>
      <c r="B38" s="1241" t="s">
        <v>2996</v>
      </c>
      <c r="C38" s="1238"/>
      <c r="D38" s="1238"/>
      <c r="E38" s="1238"/>
      <c r="F38" s="1238"/>
      <c r="G38" s="1238"/>
      <c r="H38" s="1238"/>
      <c r="I38" s="1239"/>
    </row>
    <row r="39" spans="1:9" ht="12.75" customHeight="1">
      <c r="A39" s="1242"/>
      <c r="B39" s="1241"/>
      <c r="C39" s="1238"/>
      <c r="D39" s="1238"/>
      <c r="E39" s="1238"/>
      <c r="F39" s="1238"/>
      <c r="G39" s="1238"/>
      <c r="H39" s="1238"/>
      <c r="I39" s="1239"/>
    </row>
    <row r="40" spans="1:9" ht="12.75" customHeight="1">
      <c r="A40" s="1240" t="s">
        <v>1264</v>
      </c>
      <c r="B40" s="1241" t="s">
        <v>1988</v>
      </c>
      <c r="C40" s="1238"/>
      <c r="D40" s="1238"/>
      <c r="E40" s="1238"/>
      <c r="F40" s="1238"/>
      <c r="G40" s="1238"/>
      <c r="H40" s="1238"/>
      <c r="I40" s="1239"/>
    </row>
    <row r="41" spans="1:9" ht="12.75" customHeight="1">
      <c r="A41" s="1237"/>
      <c r="B41" s="1241" t="s">
        <v>1989</v>
      </c>
      <c r="C41" s="1238"/>
      <c r="D41" s="1238"/>
      <c r="E41" s="1238"/>
      <c r="F41" s="1238"/>
      <c r="G41" s="1238"/>
      <c r="H41" s="1238"/>
      <c r="I41" s="1239"/>
    </row>
    <row r="42" spans="1:9" ht="12.75" customHeight="1">
      <c r="A42" s="1242"/>
      <c r="B42" s="1241"/>
      <c r="C42" s="1238"/>
      <c r="D42" s="1238"/>
      <c r="E42" s="1238"/>
      <c r="F42" s="1238"/>
      <c r="G42" s="1238"/>
      <c r="H42" s="1238"/>
      <c r="I42" s="1239"/>
    </row>
    <row r="43" spans="1:9" ht="12.75" customHeight="1">
      <c r="A43" s="1243"/>
      <c r="B43" s="1244"/>
      <c r="C43" s="1244"/>
      <c r="D43" s="1244"/>
      <c r="E43" s="1244"/>
      <c r="F43" s="1244"/>
      <c r="G43" s="1244"/>
      <c r="H43" s="1244"/>
      <c r="I43" s="1245"/>
    </row>
    <row r="44" spans="1:9" ht="12.75" customHeight="1">
      <c r="A44" s="1246"/>
      <c r="B44" s="1247"/>
      <c r="C44" s="1234"/>
      <c r="D44" s="1234"/>
      <c r="E44" s="1234"/>
      <c r="F44" s="1234"/>
      <c r="G44" s="1234"/>
      <c r="H44" s="1234"/>
      <c r="I44" s="1248"/>
    </row>
    <row r="45" spans="1:9" ht="12.75" customHeight="1">
      <c r="A45" s="1246" t="s">
        <v>617</v>
      </c>
      <c r="B45" s="1234"/>
      <c r="C45" s="1234"/>
      <c r="D45" s="1234"/>
      <c r="E45" s="1234"/>
      <c r="F45" s="1234"/>
      <c r="G45" s="1234"/>
      <c r="H45" s="1234"/>
      <c r="I45" s="1248"/>
    </row>
    <row r="46" spans="1:9" ht="12.75" customHeight="1">
      <c r="A46" s="1246"/>
      <c r="B46" s="1234"/>
      <c r="C46" s="1234"/>
      <c r="D46" s="1234"/>
      <c r="E46" s="1234"/>
      <c r="F46" s="1234"/>
      <c r="G46" s="1234"/>
      <c r="H46" s="1234"/>
      <c r="I46" s="1248"/>
    </row>
    <row r="47" spans="1:9" ht="12.75" customHeight="1">
      <c r="A47" s="1233"/>
      <c r="B47" s="1234"/>
      <c r="C47" s="1234"/>
      <c r="D47" s="1234"/>
      <c r="E47" s="1234"/>
      <c r="F47" s="1234"/>
      <c r="G47" s="1235"/>
      <c r="H47" s="1234"/>
      <c r="I47" s="1248"/>
    </row>
    <row r="48" spans="1:9" ht="12.75" customHeight="1">
      <c r="A48" s="1237"/>
      <c r="B48" s="1238"/>
      <c r="C48" s="1238"/>
      <c r="D48" s="1238"/>
      <c r="E48" s="1238"/>
      <c r="F48" s="1238"/>
      <c r="G48" s="1238"/>
      <c r="H48" s="1238"/>
      <c r="I48" s="1239"/>
    </row>
    <row r="49" spans="1:9" ht="12.75" customHeight="1">
      <c r="A49" s="1237"/>
      <c r="B49" s="1238"/>
      <c r="C49" s="1238"/>
      <c r="D49" s="1238"/>
      <c r="E49" s="1238"/>
      <c r="F49" s="1238"/>
      <c r="G49" s="1238"/>
      <c r="H49" s="1238"/>
      <c r="I49" s="1239"/>
    </row>
    <row r="50" spans="1:9" ht="12.75" customHeight="1">
      <c r="A50" s="1237"/>
      <c r="B50" s="1249"/>
      <c r="C50" s="1238"/>
      <c r="D50" s="1238"/>
      <c r="E50" s="1238"/>
      <c r="F50" s="1238"/>
      <c r="G50" s="1238"/>
      <c r="H50" s="1238"/>
      <c r="I50" s="1239"/>
    </row>
    <row r="51" spans="1:9" ht="12.75" customHeight="1">
      <c r="A51" s="1237"/>
      <c r="B51" s="1249"/>
      <c r="C51" s="1238"/>
      <c r="D51" s="1238"/>
      <c r="E51" s="1238"/>
      <c r="F51" s="1238"/>
      <c r="G51" s="1238"/>
      <c r="H51" s="1238"/>
      <c r="I51" s="1239"/>
    </row>
    <row r="52" spans="1:9" ht="12" customHeight="1">
      <c r="A52" s="1237"/>
      <c r="B52" s="1250"/>
      <c r="C52" s="1241"/>
      <c r="D52" s="1238"/>
      <c r="E52" s="1238"/>
      <c r="F52" s="1238"/>
      <c r="G52" s="1238"/>
      <c r="H52" s="1238"/>
      <c r="I52" s="1239"/>
    </row>
    <row r="53" spans="1:9" ht="12.75" customHeight="1">
      <c r="A53" s="1237"/>
      <c r="B53" s="1250"/>
      <c r="C53" s="1241"/>
      <c r="D53" s="1238"/>
      <c r="E53" s="1238"/>
      <c r="F53" s="1238"/>
      <c r="G53" s="1238"/>
      <c r="H53" s="1238"/>
      <c r="I53" s="1239"/>
    </row>
    <row r="54" spans="1:9" ht="12.75" customHeight="1">
      <c r="A54" s="1237"/>
      <c r="B54" s="1250"/>
      <c r="C54" s="1241"/>
      <c r="D54" s="1238"/>
      <c r="E54" s="1238"/>
      <c r="F54" s="1238"/>
      <c r="G54" s="1238"/>
      <c r="H54" s="1238"/>
      <c r="I54" s="1239"/>
    </row>
    <row r="55" spans="1:9" ht="12.75" customHeight="1">
      <c r="A55" s="1237"/>
      <c r="B55" s="1250"/>
      <c r="C55" s="1241"/>
      <c r="D55" s="1238"/>
      <c r="E55" s="1238"/>
      <c r="F55" s="1238"/>
      <c r="G55" s="1238"/>
      <c r="H55" s="1238"/>
      <c r="I55" s="1239"/>
    </row>
    <row r="56" spans="1:9" ht="12.75" customHeight="1">
      <c r="A56" s="1237"/>
      <c r="B56" s="1238"/>
      <c r="C56" s="1238"/>
      <c r="D56" s="1238"/>
      <c r="E56" s="1238"/>
      <c r="F56" s="1238"/>
      <c r="G56" s="1238"/>
      <c r="H56" s="1238"/>
      <c r="I56" s="1239"/>
    </row>
    <row r="57" spans="1:9" ht="12.75" customHeight="1">
      <c r="A57" s="1243"/>
      <c r="B57" s="1244"/>
      <c r="C57" s="1244"/>
      <c r="D57" s="1244"/>
      <c r="E57" s="1244"/>
      <c r="F57" s="1244"/>
      <c r="G57" s="1244"/>
      <c r="H57" s="1244"/>
      <c r="I57" s="1245"/>
    </row>
  </sheetData>
  <pageMargins left="0.65" right="0.25" top="0.5" bottom="0.5" header="0.25" footer="0.25"/>
  <pageSetup orientation="portrait" horizontalDpi="1200" verticalDpi="1200" r:id="rId1"/>
  <headerFooter alignWithMargins="0">
    <oddHeader>&amp;L&amp;"Arial,Regular"&amp;8Road Initials: UPRR  Year: 2012&amp;R&amp;"Arial,Regular"&amp;8 31</oddHeader>
    <oddFooter>&amp;L&amp;"Arial,Regular"&amp;8Railroad Annual Report R-1</oddFooter>
  </headerFooter>
</worksheet>
</file>

<file path=xl/worksheets/sheet27.xml><?xml version="1.0" encoding="utf-8"?>
<worksheet xmlns="http://schemas.openxmlformats.org/spreadsheetml/2006/main" xmlns:r="http://schemas.openxmlformats.org/officeDocument/2006/relationships">
  <sheetPr codeName="Sheet27">
    <pageSetUpPr fitToPage="1"/>
  </sheetPr>
  <dimension ref="A1:M60"/>
  <sheetViews>
    <sheetView zoomScaleNormal="100" zoomScaleSheetLayoutView="90" workbookViewId="0"/>
  </sheetViews>
  <sheetFormatPr defaultColWidth="9.625" defaultRowHeight="11.25"/>
  <cols>
    <col min="1" max="1" width="3.375" style="1279" customWidth="1"/>
    <col min="2" max="2" width="4" style="1255" customWidth="1"/>
    <col min="3" max="3" width="33.75" style="1255" customWidth="1"/>
    <col min="4" max="6" width="16.875" style="1255" customWidth="1"/>
    <col min="7" max="7" width="3.375" style="1279" customWidth="1"/>
    <col min="8" max="8" width="4.625" style="1254" customWidth="1"/>
    <col min="9" max="12" width="9.625" style="1065"/>
    <col min="13" max="16384" width="9.625" style="1254"/>
  </cols>
  <sheetData>
    <row r="1" spans="1:13" ht="12.75" customHeight="1">
      <c r="A1" s="1251"/>
      <c r="B1" s="1252"/>
      <c r="C1" s="1252"/>
      <c r="D1" s="1252"/>
      <c r="E1" s="1252"/>
      <c r="F1" s="1252"/>
      <c r="G1" s="1253"/>
      <c r="H1" s="590"/>
      <c r="I1" s="600"/>
      <c r="J1" s="600"/>
      <c r="K1" s="600"/>
      <c r="L1" s="600"/>
      <c r="M1" s="590"/>
    </row>
    <row r="2" spans="1:13" ht="12.75" customHeight="1">
      <c r="A2" s="1256" t="s">
        <v>1990</v>
      </c>
      <c r="B2" s="1257"/>
      <c r="C2" s="1257"/>
      <c r="D2" s="1257"/>
      <c r="E2" s="1257"/>
      <c r="F2" s="1257"/>
      <c r="G2" s="1258"/>
      <c r="H2" s="590"/>
      <c r="I2" s="600"/>
      <c r="J2" s="600"/>
      <c r="K2" s="600"/>
      <c r="L2" s="600"/>
      <c r="M2" s="590"/>
    </row>
    <row r="3" spans="1:13" ht="12.75" customHeight="1">
      <c r="A3" s="1256" t="s">
        <v>1</v>
      </c>
      <c r="B3" s="1257"/>
      <c r="C3" s="1257"/>
      <c r="D3" s="1257"/>
      <c r="E3" s="1257"/>
      <c r="F3" s="1257"/>
      <c r="G3" s="1258"/>
      <c r="H3" s="1259"/>
      <c r="I3" s="600"/>
      <c r="J3" s="600"/>
      <c r="K3" s="600"/>
      <c r="L3" s="600"/>
      <c r="M3" s="590"/>
    </row>
    <row r="4" spans="1:13" ht="12.75" customHeight="1" thickBot="1">
      <c r="A4" s="1260"/>
      <c r="B4" s="1261"/>
      <c r="C4" s="1261"/>
      <c r="D4" s="1254"/>
      <c r="E4" s="1254"/>
      <c r="F4" s="1254"/>
      <c r="G4" s="1262"/>
      <c r="H4" s="590"/>
      <c r="I4" s="600"/>
      <c r="J4" s="600"/>
      <c r="K4" s="600"/>
      <c r="L4" s="600"/>
      <c r="M4" s="590"/>
    </row>
    <row r="5" spans="1:13" ht="12.75" customHeight="1">
      <c r="A5" s="1263"/>
      <c r="B5" s="1264"/>
      <c r="C5" s="1264"/>
      <c r="D5" s="1307"/>
      <c r="E5" s="1308" t="s">
        <v>1991</v>
      </c>
      <c r="F5" s="1309" t="s">
        <v>1992</v>
      </c>
      <c r="G5" s="1278"/>
      <c r="H5" s="590"/>
      <c r="I5" s="600"/>
      <c r="J5" s="600"/>
      <c r="K5" s="600"/>
      <c r="L5" s="600"/>
      <c r="M5" s="590"/>
    </row>
    <row r="6" spans="1:13" ht="12.75" customHeight="1">
      <c r="A6" s="1263"/>
      <c r="B6" s="1264"/>
      <c r="C6" s="1264"/>
      <c r="D6" s="1310"/>
      <c r="E6" s="1265" t="s">
        <v>1993</v>
      </c>
      <c r="F6" s="1311" t="s">
        <v>1994</v>
      </c>
      <c r="G6" s="1278"/>
      <c r="H6" s="590"/>
      <c r="I6" s="600"/>
      <c r="J6" s="600"/>
      <c r="K6" s="600"/>
      <c r="L6" s="600"/>
      <c r="M6" s="590"/>
    </row>
    <row r="7" spans="1:13" ht="12.75" customHeight="1">
      <c r="A7" s="1266" t="s">
        <v>7</v>
      </c>
      <c r="B7" s="1266" t="s">
        <v>8</v>
      </c>
      <c r="C7" s="1264"/>
      <c r="D7" s="1312" t="s">
        <v>1960</v>
      </c>
      <c r="E7" s="1266" t="s">
        <v>1995</v>
      </c>
      <c r="F7" s="1311" t="s">
        <v>1996</v>
      </c>
      <c r="G7" s="1306" t="s">
        <v>7</v>
      </c>
      <c r="H7" s="1267"/>
      <c r="I7" s="600"/>
      <c r="J7" s="600"/>
      <c r="K7" s="600"/>
      <c r="L7" s="600"/>
      <c r="M7" s="590"/>
    </row>
    <row r="8" spans="1:13" ht="12.75" customHeight="1">
      <c r="A8" s="1266" t="s">
        <v>12</v>
      </c>
      <c r="B8" s="1266" t="s">
        <v>13</v>
      </c>
      <c r="C8" s="1266" t="s">
        <v>14</v>
      </c>
      <c r="D8" s="1313" t="s">
        <v>1997</v>
      </c>
      <c r="E8" s="1266" t="s">
        <v>1998</v>
      </c>
      <c r="F8" s="1311" t="s">
        <v>1999</v>
      </c>
      <c r="G8" s="1306" t="s">
        <v>12</v>
      </c>
      <c r="H8" s="1267"/>
      <c r="I8" s="600"/>
      <c r="J8" s="600"/>
      <c r="K8" s="600"/>
      <c r="L8" s="600"/>
      <c r="M8" s="590"/>
    </row>
    <row r="9" spans="1:13" ht="15.75" customHeight="1">
      <c r="A9" s="1260"/>
      <c r="B9" s="1268"/>
      <c r="C9" s="1269" t="s">
        <v>21</v>
      </c>
      <c r="D9" s="1314" t="s">
        <v>22</v>
      </c>
      <c r="E9" s="1266" t="s">
        <v>23</v>
      </c>
      <c r="F9" s="1311" t="s">
        <v>1175</v>
      </c>
      <c r="G9" s="1262"/>
      <c r="H9" s="590"/>
      <c r="I9" s="600"/>
      <c r="J9" s="600"/>
      <c r="K9" s="600"/>
      <c r="L9" s="600"/>
      <c r="M9" s="590"/>
    </row>
    <row r="10" spans="1:13" ht="12.75" customHeight="1">
      <c r="A10" s="1270">
        <v>1</v>
      </c>
      <c r="B10" s="1271"/>
      <c r="C10" s="1272" t="s">
        <v>2000</v>
      </c>
      <c r="D10" s="1315">
        <v>4735596</v>
      </c>
      <c r="E10" s="1273"/>
      <c r="F10" s="1316"/>
      <c r="G10" s="1274">
        <v>1</v>
      </c>
      <c r="H10" s="1275"/>
      <c r="I10" s="2077"/>
      <c r="J10" s="3035"/>
      <c r="K10" s="3036"/>
      <c r="L10" s="1108"/>
      <c r="M10" s="1336"/>
    </row>
    <row r="11" spans="1:13" ht="12.75" customHeight="1">
      <c r="A11" s="1270">
        <v>2</v>
      </c>
      <c r="B11" s="1271"/>
      <c r="C11" s="1272" t="s">
        <v>28</v>
      </c>
      <c r="D11" s="1315">
        <v>3031618</v>
      </c>
      <c r="E11" s="1276"/>
      <c r="F11" s="596"/>
      <c r="G11" s="1274">
        <v>2</v>
      </c>
      <c r="H11" s="1275"/>
      <c r="I11" s="2077"/>
      <c r="J11" s="3035"/>
      <c r="K11" s="3036"/>
      <c r="L11" s="1108"/>
      <c r="M11" s="1336"/>
    </row>
    <row r="12" spans="1:13" ht="12.75" customHeight="1">
      <c r="A12" s="1270">
        <v>3</v>
      </c>
      <c r="B12" s="1271"/>
      <c r="C12" s="1272" t="s">
        <v>29</v>
      </c>
      <c r="D12" s="1315">
        <v>94696</v>
      </c>
      <c r="E12" s="1276"/>
      <c r="F12" s="596"/>
      <c r="G12" s="1274">
        <v>3</v>
      </c>
      <c r="H12" s="1275"/>
      <c r="I12" s="2077"/>
      <c r="J12" s="3035"/>
      <c r="K12" s="3036"/>
      <c r="L12" s="1108"/>
      <c r="M12" s="1336"/>
    </row>
    <row r="13" spans="1:13" ht="12.75" customHeight="1">
      <c r="A13" s="1270">
        <v>4</v>
      </c>
      <c r="B13" s="1271"/>
      <c r="C13" s="1272" t="s">
        <v>30</v>
      </c>
      <c r="D13" s="1315">
        <v>360484</v>
      </c>
      <c r="E13" s="1276"/>
      <c r="F13" s="596"/>
      <c r="G13" s="1274">
        <v>4</v>
      </c>
      <c r="H13" s="1275"/>
      <c r="I13" s="2077"/>
      <c r="J13" s="3035"/>
      <c r="K13" s="3036"/>
      <c r="L13" s="1108"/>
      <c r="M13" s="1336"/>
    </row>
    <row r="14" spans="1:13" ht="12.75" customHeight="1">
      <c r="A14" s="1270">
        <v>5</v>
      </c>
      <c r="B14" s="1271"/>
      <c r="C14" s="1272" t="s">
        <v>31</v>
      </c>
      <c r="D14" s="1315">
        <v>3174171</v>
      </c>
      <c r="E14" s="1276"/>
      <c r="F14" s="596"/>
      <c r="G14" s="1274">
        <v>5</v>
      </c>
      <c r="H14" s="1275"/>
      <c r="I14" s="2077"/>
      <c r="J14" s="3035"/>
      <c r="K14" s="3036"/>
      <c r="L14" s="1108"/>
      <c r="M14" s="1336"/>
    </row>
    <row r="15" spans="1:13" ht="12.75" customHeight="1">
      <c r="A15" s="1270">
        <v>6</v>
      </c>
      <c r="B15" s="1271"/>
      <c r="C15" s="1272" t="s">
        <v>32</v>
      </c>
      <c r="D15" s="1315">
        <v>0</v>
      </c>
      <c r="E15" s="1276"/>
      <c r="F15" s="596"/>
      <c r="G15" s="1274">
        <v>6</v>
      </c>
      <c r="H15" s="1275"/>
      <c r="I15" s="2077"/>
      <c r="J15" s="3037"/>
      <c r="K15" s="3036"/>
      <c r="L15" s="1108"/>
      <c r="M15" s="1336"/>
    </row>
    <row r="16" spans="1:13" ht="12.75" customHeight="1">
      <c r="A16" s="1270">
        <v>7</v>
      </c>
      <c r="B16" s="1271"/>
      <c r="C16" s="1272" t="s">
        <v>33</v>
      </c>
      <c r="D16" s="1315">
        <v>8404011</v>
      </c>
      <c r="E16" s="1276"/>
      <c r="F16" s="596"/>
      <c r="G16" s="1274">
        <v>7</v>
      </c>
      <c r="H16" s="1275"/>
      <c r="I16" s="2077"/>
      <c r="J16" s="3035"/>
      <c r="K16" s="3036"/>
      <c r="L16" s="1108"/>
      <c r="M16" s="1336"/>
    </row>
    <row r="17" spans="1:13" ht="12.75" customHeight="1">
      <c r="A17" s="1270">
        <v>8</v>
      </c>
      <c r="B17" s="1271"/>
      <c r="C17" s="1272" t="s">
        <v>34</v>
      </c>
      <c r="D17" s="1315">
        <v>13220174</v>
      </c>
      <c r="E17" s="1276"/>
      <c r="F17" s="596"/>
      <c r="G17" s="1274">
        <v>8</v>
      </c>
      <c r="H17" s="1275"/>
      <c r="I17" s="2077"/>
      <c r="J17" s="3035"/>
      <c r="K17" s="3036"/>
      <c r="L17" s="1108"/>
      <c r="M17" s="1336"/>
    </row>
    <row r="18" spans="1:13" ht="12.75" customHeight="1">
      <c r="A18" s="1270">
        <v>9</v>
      </c>
      <c r="B18" s="1271"/>
      <c r="C18" s="1272" t="s">
        <v>35</v>
      </c>
      <c r="D18" s="1315">
        <v>4398819</v>
      </c>
      <c r="E18" s="1276"/>
      <c r="F18" s="596"/>
      <c r="G18" s="1274">
        <v>9</v>
      </c>
      <c r="H18" s="1275"/>
      <c r="I18" s="2077"/>
      <c r="J18" s="3035"/>
      <c r="K18" s="3036"/>
      <c r="L18" s="1108"/>
      <c r="M18" s="1336"/>
    </row>
    <row r="19" spans="1:13" ht="12.75" customHeight="1">
      <c r="A19" s="1270">
        <v>10</v>
      </c>
      <c r="B19" s="1271"/>
      <c r="C19" s="1272" t="s">
        <v>2001</v>
      </c>
      <c r="D19" s="1315">
        <v>85486</v>
      </c>
      <c r="E19" s="1276"/>
      <c r="F19" s="596"/>
      <c r="G19" s="1274">
        <v>10</v>
      </c>
      <c r="H19" s="1275"/>
      <c r="I19" s="2077"/>
      <c r="J19" s="3035"/>
      <c r="K19" s="3036"/>
      <c r="L19" s="1108"/>
      <c r="M19" s="1336"/>
    </row>
    <row r="20" spans="1:13" ht="12.75" customHeight="1">
      <c r="A20" s="1270">
        <v>11</v>
      </c>
      <c r="B20" s="1271"/>
      <c r="C20" s="1272" t="s">
        <v>36</v>
      </c>
      <c r="D20" s="1315">
        <v>626892</v>
      </c>
      <c r="E20" s="1276"/>
      <c r="F20" s="596"/>
      <c r="G20" s="1274">
        <v>11</v>
      </c>
      <c r="H20" s="1275"/>
      <c r="I20" s="2077"/>
      <c r="J20" s="3035"/>
      <c r="K20" s="3036"/>
      <c r="L20" s="1108"/>
      <c r="M20" s="1336"/>
    </row>
    <row r="21" spans="1:13" ht="12.75" customHeight="1">
      <c r="A21" s="1270">
        <v>12</v>
      </c>
      <c r="B21" s="1271"/>
      <c r="C21" s="1272" t="s">
        <v>37</v>
      </c>
      <c r="D21" s="1315">
        <v>38714</v>
      </c>
      <c r="E21" s="1276"/>
      <c r="F21" s="596"/>
      <c r="G21" s="1274">
        <v>12</v>
      </c>
      <c r="H21" s="1275"/>
      <c r="I21" s="2077"/>
      <c r="J21" s="3035"/>
      <c r="K21" s="3036"/>
      <c r="L21" s="1108"/>
      <c r="M21" s="1336"/>
    </row>
    <row r="22" spans="1:13" ht="12.75" customHeight="1">
      <c r="A22" s="1270">
        <v>13</v>
      </c>
      <c r="B22" s="1271"/>
      <c r="C22" s="1272" t="s">
        <v>38</v>
      </c>
      <c r="D22" s="1315">
        <v>7976</v>
      </c>
      <c r="E22" s="1276"/>
      <c r="F22" s="596"/>
      <c r="G22" s="1274">
        <v>13</v>
      </c>
      <c r="H22" s="1275"/>
      <c r="I22" s="2077"/>
      <c r="J22" s="3035"/>
      <c r="K22" s="3036"/>
      <c r="L22" s="1108"/>
      <c r="M22" s="1336"/>
    </row>
    <row r="23" spans="1:13" ht="12.75" customHeight="1">
      <c r="A23" s="1270">
        <v>14</v>
      </c>
      <c r="B23" s="1271"/>
      <c r="C23" s="1272" t="s">
        <v>39</v>
      </c>
      <c r="D23" s="1315">
        <v>172133</v>
      </c>
      <c r="E23" s="1276"/>
      <c r="F23" s="596"/>
      <c r="G23" s="1274">
        <v>14</v>
      </c>
      <c r="H23" s="1275"/>
      <c r="I23" s="2077"/>
      <c r="J23" s="3035"/>
      <c r="K23" s="3036"/>
      <c r="L23" s="1108"/>
      <c r="M23" s="1336"/>
    </row>
    <row r="24" spans="1:13" ht="12.75" customHeight="1">
      <c r="A24" s="1270">
        <v>15</v>
      </c>
      <c r="B24" s="1271"/>
      <c r="C24" s="1272" t="s">
        <v>2002</v>
      </c>
      <c r="D24" s="1315">
        <v>497221</v>
      </c>
      <c r="E24" s="1276"/>
      <c r="F24" s="596"/>
      <c r="G24" s="1274">
        <v>15</v>
      </c>
      <c r="H24" s="1275"/>
      <c r="I24" s="2077"/>
      <c r="J24" s="3035"/>
      <c r="K24" s="3036"/>
      <c r="L24" s="1108"/>
      <c r="M24" s="1336"/>
    </row>
    <row r="25" spans="1:13" ht="12.75" customHeight="1">
      <c r="A25" s="1270">
        <v>16</v>
      </c>
      <c r="B25" s="1271"/>
      <c r="C25" s="1272" t="s">
        <v>40</v>
      </c>
      <c r="D25" s="1315">
        <v>984</v>
      </c>
      <c r="E25" s="1276"/>
      <c r="F25" s="596"/>
      <c r="G25" s="1274">
        <v>16</v>
      </c>
      <c r="H25" s="1275"/>
      <c r="I25" s="2077"/>
      <c r="J25" s="3035"/>
      <c r="K25" s="3036"/>
      <c r="L25" s="1108"/>
      <c r="M25" s="1336"/>
    </row>
    <row r="26" spans="1:13" ht="12.75" customHeight="1">
      <c r="A26" s="1270">
        <v>17</v>
      </c>
      <c r="B26" s="1271"/>
      <c r="C26" s="1272" t="s">
        <v>41</v>
      </c>
      <c r="D26" s="1315">
        <v>34677</v>
      </c>
      <c r="E26" s="1276"/>
      <c r="F26" s="596"/>
      <c r="G26" s="1274">
        <v>17</v>
      </c>
      <c r="H26" s="1275"/>
      <c r="I26" s="2077"/>
      <c r="J26" s="3035"/>
      <c r="K26" s="3036"/>
      <c r="L26" s="1108"/>
      <c r="M26" s="1336"/>
    </row>
    <row r="27" spans="1:13" ht="12.75" customHeight="1">
      <c r="A27" s="1270">
        <v>18</v>
      </c>
      <c r="B27" s="1271"/>
      <c r="C27" s="1272" t="s">
        <v>42</v>
      </c>
      <c r="D27" s="1315">
        <v>1157</v>
      </c>
      <c r="E27" s="1276"/>
      <c r="F27" s="596"/>
      <c r="G27" s="1274">
        <v>18</v>
      </c>
      <c r="H27" s="1275"/>
      <c r="I27" s="2077"/>
      <c r="J27" s="3035"/>
      <c r="K27" s="3036"/>
      <c r="L27" s="1108"/>
      <c r="M27" s="1336"/>
    </row>
    <row r="28" spans="1:13" ht="12.75" customHeight="1">
      <c r="A28" s="1270">
        <v>19</v>
      </c>
      <c r="B28" s="1271"/>
      <c r="C28" s="1272" t="s">
        <v>43</v>
      </c>
      <c r="D28" s="1315">
        <v>956496</v>
      </c>
      <c r="E28" s="1276"/>
      <c r="F28" s="596"/>
      <c r="G28" s="1274">
        <v>19</v>
      </c>
      <c r="H28" s="1275"/>
      <c r="I28" s="2077"/>
      <c r="J28" s="3035"/>
      <c r="K28" s="3036"/>
      <c r="L28" s="1108"/>
      <c r="M28" s="1336"/>
    </row>
    <row r="29" spans="1:13" ht="12.75" customHeight="1">
      <c r="A29" s="1270">
        <v>20</v>
      </c>
      <c r="B29" s="1271"/>
      <c r="C29" s="1272" t="s">
        <v>44</v>
      </c>
      <c r="D29" s="1315">
        <v>482683</v>
      </c>
      <c r="E29" s="1276"/>
      <c r="F29" s="596"/>
      <c r="G29" s="1274">
        <v>20</v>
      </c>
      <c r="H29" s="1275"/>
      <c r="I29" s="2077"/>
      <c r="J29" s="3035"/>
      <c r="K29" s="3036"/>
      <c r="L29" s="1108"/>
      <c r="M29" s="1336"/>
    </row>
    <row r="30" spans="1:13" ht="12.75" customHeight="1">
      <c r="A30" s="1270">
        <v>21</v>
      </c>
      <c r="B30" s="1271"/>
      <c r="C30" s="1272" t="s">
        <v>45</v>
      </c>
      <c r="D30" s="1315">
        <v>3445462</v>
      </c>
      <c r="E30" s="1276"/>
      <c r="F30" s="596"/>
      <c r="G30" s="1274">
        <v>21</v>
      </c>
      <c r="H30" s="1275"/>
      <c r="I30" s="2077"/>
      <c r="J30" s="3035"/>
      <c r="K30" s="3036"/>
      <c r="L30" s="1108"/>
      <c r="M30" s="1336"/>
    </row>
    <row r="31" spans="1:13" ht="12.75" customHeight="1">
      <c r="A31" s="1270">
        <v>22</v>
      </c>
      <c r="B31" s="1271"/>
      <c r="C31" s="1272" t="s">
        <v>46</v>
      </c>
      <c r="D31" s="1315">
        <v>0</v>
      </c>
      <c r="E31" s="1276"/>
      <c r="F31" s="596"/>
      <c r="G31" s="1274">
        <v>22</v>
      </c>
      <c r="H31" s="1275"/>
      <c r="I31" s="2077"/>
      <c r="J31" s="3037"/>
      <c r="K31" s="3036"/>
      <c r="L31" s="1108"/>
      <c r="M31" s="1336"/>
    </row>
    <row r="32" spans="1:13" ht="12.75" customHeight="1">
      <c r="A32" s="1270">
        <v>23</v>
      </c>
      <c r="B32" s="1271"/>
      <c r="C32" s="1272" t="s">
        <v>47</v>
      </c>
      <c r="D32" s="1315">
        <v>124149</v>
      </c>
      <c r="E32" s="1276"/>
      <c r="F32" s="596"/>
      <c r="G32" s="1274">
        <v>23</v>
      </c>
      <c r="H32" s="1275"/>
      <c r="I32" s="2077"/>
      <c r="J32" s="3035"/>
      <c r="K32" s="3036"/>
      <c r="L32" s="1108"/>
      <c r="M32" s="1336"/>
    </row>
    <row r="33" spans="1:13" ht="12.75" customHeight="1">
      <c r="A33" s="1270">
        <v>24</v>
      </c>
      <c r="B33" s="1271"/>
      <c r="C33" s="1272" t="s">
        <v>48</v>
      </c>
      <c r="D33" s="1315">
        <v>20640</v>
      </c>
      <c r="E33" s="1276"/>
      <c r="F33" s="596"/>
      <c r="G33" s="1274">
        <v>24</v>
      </c>
      <c r="H33" s="1275"/>
      <c r="I33" s="2077"/>
      <c r="J33" s="3035"/>
      <c r="K33" s="3036"/>
      <c r="L33" s="1108"/>
      <c r="M33" s="1336"/>
    </row>
    <row r="34" spans="1:13" ht="12.75" customHeight="1">
      <c r="A34" s="1270">
        <v>25</v>
      </c>
      <c r="B34" s="1271"/>
      <c r="C34" s="1272" t="s">
        <v>173</v>
      </c>
      <c r="D34" s="1315">
        <v>654617</v>
      </c>
      <c r="E34" s="1276"/>
      <c r="F34" s="596"/>
      <c r="G34" s="1274">
        <v>25</v>
      </c>
      <c r="H34" s="1275"/>
      <c r="I34" s="2077"/>
      <c r="J34" s="3035"/>
      <c r="K34" s="3036"/>
      <c r="L34" s="1108"/>
      <c r="M34" s="1336"/>
    </row>
    <row r="35" spans="1:13" ht="12.75" customHeight="1">
      <c r="A35" s="1270">
        <v>26</v>
      </c>
      <c r="B35" s="1271"/>
      <c r="C35" s="1272" t="s">
        <v>2003</v>
      </c>
      <c r="D35" s="1315">
        <v>840470</v>
      </c>
      <c r="E35" s="1276"/>
      <c r="F35" s="596"/>
      <c r="G35" s="1274">
        <v>26</v>
      </c>
      <c r="H35" s="1275"/>
      <c r="I35" s="2077"/>
      <c r="J35" s="3035"/>
      <c r="K35" s="3036"/>
      <c r="L35" s="1108"/>
      <c r="M35" s="1336"/>
    </row>
    <row r="36" spans="1:13" ht="12.75" customHeight="1">
      <c r="A36" s="1270">
        <v>27</v>
      </c>
      <c r="B36" s="1271"/>
      <c r="C36" s="1272" t="s">
        <v>2004</v>
      </c>
      <c r="D36" s="1315">
        <v>199598</v>
      </c>
      <c r="E36" s="1276"/>
      <c r="F36" s="596"/>
      <c r="G36" s="1274">
        <v>27</v>
      </c>
      <c r="H36" s="1275"/>
      <c r="I36" s="2077"/>
      <c r="J36" s="3035"/>
      <c r="K36" s="3036"/>
      <c r="L36" s="1108"/>
      <c r="M36" s="1336"/>
    </row>
    <row r="37" spans="1:13" ht="12.75" customHeight="1">
      <c r="A37" s="1270">
        <v>28</v>
      </c>
      <c r="B37" s="1271"/>
      <c r="C37" s="1272" t="s">
        <v>50</v>
      </c>
      <c r="D37" s="1315">
        <v>0</v>
      </c>
      <c r="E37" s="1276"/>
      <c r="F37" s="596"/>
      <c r="G37" s="1274">
        <v>28</v>
      </c>
      <c r="H37" s="1275"/>
      <c r="I37" s="2077"/>
      <c r="J37" s="3035"/>
      <c r="K37" s="3036"/>
      <c r="L37" s="1108"/>
      <c r="M37" s="1336"/>
    </row>
    <row r="38" spans="1:13" ht="12.75" customHeight="1">
      <c r="A38" s="1270">
        <v>29</v>
      </c>
      <c r="B38" s="1271"/>
      <c r="C38" s="1272" t="s">
        <v>2005</v>
      </c>
      <c r="D38" s="1315">
        <v>0</v>
      </c>
      <c r="E38" s="1276"/>
      <c r="F38" s="596"/>
      <c r="G38" s="1274">
        <v>29</v>
      </c>
      <c r="H38" s="1275"/>
      <c r="I38" s="2077"/>
      <c r="J38" s="3035"/>
      <c r="K38" s="3036"/>
      <c r="L38" s="1108"/>
      <c r="M38" s="1336"/>
    </row>
    <row r="39" spans="1:13" ht="12.75" customHeight="1">
      <c r="A39" s="1270">
        <v>30</v>
      </c>
      <c r="B39" s="1271"/>
      <c r="C39" s="1272" t="s">
        <v>2006</v>
      </c>
      <c r="D39" s="1320">
        <v>45608924</v>
      </c>
      <c r="E39" s="1277">
        <v>0</v>
      </c>
      <c r="F39" s="1317">
        <v>0</v>
      </c>
      <c r="G39" s="1274">
        <v>30</v>
      </c>
      <c r="H39" s="1275"/>
      <c r="I39" s="2077"/>
      <c r="J39" s="3038"/>
      <c r="K39" s="3036"/>
      <c r="L39" s="1108"/>
      <c r="M39" s="1336"/>
    </row>
    <row r="40" spans="1:13" ht="12.75" customHeight="1">
      <c r="A40" s="1270">
        <v>31</v>
      </c>
      <c r="B40" s="1271"/>
      <c r="C40" s="1272" t="s">
        <v>177</v>
      </c>
      <c r="D40" s="1315">
        <v>7296915</v>
      </c>
      <c r="E40" s="1276"/>
      <c r="F40" s="596"/>
      <c r="G40" s="1274">
        <v>31</v>
      </c>
      <c r="H40" s="1275"/>
      <c r="I40" s="2077"/>
      <c r="J40" s="3035"/>
      <c r="K40" s="3036"/>
      <c r="L40" s="1108"/>
      <c r="M40" s="1336"/>
    </row>
    <row r="41" spans="1:13" ht="12.75" customHeight="1">
      <c r="A41" s="1270">
        <v>32</v>
      </c>
      <c r="B41" s="1271"/>
      <c r="C41" s="1272" t="s">
        <v>2007</v>
      </c>
      <c r="D41" s="1315">
        <v>1986779</v>
      </c>
      <c r="E41" s="1276"/>
      <c r="F41" s="596"/>
      <c r="G41" s="1274">
        <v>32</v>
      </c>
      <c r="H41" s="1275"/>
      <c r="I41" s="2077"/>
      <c r="J41" s="3035"/>
      <c r="K41" s="3036"/>
      <c r="L41" s="1108"/>
      <c r="M41" s="1336"/>
    </row>
    <row r="42" spans="1:13" ht="12.75" customHeight="1">
      <c r="A42" s="1270">
        <v>33</v>
      </c>
      <c r="B42" s="1271"/>
      <c r="C42" s="1272" t="s">
        <v>2008</v>
      </c>
      <c r="D42" s="1315">
        <v>0</v>
      </c>
      <c r="E42" s="1276"/>
      <c r="F42" s="596"/>
      <c r="G42" s="1274">
        <v>33</v>
      </c>
      <c r="H42" s="1275"/>
      <c r="I42" s="2077"/>
      <c r="J42" s="3037"/>
      <c r="K42" s="3036"/>
      <c r="L42" s="1108"/>
      <c r="M42" s="1336"/>
    </row>
    <row r="43" spans="1:13" ht="12.75" customHeight="1">
      <c r="A43" s="1270">
        <v>34</v>
      </c>
      <c r="B43" s="1271"/>
      <c r="C43" s="1272" t="s">
        <v>57</v>
      </c>
      <c r="D43" s="1315">
        <v>355034</v>
      </c>
      <c r="E43" s="1276"/>
      <c r="F43" s="596"/>
      <c r="G43" s="1274">
        <v>34</v>
      </c>
      <c r="H43" s="1275"/>
      <c r="I43" s="2077"/>
      <c r="J43" s="3035"/>
      <c r="K43" s="3036"/>
      <c r="L43" s="1108"/>
      <c r="M43" s="1336"/>
    </row>
    <row r="44" spans="1:13" ht="12.75" customHeight="1">
      <c r="A44" s="1270">
        <v>35</v>
      </c>
      <c r="B44" s="1271"/>
      <c r="C44" s="1272" t="s">
        <v>58</v>
      </c>
      <c r="D44" s="1315">
        <v>0</v>
      </c>
      <c r="E44" s="1276"/>
      <c r="F44" s="596"/>
      <c r="G44" s="1274">
        <v>35</v>
      </c>
      <c r="H44" s="1275"/>
      <c r="I44" s="2077"/>
      <c r="J44" s="3037"/>
      <c r="K44" s="3036"/>
      <c r="L44" s="1108"/>
      <c r="M44" s="1336"/>
    </row>
    <row r="45" spans="1:13" ht="12.75" customHeight="1">
      <c r="A45" s="1270">
        <v>36</v>
      </c>
      <c r="B45" s="1271"/>
      <c r="C45" s="1272" t="s">
        <v>178</v>
      </c>
      <c r="D45" s="1315">
        <v>169024</v>
      </c>
      <c r="E45" s="1276"/>
      <c r="F45" s="596"/>
      <c r="G45" s="1274">
        <v>36</v>
      </c>
      <c r="H45" s="1275"/>
      <c r="I45" s="2077"/>
      <c r="J45" s="3035"/>
      <c r="K45" s="3036"/>
      <c r="L45" s="1108"/>
      <c r="M45" s="1336"/>
    </row>
    <row r="46" spans="1:13" ht="12.75" customHeight="1">
      <c r="A46" s="1270">
        <v>37</v>
      </c>
      <c r="B46" s="1271"/>
      <c r="C46" s="1272" t="s">
        <v>59</v>
      </c>
      <c r="D46" s="1315">
        <v>11335</v>
      </c>
      <c r="E46" s="1276"/>
      <c r="F46" s="596"/>
      <c r="G46" s="1274">
        <v>37</v>
      </c>
      <c r="H46" s="1275"/>
      <c r="I46" s="2077"/>
      <c r="J46" s="3035"/>
      <c r="K46" s="3036"/>
      <c r="L46" s="1108"/>
      <c r="M46" s="1336"/>
    </row>
    <row r="47" spans="1:13" ht="12.75" customHeight="1">
      <c r="A47" s="1270">
        <v>38</v>
      </c>
      <c r="B47" s="1271"/>
      <c r="C47" s="1272" t="s">
        <v>2009</v>
      </c>
      <c r="D47" s="1315">
        <v>585586</v>
      </c>
      <c r="E47" s="1276"/>
      <c r="F47" s="596"/>
      <c r="G47" s="1274">
        <v>38</v>
      </c>
      <c r="H47" s="1275"/>
      <c r="I47" s="2077"/>
      <c r="J47" s="3035"/>
      <c r="K47" s="3036"/>
      <c r="L47" s="1108"/>
      <c r="M47" s="1336"/>
    </row>
    <row r="48" spans="1:13" ht="12.75" customHeight="1">
      <c r="A48" s="1270">
        <v>39</v>
      </c>
      <c r="B48" s="1271"/>
      <c r="C48" s="1272" t="s">
        <v>2010</v>
      </c>
      <c r="D48" s="1320">
        <v>10404673</v>
      </c>
      <c r="E48" s="1277">
        <v>0</v>
      </c>
      <c r="F48" s="1317">
        <v>0</v>
      </c>
      <c r="G48" s="1274">
        <v>39</v>
      </c>
      <c r="H48" s="1275"/>
      <c r="I48" s="2077"/>
      <c r="J48" s="3038"/>
      <c r="K48" s="3036"/>
      <c r="L48" s="1108"/>
      <c r="M48" s="1336"/>
    </row>
    <row r="49" spans="1:13" ht="12.75" customHeight="1">
      <c r="A49" s="1270">
        <v>40</v>
      </c>
      <c r="B49" s="1271"/>
      <c r="C49" s="1272" t="s">
        <v>2011</v>
      </c>
      <c r="D49" s="1315">
        <v>43295</v>
      </c>
      <c r="E49" s="597"/>
      <c r="F49" s="596"/>
      <c r="G49" s="1274">
        <v>40</v>
      </c>
      <c r="H49" s="1275"/>
      <c r="I49" s="2077"/>
      <c r="J49" s="3035"/>
      <c r="K49" s="3036"/>
      <c r="L49" s="1108"/>
      <c r="M49" s="1336"/>
    </row>
    <row r="50" spans="1:13" ht="12.75" customHeight="1">
      <c r="A50" s="1270">
        <v>41</v>
      </c>
      <c r="B50" s="1271"/>
      <c r="C50" s="1272" t="s">
        <v>2012</v>
      </c>
      <c r="D50" s="1315">
        <v>0</v>
      </c>
      <c r="E50" s="1276"/>
      <c r="F50" s="596"/>
      <c r="G50" s="1274">
        <v>41</v>
      </c>
      <c r="H50" s="1275"/>
      <c r="I50" s="2077"/>
      <c r="J50" s="3035"/>
      <c r="K50" s="3036"/>
      <c r="L50" s="1108"/>
      <c r="M50" s="1336"/>
    </row>
    <row r="51" spans="1:13" ht="12.75" customHeight="1">
      <c r="A51" s="1270">
        <v>42</v>
      </c>
      <c r="B51" s="1271"/>
      <c r="C51" s="1272" t="s">
        <v>2013</v>
      </c>
      <c r="D51" s="1315">
        <v>801277</v>
      </c>
      <c r="E51" s="1276"/>
      <c r="F51" s="596"/>
      <c r="G51" s="1274">
        <v>42</v>
      </c>
      <c r="H51" s="1275"/>
      <c r="I51" s="2077"/>
      <c r="J51" s="3035"/>
      <c r="K51" s="3036"/>
      <c r="L51" s="1108"/>
      <c r="M51" s="1336"/>
    </row>
    <row r="52" spans="1:13" ht="12.75" customHeight="1" thickBot="1">
      <c r="A52" s="1270">
        <v>43</v>
      </c>
      <c r="B52" s="1271"/>
      <c r="C52" s="1272" t="s">
        <v>2014</v>
      </c>
      <c r="D52" s="1321">
        <v>56858169</v>
      </c>
      <c r="E52" s="1318">
        <v>0</v>
      </c>
      <c r="F52" s="1319">
        <v>0</v>
      </c>
      <c r="G52" s="1274">
        <v>43</v>
      </c>
      <c r="H52" s="1275"/>
      <c r="I52" s="2077"/>
      <c r="J52" s="2895"/>
      <c r="K52" s="2562"/>
      <c r="L52" s="1108"/>
      <c r="M52" s="1336"/>
    </row>
    <row r="53" spans="1:13" ht="15.75" customHeight="1">
      <c r="A53" s="1263"/>
      <c r="B53" s="1334"/>
      <c r="C53" s="1254"/>
      <c r="D53" s="628"/>
      <c r="E53" s="1254"/>
      <c r="F53" s="1254"/>
      <c r="G53" s="1278"/>
      <c r="H53" s="590"/>
      <c r="I53" s="600"/>
      <c r="J53" s="600"/>
      <c r="K53" s="600"/>
      <c r="L53" s="600"/>
      <c r="M53" s="590"/>
    </row>
    <row r="54" spans="1:13" ht="12.75" customHeight="1">
      <c r="A54" s="1263"/>
      <c r="B54" s="590"/>
      <c r="C54" s="590"/>
      <c r="D54" s="1254"/>
      <c r="E54" s="1254"/>
      <c r="F54" s="1254"/>
      <c r="G54" s="1278"/>
      <c r="H54" s="590"/>
      <c r="I54" s="600"/>
      <c r="J54" s="600"/>
      <c r="K54" s="600"/>
      <c r="L54" s="600"/>
      <c r="M54" s="590"/>
    </row>
    <row r="55" spans="1:13" ht="12.75" customHeight="1">
      <c r="A55" s="1260"/>
      <c r="B55" s="1261"/>
      <c r="C55" s="1261"/>
      <c r="D55" s="1261"/>
      <c r="E55" s="1261"/>
      <c r="F55" s="1261"/>
      <c r="G55" s="1262"/>
      <c r="H55" s="590"/>
      <c r="I55" s="600"/>
      <c r="J55" s="600"/>
      <c r="K55" s="600"/>
      <c r="L55" s="600"/>
      <c r="M55" s="590"/>
    </row>
    <row r="56" spans="1:13" ht="12.75" customHeight="1">
      <c r="A56" s="1263"/>
      <c r="B56" s="164"/>
      <c r="C56" s="1254"/>
      <c r="D56" s="1254"/>
      <c r="E56" s="1254"/>
      <c r="F56" s="1254"/>
      <c r="G56" s="1278"/>
    </row>
    <row r="57" spans="1:13" ht="24.75" customHeight="1">
      <c r="A57" s="590"/>
      <c r="B57" s="590"/>
      <c r="C57" s="590"/>
      <c r="D57" s="823"/>
      <c r="E57" s="590"/>
      <c r="F57" s="590"/>
      <c r="G57" s="590"/>
      <c r="H57" s="590"/>
      <c r="I57" s="600"/>
      <c r="J57" s="600"/>
      <c r="K57" s="600"/>
      <c r="L57" s="600"/>
      <c r="M57" s="590"/>
    </row>
    <row r="58" spans="1:13" ht="12.75">
      <c r="A58" s="590"/>
      <c r="B58" s="590"/>
      <c r="C58" s="590"/>
      <c r="D58" s="823"/>
      <c r="E58" s="590"/>
      <c r="F58" s="590"/>
      <c r="G58" s="590"/>
      <c r="H58" s="590"/>
      <c r="I58" s="600"/>
      <c r="J58" s="600"/>
      <c r="K58" s="600"/>
      <c r="L58" s="600"/>
      <c r="M58" s="590"/>
    </row>
    <row r="59" spans="1:13" ht="12.75">
      <c r="A59" s="590"/>
      <c r="B59" s="590"/>
      <c r="C59" s="590"/>
      <c r="D59" s="1338"/>
      <c r="E59" s="590"/>
      <c r="F59" s="590"/>
      <c r="G59" s="590"/>
      <c r="H59" s="590"/>
      <c r="I59" s="600"/>
      <c r="J59" s="600"/>
      <c r="K59" s="600"/>
      <c r="L59" s="600"/>
      <c r="M59" s="590"/>
    </row>
    <row r="60" spans="1:13" ht="12.75">
      <c r="A60" s="590"/>
      <c r="B60" s="590"/>
      <c r="C60" s="590"/>
      <c r="D60" s="1338"/>
      <c r="E60" s="590"/>
      <c r="F60" s="590"/>
      <c r="G60" s="590"/>
      <c r="H60" s="590"/>
      <c r="I60" s="600"/>
      <c r="J60" s="600"/>
      <c r="K60" s="600"/>
      <c r="L60" s="600"/>
      <c r="M60" s="590"/>
    </row>
  </sheetData>
  <pageMargins left="0.65" right="0.25" top="0.5" bottom="0.5" header="0.25" footer="0.25"/>
  <pageSetup scale="95" orientation="portrait" r:id="rId1"/>
  <headerFooter alignWithMargins="0">
    <oddHeader>&amp;L&amp;"Arial,Regular"&amp;8 32&amp;R&amp;"Arial,Regular"&amp;8Road Initials: UPRR  Year: 2012</oddHeader>
    <oddFooter>&amp;L&amp;"Arial,Regular"&amp;8Railroad Annual Report R-1</oddFooter>
  </headerFooter>
  <drawing r:id="rId2"/>
</worksheet>
</file>

<file path=xl/worksheets/sheet28.xml><?xml version="1.0" encoding="utf-8"?>
<worksheet xmlns="http://schemas.openxmlformats.org/spreadsheetml/2006/main" xmlns:r="http://schemas.openxmlformats.org/officeDocument/2006/relationships">
  <sheetPr codeName="Sheet28">
    <pageSetUpPr fitToPage="1"/>
  </sheetPr>
  <dimension ref="A1:Q95"/>
  <sheetViews>
    <sheetView zoomScaleNormal="100" zoomScaleSheetLayoutView="90" workbookViewId="0"/>
  </sheetViews>
  <sheetFormatPr defaultRowHeight="11.25"/>
  <cols>
    <col min="1" max="1" width="3.375" style="1305" customWidth="1"/>
    <col min="2" max="2" width="4.125" style="1284" customWidth="1"/>
    <col min="3" max="6" width="21.625" style="1284" customWidth="1"/>
    <col min="7" max="7" width="3.375" style="1305" customWidth="1"/>
    <col min="8" max="8" width="11.625" style="1284" bestFit="1" customWidth="1"/>
    <col min="9" max="11" width="9" style="1284"/>
    <col min="12" max="17" width="9" style="1749"/>
    <col min="18" max="16384" width="9" style="1284"/>
  </cols>
  <sheetData>
    <row r="1" spans="1:17" ht="12.75" customHeight="1">
      <c r="A1" s="1280"/>
      <c r="B1" s="1281"/>
      <c r="C1" s="1281"/>
      <c r="D1" s="1282"/>
      <c r="E1" s="1281"/>
      <c r="F1" s="1281"/>
      <c r="G1" s="1283"/>
      <c r="H1" s="1324"/>
      <c r="I1" s="1324"/>
      <c r="J1" s="1324"/>
      <c r="K1" s="590"/>
      <c r="L1" s="602"/>
      <c r="M1" s="602"/>
      <c r="N1" s="602"/>
      <c r="O1" s="602"/>
      <c r="P1" s="602"/>
      <c r="Q1" s="602"/>
    </row>
    <row r="2" spans="1:17" ht="12.75" customHeight="1">
      <c r="A2" s="3516" t="s">
        <v>2015</v>
      </c>
      <c r="B2" s="3517"/>
      <c r="C2" s="3517"/>
      <c r="D2" s="3517"/>
      <c r="E2" s="3517"/>
      <c r="F2" s="3517"/>
      <c r="G2" s="3518"/>
      <c r="H2" s="1285"/>
      <c r="I2" s="1285"/>
      <c r="J2" s="1285"/>
      <c r="K2" s="590"/>
      <c r="L2" s="602"/>
      <c r="M2" s="602"/>
      <c r="N2" s="602"/>
      <c r="O2" s="602"/>
      <c r="P2" s="602"/>
      <c r="Q2" s="602"/>
    </row>
    <row r="3" spans="1:17" ht="12.75" customHeight="1">
      <c r="A3" s="3516" t="s">
        <v>1</v>
      </c>
      <c r="B3" s="3517"/>
      <c r="C3" s="3517"/>
      <c r="D3" s="3517"/>
      <c r="E3" s="3517"/>
      <c r="F3" s="3517"/>
      <c r="G3" s="3518"/>
      <c r="H3" s="1285"/>
      <c r="I3" s="1285"/>
      <c r="J3" s="1285"/>
      <c r="K3" s="590"/>
      <c r="L3" s="602"/>
      <c r="M3" s="602"/>
      <c r="N3" s="602"/>
      <c r="O3" s="602"/>
      <c r="P3" s="602"/>
      <c r="Q3" s="602"/>
    </row>
    <row r="4" spans="1:17" ht="12.75" customHeight="1">
      <c r="A4" s="1286"/>
      <c r="B4" s="1287"/>
      <c r="C4" s="1288"/>
      <c r="D4" s="1288"/>
      <c r="E4" s="1288"/>
      <c r="F4" s="1287"/>
      <c r="G4" s="1289"/>
      <c r="H4" s="1324"/>
      <c r="I4" s="1324"/>
      <c r="J4" s="1324"/>
      <c r="K4" s="590"/>
      <c r="L4" s="602"/>
      <c r="M4" s="602"/>
      <c r="N4" s="602"/>
      <c r="O4" s="602"/>
      <c r="P4" s="602"/>
      <c r="Q4" s="602"/>
    </row>
    <row r="5" spans="1:17" ht="24.75" customHeight="1">
      <c r="A5" s="1290"/>
      <c r="B5" s="1291"/>
      <c r="C5" s="1292"/>
      <c r="D5" s="1330"/>
      <c r="E5" s="1330"/>
      <c r="F5" s="1293"/>
      <c r="G5" s="1290"/>
      <c r="H5" s="1324"/>
      <c r="I5" s="1324"/>
      <c r="J5" s="1324"/>
      <c r="K5" s="590"/>
      <c r="L5" s="1748"/>
      <c r="N5" s="602"/>
      <c r="O5" s="602"/>
      <c r="P5" s="602"/>
      <c r="Q5" s="602"/>
    </row>
    <row r="6" spans="1:17" ht="12.75" customHeight="1">
      <c r="A6" s="1290"/>
      <c r="B6" s="1291"/>
      <c r="C6" s="1294"/>
      <c r="D6" s="1295"/>
      <c r="E6" s="1295"/>
      <c r="F6" s="1293"/>
      <c r="G6" s="1290"/>
      <c r="H6" s="1324"/>
      <c r="I6" s="1324"/>
      <c r="J6" s="1324"/>
      <c r="K6" s="590"/>
      <c r="L6" s="602"/>
      <c r="M6" s="602"/>
      <c r="N6" s="602"/>
      <c r="O6" s="602"/>
      <c r="P6" s="602"/>
      <c r="Q6" s="602"/>
    </row>
    <row r="7" spans="1:17" ht="12.75" customHeight="1">
      <c r="A7" s="1296" t="s">
        <v>7</v>
      </c>
      <c r="B7" s="1297" t="s">
        <v>8</v>
      </c>
      <c r="C7" s="1297" t="s">
        <v>2016</v>
      </c>
      <c r="D7" s="1296" t="s">
        <v>2017</v>
      </c>
      <c r="E7" s="1331"/>
      <c r="F7" s="1293"/>
      <c r="G7" s="1296" t="s">
        <v>7</v>
      </c>
      <c r="H7" s="1325"/>
      <c r="I7" s="1323"/>
      <c r="J7" s="1323"/>
      <c r="K7" s="590"/>
      <c r="L7" s="602"/>
      <c r="M7" s="602"/>
      <c r="N7" s="602"/>
      <c r="O7" s="602"/>
      <c r="P7" s="602"/>
      <c r="Q7" s="602"/>
    </row>
    <row r="8" spans="1:17" ht="12.75" customHeight="1">
      <c r="A8" s="1296" t="s">
        <v>12</v>
      </c>
      <c r="B8" s="1297" t="s">
        <v>13</v>
      </c>
      <c r="C8" s="1297" t="s">
        <v>2018</v>
      </c>
      <c r="D8" s="1296" t="s">
        <v>2018</v>
      </c>
      <c r="E8" s="1296" t="s">
        <v>2019</v>
      </c>
      <c r="F8" s="1298" t="s">
        <v>2020</v>
      </c>
      <c r="G8" s="1296" t="s">
        <v>12</v>
      </c>
      <c r="H8" s="1323"/>
      <c r="I8" s="1323"/>
      <c r="J8" s="1323"/>
      <c r="K8" s="590"/>
      <c r="L8" s="602"/>
      <c r="M8" s="602"/>
      <c r="N8" s="602"/>
      <c r="O8" s="602"/>
      <c r="P8" s="602"/>
      <c r="Q8" s="602"/>
    </row>
    <row r="9" spans="1:17" ht="12.75" customHeight="1" thickBot="1">
      <c r="A9" s="1299"/>
      <c r="B9" s="1271"/>
      <c r="C9" s="1297" t="s">
        <v>24</v>
      </c>
      <c r="D9" s="1296" t="s">
        <v>25</v>
      </c>
      <c r="E9" s="1296" t="s">
        <v>26</v>
      </c>
      <c r="F9" s="1298" t="s">
        <v>322</v>
      </c>
      <c r="G9" s="1299"/>
      <c r="H9" s="1326"/>
      <c r="I9" s="1324"/>
      <c r="J9" s="1324"/>
      <c r="K9" s="590"/>
      <c r="L9" s="602"/>
      <c r="M9" s="1750"/>
      <c r="N9" s="1750"/>
      <c r="O9" s="1750"/>
      <c r="P9" s="602"/>
      <c r="Q9" s="602"/>
    </row>
    <row r="10" spans="1:17" ht="12.75" customHeight="1">
      <c r="A10" s="1300">
        <v>1</v>
      </c>
      <c r="B10" s="1271"/>
      <c r="C10" s="294">
        <v>37732</v>
      </c>
      <c r="D10" s="1339">
        <v>20864</v>
      </c>
      <c r="E10" s="1337">
        <v>16868</v>
      </c>
      <c r="F10" s="365">
        <v>4752464</v>
      </c>
      <c r="G10" s="1301">
        <v>1</v>
      </c>
      <c r="H10" s="1325"/>
      <c r="I10" s="1325"/>
      <c r="J10" s="1325"/>
      <c r="L10" s="1085"/>
      <c r="M10" s="1657"/>
      <c r="N10" s="1657"/>
      <c r="O10" s="1657"/>
      <c r="P10" s="2078"/>
      <c r="Q10" s="2078"/>
    </row>
    <row r="11" spans="1:17" ht="12.75" customHeight="1">
      <c r="A11" s="1300">
        <v>2</v>
      </c>
      <c r="B11" s="1271"/>
      <c r="C11" s="1315">
        <v>29078</v>
      </c>
      <c r="D11" s="1333">
        <v>27308</v>
      </c>
      <c r="E11" s="1329">
        <v>1770</v>
      </c>
      <c r="F11" s="1328">
        <v>3033388</v>
      </c>
      <c r="G11" s="1301">
        <v>2</v>
      </c>
      <c r="H11" s="1325"/>
      <c r="I11" s="1325"/>
      <c r="J11" s="1325"/>
      <c r="L11" s="1085"/>
      <c r="M11" s="1657"/>
      <c r="N11" s="1657"/>
      <c r="O11" s="1657"/>
      <c r="P11" s="2078"/>
      <c r="Q11" s="2078"/>
    </row>
    <row r="12" spans="1:17" ht="12.75" customHeight="1">
      <c r="A12" s="1300">
        <v>3</v>
      </c>
      <c r="B12" s="1271"/>
      <c r="C12" s="1315">
        <v>4457</v>
      </c>
      <c r="D12" s="1333">
        <v>1891</v>
      </c>
      <c r="E12" s="1329">
        <v>2566</v>
      </c>
      <c r="F12" s="1328">
        <v>97262</v>
      </c>
      <c r="G12" s="1301">
        <v>3</v>
      </c>
      <c r="H12" s="1325"/>
      <c r="I12" s="1325"/>
      <c r="J12" s="1325"/>
      <c r="L12" s="1085"/>
      <c r="M12" s="1657"/>
      <c r="N12" s="1657"/>
      <c r="O12" s="1657"/>
      <c r="P12" s="2078"/>
      <c r="Q12" s="2078"/>
    </row>
    <row r="13" spans="1:17" ht="12.75" customHeight="1">
      <c r="A13" s="1300">
        <v>4</v>
      </c>
      <c r="B13" s="1271"/>
      <c r="C13" s="1315">
        <v>1039</v>
      </c>
      <c r="D13" s="1333">
        <v>2711</v>
      </c>
      <c r="E13" s="1329">
        <v>-1672</v>
      </c>
      <c r="F13" s="1328">
        <v>358812</v>
      </c>
      <c r="G13" s="1301">
        <v>4</v>
      </c>
      <c r="H13" s="1325"/>
      <c r="I13" s="1325"/>
      <c r="J13" s="1325"/>
      <c r="L13" s="1085"/>
      <c r="M13" s="1657"/>
      <c r="N13" s="1657"/>
      <c r="O13" s="1657"/>
      <c r="P13" s="2078"/>
      <c r="Q13" s="2078"/>
    </row>
    <row r="14" spans="1:17" ht="12.75" customHeight="1">
      <c r="A14" s="1300">
        <v>5</v>
      </c>
      <c r="B14" s="1271"/>
      <c r="C14" s="1315">
        <v>147489</v>
      </c>
      <c r="D14" s="1333">
        <v>31246</v>
      </c>
      <c r="E14" s="1329">
        <v>116243</v>
      </c>
      <c r="F14" s="1328">
        <v>3290414</v>
      </c>
      <c r="G14" s="1301">
        <v>5</v>
      </c>
      <c r="H14" s="1325"/>
      <c r="I14" s="1325"/>
      <c r="J14" s="1325"/>
      <c r="L14" s="1085"/>
      <c r="M14" s="1657"/>
      <c r="N14" s="1657"/>
      <c r="O14" s="1657"/>
      <c r="P14" s="2078"/>
      <c r="Q14" s="2078"/>
    </row>
    <row r="15" spans="1:17" ht="12.75" customHeight="1">
      <c r="A15" s="1300">
        <v>6</v>
      </c>
      <c r="B15" s="1271"/>
      <c r="C15" s="1315">
        <v>0</v>
      </c>
      <c r="D15" s="1333">
        <v>0</v>
      </c>
      <c r="E15" s="1329">
        <v>0</v>
      </c>
      <c r="F15" s="1328">
        <v>0</v>
      </c>
      <c r="G15" s="1301">
        <v>6</v>
      </c>
      <c r="H15" s="1325"/>
      <c r="I15" s="1325"/>
      <c r="J15" s="1325"/>
      <c r="L15" s="1085"/>
      <c r="M15" s="1657"/>
      <c r="N15" s="1657"/>
      <c r="O15" s="1657"/>
      <c r="P15" s="2078"/>
      <c r="Q15" s="2078"/>
    </row>
    <row r="16" spans="1:17" ht="12.75" customHeight="1">
      <c r="A16" s="1300">
        <v>7</v>
      </c>
      <c r="B16" s="1271"/>
      <c r="C16" s="1315">
        <v>472979</v>
      </c>
      <c r="D16" s="1333">
        <v>91769</v>
      </c>
      <c r="E16" s="1329">
        <v>381210</v>
      </c>
      <c r="F16" s="1328">
        <v>8785221</v>
      </c>
      <c r="G16" s="1301">
        <v>7</v>
      </c>
      <c r="H16" s="1325"/>
      <c r="I16" s="1325"/>
      <c r="J16" s="1325"/>
      <c r="L16" s="1085"/>
      <c r="M16" s="1657"/>
      <c r="N16" s="1657"/>
      <c r="O16" s="1657"/>
      <c r="P16" s="2078"/>
      <c r="Q16" s="2078"/>
    </row>
    <row r="17" spans="1:17" ht="12.75" customHeight="1">
      <c r="A17" s="1300">
        <v>8</v>
      </c>
      <c r="B17" s="1271"/>
      <c r="C17" s="1315">
        <v>898871</v>
      </c>
      <c r="D17" s="1333">
        <v>257516</v>
      </c>
      <c r="E17" s="1329">
        <v>641355</v>
      </c>
      <c r="F17" s="1328">
        <v>13861529</v>
      </c>
      <c r="G17" s="1301">
        <v>8</v>
      </c>
      <c r="H17" s="1325"/>
      <c r="I17" s="1325"/>
      <c r="J17" s="1325"/>
      <c r="L17" s="1085"/>
      <c r="M17" s="1657"/>
      <c r="N17" s="1657"/>
      <c r="O17" s="1657"/>
      <c r="P17" s="2078"/>
      <c r="Q17" s="2078"/>
    </row>
    <row r="18" spans="1:17" ht="12.75" customHeight="1">
      <c r="A18" s="1300">
        <v>9</v>
      </c>
      <c r="B18" s="1271"/>
      <c r="C18" s="1315">
        <v>268652</v>
      </c>
      <c r="D18" s="1333">
        <v>46138</v>
      </c>
      <c r="E18" s="1329">
        <v>222514</v>
      </c>
      <c r="F18" s="1328">
        <v>4621333</v>
      </c>
      <c r="G18" s="1301">
        <v>9</v>
      </c>
      <c r="H18" s="1325"/>
      <c r="I18" s="1325"/>
      <c r="J18" s="1325"/>
      <c r="L18" s="1085"/>
      <c r="M18" s="1657"/>
      <c r="N18" s="1657"/>
      <c r="O18" s="1657"/>
      <c r="P18" s="2078"/>
      <c r="Q18" s="2078"/>
    </row>
    <row r="19" spans="1:17" ht="12.75" customHeight="1">
      <c r="A19" s="1300">
        <v>10</v>
      </c>
      <c r="B19" s="1271"/>
      <c r="C19" s="1315">
        <v>3357</v>
      </c>
      <c r="D19" s="1333">
        <v>-765</v>
      </c>
      <c r="E19" s="1329">
        <v>4122</v>
      </c>
      <c r="F19" s="1328">
        <v>89608</v>
      </c>
      <c r="G19" s="1301">
        <v>10</v>
      </c>
      <c r="H19" s="1325"/>
      <c r="I19" s="1325"/>
      <c r="J19" s="1325"/>
      <c r="L19" s="1085"/>
      <c r="M19" s="1657"/>
      <c r="N19" s="1657"/>
      <c r="O19" s="1657"/>
      <c r="P19" s="2078"/>
      <c r="Q19" s="2078"/>
    </row>
    <row r="20" spans="1:17" ht="12.75" customHeight="1">
      <c r="A20" s="1300">
        <v>11</v>
      </c>
      <c r="B20" s="1271"/>
      <c r="C20" s="1315">
        <v>25294</v>
      </c>
      <c r="D20" s="1333">
        <v>1707</v>
      </c>
      <c r="E20" s="1329">
        <v>23587</v>
      </c>
      <c r="F20" s="1328">
        <v>650479</v>
      </c>
      <c r="G20" s="1301">
        <v>11</v>
      </c>
      <c r="H20" s="1325"/>
      <c r="I20" s="1325"/>
      <c r="J20" s="1325"/>
      <c r="L20" s="1085"/>
      <c r="M20" s="1657"/>
      <c r="N20" s="1657"/>
      <c r="O20" s="1657"/>
      <c r="P20" s="2078"/>
      <c r="Q20" s="2078"/>
    </row>
    <row r="21" spans="1:17" ht="12.75" customHeight="1">
      <c r="A21" s="1300">
        <v>12</v>
      </c>
      <c r="B21" s="1271"/>
      <c r="C21" s="1315">
        <v>253</v>
      </c>
      <c r="D21" s="1333">
        <v>-4</v>
      </c>
      <c r="E21" s="1329">
        <v>257</v>
      </c>
      <c r="F21" s="1328">
        <v>38971</v>
      </c>
      <c r="G21" s="1301">
        <v>12</v>
      </c>
      <c r="H21" s="1325"/>
      <c r="I21" s="1325"/>
      <c r="J21" s="1325"/>
      <c r="L21" s="1085"/>
      <c r="M21" s="1657"/>
      <c r="N21" s="1657"/>
      <c r="O21" s="1657"/>
      <c r="P21" s="2078"/>
      <c r="Q21" s="2078"/>
    </row>
    <row r="22" spans="1:17" ht="12.75" customHeight="1">
      <c r="A22" s="1300">
        <v>13</v>
      </c>
      <c r="B22" s="1271"/>
      <c r="C22" s="1315">
        <v>0</v>
      </c>
      <c r="D22" s="1333">
        <v>-139</v>
      </c>
      <c r="E22" s="1329">
        <v>139</v>
      </c>
      <c r="F22" s="1328">
        <v>8115</v>
      </c>
      <c r="G22" s="1301">
        <v>13</v>
      </c>
      <c r="H22" s="1325"/>
      <c r="I22" s="1325"/>
      <c r="J22" s="1325"/>
      <c r="L22" s="1085"/>
      <c r="M22" s="1657"/>
      <c r="N22" s="1657"/>
      <c r="O22" s="1657"/>
      <c r="P22" s="2078"/>
      <c r="Q22" s="2078"/>
    </row>
    <row r="23" spans="1:17" ht="12.75" customHeight="1">
      <c r="A23" s="1300">
        <v>14</v>
      </c>
      <c r="B23" s="1271"/>
      <c r="C23" s="1315">
        <v>144804</v>
      </c>
      <c r="D23" s="1333">
        <v>780</v>
      </c>
      <c r="E23" s="1329">
        <v>144024</v>
      </c>
      <c r="F23" s="1328">
        <v>316157</v>
      </c>
      <c r="G23" s="1301">
        <v>14</v>
      </c>
      <c r="H23" s="1325"/>
      <c r="I23" s="1325"/>
      <c r="J23" s="1325"/>
      <c r="L23" s="1085"/>
      <c r="M23" s="1657"/>
      <c r="N23" s="1657"/>
      <c r="O23" s="1657"/>
      <c r="P23" s="2078"/>
      <c r="Q23" s="2078"/>
    </row>
    <row r="24" spans="1:17" ht="12.75" customHeight="1">
      <c r="A24" s="1300">
        <v>15</v>
      </c>
      <c r="B24" s="1271"/>
      <c r="C24" s="1315">
        <v>15347</v>
      </c>
      <c r="D24" s="1333">
        <v>-4799</v>
      </c>
      <c r="E24" s="1329">
        <v>20146</v>
      </c>
      <c r="F24" s="1328">
        <v>517367</v>
      </c>
      <c r="G24" s="1301">
        <v>15</v>
      </c>
      <c r="H24" s="1325"/>
      <c r="I24" s="1325"/>
      <c r="J24" s="1325"/>
      <c r="L24" s="1085"/>
      <c r="M24" s="1657"/>
      <c r="N24" s="1657"/>
      <c r="O24" s="1657"/>
      <c r="P24" s="2078"/>
      <c r="Q24" s="2078"/>
    </row>
    <row r="25" spans="1:17" ht="12.75" customHeight="1">
      <c r="A25" s="1300">
        <v>16</v>
      </c>
      <c r="B25" s="1271"/>
      <c r="C25" s="1315">
        <v>0</v>
      </c>
      <c r="D25" s="1333">
        <v>0</v>
      </c>
      <c r="E25" s="1329">
        <v>0</v>
      </c>
      <c r="F25" s="1328">
        <v>984</v>
      </c>
      <c r="G25" s="1301">
        <v>16</v>
      </c>
      <c r="H25" s="1325"/>
      <c r="I25" s="1325"/>
      <c r="J25" s="1325"/>
      <c r="L25" s="1085"/>
      <c r="M25" s="1657"/>
      <c r="N25" s="1657"/>
      <c r="O25" s="1657"/>
      <c r="P25" s="2078"/>
      <c r="Q25" s="2078"/>
    </row>
    <row r="26" spans="1:17" ht="12.75" customHeight="1">
      <c r="A26" s="1300">
        <v>17</v>
      </c>
      <c r="B26" s="1271"/>
      <c r="C26" s="1315">
        <v>2397</v>
      </c>
      <c r="D26" s="1333">
        <v>0</v>
      </c>
      <c r="E26" s="1329">
        <v>2397</v>
      </c>
      <c r="F26" s="1328">
        <v>37074</v>
      </c>
      <c r="G26" s="1301">
        <v>17</v>
      </c>
      <c r="H26" s="1325"/>
      <c r="I26" s="1325"/>
      <c r="J26" s="1325"/>
      <c r="L26" s="1085"/>
      <c r="M26" s="1657"/>
      <c r="N26" s="1657"/>
      <c r="O26" s="1657"/>
      <c r="P26" s="2078"/>
      <c r="Q26" s="2078"/>
    </row>
    <row r="27" spans="1:17" ht="12.75" customHeight="1">
      <c r="A27" s="1300">
        <v>18</v>
      </c>
      <c r="B27" s="1271"/>
      <c r="C27" s="1315">
        <v>0</v>
      </c>
      <c r="D27" s="1333">
        <v>61</v>
      </c>
      <c r="E27" s="1329">
        <v>-61</v>
      </c>
      <c r="F27" s="1328">
        <v>1096</v>
      </c>
      <c r="G27" s="1301">
        <v>18</v>
      </c>
      <c r="H27" s="1325"/>
      <c r="I27" s="1325"/>
      <c r="J27" s="1325"/>
      <c r="L27" s="1085"/>
      <c r="M27" s="1657"/>
      <c r="N27" s="1657"/>
      <c r="O27" s="1657"/>
      <c r="P27" s="2078"/>
      <c r="Q27" s="2078"/>
    </row>
    <row r="28" spans="1:17" ht="12.75" customHeight="1">
      <c r="A28" s="1300">
        <v>19</v>
      </c>
      <c r="B28" s="1271"/>
      <c r="C28" s="1315">
        <v>22272</v>
      </c>
      <c r="D28" s="1333">
        <v>1823</v>
      </c>
      <c r="E28" s="1329">
        <v>20449</v>
      </c>
      <c r="F28" s="1328">
        <v>976945</v>
      </c>
      <c r="G28" s="1301">
        <v>19</v>
      </c>
      <c r="H28" s="1325"/>
      <c r="I28" s="1325"/>
      <c r="J28" s="1325"/>
      <c r="L28" s="1085"/>
      <c r="M28" s="1657"/>
      <c r="N28" s="1657"/>
      <c r="O28" s="1657"/>
      <c r="P28" s="2078"/>
      <c r="Q28" s="2078"/>
    </row>
    <row r="29" spans="1:17" ht="12.75" customHeight="1">
      <c r="A29" s="1300">
        <v>20</v>
      </c>
      <c r="B29" s="1271"/>
      <c r="C29" s="1315">
        <v>53198</v>
      </c>
      <c r="D29" s="1333">
        <v>7251</v>
      </c>
      <c r="E29" s="1329">
        <v>45947</v>
      </c>
      <c r="F29" s="1328">
        <v>528630</v>
      </c>
      <c r="G29" s="1301">
        <v>20</v>
      </c>
      <c r="H29" s="1325"/>
      <c r="I29" s="1325"/>
      <c r="J29" s="1325"/>
      <c r="L29" s="1085"/>
      <c r="M29" s="1657"/>
      <c r="N29" s="1657"/>
      <c r="O29" s="1657"/>
      <c r="P29" s="2078"/>
      <c r="Q29" s="2078"/>
    </row>
    <row r="30" spans="1:17" ht="12.75" customHeight="1">
      <c r="A30" s="1300">
        <v>21</v>
      </c>
      <c r="B30" s="1271"/>
      <c r="C30" s="1315">
        <v>431574</v>
      </c>
      <c r="D30" s="1333">
        <v>182753</v>
      </c>
      <c r="E30" s="1329">
        <v>248821</v>
      </c>
      <c r="F30" s="1328">
        <v>3694283</v>
      </c>
      <c r="G30" s="1301">
        <v>21</v>
      </c>
      <c r="H30" s="1325"/>
      <c r="I30" s="1325"/>
      <c r="J30" s="1325"/>
      <c r="L30" s="1085"/>
      <c r="M30" s="1657"/>
      <c r="N30" s="1657"/>
      <c r="O30" s="1657"/>
      <c r="P30" s="2078"/>
      <c r="Q30" s="2078"/>
    </row>
    <row r="31" spans="1:17" ht="12.75" customHeight="1">
      <c r="A31" s="1300">
        <v>22</v>
      </c>
      <c r="B31" s="1271"/>
      <c r="C31" s="1315">
        <v>0</v>
      </c>
      <c r="D31" s="1333">
        <v>-8</v>
      </c>
      <c r="E31" s="1329">
        <v>8</v>
      </c>
      <c r="F31" s="1328">
        <v>8</v>
      </c>
      <c r="G31" s="1301">
        <v>22</v>
      </c>
      <c r="H31" s="1325"/>
      <c r="I31" s="1325"/>
      <c r="J31" s="1325"/>
      <c r="L31" s="1085"/>
      <c r="M31" s="1657"/>
      <c r="N31" s="1657"/>
      <c r="O31" s="1657"/>
      <c r="P31" s="2078"/>
      <c r="Q31" s="2078"/>
    </row>
    <row r="32" spans="1:17" ht="12.75" customHeight="1">
      <c r="A32" s="1300">
        <v>23</v>
      </c>
      <c r="B32" s="1271"/>
      <c r="C32" s="1315">
        <v>20180</v>
      </c>
      <c r="D32" s="1333">
        <v>187</v>
      </c>
      <c r="E32" s="1329">
        <v>19993</v>
      </c>
      <c r="F32" s="1328">
        <v>144142</v>
      </c>
      <c r="G32" s="1301">
        <v>23</v>
      </c>
      <c r="H32" s="1325"/>
      <c r="I32" s="1325"/>
      <c r="J32" s="1325"/>
      <c r="L32" s="1085"/>
      <c r="M32" s="1657"/>
      <c r="N32" s="1657"/>
      <c r="O32" s="1657"/>
      <c r="P32" s="2078"/>
      <c r="Q32" s="2078"/>
    </row>
    <row r="33" spans="1:17" ht="12.75" customHeight="1">
      <c r="A33" s="1300">
        <v>24</v>
      </c>
      <c r="B33" s="1271"/>
      <c r="C33" s="1315">
        <v>11</v>
      </c>
      <c r="D33" s="1333">
        <v>-2</v>
      </c>
      <c r="E33" s="1329">
        <v>13</v>
      </c>
      <c r="F33" s="1328">
        <v>20653</v>
      </c>
      <c r="G33" s="1301">
        <v>24</v>
      </c>
      <c r="H33" s="1325"/>
      <c r="I33" s="1325"/>
      <c r="J33" s="1325"/>
      <c r="L33" s="1085"/>
      <c r="M33" s="1657"/>
      <c r="N33" s="1657"/>
      <c r="O33" s="1657"/>
      <c r="P33" s="2078"/>
      <c r="Q33" s="2078"/>
    </row>
    <row r="34" spans="1:17" ht="12.75" customHeight="1">
      <c r="A34" s="1300">
        <v>25</v>
      </c>
      <c r="B34" s="1271"/>
      <c r="C34" s="1315">
        <v>47880</v>
      </c>
      <c r="D34" s="1333">
        <v>36268</v>
      </c>
      <c r="E34" s="1329">
        <v>11612</v>
      </c>
      <c r="F34" s="1328">
        <v>666229</v>
      </c>
      <c r="G34" s="1301">
        <v>25</v>
      </c>
      <c r="H34" s="1325"/>
      <c r="I34" s="1325"/>
      <c r="J34" s="1325"/>
      <c r="L34" s="1085"/>
      <c r="M34" s="1657"/>
      <c r="N34" s="1657"/>
      <c r="O34" s="1657"/>
      <c r="P34" s="2078"/>
      <c r="Q34" s="2078"/>
    </row>
    <row r="35" spans="1:17" ht="12.75" customHeight="1">
      <c r="A35" s="1300">
        <v>26</v>
      </c>
      <c r="B35" s="1271"/>
      <c r="C35" s="1315">
        <v>44752</v>
      </c>
      <c r="D35" s="1333">
        <v>5822</v>
      </c>
      <c r="E35" s="1329">
        <v>38930</v>
      </c>
      <c r="F35" s="1328">
        <v>879400</v>
      </c>
      <c r="G35" s="1301">
        <v>26</v>
      </c>
      <c r="H35" s="1325"/>
      <c r="I35" s="1325"/>
      <c r="J35" s="1325"/>
      <c r="L35" s="1085"/>
      <c r="M35" s="1657"/>
      <c r="N35" s="1657"/>
      <c r="O35" s="1657"/>
      <c r="P35" s="2078"/>
      <c r="Q35" s="2078"/>
    </row>
    <row r="36" spans="1:17" ht="12.75" customHeight="1">
      <c r="A36" s="1300">
        <v>27</v>
      </c>
      <c r="B36" s="1271"/>
      <c r="C36" s="1315">
        <v>5727</v>
      </c>
      <c r="D36" s="1333">
        <v>2953</v>
      </c>
      <c r="E36" s="1329">
        <v>2774</v>
      </c>
      <c r="F36" s="1328">
        <v>202372</v>
      </c>
      <c r="G36" s="1301">
        <v>27</v>
      </c>
      <c r="H36" s="1325"/>
      <c r="I36" s="1325"/>
      <c r="J36" s="1325"/>
      <c r="L36" s="1085"/>
      <c r="M36" s="1657"/>
      <c r="N36" s="1657"/>
      <c r="O36" s="1657"/>
      <c r="P36" s="2078"/>
      <c r="Q36" s="2078"/>
    </row>
    <row r="37" spans="1:17" ht="12.75" customHeight="1">
      <c r="A37" s="1300">
        <v>28</v>
      </c>
      <c r="B37" s="1271"/>
      <c r="C37" s="1315">
        <v>0</v>
      </c>
      <c r="D37" s="1333">
        <v>0</v>
      </c>
      <c r="E37" s="1329">
        <v>0</v>
      </c>
      <c r="F37" s="1328">
        <v>0</v>
      </c>
      <c r="G37" s="1301">
        <v>28</v>
      </c>
      <c r="H37" s="1325"/>
      <c r="I37" s="1325"/>
      <c r="J37" s="1325"/>
      <c r="K37" s="590"/>
      <c r="L37" s="1085"/>
      <c r="M37" s="1657"/>
      <c r="N37" s="1657"/>
      <c r="O37" s="1657"/>
      <c r="P37" s="2078"/>
      <c r="Q37" s="2078"/>
    </row>
    <row r="38" spans="1:17" ht="12.75" customHeight="1">
      <c r="A38" s="1300">
        <v>29</v>
      </c>
      <c r="B38" s="1271"/>
      <c r="C38" s="1315">
        <v>0</v>
      </c>
      <c r="D38" s="1333">
        <v>0</v>
      </c>
      <c r="E38" s="1329">
        <v>0</v>
      </c>
      <c r="F38" s="1328">
        <v>0</v>
      </c>
      <c r="G38" s="1301">
        <v>29</v>
      </c>
      <c r="H38" s="1325"/>
      <c r="I38" s="1325"/>
      <c r="J38" s="1325"/>
      <c r="K38" s="590"/>
      <c r="L38" s="1085"/>
      <c r="M38" s="1657"/>
      <c r="N38" s="1657"/>
      <c r="O38" s="1657"/>
      <c r="P38" s="2078"/>
      <c r="Q38" s="2078"/>
    </row>
    <row r="39" spans="1:17" ht="12.75" customHeight="1">
      <c r="A39" s="1300">
        <v>30</v>
      </c>
      <c r="B39" s="1271"/>
      <c r="C39" s="1315">
        <v>2677343</v>
      </c>
      <c r="D39" s="1333">
        <v>713331</v>
      </c>
      <c r="E39" s="1333">
        <v>1964012</v>
      </c>
      <c r="F39" s="1328">
        <v>47572936</v>
      </c>
      <c r="G39" s="1301">
        <v>30</v>
      </c>
      <c r="H39" s="1325"/>
      <c r="I39" s="1325"/>
      <c r="J39" s="1325"/>
      <c r="L39" s="1085"/>
      <c r="M39" s="1657"/>
      <c r="N39" s="1657"/>
      <c r="O39" s="1657"/>
      <c r="P39" s="2078"/>
      <c r="Q39" s="2078"/>
    </row>
    <row r="40" spans="1:17" ht="12.75" customHeight="1">
      <c r="A40" s="1300">
        <v>31</v>
      </c>
      <c r="B40" s="1271"/>
      <c r="C40" s="1315">
        <v>512590</v>
      </c>
      <c r="D40" s="1340">
        <v>291161</v>
      </c>
      <c r="E40" s="1329">
        <v>221429</v>
      </c>
      <c r="F40" s="1328">
        <v>7518344</v>
      </c>
      <c r="G40" s="1301">
        <v>31</v>
      </c>
      <c r="H40" s="1325"/>
      <c r="I40" s="1325"/>
      <c r="J40" s="1325"/>
      <c r="L40" s="1085"/>
      <c r="M40" s="1657"/>
      <c r="N40" s="1657"/>
      <c r="O40" s="1657"/>
      <c r="P40" s="602"/>
      <c r="Q40" s="602"/>
    </row>
    <row r="41" spans="1:17" ht="12.75" customHeight="1">
      <c r="A41" s="1300">
        <v>32</v>
      </c>
      <c r="B41" s="1271"/>
      <c r="C41" s="1315">
        <v>181956</v>
      </c>
      <c r="D41" s="1340">
        <v>87178</v>
      </c>
      <c r="E41" s="1329">
        <v>94778</v>
      </c>
      <c r="F41" s="1328">
        <v>2081557</v>
      </c>
      <c r="G41" s="1301">
        <v>32</v>
      </c>
      <c r="H41" s="1325"/>
      <c r="I41" s="1325"/>
      <c r="J41" s="1325"/>
      <c r="L41" s="1085"/>
      <c r="M41" s="1657"/>
      <c r="N41" s="1657"/>
      <c r="O41" s="1657"/>
      <c r="P41" s="602"/>
      <c r="Q41" s="602"/>
    </row>
    <row r="42" spans="1:17" ht="12.75" customHeight="1">
      <c r="A42" s="1300">
        <v>33</v>
      </c>
      <c r="B42" s="1271"/>
      <c r="C42" s="1315">
        <v>0</v>
      </c>
      <c r="D42" s="1340">
        <v>0</v>
      </c>
      <c r="E42" s="1329">
        <v>0</v>
      </c>
      <c r="F42" s="1328">
        <v>0</v>
      </c>
      <c r="G42" s="1301">
        <v>33</v>
      </c>
      <c r="H42" s="1325"/>
      <c r="I42" s="1325"/>
      <c r="J42" s="1325"/>
      <c r="L42" s="1085"/>
      <c r="M42" s="1657"/>
      <c r="N42" s="1657"/>
      <c r="O42" s="1657"/>
      <c r="P42" s="602"/>
      <c r="Q42" s="602"/>
    </row>
    <row r="43" spans="1:17" ht="12.75" customHeight="1">
      <c r="A43" s="1300">
        <v>34</v>
      </c>
      <c r="B43" s="1271"/>
      <c r="C43" s="1315">
        <v>27742</v>
      </c>
      <c r="D43" s="1340">
        <v>7441</v>
      </c>
      <c r="E43" s="1329">
        <v>20301</v>
      </c>
      <c r="F43" s="1328">
        <v>375335</v>
      </c>
      <c r="G43" s="1301">
        <v>34</v>
      </c>
      <c r="H43" s="1325"/>
      <c r="I43" s="1325"/>
      <c r="J43" s="1325"/>
      <c r="L43" s="1085"/>
      <c r="M43" s="1657"/>
      <c r="N43" s="1657"/>
      <c r="O43" s="1657"/>
      <c r="P43" s="602"/>
      <c r="Q43" s="602"/>
    </row>
    <row r="44" spans="1:17" ht="12.75" customHeight="1">
      <c r="A44" s="1300">
        <v>35</v>
      </c>
      <c r="B44" s="1271"/>
      <c r="C44" s="1315">
        <v>0</v>
      </c>
      <c r="D44" s="1340">
        <v>0</v>
      </c>
      <c r="E44" s="1329">
        <v>0</v>
      </c>
      <c r="F44" s="1328">
        <v>0</v>
      </c>
      <c r="G44" s="1301">
        <v>35</v>
      </c>
      <c r="H44" s="1325"/>
      <c r="I44" s="1325"/>
      <c r="J44" s="1325"/>
      <c r="L44" s="1085"/>
      <c r="M44" s="1657"/>
      <c r="N44" s="1657"/>
      <c r="O44" s="1657"/>
      <c r="P44" s="602"/>
      <c r="Q44" s="602"/>
    </row>
    <row r="45" spans="1:17" ht="12.75" customHeight="1">
      <c r="A45" s="1300">
        <v>36</v>
      </c>
      <c r="B45" s="1271"/>
      <c r="C45" s="1315">
        <v>5259</v>
      </c>
      <c r="D45" s="1340">
        <v>3995</v>
      </c>
      <c r="E45" s="1329">
        <v>1264</v>
      </c>
      <c r="F45" s="1328">
        <v>170288</v>
      </c>
      <c r="G45" s="1301">
        <v>36</v>
      </c>
      <c r="H45" s="1325"/>
      <c r="I45" s="1325"/>
      <c r="J45" s="1325"/>
      <c r="L45" s="1085"/>
      <c r="M45" s="1657"/>
      <c r="N45" s="1657"/>
      <c r="O45" s="1657"/>
      <c r="P45" s="602"/>
      <c r="Q45" s="602"/>
    </row>
    <row r="46" spans="1:17" ht="12.75" customHeight="1">
      <c r="A46" s="1300">
        <v>37</v>
      </c>
      <c r="B46" s="1271"/>
      <c r="C46" s="1315">
        <v>4482</v>
      </c>
      <c r="D46" s="1340">
        <v>800</v>
      </c>
      <c r="E46" s="1329">
        <v>3682</v>
      </c>
      <c r="F46" s="1328">
        <v>15017</v>
      </c>
      <c r="G46" s="1301">
        <v>37</v>
      </c>
      <c r="H46" s="1325"/>
      <c r="I46" s="1325"/>
      <c r="J46" s="1325"/>
      <c r="L46" s="1085"/>
      <c r="M46" s="1657"/>
      <c r="N46" s="1657"/>
      <c r="O46" s="1657"/>
      <c r="P46" s="602"/>
      <c r="Q46" s="602"/>
    </row>
    <row r="47" spans="1:17" ht="12.75" customHeight="1">
      <c r="A47" s="1300">
        <v>38</v>
      </c>
      <c r="B47" s="1271"/>
      <c r="C47" s="1315">
        <v>138446</v>
      </c>
      <c r="D47" s="1340">
        <v>51345</v>
      </c>
      <c r="E47" s="1329">
        <v>87101</v>
      </c>
      <c r="F47" s="1328">
        <v>672687</v>
      </c>
      <c r="G47" s="1301">
        <v>38</v>
      </c>
      <c r="H47" s="1325"/>
      <c r="I47" s="1325"/>
      <c r="J47" s="1325"/>
      <c r="L47" s="1085"/>
      <c r="M47" s="1657"/>
      <c r="N47" s="1657"/>
      <c r="O47" s="1657"/>
      <c r="P47" s="602"/>
      <c r="Q47" s="602"/>
    </row>
    <row r="48" spans="1:17" ht="12.75" customHeight="1">
      <c r="A48" s="1300">
        <v>39</v>
      </c>
      <c r="B48" s="1271"/>
      <c r="C48" s="1315">
        <v>870475</v>
      </c>
      <c r="D48" s="1333">
        <v>441920</v>
      </c>
      <c r="E48" s="1327">
        <v>428555</v>
      </c>
      <c r="F48" s="1328">
        <v>10833228</v>
      </c>
      <c r="G48" s="1301">
        <v>39</v>
      </c>
      <c r="H48" s="1325"/>
      <c r="I48" s="1325"/>
      <c r="J48" s="1325"/>
      <c r="L48" s="1085"/>
      <c r="M48" s="1657"/>
      <c r="N48" s="1657"/>
      <c r="O48" s="1657"/>
      <c r="P48" s="602"/>
      <c r="Q48" s="602"/>
    </row>
    <row r="49" spans="1:15" ht="12.75" customHeight="1">
      <c r="A49" s="1300">
        <v>40</v>
      </c>
      <c r="B49" s="1271"/>
      <c r="C49" s="1315">
        <v>0</v>
      </c>
      <c r="D49" s="1340">
        <v>8</v>
      </c>
      <c r="E49" s="1329">
        <v>-8</v>
      </c>
      <c r="F49" s="1328">
        <v>43287</v>
      </c>
      <c r="G49" s="1301">
        <v>40</v>
      </c>
      <c r="H49" s="1325"/>
      <c r="I49" s="1325"/>
      <c r="J49" s="1325"/>
      <c r="L49" s="1085"/>
      <c r="M49" s="1657"/>
      <c r="N49" s="1657"/>
      <c r="O49" s="1657"/>
    </row>
    <row r="50" spans="1:15" ht="12.75" customHeight="1">
      <c r="A50" s="1300">
        <v>41</v>
      </c>
      <c r="B50" s="1271"/>
      <c r="C50" s="1315">
        <v>0</v>
      </c>
      <c r="D50" s="1340">
        <v>0</v>
      </c>
      <c r="E50" s="1329">
        <v>0</v>
      </c>
      <c r="F50" s="1328">
        <v>0</v>
      </c>
      <c r="G50" s="1301">
        <v>41</v>
      </c>
      <c r="H50" s="1325"/>
      <c r="I50" s="1325"/>
      <c r="J50" s="1325"/>
      <c r="L50" s="1085"/>
      <c r="M50" s="1657"/>
      <c r="N50" s="1657"/>
      <c r="O50" s="1657"/>
    </row>
    <row r="51" spans="1:15" ht="12.75" customHeight="1">
      <c r="A51" s="1300">
        <v>42</v>
      </c>
      <c r="B51" s="1271"/>
      <c r="C51" s="1315">
        <v>151061</v>
      </c>
      <c r="D51" s="1333">
        <v>-1609</v>
      </c>
      <c r="E51" s="1329">
        <v>152670</v>
      </c>
      <c r="F51" s="1328">
        <v>953947</v>
      </c>
      <c r="G51" s="1301">
        <v>42</v>
      </c>
      <c r="H51" s="1325"/>
      <c r="I51" s="1325"/>
      <c r="J51" s="1325"/>
      <c r="L51" s="1085"/>
      <c r="M51" s="1657"/>
      <c r="N51" s="1657"/>
      <c r="O51" s="1657"/>
    </row>
    <row r="52" spans="1:15" ht="12.75" customHeight="1" thickBot="1">
      <c r="A52" s="1300">
        <v>43</v>
      </c>
      <c r="B52" s="1271"/>
      <c r="C52" s="1226">
        <v>3698879</v>
      </c>
      <c r="D52" s="1225">
        <v>1153650</v>
      </c>
      <c r="E52" s="1225">
        <v>2545229</v>
      </c>
      <c r="F52" s="1227">
        <v>59403398</v>
      </c>
      <c r="G52" s="1301">
        <v>43</v>
      </c>
      <c r="H52" s="1325"/>
      <c r="I52" s="1325"/>
      <c r="J52" s="1325"/>
      <c r="L52" s="1085"/>
      <c r="M52" s="1657"/>
      <c r="N52" s="1657"/>
      <c r="O52" s="1657"/>
    </row>
    <row r="53" spans="1:15" ht="12.75" customHeight="1">
      <c r="A53" s="1302"/>
      <c r="B53" s="1288"/>
      <c r="C53" s="1322"/>
      <c r="D53" s="1322"/>
      <c r="E53" s="1332"/>
      <c r="F53" s="1303"/>
      <c r="G53" s="1304"/>
      <c r="H53" s="1325"/>
      <c r="I53" s="1325"/>
      <c r="J53" s="1325"/>
      <c r="K53" s="590"/>
      <c r="L53" s="602"/>
      <c r="M53" s="602"/>
      <c r="N53" s="602"/>
      <c r="O53" s="602"/>
    </row>
    <row r="54" spans="1:15" ht="12.75" customHeight="1">
      <c r="A54" s="1302"/>
      <c r="B54" s="1288"/>
      <c r="C54" s="1303"/>
      <c r="D54" s="1303"/>
      <c r="E54" s="1303"/>
      <c r="F54" s="1303"/>
      <c r="G54" s="1304"/>
      <c r="H54" s="1325"/>
      <c r="I54" s="1325"/>
      <c r="J54" s="1325"/>
      <c r="K54" s="590"/>
      <c r="L54" s="602"/>
      <c r="M54" s="602"/>
      <c r="N54" s="602"/>
      <c r="O54" s="602"/>
    </row>
    <row r="55" spans="1:15" ht="12.75" customHeight="1">
      <c r="A55" s="1302"/>
      <c r="B55" s="1288"/>
      <c r="C55" s="1303"/>
      <c r="D55" s="1303"/>
      <c r="E55" s="1303"/>
      <c r="F55" s="1303"/>
      <c r="G55" s="1304"/>
      <c r="H55" s="1325"/>
      <c r="I55" s="1325"/>
      <c r="J55" s="1325"/>
      <c r="K55" s="590"/>
      <c r="L55" s="602"/>
      <c r="M55" s="602"/>
      <c r="N55" s="602"/>
      <c r="O55" s="602"/>
    </row>
    <row r="56" spans="1:15" ht="12.75" customHeight="1">
      <c r="A56" s="1302"/>
      <c r="B56" s="1288"/>
      <c r="C56" s="1303"/>
      <c r="D56" s="1303"/>
      <c r="E56" s="1303"/>
      <c r="F56" s="1303"/>
      <c r="G56" s="1304"/>
      <c r="H56" s="1325"/>
      <c r="I56" s="1325"/>
      <c r="J56" s="1325"/>
      <c r="K56" s="590"/>
      <c r="L56" s="1085"/>
      <c r="M56" s="1657"/>
      <c r="N56" s="1657"/>
      <c r="O56" s="1657"/>
    </row>
    <row r="57" spans="1:15" ht="15.75" customHeight="1">
      <c r="A57" s="1286"/>
      <c r="B57" s="1287"/>
      <c r="C57" s="1287"/>
      <c r="D57" s="1287"/>
      <c r="E57" s="1287"/>
      <c r="F57" s="1287"/>
      <c r="G57" s="1289"/>
      <c r="H57" s="1324"/>
      <c r="I57" s="1324"/>
      <c r="J57" s="1324"/>
      <c r="K57" s="590"/>
      <c r="L57" s="602"/>
      <c r="M57" s="602"/>
      <c r="N57" s="602"/>
      <c r="O57" s="602"/>
    </row>
    <row r="58" spans="1:15" ht="12.75">
      <c r="A58" s="590"/>
      <c r="B58" s="590"/>
      <c r="C58" s="590"/>
      <c r="D58" s="590"/>
      <c r="E58" s="590"/>
      <c r="F58" s="590"/>
      <c r="G58" s="590"/>
      <c r="H58" s="590"/>
      <c r="I58" s="590"/>
      <c r="J58" s="590"/>
      <c r="K58" s="590"/>
      <c r="L58" s="602"/>
      <c r="M58" s="602"/>
      <c r="N58" s="602"/>
      <c r="O58" s="602"/>
    </row>
    <row r="59" spans="1:15" ht="12.75">
      <c r="A59" s="590"/>
      <c r="B59" s="590"/>
      <c r="C59" s="590"/>
      <c r="D59" s="590"/>
      <c r="E59" s="590"/>
      <c r="G59" s="590"/>
      <c r="H59" s="590"/>
      <c r="I59" s="590"/>
      <c r="J59" s="590"/>
      <c r="K59" s="590"/>
      <c r="L59" s="602"/>
      <c r="M59" s="602"/>
      <c r="N59" s="602"/>
      <c r="O59" s="602"/>
    </row>
    <row r="60" spans="1:15" ht="12.75">
      <c r="A60" s="590"/>
      <c r="B60" s="590"/>
      <c r="C60" s="590"/>
      <c r="D60" s="590"/>
      <c r="E60" s="590"/>
      <c r="G60" s="590"/>
      <c r="H60" s="590"/>
      <c r="I60" s="590"/>
      <c r="J60" s="590"/>
      <c r="K60" s="590"/>
      <c r="L60" s="602"/>
      <c r="M60" s="602"/>
      <c r="N60" s="602"/>
      <c r="O60" s="602"/>
    </row>
    <row r="61" spans="1:15" ht="12.75">
      <c r="A61" s="590"/>
      <c r="B61" s="590"/>
      <c r="C61" s="590"/>
      <c r="D61" s="590"/>
      <c r="E61" s="590"/>
      <c r="G61" s="590"/>
      <c r="H61" s="590"/>
      <c r="I61" s="590"/>
      <c r="J61" s="590"/>
      <c r="K61" s="590"/>
      <c r="L61" s="602"/>
      <c r="M61" s="602"/>
      <c r="N61" s="602"/>
      <c r="O61" s="602"/>
    </row>
    <row r="62" spans="1:15" ht="12.75">
      <c r="A62" s="590"/>
      <c r="B62" s="590"/>
      <c r="C62" s="590"/>
      <c r="D62" s="590"/>
      <c r="E62" s="590"/>
      <c r="F62" s="1228"/>
      <c r="G62" s="590"/>
      <c r="H62" s="590"/>
      <c r="I62" s="590"/>
      <c r="J62" s="590"/>
      <c r="K62" s="590"/>
      <c r="L62" s="602"/>
      <c r="M62" s="602"/>
      <c r="N62" s="602"/>
      <c r="O62" s="602"/>
    </row>
    <row r="63" spans="1:15" ht="12.75">
      <c r="A63" s="590"/>
      <c r="B63" s="590"/>
      <c r="C63" s="590"/>
      <c r="D63" s="590"/>
      <c r="E63" s="590"/>
      <c r="F63" s="1228"/>
      <c r="G63" s="590"/>
      <c r="H63" s="590"/>
      <c r="I63" s="590"/>
      <c r="J63" s="590"/>
      <c r="K63" s="590"/>
      <c r="L63" s="602"/>
      <c r="M63" s="602"/>
      <c r="N63" s="602"/>
      <c r="O63" s="602"/>
    </row>
    <row r="64" spans="1:15" ht="12.75">
      <c r="A64" s="590"/>
      <c r="B64" s="590"/>
      <c r="C64" s="590"/>
      <c r="D64" s="590"/>
      <c r="E64" s="590"/>
      <c r="F64" s="1228"/>
      <c r="G64" s="590"/>
      <c r="H64" s="590"/>
      <c r="I64" s="590"/>
      <c r="J64" s="590"/>
      <c r="K64" s="590"/>
      <c r="L64" s="602"/>
      <c r="M64" s="602"/>
      <c r="N64" s="602"/>
      <c r="O64" s="602"/>
    </row>
    <row r="65" spans="6:15" ht="12.75">
      <c r="F65" s="1228"/>
      <c r="G65" s="590"/>
      <c r="H65" s="590"/>
      <c r="I65" s="590"/>
      <c r="J65" s="590"/>
      <c r="K65" s="590"/>
      <c r="L65" s="602"/>
      <c r="M65" s="602"/>
      <c r="N65" s="602"/>
      <c r="O65" s="602"/>
    </row>
    <row r="66" spans="6:15" ht="12.75">
      <c r="F66" s="1228"/>
      <c r="G66" s="590"/>
      <c r="H66" s="590"/>
      <c r="I66" s="590"/>
      <c r="J66" s="590"/>
      <c r="K66" s="590"/>
      <c r="L66" s="602"/>
      <c r="M66" s="602"/>
      <c r="N66" s="602"/>
      <c r="O66" s="602"/>
    </row>
    <row r="67" spans="6:15" ht="12.75">
      <c r="F67" s="1228"/>
      <c r="G67" s="590"/>
      <c r="H67" s="590"/>
      <c r="I67" s="590"/>
      <c r="J67" s="590"/>
      <c r="K67" s="590"/>
      <c r="L67" s="602"/>
      <c r="M67" s="602"/>
      <c r="N67" s="602"/>
      <c r="O67" s="602"/>
    </row>
    <row r="68" spans="6:15" ht="12.75">
      <c r="F68" s="1228"/>
      <c r="G68" s="590"/>
      <c r="H68" s="590"/>
      <c r="I68" s="590"/>
      <c r="J68" s="590"/>
      <c r="K68" s="590"/>
      <c r="L68" s="602"/>
      <c r="M68" s="602"/>
      <c r="N68" s="602"/>
      <c r="O68" s="602"/>
    </row>
    <row r="69" spans="6:15" ht="12.75">
      <c r="F69" s="1228"/>
      <c r="G69" s="590"/>
      <c r="H69" s="590"/>
      <c r="I69" s="590"/>
      <c r="J69" s="590"/>
      <c r="K69" s="590"/>
      <c r="L69" s="602"/>
      <c r="M69" s="602"/>
      <c r="N69" s="602"/>
      <c r="O69" s="602"/>
    </row>
    <row r="70" spans="6:15" ht="12.75">
      <c r="F70" s="590"/>
      <c r="G70" s="590"/>
      <c r="H70" s="590"/>
      <c r="I70" s="590"/>
      <c r="J70" s="590"/>
      <c r="K70" s="590"/>
      <c r="L70" s="602"/>
      <c r="M70" s="602"/>
      <c r="N70" s="602"/>
      <c r="O70" s="602"/>
    </row>
    <row r="71" spans="6:15" ht="12.75">
      <c r="F71" s="590"/>
      <c r="G71" s="590"/>
      <c r="H71" s="590"/>
      <c r="I71" s="590"/>
      <c r="J71" s="590"/>
      <c r="K71" s="590"/>
      <c r="L71" s="602"/>
      <c r="M71" s="602"/>
      <c r="N71" s="602"/>
      <c r="O71" s="602"/>
    </row>
    <row r="72" spans="6:15" ht="12.75">
      <c r="F72" s="590"/>
      <c r="G72" s="590"/>
      <c r="H72" s="590"/>
      <c r="I72" s="590"/>
      <c r="J72" s="590"/>
      <c r="K72" s="590"/>
      <c r="L72" s="602"/>
      <c r="M72" s="602"/>
      <c r="N72" s="602"/>
      <c r="O72" s="602"/>
    </row>
    <row r="73" spans="6:15" ht="12.75">
      <c r="F73" s="590"/>
      <c r="G73" s="590"/>
      <c r="H73" s="590"/>
      <c r="I73" s="590"/>
      <c r="J73" s="590"/>
      <c r="K73" s="590"/>
      <c r="L73" s="602"/>
      <c r="M73" s="602"/>
      <c r="N73" s="602"/>
      <c r="O73" s="602"/>
    </row>
    <row r="74" spans="6:15" ht="12.75">
      <c r="F74" s="590"/>
      <c r="G74" s="590"/>
      <c r="H74" s="590"/>
      <c r="I74" s="590"/>
      <c r="J74" s="590"/>
      <c r="K74" s="590"/>
      <c r="L74" s="602"/>
      <c r="M74" s="602"/>
      <c r="N74" s="602"/>
      <c r="O74" s="602"/>
    </row>
    <row r="75" spans="6:15" ht="12.75">
      <c r="F75" s="590"/>
      <c r="G75" s="590"/>
      <c r="H75" s="590"/>
      <c r="I75" s="590"/>
      <c r="J75" s="590"/>
      <c r="K75" s="590"/>
      <c r="L75" s="602"/>
      <c r="M75" s="602"/>
      <c r="N75" s="602"/>
      <c r="O75" s="602"/>
    </row>
    <row r="76" spans="6:15" ht="12.75">
      <c r="F76" s="590"/>
      <c r="G76" s="590"/>
      <c r="H76" s="590"/>
      <c r="I76" s="590"/>
      <c r="J76" s="590"/>
      <c r="K76" s="590"/>
      <c r="L76" s="602"/>
      <c r="M76" s="602"/>
      <c r="N76" s="602"/>
      <c r="O76" s="602"/>
    </row>
    <row r="77" spans="6:15" ht="12.75">
      <c r="F77" s="590"/>
      <c r="G77" s="590"/>
      <c r="H77" s="590"/>
      <c r="I77" s="590"/>
      <c r="J77" s="590"/>
      <c r="K77" s="590"/>
      <c r="L77" s="602"/>
      <c r="M77" s="602"/>
      <c r="N77" s="602"/>
      <c r="O77" s="602"/>
    </row>
    <row r="78" spans="6:15" ht="12.75">
      <c r="F78" s="590"/>
      <c r="G78" s="590"/>
      <c r="H78" s="590"/>
      <c r="I78" s="590"/>
      <c r="J78" s="590"/>
      <c r="K78" s="590"/>
      <c r="L78" s="602"/>
      <c r="M78" s="602"/>
      <c r="N78" s="602"/>
      <c r="O78" s="602"/>
    </row>
    <row r="79" spans="6:15" ht="12.75">
      <c r="F79" s="590"/>
      <c r="G79" s="590"/>
      <c r="H79" s="590"/>
      <c r="I79" s="590"/>
      <c r="J79" s="590"/>
      <c r="K79" s="590"/>
      <c r="L79" s="602"/>
      <c r="M79" s="602"/>
      <c r="N79" s="602"/>
      <c r="O79" s="602"/>
    </row>
    <row r="80" spans="6:15" ht="12.75">
      <c r="F80" s="590"/>
      <c r="G80" s="590"/>
      <c r="H80" s="590"/>
      <c r="I80" s="590"/>
      <c r="J80" s="590"/>
      <c r="K80" s="590"/>
      <c r="L80" s="602"/>
      <c r="M80" s="602"/>
      <c r="N80" s="602"/>
      <c r="O80" s="602"/>
    </row>
    <row r="81" spans="12:15" ht="12.75">
      <c r="L81" s="602"/>
      <c r="M81" s="602"/>
      <c r="N81" s="602"/>
      <c r="O81" s="602"/>
    </row>
    <row r="82" spans="12:15" ht="12.75">
      <c r="L82" s="602"/>
      <c r="M82" s="602"/>
      <c r="N82" s="602"/>
      <c r="O82" s="602"/>
    </row>
    <row r="83" spans="12:15" ht="12.75">
      <c r="L83" s="602"/>
      <c r="M83" s="602"/>
      <c r="N83" s="602"/>
      <c r="O83" s="602"/>
    </row>
    <row r="84" spans="12:15" ht="12.75">
      <c r="L84" s="602"/>
      <c r="M84" s="602"/>
      <c r="N84" s="602"/>
      <c r="O84" s="602"/>
    </row>
    <row r="85" spans="12:15" ht="12.75">
      <c r="L85" s="602"/>
      <c r="M85" s="602"/>
      <c r="N85" s="602"/>
      <c r="O85" s="602"/>
    </row>
    <row r="86" spans="12:15" ht="12.75">
      <c r="L86" s="602"/>
      <c r="M86" s="602"/>
      <c r="N86" s="602"/>
      <c r="O86" s="602"/>
    </row>
    <row r="87" spans="12:15" ht="12.75">
      <c r="L87" s="602"/>
      <c r="M87" s="602"/>
      <c r="N87" s="602"/>
      <c r="O87" s="602"/>
    </row>
    <row r="88" spans="12:15" ht="12.75">
      <c r="L88" s="602"/>
      <c r="M88" s="602"/>
      <c r="N88" s="602"/>
      <c r="O88" s="602"/>
    </row>
    <row r="89" spans="12:15" ht="12.75">
      <c r="L89" s="602"/>
      <c r="M89" s="602"/>
      <c r="N89" s="602"/>
      <c r="O89" s="602"/>
    </row>
    <row r="90" spans="12:15" ht="12.75">
      <c r="L90" s="602"/>
      <c r="M90" s="602"/>
      <c r="N90" s="602"/>
      <c r="O90" s="602"/>
    </row>
    <row r="91" spans="12:15" ht="12.75">
      <c r="L91" s="602"/>
      <c r="M91" s="602"/>
      <c r="N91" s="602"/>
      <c r="O91" s="602"/>
    </row>
    <row r="92" spans="12:15" ht="12.75">
      <c r="L92" s="602"/>
      <c r="M92" s="602"/>
      <c r="N92" s="602"/>
      <c r="O92" s="602"/>
    </row>
    <row r="93" spans="12:15" ht="12.75">
      <c r="L93" s="602"/>
      <c r="M93" s="602"/>
      <c r="N93" s="602"/>
      <c r="O93" s="602"/>
    </row>
    <row r="94" spans="12:15" ht="12.75">
      <c r="L94" s="602"/>
      <c r="M94" s="602"/>
      <c r="N94" s="602"/>
      <c r="O94" s="602"/>
    </row>
    <row r="95" spans="12:15" ht="12.75">
      <c r="L95" s="602"/>
      <c r="M95" s="602"/>
      <c r="N95" s="602"/>
      <c r="O95" s="602"/>
    </row>
  </sheetData>
  <mergeCells count="2">
    <mergeCell ref="A2:G2"/>
    <mergeCell ref="A3:G3"/>
  </mergeCells>
  <pageMargins left="0.65" right="0.25" top="0.5" bottom="0.5" header="0.25" footer="0.25"/>
  <pageSetup scale="92" orientation="portrait" blackAndWhite="1" r:id="rId1"/>
  <headerFooter alignWithMargins="0">
    <oddHeader>&amp;L&amp;"Arial,Regular"&amp;8Road Initials: UPRR  Year: 2012&amp;R&amp;"Arial,Regular"&amp;8 33</oddHeader>
    <oddFooter>&amp;L&amp;"Arial,Regular"&amp;8Railroad Annual Report R-1</oddFooter>
  </headerFooter>
</worksheet>
</file>

<file path=xl/worksheets/sheet29.xml><?xml version="1.0" encoding="utf-8"?>
<worksheet xmlns="http://schemas.openxmlformats.org/spreadsheetml/2006/main" xmlns:r="http://schemas.openxmlformats.org/officeDocument/2006/relationships">
  <sheetPr codeName="Sheet29">
    <pageSetUpPr fitToPage="1"/>
  </sheetPr>
  <dimension ref="A1:K112"/>
  <sheetViews>
    <sheetView zoomScaleNormal="100" zoomScaleSheetLayoutView="110" workbookViewId="0"/>
  </sheetViews>
  <sheetFormatPr defaultRowHeight="9.75"/>
  <cols>
    <col min="1" max="1" width="3.5" style="1457" customWidth="1"/>
    <col min="2" max="2" width="3.75" style="1457" customWidth="1"/>
    <col min="3" max="3" width="26.625" style="1457" customWidth="1"/>
    <col min="4" max="9" width="8.125" style="1457" customWidth="1"/>
    <col min="10" max="10" width="3" style="1457" customWidth="1"/>
    <col min="11" max="16384" width="9" style="1457"/>
  </cols>
  <sheetData>
    <row r="1" spans="1:10" ht="8.25" customHeight="1">
      <c r="A1" s="1454"/>
      <c r="B1" s="1455"/>
      <c r="C1" s="1455"/>
      <c r="D1" s="1455"/>
      <c r="E1" s="1131"/>
      <c r="F1" s="1455"/>
      <c r="G1" s="1455"/>
      <c r="H1" s="1455"/>
      <c r="I1" s="1455"/>
      <c r="J1" s="1132"/>
    </row>
    <row r="2" spans="1:10" ht="10.5" customHeight="1">
      <c r="A2" s="1256" t="s">
        <v>2021</v>
      </c>
      <c r="B2" s="1191"/>
      <c r="C2" s="1257"/>
      <c r="D2" s="1257"/>
      <c r="E2" s="1257"/>
      <c r="F2" s="1257"/>
      <c r="G2" s="1257"/>
      <c r="H2" s="1257"/>
      <c r="I2" s="1257"/>
      <c r="J2" s="1258"/>
    </row>
    <row r="3" spans="1:10" ht="9" customHeight="1">
      <c r="A3" s="1193" t="s">
        <v>1</v>
      </c>
      <c r="B3" s="1194"/>
      <c r="C3" s="1192"/>
      <c r="D3" s="1192"/>
      <c r="E3" s="1192"/>
      <c r="F3" s="1192"/>
      <c r="G3" s="1192"/>
      <c r="H3" s="1192"/>
      <c r="I3" s="1192"/>
      <c r="J3" s="1195"/>
    </row>
    <row r="4" spans="1:10" ht="8.25" customHeight="1">
      <c r="A4" s="1211"/>
      <c r="B4" s="1212"/>
      <c r="C4" s="1213"/>
      <c r="D4" s="1213"/>
      <c r="E4" s="1213"/>
      <c r="F4" s="1213"/>
      <c r="G4" s="1213"/>
      <c r="H4" s="1213"/>
      <c r="I4" s="1213"/>
      <c r="J4" s="1214"/>
    </row>
    <row r="5" spans="1:10" ht="9" customHeight="1">
      <c r="A5" s="1217" t="s">
        <v>65</v>
      </c>
      <c r="B5" s="1222" t="s">
        <v>2950</v>
      </c>
      <c r="C5" s="1222"/>
      <c r="D5" s="1222"/>
      <c r="E5" s="1222"/>
      <c r="F5" s="1222"/>
      <c r="G5" s="1222"/>
      <c r="H5" s="1222"/>
      <c r="I5" s="1222"/>
      <c r="J5" s="1218"/>
    </row>
    <row r="6" spans="1:10" ht="9" customHeight="1">
      <c r="A6" s="1224"/>
      <c r="B6" s="1222" t="s">
        <v>2951</v>
      </c>
      <c r="C6" s="1222"/>
      <c r="D6" s="1222"/>
      <c r="E6" s="1222"/>
      <c r="F6" s="1222"/>
      <c r="G6" s="1222"/>
      <c r="H6" s="1222"/>
      <c r="I6" s="1222"/>
      <c r="J6" s="1218"/>
    </row>
    <row r="7" spans="1:10" ht="9" customHeight="1">
      <c r="A7" s="1224"/>
      <c r="B7" s="1222" t="s">
        <v>2952</v>
      </c>
      <c r="C7" s="1222"/>
      <c r="D7" s="1222"/>
      <c r="E7" s="1222"/>
      <c r="F7" s="1222"/>
      <c r="G7" s="1222"/>
      <c r="H7" s="1222"/>
      <c r="I7" s="1222"/>
      <c r="J7" s="1218"/>
    </row>
    <row r="8" spans="1:10" ht="9" customHeight="1">
      <c r="A8" s="1224"/>
      <c r="B8" s="1222" t="s">
        <v>2953</v>
      </c>
      <c r="C8" s="1222"/>
      <c r="D8" s="1222"/>
      <c r="E8" s="1222"/>
      <c r="F8" s="1222"/>
      <c r="G8" s="1222"/>
      <c r="H8" s="1222"/>
      <c r="I8" s="1222"/>
      <c r="J8" s="1218"/>
    </row>
    <row r="9" spans="1:10" ht="9" customHeight="1">
      <c r="A9" s="1224"/>
      <c r="B9" s="1222" t="s">
        <v>2954</v>
      </c>
      <c r="C9" s="1222"/>
      <c r="D9" s="1222"/>
      <c r="E9" s="1222"/>
      <c r="F9" s="1222"/>
      <c r="G9" s="1222"/>
      <c r="H9" s="1222"/>
      <c r="I9" s="1222"/>
      <c r="J9" s="1218"/>
    </row>
    <row r="10" spans="1:10" ht="9" customHeight="1">
      <c r="A10" s="1224"/>
      <c r="B10" s="1222" t="s">
        <v>2955</v>
      </c>
      <c r="C10" s="1222"/>
      <c r="D10" s="1222"/>
      <c r="E10" s="1222"/>
      <c r="F10" s="1222"/>
      <c r="G10" s="1222"/>
      <c r="H10" s="1222"/>
      <c r="I10" s="1222"/>
      <c r="J10" s="1218"/>
    </row>
    <row r="11" spans="1:10" ht="9" customHeight="1">
      <c r="A11" s="1224"/>
      <c r="B11" s="1222" t="s">
        <v>2956</v>
      </c>
      <c r="C11" s="1222"/>
      <c r="D11" s="1222"/>
      <c r="E11" s="1222"/>
      <c r="F11" s="1222"/>
      <c r="G11" s="1222"/>
      <c r="H11" s="1222"/>
      <c r="I11" s="1222"/>
      <c r="J11" s="1218"/>
    </row>
    <row r="12" spans="1:10" ht="9" customHeight="1">
      <c r="A12" s="1224"/>
      <c r="B12" s="1222" t="s">
        <v>2957</v>
      </c>
      <c r="C12" s="1222"/>
      <c r="D12" s="1222"/>
      <c r="E12" s="1222"/>
      <c r="F12" s="1222"/>
      <c r="G12" s="1222"/>
      <c r="H12" s="1222"/>
      <c r="I12" s="1222"/>
      <c r="J12" s="1218"/>
    </row>
    <row r="13" spans="1:10" ht="9" customHeight="1">
      <c r="A13" s="1224"/>
      <c r="B13" s="1222" t="s">
        <v>2958</v>
      </c>
      <c r="C13" s="1222"/>
      <c r="D13" s="1222"/>
      <c r="E13" s="1222"/>
      <c r="F13" s="1222"/>
      <c r="G13" s="1222"/>
      <c r="H13" s="1222"/>
      <c r="I13" s="1222"/>
      <c r="J13" s="1218"/>
    </row>
    <row r="14" spans="1:10" ht="9" customHeight="1">
      <c r="A14" s="1224"/>
      <c r="B14" s="1222" t="s">
        <v>2959</v>
      </c>
      <c r="C14" s="1222"/>
      <c r="D14" s="1222"/>
      <c r="E14" s="1222"/>
      <c r="F14" s="1222"/>
      <c r="G14" s="1222"/>
      <c r="H14" s="1222"/>
      <c r="I14" s="1222"/>
      <c r="J14" s="1218"/>
    </row>
    <row r="15" spans="1:10" ht="9" customHeight="1">
      <c r="A15" s="1224"/>
      <c r="B15" s="1222" t="s">
        <v>2960</v>
      </c>
      <c r="C15" s="1222"/>
      <c r="D15" s="1222"/>
      <c r="E15" s="1222"/>
      <c r="F15" s="1222"/>
      <c r="G15" s="1222"/>
      <c r="H15" s="1222"/>
      <c r="I15" s="1222"/>
      <c r="J15" s="1218"/>
    </row>
    <row r="16" spans="1:10" ht="9" customHeight="1">
      <c r="A16" s="1219"/>
      <c r="B16" s="1222"/>
      <c r="C16" s="1222"/>
      <c r="D16" s="1222"/>
      <c r="E16" s="1222"/>
      <c r="F16" s="1222"/>
      <c r="G16" s="1222"/>
      <c r="H16" s="1222"/>
      <c r="I16" s="1222"/>
      <c r="J16" s="1218"/>
    </row>
    <row r="17" spans="1:10" ht="9" customHeight="1">
      <c r="A17" s="1217" t="s">
        <v>67</v>
      </c>
      <c r="B17" s="1222" t="s">
        <v>2961</v>
      </c>
      <c r="C17" s="1222"/>
      <c r="D17" s="1222"/>
      <c r="E17" s="1222"/>
      <c r="F17" s="1222"/>
      <c r="G17" s="1222"/>
      <c r="H17" s="1222"/>
      <c r="I17" s="1222"/>
      <c r="J17" s="1218"/>
    </row>
    <row r="18" spans="1:10" ht="9" customHeight="1">
      <c r="A18" s="1224"/>
      <c r="B18" s="1222" t="s">
        <v>2962</v>
      </c>
      <c r="C18" s="1222"/>
      <c r="D18" s="1222"/>
      <c r="E18" s="1222"/>
      <c r="F18" s="1222"/>
      <c r="G18" s="1222"/>
      <c r="H18" s="1222"/>
      <c r="I18" s="1222"/>
      <c r="J18" s="1218"/>
    </row>
    <row r="19" spans="1:10" ht="9" customHeight="1">
      <c r="A19" s="1220"/>
      <c r="B19" s="1223"/>
      <c r="C19" s="1223"/>
      <c r="D19" s="1223"/>
      <c r="E19" s="1223"/>
      <c r="F19" s="1223"/>
      <c r="G19" s="1223"/>
      <c r="H19" s="1223"/>
      <c r="I19" s="1223"/>
      <c r="J19" s="1221"/>
    </row>
    <row r="20" spans="1:10" ht="9" customHeight="1">
      <c r="A20" s="1217" t="s">
        <v>68</v>
      </c>
      <c r="B20" s="1222" t="s">
        <v>2963</v>
      </c>
      <c r="C20" s="1222"/>
      <c r="D20" s="1222"/>
      <c r="E20" s="1222"/>
      <c r="F20" s="1222"/>
      <c r="G20" s="1222"/>
      <c r="H20" s="1222"/>
      <c r="I20" s="1222"/>
      <c r="J20" s="1218"/>
    </row>
    <row r="21" spans="1:10" ht="9" customHeight="1">
      <c r="A21" s="1224"/>
      <c r="B21" s="1222" t="s">
        <v>2964</v>
      </c>
      <c r="C21" s="1222"/>
      <c r="D21" s="1222"/>
      <c r="E21" s="1222"/>
      <c r="F21" s="1222"/>
      <c r="G21" s="1222"/>
      <c r="H21" s="1222"/>
      <c r="I21" s="1222"/>
      <c r="J21" s="1218"/>
    </row>
    <row r="22" spans="1:10" ht="9" customHeight="1">
      <c r="A22" s="1219"/>
      <c r="B22" s="1222"/>
      <c r="C22" s="1222"/>
      <c r="D22" s="1222"/>
      <c r="E22" s="1222"/>
      <c r="F22" s="1222"/>
      <c r="G22" s="1222"/>
      <c r="H22" s="1222"/>
      <c r="I22" s="1222"/>
      <c r="J22" s="1218"/>
    </row>
    <row r="23" spans="1:10" ht="8.25" customHeight="1">
      <c r="A23" s="1217" t="s">
        <v>69</v>
      </c>
      <c r="B23" s="1222" t="s">
        <v>2102</v>
      </c>
      <c r="C23" s="1222"/>
      <c r="D23" s="1222"/>
      <c r="E23" s="1222"/>
      <c r="F23" s="1222"/>
      <c r="G23" s="1222"/>
      <c r="H23" s="1222"/>
      <c r="I23" s="1222"/>
      <c r="J23" s="1218"/>
    </row>
    <row r="24" spans="1:10" ht="10.5" customHeight="1">
      <c r="A24" s="1224"/>
      <c r="B24" s="1222" t="s">
        <v>2965</v>
      </c>
      <c r="C24" s="1222"/>
      <c r="D24" s="1222"/>
      <c r="E24" s="1222"/>
      <c r="F24" s="1222"/>
      <c r="G24" s="1222"/>
      <c r="H24" s="1222"/>
      <c r="I24" s="1222"/>
      <c r="J24" s="1218"/>
    </row>
    <row r="25" spans="1:10" ht="10.5" customHeight="1">
      <c r="A25" s="1219"/>
      <c r="B25" s="1222"/>
      <c r="C25" s="1222"/>
      <c r="D25" s="1222"/>
      <c r="E25" s="1222"/>
      <c r="F25" s="1222"/>
      <c r="G25" s="1222"/>
      <c r="H25" s="1222"/>
      <c r="I25" s="1222"/>
      <c r="J25" s="1218"/>
    </row>
    <row r="26" spans="1:10" ht="10.5" customHeight="1">
      <c r="A26" s="1217" t="s">
        <v>70</v>
      </c>
      <c r="B26" s="1222" t="s">
        <v>2966</v>
      </c>
      <c r="C26" s="1222"/>
      <c r="D26" s="1222"/>
      <c r="E26" s="1222"/>
      <c r="F26" s="1222"/>
      <c r="G26" s="1222"/>
      <c r="H26" s="1222"/>
      <c r="I26" s="1222"/>
      <c r="J26" s="1218"/>
    </row>
    <row r="27" spans="1:10" ht="10.5" customHeight="1">
      <c r="A27" s="1224"/>
      <c r="B27" s="1222" t="s">
        <v>2967</v>
      </c>
      <c r="C27" s="1222"/>
      <c r="D27" s="1222"/>
      <c r="E27" s="1222"/>
      <c r="F27" s="1222"/>
      <c r="G27" s="1222"/>
      <c r="H27" s="1222"/>
      <c r="I27" s="1222"/>
      <c r="J27" s="1218"/>
    </row>
    <row r="28" spans="1:10" ht="10.5" customHeight="1">
      <c r="A28" s="1135"/>
      <c r="B28" s="1186"/>
      <c r="C28" s="1136"/>
      <c r="D28" s="1137"/>
      <c r="E28" s="1137"/>
      <c r="F28" s="1137"/>
      <c r="G28" s="1137"/>
      <c r="H28" s="1137"/>
      <c r="I28" s="1137"/>
      <c r="J28" s="1138"/>
    </row>
    <row r="29" spans="1:10" ht="10.5" customHeight="1">
      <c r="A29" s="1198"/>
      <c r="B29" s="1197"/>
      <c r="C29" s="1197"/>
      <c r="D29" s="1199"/>
      <c r="E29" s="1200" t="s">
        <v>2022</v>
      </c>
      <c r="F29" s="1201"/>
      <c r="G29" s="1199"/>
      <c r="H29" s="1200" t="s">
        <v>2023</v>
      </c>
      <c r="I29" s="1201"/>
      <c r="J29" s="1197"/>
    </row>
    <row r="30" spans="1:10" ht="10.5" customHeight="1">
      <c r="A30" s="1198"/>
      <c r="B30" s="1197"/>
      <c r="C30" s="1197"/>
      <c r="D30" s="3519" t="s">
        <v>2024</v>
      </c>
      <c r="E30" s="3520"/>
      <c r="F30" s="1202" t="s">
        <v>2025</v>
      </c>
      <c r="G30" s="3519" t="s">
        <v>2024</v>
      </c>
      <c r="H30" s="3520"/>
      <c r="I30" s="1202" t="s">
        <v>2025</v>
      </c>
      <c r="J30" s="1197"/>
    </row>
    <row r="31" spans="1:10" ht="10.5" customHeight="1">
      <c r="A31" s="1198"/>
      <c r="B31" s="1197"/>
      <c r="C31" s="1197"/>
      <c r="D31" s="1202" t="s">
        <v>2026</v>
      </c>
      <c r="E31" s="1202" t="s">
        <v>2027</v>
      </c>
      <c r="F31" s="1202" t="s">
        <v>2028</v>
      </c>
      <c r="G31" s="1197"/>
      <c r="H31" s="1197"/>
      <c r="I31" s="1202" t="s">
        <v>2028</v>
      </c>
      <c r="J31" s="1197"/>
    </row>
    <row r="32" spans="1:10" ht="10.5" customHeight="1">
      <c r="A32" s="1203" t="s">
        <v>7</v>
      </c>
      <c r="B32" s="1202"/>
      <c r="C32" s="1197"/>
      <c r="D32" s="1202" t="s">
        <v>2029</v>
      </c>
      <c r="E32" s="1202" t="s">
        <v>2030</v>
      </c>
      <c r="F32" s="1202" t="s">
        <v>2031</v>
      </c>
      <c r="G32" s="1202" t="s">
        <v>2029</v>
      </c>
      <c r="H32" s="1202" t="s">
        <v>2030</v>
      </c>
      <c r="I32" s="1202" t="s">
        <v>2031</v>
      </c>
      <c r="J32" s="1202" t="s">
        <v>7</v>
      </c>
    </row>
    <row r="33" spans="1:10" ht="10.5" customHeight="1">
      <c r="A33" s="1203" t="s">
        <v>12</v>
      </c>
      <c r="B33" s="1202"/>
      <c r="C33" s="1202" t="s">
        <v>14</v>
      </c>
      <c r="D33" s="1202" t="s">
        <v>15</v>
      </c>
      <c r="E33" s="1202" t="s">
        <v>15</v>
      </c>
      <c r="F33" s="1202" t="s">
        <v>2032</v>
      </c>
      <c r="G33" s="1202" t="s">
        <v>15</v>
      </c>
      <c r="H33" s="1202" t="s">
        <v>15</v>
      </c>
      <c r="I33" s="1202" t="s">
        <v>2032</v>
      </c>
      <c r="J33" s="1202" t="s">
        <v>12</v>
      </c>
    </row>
    <row r="34" spans="1:10" ht="10.5" customHeight="1" thickBot="1">
      <c r="A34" s="1204"/>
      <c r="B34" s="1201"/>
      <c r="C34" s="1205" t="s">
        <v>21</v>
      </c>
      <c r="D34" s="1202" t="s">
        <v>22</v>
      </c>
      <c r="E34" s="1202" t="s">
        <v>23</v>
      </c>
      <c r="F34" s="1205" t="s">
        <v>168</v>
      </c>
      <c r="G34" s="1205" t="s">
        <v>24</v>
      </c>
      <c r="H34" s="1205" t="s">
        <v>25</v>
      </c>
      <c r="I34" s="1205" t="s">
        <v>26</v>
      </c>
      <c r="J34" s="1201"/>
    </row>
    <row r="35" spans="1:10" ht="10.5" customHeight="1">
      <c r="A35" s="1198"/>
      <c r="B35" s="1196"/>
      <c r="C35" s="1206" t="s">
        <v>27</v>
      </c>
      <c r="D35" s="1207"/>
      <c r="E35" s="1208"/>
      <c r="F35" s="1209"/>
      <c r="G35" s="1207"/>
      <c r="H35" s="1208"/>
      <c r="I35" s="1209"/>
      <c r="J35" s="1210"/>
    </row>
    <row r="36" spans="1:10" ht="10.5" customHeight="1">
      <c r="A36" s="1143">
        <v>1</v>
      </c>
      <c r="B36" s="1188">
        <v>-3</v>
      </c>
      <c r="C36" s="1166" t="s">
        <v>527</v>
      </c>
      <c r="D36" s="1168">
        <v>3029010</v>
      </c>
      <c r="E36" s="1170">
        <v>3025178</v>
      </c>
      <c r="F36" s="1164">
        <v>1.1599999999999999</v>
      </c>
      <c r="G36" s="1144"/>
      <c r="H36" s="1145"/>
      <c r="I36" s="1146"/>
      <c r="J36" s="1140">
        <v>1</v>
      </c>
    </row>
    <row r="37" spans="1:10" ht="10.5" customHeight="1">
      <c r="A37" s="1143">
        <v>2</v>
      </c>
      <c r="B37" s="1188">
        <v>-4</v>
      </c>
      <c r="C37" s="1166" t="s">
        <v>529</v>
      </c>
      <c r="D37" s="1168">
        <v>94624</v>
      </c>
      <c r="E37" s="1170">
        <v>98129</v>
      </c>
      <c r="F37" s="1164">
        <v>2.56</v>
      </c>
      <c r="G37" s="1147"/>
      <c r="H37" s="1148"/>
      <c r="I37" s="1146"/>
      <c r="J37" s="1140">
        <v>2</v>
      </c>
    </row>
    <row r="38" spans="1:10" ht="10.5" customHeight="1">
      <c r="A38" s="1143">
        <v>3</v>
      </c>
      <c r="B38" s="1188">
        <v>-5</v>
      </c>
      <c r="C38" s="1166" t="s">
        <v>531</v>
      </c>
      <c r="D38" s="1168">
        <v>360477</v>
      </c>
      <c r="E38" s="1170">
        <v>358932</v>
      </c>
      <c r="F38" s="1164">
        <v>0.85</v>
      </c>
      <c r="G38" s="1147"/>
      <c r="H38" s="1148"/>
      <c r="I38" s="1146"/>
      <c r="J38" s="1140">
        <v>3</v>
      </c>
    </row>
    <row r="39" spans="1:10" ht="10.5" customHeight="1">
      <c r="A39" s="1143">
        <v>4</v>
      </c>
      <c r="B39" s="1188">
        <v>-6</v>
      </c>
      <c r="C39" s="1166" t="s">
        <v>533</v>
      </c>
      <c r="D39" s="1168">
        <v>3173191</v>
      </c>
      <c r="E39" s="1170">
        <v>3264965</v>
      </c>
      <c r="F39" s="1164">
        <v>1.41</v>
      </c>
      <c r="G39" s="1147"/>
      <c r="H39" s="1148"/>
      <c r="I39" s="1146"/>
      <c r="J39" s="1140">
        <v>4</v>
      </c>
    </row>
    <row r="40" spans="1:10" ht="10.5" customHeight="1">
      <c r="A40" s="1143">
        <v>5</v>
      </c>
      <c r="B40" s="1188">
        <v>-7</v>
      </c>
      <c r="C40" s="1166" t="s">
        <v>535</v>
      </c>
      <c r="D40" s="1168">
        <v>0</v>
      </c>
      <c r="E40" s="1170">
        <v>0</v>
      </c>
      <c r="F40" s="1164">
        <v>0</v>
      </c>
      <c r="G40" s="1147"/>
      <c r="H40" s="1148"/>
      <c r="I40" s="1146"/>
      <c r="J40" s="1140">
        <v>5</v>
      </c>
    </row>
    <row r="41" spans="1:10" ht="10.5" customHeight="1">
      <c r="A41" s="1143">
        <v>6</v>
      </c>
      <c r="B41" s="1188">
        <v>-8</v>
      </c>
      <c r="C41" s="1166" t="s">
        <v>537</v>
      </c>
      <c r="D41" s="1168">
        <v>8391863</v>
      </c>
      <c r="E41" s="1170">
        <v>8749849</v>
      </c>
      <c r="F41" s="1164">
        <v>4.6500000000000004</v>
      </c>
      <c r="G41" s="1147"/>
      <c r="H41" s="1148"/>
      <c r="I41" s="1146"/>
      <c r="J41" s="1140">
        <v>6</v>
      </c>
    </row>
    <row r="42" spans="1:10" ht="10.5" customHeight="1">
      <c r="A42" s="1143">
        <v>7</v>
      </c>
      <c r="B42" s="1188">
        <v>-9</v>
      </c>
      <c r="C42" s="1166" t="s">
        <v>539</v>
      </c>
      <c r="D42" s="1168">
        <v>13192158</v>
      </c>
      <c r="E42" s="1170">
        <v>13770225</v>
      </c>
      <c r="F42" s="1164">
        <v>3.93</v>
      </c>
      <c r="G42" s="1147"/>
      <c r="H42" s="1148"/>
      <c r="I42" s="1146"/>
      <c r="J42" s="1140">
        <v>7</v>
      </c>
    </row>
    <row r="43" spans="1:10" ht="10.5" customHeight="1">
      <c r="A43" s="1143">
        <v>8</v>
      </c>
      <c r="B43" s="1188">
        <v>-11</v>
      </c>
      <c r="C43" s="1166" t="s">
        <v>541</v>
      </c>
      <c r="D43" s="1168">
        <v>4394826</v>
      </c>
      <c r="E43" s="1170">
        <v>4597481</v>
      </c>
      <c r="F43" s="1164">
        <v>2.94</v>
      </c>
      <c r="G43" s="1147"/>
      <c r="H43" s="1148"/>
      <c r="I43" s="1146"/>
      <c r="J43" s="1140">
        <v>8</v>
      </c>
    </row>
    <row r="44" spans="1:10" ht="10.5" customHeight="1">
      <c r="A44" s="1143">
        <v>9</v>
      </c>
      <c r="B44" s="1188">
        <v>-13</v>
      </c>
      <c r="C44" s="1166" t="s">
        <v>543</v>
      </c>
      <c r="D44" s="1168">
        <v>85446</v>
      </c>
      <c r="E44" s="1170">
        <v>88048</v>
      </c>
      <c r="F44" s="1164">
        <v>1.69</v>
      </c>
      <c r="G44" s="1147"/>
      <c r="H44" s="1148"/>
      <c r="I44" s="1146"/>
      <c r="J44" s="1140">
        <v>9</v>
      </c>
    </row>
    <row r="45" spans="1:10" ht="10.5" customHeight="1">
      <c r="A45" s="1143">
        <v>10</v>
      </c>
      <c r="B45" s="1188">
        <v>-16</v>
      </c>
      <c r="C45" s="1166" t="s">
        <v>545</v>
      </c>
      <c r="D45" s="1168">
        <v>625863</v>
      </c>
      <c r="E45" s="1170">
        <v>640718</v>
      </c>
      <c r="F45" s="1164">
        <v>3.27</v>
      </c>
      <c r="G45" s="1147"/>
      <c r="H45" s="1148"/>
      <c r="I45" s="1146"/>
      <c r="J45" s="1140">
        <v>10</v>
      </c>
    </row>
    <row r="46" spans="1:10" ht="10.5" customHeight="1">
      <c r="A46" s="1143">
        <v>11</v>
      </c>
      <c r="B46" s="1188">
        <v>-17</v>
      </c>
      <c r="C46" s="1166" t="s">
        <v>547</v>
      </c>
      <c r="D46" s="1168">
        <v>38715</v>
      </c>
      <c r="E46" s="1170">
        <v>38737</v>
      </c>
      <c r="F46" s="1164">
        <v>3.09</v>
      </c>
      <c r="G46" s="1147"/>
      <c r="H46" s="1148"/>
      <c r="I46" s="1146"/>
      <c r="J46" s="1140">
        <v>11</v>
      </c>
    </row>
    <row r="47" spans="1:10" ht="10.5" customHeight="1">
      <c r="A47" s="1143">
        <v>12</v>
      </c>
      <c r="B47" s="1188">
        <v>-18</v>
      </c>
      <c r="C47" s="1166" t="s">
        <v>549</v>
      </c>
      <c r="D47" s="1168">
        <v>7976</v>
      </c>
      <c r="E47" s="1170">
        <v>8103</v>
      </c>
      <c r="F47" s="1164">
        <v>2.63</v>
      </c>
      <c r="G47" s="1147"/>
      <c r="H47" s="1148"/>
      <c r="I47" s="1146"/>
      <c r="J47" s="1140">
        <v>12</v>
      </c>
    </row>
    <row r="48" spans="1:10" ht="10.5" customHeight="1">
      <c r="A48" s="1143">
        <v>13</v>
      </c>
      <c r="B48" s="1188">
        <v>-19</v>
      </c>
      <c r="C48" s="1166" t="s">
        <v>551</v>
      </c>
      <c r="D48" s="1168">
        <v>171504</v>
      </c>
      <c r="E48" s="1170">
        <v>174616</v>
      </c>
      <c r="F48" s="1164">
        <v>3.23</v>
      </c>
      <c r="G48" s="1147"/>
      <c r="H48" s="1148"/>
      <c r="I48" s="1146"/>
      <c r="J48" s="1140">
        <v>13</v>
      </c>
    </row>
    <row r="49" spans="1:11" ht="10.5" customHeight="1">
      <c r="A49" s="1143">
        <v>14</v>
      </c>
      <c r="B49" s="1188">
        <v>-20</v>
      </c>
      <c r="C49" s="1166" t="s">
        <v>553</v>
      </c>
      <c r="D49" s="1168">
        <v>497045</v>
      </c>
      <c r="E49" s="1170">
        <v>515970</v>
      </c>
      <c r="F49" s="1164">
        <v>2.15</v>
      </c>
      <c r="G49" s="1147"/>
      <c r="H49" s="1148"/>
      <c r="I49" s="1146"/>
      <c r="J49" s="1140">
        <v>14</v>
      </c>
      <c r="K49" s="590"/>
    </row>
    <row r="50" spans="1:11" ht="10.5" customHeight="1">
      <c r="A50" s="1143">
        <v>15</v>
      </c>
      <c r="B50" s="1188">
        <v>-22</v>
      </c>
      <c r="C50" s="1166" t="s">
        <v>555</v>
      </c>
      <c r="D50" s="1168">
        <v>984</v>
      </c>
      <c r="E50" s="1170">
        <v>984</v>
      </c>
      <c r="F50" s="1164">
        <v>2</v>
      </c>
      <c r="G50" s="1147"/>
      <c r="H50" s="1148"/>
      <c r="I50" s="1146"/>
      <c r="J50" s="1140">
        <v>15</v>
      </c>
      <c r="K50" s="590"/>
    </row>
    <row r="51" spans="1:11" ht="10.5" customHeight="1">
      <c r="A51" s="1143">
        <v>16</v>
      </c>
      <c r="B51" s="1188">
        <v>-23</v>
      </c>
      <c r="C51" s="1166" t="s">
        <v>557</v>
      </c>
      <c r="D51" s="1168">
        <v>34677</v>
      </c>
      <c r="E51" s="1170">
        <v>34677</v>
      </c>
      <c r="F51" s="1164">
        <v>3.33</v>
      </c>
      <c r="G51" s="1147"/>
      <c r="H51" s="1148"/>
      <c r="I51" s="1146"/>
      <c r="J51" s="1140">
        <v>16</v>
      </c>
      <c r="K51" s="1495"/>
    </row>
    <row r="52" spans="1:11" ht="10.5" customHeight="1">
      <c r="A52" s="1143">
        <v>17</v>
      </c>
      <c r="B52" s="1188">
        <v>-24</v>
      </c>
      <c r="C52" s="1166" t="s">
        <v>559</v>
      </c>
      <c r="D52" s="1168">
        <v>1157</v>
      </c>
      <c r="E52" s="1170">
        <v>1101</v>
      </c>
      <c r="F52" s="1164">
        <v>2.56</v>
      </c>
      <c r="G52" s="1147"/>
      <c r="H52" s="1148"/>
      <c r="I52" s="1146"/>
      <c r="J52" s="1140">
        <v>17</v>
      </c>
      <c r="K52" s="590"/>
    </row>
    <row r="53" spans="1:11" ht="10.5" customHeight="1">
      <c r="A53" s="1143">
        <v>18</v>
      </c>
      <c r="B53" s="1188">
        <v>-25</v>
      </c>
      <c r="C53" s="1166" t="s">
        <v>561</v>
      </c>
      <c r="D53" s="1168">
        <v>955858</v>
      </c>
      <c r="E53" s="1170">
        <v>974190</v>
      </c>
      <c r="F53" s="1164">
        <v>2.7</v>
      </c>
      <c r="G53" s="1147"/>
      <c r="H53" s="1148"/>
      <c r="I53" s="1146"/>
      <c r="J53" s="1140">
        <v>18</v>
      </c>
      <c r="K53" s="590"/>
    </row>
    <row r="54" spans="1:11" ht="10.5" customHeight="1">
      <c r="A54" s="1143">
        <v>19</v>
      </c>
      <c r="B54" s="1188">
        <v>-26</v>
      </c>
      <c r="C54" s="1166" t="s">
        <v>563</v>
      </c>
      <c r="D54" s="1168">
        <v>481648</v>
      </c>
      <c r="E54" s="1170">
        <v>522429</v>
      </c>
      <c r="F54" s="1164">
        <v>3.23</v>
      </c>
      <c r="G54" s="1147"/>
      <c r="H54" s="1148"/>
      <c r="I54" s="1146"/>
      <c r="J54" s="1140">
        <v>19</v>
      </c>
      <c r="K54" s="590"/>
    </row>
    <row r="55" spans="1:11" ht="10.5" customHeight="1">
      <c r="A55" s="1143">
        <v>20</v>
      </c>
      <c r="B55" s="1188">
        <v>-27</v>
      </c>
      <c r="C55" s="1166" t="s">
        <v>565</v>
      </c>
      <c r="D55" s="1168">
        <v>3423063</v>
      </c>
      <c r="E55" s="1170">
        <v>3658104</v>
      </c>
      <c r="F55" s="1164">
        <v>3.85</v>
      </c>
      <c r="G55" s="1147"/>
      <c r="H55" s="1148"/>
      <c r="I55" s="1146"/>
      <c r="J55" s="1140">
        <v>20</v>
      </c>
      <c r="K55" s="590"/>
    </row>
    <row r="56" spans="1:11" ht="10.5" customHeight="1">
      <c r="A56" s="1143">
        <v>21</v>
      </c>
      <c r="B56" s="1188">
        <v>-29</v>
      </c>
      <c r="C56" s="1166" t="s">
        <v>567</v>
      </c>
      <c r="D56" s="1168">
        <v>0</v>
      </c>
      <c r="E56" s="1170">
        <v>0</v>
      </c>
      <c r="F56" s="1164">
        <v>0</v>
      </c>
      <c r="G56" s="1147"/>
      <c r="H56" s="1148"/>
      <c r="I56" s="1146"/>
      <c r="J56" s="1140">
        <v>21</v>
      </c>
      <c r="K56" s="590"/>
    </row>
    <row r="57" spans="1:11" ht="10.5" customHeight="1">
      <c r="A57" s="1143">
        <v>22</v>
      </c>
      <c r="B57" s="1188">
        <v>-31</v>
      </c>
      <c r="C57" s="1166" t="s">
        <v>569</v>
      </c>
      <c r="D57" s="1168">
        <v>123748</v>
      </c>
      <c r="E57" s="1170">
        <v>142985</v>
      </c>
      <c r="F57" s="1164">
        <v>2.27</v>
      </c>
      <c r="G57" s="1147"/>
      <c r="H57" s="1148"/>
      <c r="I57" s="1146"/>
      <c r="J57" s="1140">
        <v>22</v>
      </c>
      <c r="K57" s="590"/>
    </row>
    <row r="58" spans="1:11" ht="10.5" customHeight="1">
      <c r="A58" s="1143">
        <v>23</v>
      </c>
      <c r="B58" s="1188">
        <v>-35</v>
      </c>
      <c r="C58" s="1166" t="s">
        <v>571</v>
      </c>
      <c r="D58" s="1168">
        <v>20640</v>
      </c>
      <c r="E58" s="1170">
        <v>20653</v>
      </c>
      <c r="F58" s="1164">
        <v>2.5</v>
      </c>
      <c r="G58" s="1147"/>
      <c r="H58" s="1148"/>
      <c r="I58" s="1146"/>
      <c r="J58" s="1140">
        <v>23</v>
      </c>
      <c r="K58" s="590"/>
    </row>
    <row r="59" spans="1:11" ht="10.5" customHeight="1">
      <c r="A59" s="1143">
        <v>24</v>
      </c>
      <c r="B59" s="1188">
        <v>-37</v>
      </c>
      <c r="C59" s="1166" t="s">
        <v>573</v>
      </c>
      <c r="D59" s="1168">
        <v>654617</v>
      </c>
      <c r="E59" s="1170">
        <v>644090</v>
      </c>
      <c r="F59" s="1164">
        <v>5.94</v>
      </c>
      <c r="G59" s="1147"/>
      <c r="H59" s="1148"/>
      <c r="I59" s="1146"/>
      <c r="J59" s="1140">
        <v>24</v>
      </c>
      <c r="K59" s="590"/>
    </row>
    <row r="60" spans="1:11" ht="10.5" customHeight="1">
      <c r="A60" s="1143">
        <v>25</v>
      </c>
      <c r="B60" s="1188">
        <v>-39</v>
      </c>
      <c r="C60" s="1166" t="s">
        <v>2968</v>
      </c>
      <c r="D60" s="1168">
        <v>839392</v>
      </c>
      <c r="E60" s="1170">
        <v>876565</v>
      </c>
      <c r="F60" s="1164">
        <v>2.13</v>
      </c>
      <c r="G60" s="1147"/>
      <c r="H60" s="1148"/>
      <c r="I60" s="1146"/>
      <c r="J60" s="1140">
        <v>25</v>
      </c>
      <c r="K60" s="590"/>
    </row>
    <row r="61" spans="1:11" ht="10.5" customHeight="1">
      <c r="A61" s="1143">
        <v>26</v>
      </c>
      <c r="B61" s="1188">
        <v>-44</v>
      </c>
      <c r="C61" s="1166" t="s">
        <v>2940</v>
      </c>
      <c r="D61" s="1168">
        <v>198854</v>
      </c>
      <c r="E61" s="1170">
        <v>201618</v>
      </c>
      <c r="F61" s="1164">
        <v>3.68</v>
      </c>
      <c r="G61" s="1147"/>
      <c r="H61" s="1148"/>
      <c r="I61" s="1146"/>
      <c r="J61" s="1140">
        <v>26</v>
      </c>
      <c r="K61" s="590"/>
    </row>
    <row r="62" spans="1:11" ht="10.5" customHeight="1">
      <c r="A62" s="1143">
        <v>27</v>
      </c>
      <c r="B62" s="1188">
        <v>-45</v>
      </c>
      <c r="C62" s="1166" t="s">
        <v>2941</v>
      </c>
      <c r="D62" s="1168">
        <v>0</v>
      </c>
      <c r="E62" s="1170">
        <v>0</v>
      </c>
      <c r="F62" s="1216">
        <v>0</v>
      </c>
      <c r="G62" s="1147"/>
      <c r="H62" s="1148"/>
      <c r="I62" s="1146"/>
      <c r="J62" s="1140">
        <v>27</v>
      </c>
      <c r="K62" s="590"/>
    </row>
    <row r="63" spans="1:11" ht="10.5" customHeight="1">
      <c r="A63" s="1143">
        <v>28</v>
      </c>
      <c r="B63" s="1188"/>
      <c r="C63" s="1166" t="s">
        <v>51</v>
      </c>
      <c r="D63" s="1168">
        <v>0</v>
      </c>
      <c r="E63" s="1170">
        <v>0</v>
      </c>
      <c r="F63" s="1216">
        <v>0</v>
      </c>
      <c r="G63" s="1147"/>
      <c r="H63" s="1148"/>
      <c r="I63" s="1146"/>
      <c r="J63" s="1140">
        <v>28</v>
      </c>
      <c r="K63" s="590"/>
    </row>
    <row r="64" spans="1:11" ht="10.5" customHeight="1">
      <c r="A64" s="1143">
        <v>29</v>
      </c>
      <c r="B64" s="1188"/>
      <c r="C64" s="1166" t="s">
        <v>2033</v>
      </c>
      <c r="D64" s="1168">
        <v>0</v>
      </c>
      <c r="E64" s="1170">
        <v>0</v>
      </c>
      <c r="F64" s="1216">
        <v>0</v>
      </c>
      <c r="G64" s="1147"/>
      <c r="H64" s="1148"/>
      <c r="I64" s="1146"/>
      <c r="J64" s="1140">
        <v>29</v>
      </c>
      <c r="K64" s="590"/>
    </row>
    <row r="65" spans="1:11" ht="10.5" customHeight="1" thickBot="1">
      <c r="A65" s="1149">
        <v>30</v>
      </c>
      <c r="B65" s="1189"/>
      <c r="C65" s="1173" t="s">
        <v>2034</v>
      </c>
      <c r="D65" s="1184">
        <v>40797336</v>
      </c>
      <c r="E65" s="1185">
        <v>42408347</v>
      </c>
      <c r="F65" s="1165">
        <v>3.56</v>
      </c>
      <c r="G65" s="1150"/>
      <c r="H65" s="1151"/>
      <c r="I65" s="1152"/>
      <c r="J65" s="1153">
        <v>30</v>
      </c>
    </row>
    <row r="66" spans="1:11" ht="10.5" customHeight="1" thickTop="1">
      <c r="A66" s="1154"/>
      <c r="B66" s="1161"/>
      <c r="C66" s="1172" t="s">
        <v>54</v>
      </c>
      <c r="D66" s="1169"/>
      <c r="E66" s="1171"/>
      <c r="F66" s="1167"/>
      <c r="G66" s="1155"/>
      <c r="H66" s="1156"/>
      <c r="I66" s="1141"/>
      <c r="J66" s="1142"/>
    </row>
    <row r="67" spans="1:11" ht="10.5" customHeight="1">
      <c r="A67" s="1143">
        <v>31</v>
      </c>
      <c r="B67" s="1190">
        <v>-52</v>
      </c>
      <c r="C67" s="1166" t="s">
        <v>2169</v>
      </c>
      <c r="D67" s="1168">
        <v>7213645</v>
      </c>
      <c r="E67" s="1170">
        <v>7493399</v>
      </c>
      <c r="F67" s="1164">
        <v>6.02</v>
      </c>
      <c r="G67" s="1144"/>
      <c r="H67" s="1145"/>
      <c r="I67" s="1146"/>
      <c r="J67" s="1140">
        <v>31</v>
      </c>
    </row>
    <row r="68" spans="1:11" ht="10.5" customHeight="1">
      <c r="A68" s="1143">
        <v>32</v>
      </c>
      <c r="B68" s="1190">
        <v>-53</v>
      </c>
      <c r="C68" s="1166" t="s">
        <v>2942</v>
      </c>
      <c r="D68" s="1168">
        <v>1961993</v>
      </c>
      <c r="E68" s="1170">
        <v>2040276</v>
      </c>
      <c r="F68" s="1164">
        <v>3.18</v>
      </c>
      <c r="G68" s="1147"/>
      <c r="H68" s="1148"/>
      <c r="I68" s="1146"/>
      <c r="J68" s="1140">
        <v>32</v>
      </c>
    </row>
    <row r="69" spans="1:11" ht="10.5" customHeight="1">
      <c r="A69" s="1143">
        <v>33</v>
      </c>
      <c r="B69" s="1190">
        <v>-54</v>
      </c>
      <c r="C69" s="1166" t="s">
        <v>2943</v>
      </c>
      <c r="D69" s="1168">
        <v>0</v>
      </c>
      <c r="E69" s="1170">
        <v>0</v>
      </c>
      <c r="F69" s="1164">
        <v>0</v>
      </c>
      <c r="G69" s="1147"/>
      <c r="H69" s="1148"/>
      <c r="I69" s="1146"/>
      <c r="J69" s="1140">
        <v>33</v>
      </c>
    </row>
    <row r="70" spans="1:11" ht="10.5" customHeight="1">
      <c r="A70" s="1143">
        <v>34</v>
      </c>
      <c r="B70" s="1190">
        <v>-55</v>
      </c>
      <c r="C70" s="1166" t="s">
        <v>2944</v>
      </c>
      <c r="D70" s="1168">
        <v>355103</v>
      </c>
      <c r="E70" s="1170">
        <v>375348</v>
      </c>
      <c r="F70" s="1164">
        <v>7</v>
      </c>
      <c r="G70" s="1147"/>
      <c r="H70" s="1148"/>
      <c r="I70" s="1146"/>
      <c r="J70" s="1140">
        <v>34</v>
      </c>
      <c r="K70" s="366"/>
    </row>
    <row r="71" spans="1:11" ht="10.5" customHeight="1">
      <c r="A71" s="1143">
        <v>35</v>
      </c>
      <c r="B71" s="1190">
        <v>-56</v>
      </c>
      <c r="C71" s="1166" t="s">
        <v>2945</v>
      </c>
      <c r="D71" s="1168">
        <v>0</v>
      </c>
      <c r="E71" s="1170">
        <v>0</v>
      </c>
      <c r="F71" s="1164">
        <v>0</v>
      </c>
      <c r="G71" s="1147"/>
      <c r="H71" s="1148"/>
      <c r="I71" s="1146"/>
      <c r="J71" s="1140">
        <v>35</v>
      </c>
      <c r="K71" s="366"/>
    </row>
    <row r="72" spans="1:11" ht="16.5" customHeight="1">
      <c r="A72" s="1143">
        <v>36</v>
      </c>
      <c r="B72" s="1190">
        <v>-57</v>
      </c>
      <c r="C72" s="1166" t="s">
        <v>2946</v>
      </c>
      <c r="D72" s="1168">
        <v>168999</v>
      </c>
      <c r="E72" s="1170">
        <v>169984</v>
      </c>
      <c r="F72" s="1164">
        <v>2.65</v>
      </c>
      <c r="G72" s="1147"/>
      <c r="H72" s="1148"/>
      <c r="I72" s="1146"/>
      <c r="J72" s="1140">
        <v>36</v>
      </c>
    </row>
    <row r="73" spans="1:11" ht="9.75" customHeight="1">
      <c r="A73" s="1143">
        <v>37</v>
      </c>
      <c r="B73" s="1190">
        <v>-58</v>
      </c>
      <c r="C73" s="1166" t="s">
        <v>2947</v>
      </c>
      <c r="D73" s="1168">
        <v>11106</v>
      </c>
      <c r="E73" s="1170">
        <v>14356</v>
      </c>
      <c r="F73" s="1164">
        <v>8.2100000000000009</v>
      </c>
      <c r="G73" s="1147"/>
      <c r="H73" s="1148"/>
      <c r="I73" s="1146"/>
      <c r="J73" s="1140">
        <v>37</v>
      </c>
    </row>
    <row r="74" spans="1:11">
      <c r="A74" s="1143">
        <v>38</v>
      </c>
      <c r="B74" s="1190">
        <v>-59</v>
      </c>
      <c r="C74" s="1166" t="s">
        <v>2969</v>
      </c>
      <c r="D74" s="1168">
        <v>569985</v>
      </c>
      <c r="E74" s="1170">
        <v>634499</v>
      </c>
      <c r="F74" s="1164">
        <v>13.19</v>
      </c>
      <c r="G74" s="1147"/>
      <c r="H74" s="1148"/>
      <c r="I74" s="1179"/>
      <c r="J74" s="1140">
        <v>38</v>
      </c>
    </row>
    <row r="75" spans="1:11">
      <c r="A75" s="1143">
        <v>39</v>
      </c>
      <c r="B75" s="1139"/>
      <c r="C75" s="1166" t="s">
        <v>2035</v>
      </c>
      <c r="D75" s="1168">
        <v>10280831</v>
      </c>
      <c r="E75" s="1170">
        <v>10727862</v>
      </c>
      <c r="F75" s="1164">
        <v>5.82</v>
      </c>
      <c r="G75" s="1157"/>
      <c r="H75" s="1158"/>
      <c r="I75" s="1180"/>
      <c r="J75" s="1140">
        <v>39</v>
      </c>
    </row>
    <row r="76" spans="1:11" ht="10.5" thickBot="1">
      <c r="A76" s="1162">
        <v>40</v>
      </c>
      <c r="B76" s="1187"/>
      <c r="C76" s="1174" t="s">
        <v>2036</v>
      </c>
      <c r="D76" s="1175">
        <v>51078167</v>
      </c>
      <c r="E76" s="1176">
        <v>53136209</v>
      </c>
      <c r="F76" s="1163" t="s">
        <v>370</v>
      </c>
      <c r="G76" s="1177"/>
      <c r="H76" s="1178"/>
      <c r="I76" s="1181" t="s">
        <v>370</v>
      </c>
      <c r="J76" s="1182">
        <v>40</v>
      </c>
    </row>
    <row r="77" spans="1:11">
      <c r="A77" s="1183"/>
      <c r="B77" s="1133"/>
      <c r="C77" s="1133" t="s">
        <v>2970</v>
      </c>
      <c r="D77" s="1133"/>
      <c r="E77" s="1133"/>
      <c r="F77" s="1133"/>
      <c r="G77" s="1133"/>
      <c r="H77" s="1133"/>
      <c r="I77" s="1133"/>
      <c r="J77" s="1134"/>
    </row>
    <row r="78" spans="1:11">
      <c r="A78" s="1159"/>
      <c r="B78" s="1137"/>
      <c r="C78" s="1137"/>
      <c r="D78" s="1137"/>
      <c r="E78" s="1137"/>
      <c r="F78" s="1137"/>
      <c r="G78" s="1137"/>
      <c r="H78" s="1137"/>
      <c r="I78" s="1137"/>
      <c r="J78" s="1138"/>
    </row>
    <row r="81" spans="1:11">
      <c r="J81" s="1133"/>
    </row>
    <row r="82" spans="1:11" s="1133" customFormat="1">
      <c r="A82" s="1160"/>
    </row>
    <row r="83" spans="1:11" s="1133" customFormat="1" ht="12.75">
      <c r="A83" s="590"/>
      <c r="B83" s="590"/>
      <c r="C83" s="590"/>
      <c r="D83" s="590"/>
      <c r="E83" s="590"/>
      <c r="F83" s="1215"/>
      <c r="G83" s="590"/>
      <c r="H83" s="590"/>
      <c r="I83" s="590"/>
      <c r="J83" s="590"/>
      <c r="K83" s="590"/>
    </row>
    <row r="84" spans="1:11" s="1133" customFormat="1"/>
    <row r="85" spans="1:11" s="1133" customFormat="1"/>
    <row r="86" spans="1:11" s="1133" customFormat="1" ht="12.75">
      <c r="A86" s="590"/>
      <c r="B86" s="590"/>
      <c r="C86" s="590"/>
      <c r="D86" s="590"/>
      <c r="E86" s="590"/>
      <c r="F86" s="590"/>
      <c r="G86" s="590"/>
      <c r="H86" s="590"/>
      <c r="I86" s="590"/>
      <c r="J86" s="590"/>
    </row>
    <row r="87" spans="1:11" s="1133" customFormat="1">
      <c r="A87" s="1160"/>
      <c r="B87" s="1160"/>
    </row>
    <row r="88" spans="1:11" s="1133" customFormat="1"/>
    <row r="89" spans="1:11" s="1133" customFormat="1"/>
    <row r="90" spans="1:11" s="1133" customFormat="1"/>
    <row r="91" spans="1:11" s="1133" customFormat="1"/>
    <row r="92" spans="1:11" s="1133" customFormat="1"/>
    <row r="93" spans="1:11" s="1133" customFormat="1"/>
    <row r="94" spans="1:11" s="1133" customFormat="1"/>
    <row r="95" spans="1:11" s="1133" customFormat="1"/>
    <row r="96" spans="1:11" s="1133" customFormat="1"/>
    <row r="97" spans="3:10" s="1133" customFormat="1">
      <c r="C97" s="1161"/>
      <c r="F97" s="1161"/>
      <c r="H97" s="1161"/>
    </row>
    <row r="98" spans="3:10" s="1133" customFormat="1">
      <c r="D98" s="1161"/>
      <c r="F98" s="1161"/>
      <c r="H98" s="1161"/>
    </row>
    <row r="99" spans="3:10" s="1133" customFormat="1">
      <c r="D99" s="1161"/>
      <c r="F99" s="1161"/>
      <c r="H99" s="1161"/>
    </row>
    <row r="100" spans="3:10" s="1133" customFormat="1">
      <c r="F100" s="1161"/>
      <c r="H100" s="1161"/>
    </row>
    <row r="101" spans="3:10" s="1133" customFormat="1"/>
    <row r="102" spans="3:10" s="1133" customFormat="1">
      <c r="D102" s="1161"/>
      <c r="F102" s="1161"/>
      <c r="H102" s="1161"/>
    </row>
    <row r="103" spans="3:10" s="1133" customFormat="1"/>
    <row r="104" spans="3:10" s="1133" customFormat="1"/>
    <row r="105" spans="3:10" s="1133" customFormat="1"/>
    <row r="106" spans="3:10" s="1133" customFormat="1"/>
    <row r="107" spans="3:10" s="1133" customFormat="1"/>
    <row r="108" spans="3:10" s="1133" customFormat="1">
      <c r="J108" s="1457"/>
    </row>
    <row r="109" spans="3:10">
      <c r="D109" s="1133"/>
      <c r="E109" s="1133"/>
      <c r="F109" s="1133"/>
      <c r="G109" s="1133"/>
      <c r="H109" s="1133"/>
    </row>
    <row r="110" spans="3:10">
      <c r="D110" s="1133"/>
      <c r="E110" s="1133"/>
      <c r="F110" s="1133"/>
      <c r="G110" s="1133"/>
      <c r="H110" s="1133"/>
    </row>
    <row r="111" spans="3:10">
      <c r="D111" s="1133"/>
      <c r="E111" s="1133"/>
      <c r="F111" s="1133"/>
      <c r="G111" s="1133"/>
      <c r="H111" s="1133"/>
    </row>
    <row r="112" spans="3:10">
      <c r="D112" s="1133"/>
      <c r="E112" s="1133"/>
      <c r="F112" s="1133"/>
      <c r="G112" s="1133"/>
      <c r="H112" s="1133"/>
    </row>
  </sheetData>
  <mergeCells count="2">
    <mergeCell ref="D30:E30"/>
    <mergeCell ref="G30:H30"/>
  </mergeCells>
  <pageMargins left="0.65" right="0.25" top="0.5" bottom="0.5" header="0.25" footer="0.25"/>
  <pageSetup orientation="portrait" horizontalDpi="1200" verticalDpi="1200" r:id="rId1"/>
  <headerFooter alignWithMargins="0">
    <oddHeader>&amp;L&amp;"Arial,Regular"&amp;8 34&amp;R&amp;"Arial,Regular"&amp;8Road Initials: UPRR  Year: 2012</oddHeader>
    <oddFooter>&amp;L&amp;"Arial,Regular"&amp;8Railroad Annual Report R-1</oddFooter>
  </headerFooter>
</worksheet>
</file>

<file path=xl/worksheets/sheet30.xml><?xml version="1.0" encoding="utf-8"?>
<worksheet xmlns="http://schemas.openxmlformats.org/spreadsheetml/2006/main" xmlns:r="http://schemas.openxmlformats.org/officeDocument/2006/relationships">
  <sheetPr syncVertical="1" syncRef="A1" transitionEvaluation="1" codeName="Sheet30">
    <pageSetUpPr fitToPage="1"/>
  </sheetPr>
  <dimension ref="A1:M119"/>
  <sheetViews>
    <sheetView showGridLines="0" zoomScaleNormal="100" workbookViewId="0"/>
  </sheetViews>
  <sheetFormatPr defaultColWidth="9.625" defaultRowHeight="11.25"/>
  <cols>
    <col min="1" max="1" width="3.875" style="30" customWidth="1"/>
    <col min="2" max="3" width="4.25" style="30" customWidth="1"/>
    <col min="4" max="4" width="26.5" style="30" customWidth="1"/>
    <col min="5" max="5" width="8.625" style="30" customWidth="1"/>
    <col min="6" max="8" width="8.25" style="30" customWidth="1"/>
    <col min="9" max="9" width="7.875" style="30" customWidth="1"/>
    <col min="10" max="10" width="8.625" style="30" customWidth="1"/>
    <col min="11" max="11" width="3.375" style="30" customWidth="1"/>
    <col min="12" max="16384" width="9.625" style="30"/>
  </cols>
  <sheetData>
    <row r="1" spans="1:11" s="5" customFormat="1" ht="9.9499999999999993" customHeight="1">
      <c r="A1" s="629" t="s">
        <v>0</v>
      </c>
      <c r="B1" s="630"/>
      <c r="C1" s="630"/>
      <c r="D1" s="630"/>
      <c r="E1" s="630"/>
      <c r="F1" s="631"/>
      <c r="G1" s="630"/>
      <c r="H1" s="630"/>
      <c r="I1" s="630"/>
      <c r="J1" s="630"/>
      <c r="K1" s="632"/>
    </row>
    <row r="2" spans="1:11" s="5" customFormat="1" ht="9.9499999999999993" customHeight="1">
      <c r="A2" s="633" t="s">
        <v>1</v>
      </c>
      <c r="B2" s="634"/>
      <c r="C2" s="634"/>
      <c r="D2" s="634"/>
      <c r="E2" s="634"/>
      <c r="F2" s="635"/>
      <c r="G2" s="634"/>
      <c r="H2" s="634"/>
      <c r="I2" s="634"/>
      <c r="J2" s="636"/>
      <c r="K2" s="637"/>
    </row>
    <row r="3" spans="1:11" s="5" customFormat="1" ht="9.9499999999999993" customHeight="1">
      <c r="A3" s="2239"/>
      <c r="B3" s="638"/>
      <c r="C3" s="638"/>
      <c r="D3" s="638"/>
      <c r="E3" s="3521"/>
      <c r="F3" s="3521"/>
      <c r="G3" s="3521"/>
      <c r="H3" s="638"/>
      <c r="I3" s="638"/>
      <c r="J3" s="638"/>
      <c r="K3" s="639"/>
    </row>
    <row r="4" spans="1:11" s="5" customFormat="1" ht="9.9499999999999993" customHeight="1">
      <c r="A4" s="714" t="s">
        <v>65</v>
      </c>
      <c r="B4" s="625" t="s">
        <v>2929</v>
      </c>
      <c r="C4" s="625"/>
      <c r="D4" s="715"/>
      <c r="E4" s="656"/>
      <c r="F4" s="656"/>
      <c r="G4" s="656"/>
      <c r="H4" s="656"/>
      <c r="I4" s="656"/>
      <c r="J4" s="656"/>
      <c r="K4" s="1036"/>
    </row>
    <row r="5" spans="1:11" s="5" customFormat="1" ht="9.9499999999999993" customHeight="1">
      <c r="A5" s="624"/>
      <c r="B5" s="649" t="s">
        <v>64</v>
      </c>
      <c r="C5" s="649"/>
      <c r="D5" s="661"/>
      <c r="E5" s="657"/>
      <c r="F5" s="657"/>
      <c r="G5" s="657"/>
      <c r="H5" s="657"/>
      <c r="I5" s="657"/>
      <c r="J5" s="657"/>
      <c r="K5" s="1036"/>
    </row>
    <row r="6" spans="1:11" s="5" customFormat="1" ht="9.9499999999999993" customHeight="1">
      <c r="A6" s="624"/>
      <c r="B6" s="649" t="s">
        <v>2930</v>
      </c>
      <c r="C6" s="649"/>
      <c r="D6" s="661"/>
      <c r="E6" s="657"/>
      <c r="F6" s="657"/>
      <c r="G6" s="657"/>
      <c r="H6" s="657"/>
      <c r="I6" s="657"/>
      <c r="J6" s="657"/>
      <c r="K6" s="1036"/>
    </row>
    <row r="7" spans="1:11" s="5" customFormat="1" ht="9.9499999999999993" customHeight="1">
      <c r="A7" s="624"/>
      <c r="B7" s="661" t="s">
        <v>2931</v>
      </c>
      <c r="C7" s="661"/>
      <c r="D7" s="661"/>
      <c r="E7" s="657"/>
      <c r="F7" s="657"/>
      <c r="G7" s="657"/>
      <c r="H7" s="657"/>
      <c r="I7" s="657"/>
      <c r="J7" s="657"/>
      <c r="K7" s="1036"/>
    </row>
    <row r="8" spans="1:11" s="5" customFormat="1" ht="9.9499999999999993" customHeight="1">
      <c r="A8" s="624"/>
      <c r="B8" s="661" t="s">
        <v>2932</v>
      </c>
      <c r="C8" s="661"/>
      <c r="D8" s="661"/>
      <c r="E8" s="657"/>
      <c r="F8" s="657"/>
      <c r="G8" s="657"/>
      <c r="H8" s="657"/>
      <c r="I8" s="657"/>
      <c r="J8" s="657"/>
      <c r="K8" s="1036"/>
    </row>
    <row r="9" spans="1:11" s="5" customFormat="1" ht="9.9499999999999993" customHeight="1">
      <c r="A9" s="624"/>
      <c r="B9" s="661"/>
      <c r="C9" s="661"/>
      <c r="D9" s="661"/>
      <c r="E9" s="657"/>
      <c r="F9" s="657"/>
      <c r="G9" s="657"/>
      <c r="H9" s="657"/>
      <c r="I9" s="657"/>
      <c r="J9" s="657"/>
      <c r="K9" s="1036"/>
    </row>
    <row r="10" spans="1:11" s="5" customFormat="1" ht="9.9499999999999993" customHeight="1">
      <c r="A10" s="714" t="s">
        <v>67</v>
      </c>
      <c r="B10" s="661" t="s">
        <v>66</v>
      </c>
      <c r="C10" s="661"/>
      <c r="D10" s="661"/>
      <c r="E10" s="657"/>
      <c r="F10" s="657"/>
      <c r="G10" s="657"/>
      <c r="H10" s="657"/>
      <c r="I10" s="657"/>
      <c r="J10" s="657"/>
      <c r="K10" s="1036"/>
    </row>
    <row r="11" spans="1:11" s="5" customFormat="1" ht="9.9499999999999993" customHeight="1">
      <c r="A11" s="624"/>
      <c r="B11" s="661"/>
      <c r="C11" s="661"/>
      <c r="D11" s="661"/>
      <c r="E11" s="657"/>
      <c r="F11" s="657"/>
      <c r="G11" s="657"/>
      <c r="H11" s="657"/>
      <c r="I11" s="657"/>
      <c r="J11" s="657"/>
      <c r="K11" s="1036"/>
    </row>
    <row r="12" spans="1:11" s="5" customFormat="1" ht="9.9499999999999993" customHeight="1">
      <c r="A12" s="714" t="s">
        <v>68</v>
      </c>
      <c r="B12" s="661" t="s">
        <v>2933</v>
      </c>
      <c r="C12" s="661"/>
      <c r="D12" s="661"/>
      <c r="E12" s="657"/>
      <c r="F12" s="657"/>
      <c r="G12" s="657"/>
      <c r="H12" s="657"/>
      <c r="I12" s="657"/>
      <c r="J12" s="657"/>
      <c r="K12" s="1036"/>
    </row>
    <row r="13" spans="1:11" s="5" customFormat="1" ht="9.9499999999999993" customHeight="1">
      <c r="A13" s="624"/>
      <c r="B13" s="661"/>
      <c r="C13" s="661"/>
      <c r="D13" s="661"/>
      <c r="E13" s="657"/>
      <c r="F13" s="657"/>
      <c r="G13" s="657"/>
      <c r="H13" s="657"/>
      <c r="I13" s="657"/>
      <c r="J13" s="657"/>
      <c r="K13" s="1036"/>
    </row>
    <row r="14" spans="1:11" s="5" customFormat="1" ht="12" customHeight="1">
      <c r="A14" s="714" t="s">
        <v>69</v>
      </c>
      <c r="B14" s="661" t="s">
        <v>2934</v>
      </c>
      <c r="C14" s="661"/>
      <c r="D14" s="661"/>
      <c r="E14" s="657"/>
      <c r="F14" s="657"/>
      <c r="G14" s="657"/>
      <c r="H14" s="657"/>
      <c r="I14" s="657"/>
      <c r="J14" s="657"/>
      <c r="K14" s="1036"/>
    </row>
    <row r="15" spans="1:11" s="5" customFormat="1" ht="12" customHeight="1">
      <c r="A15" s="624"/>
      <c r="B15" s="649" t="s">
        <v>2935</v>
      </c>
      <c r="C15" s="649"/>
      <c r="D15" s="661"/>
      <c r="E15" s="657"/>
      <c r="F15" s="657"/>
      <c r="G15" s="657"/>
      <c r="H15" s="657"/>
      <c r="I15" s="657"/>
      <c r="J15" s="657"/>
      <c r="K15" s="1036"/>
    </row>
    <row r="16" spans="1:11" s="5" customFormat="1" ht="12" customHeight="1">
      <c r="A16" s="624"/>
      <c r="B16" s="661"/>
      <c r="C16" s="661"/>
      <c r="D16" s="661"/>
      <c r="E16" s="657"/>
      <c r="F16" s="657"/>
      <c r="G16" s="657"/>
      <c r="H16" s="657"/>
      <c r="I16" s="657"/>
      <c r="J16" s="657"/>
      <c r="K16" s="1036"/>
    </row>
    <row r="17" spans="1:13" s="5" customFormat="1" ht="12" customHeight="1">
      <c r="A17" s="714" t="s">
        <v>70</v>
      </c>
      <c r="B17" s="661" t="s">
        <v>2936</v>
      </c>
      <c r="C17" s="661"/>
      <c r="D17" s="661"/>
      <c r="E17" s="657"/>
      <c r="F17" s="657"/>
      <c r="G17" s="657"/>
      <c r="H17" s="657"/>
      <c r="I17" s="657"/>
      <c r="J17" s="657"/>
      <c r="K17" s="1036"/>
      <c r="L17" s="2794"/>
      <c r="M17" s="2794"/>
    </row>
    <row r="18" spans="1:13" s="5" customFormat="1" ht="12" customHeight="1">
      <c r="A18" s="1032"/>
      <c r="B18" s="660"/>
      <c r="C18" s="660"/>
      <c r="D18" s="660"/>
      <c r="E18" s="660"/>
      <c r="F18" s="660"/>
      <c r="G18" s="660"/>
      <c r="H18" s="660"/>
      <c r="I18" s="660"/>
      <c r="J18" s="660"/>
      <c r="K18" s="659"/>
      <c r="L18" s="2794"/>
      <c r="M18" s="2794"/>
    </row>
    <row r="19" spans="1:13" s="5" customFormat="1" ht="12" customHeight="1">
      <c r="A19" s="1038"/>
      <c r="B19" s="666"/>
      <c r="C19" s="667"/>
      <c r="D19" s="666"/>
      <c r="E19" s="666"/>
      <c r="F19" s="668" t="s">
        <v>2</v>
      </c>
      <c r="G19" s="632"/>
      <c r="H19" s="668" t="s">
        <v>3</v>
      </c>
      <c r="I19" s="632"/>
      <c r="J19" s="666"/>
      <c r="K19" s="666"/>
      <c r="L19" s="1033"/>
      <c r="M19" s="1033"/>
    </row>
    <row r="20" spans="1:13" s="5" customFormat="1" ht="12" customHeight="1">
      <c r="A20" s="669"/>
      <c r="B20" s="639"/>
      <c r="C20" s="670"/>
      <c r="D20" s="639"/>
      <c r="E20" s="1414"/>
      <c r="F20" s="672" t="s">
        <v>4</v>
      </c>
      <c r="G20" s="673"/>
      <c r="H20" s="672" t="s">
        <v>4</v>
      </c>
      <c r="I20" s="673"/>
      <c r="J20" s="1414"/>
      <c r="K20" s="639"/>
      <c r="L20" s="1033"/>
      <c r="M20" s="1033"/>
    </row>
    <row r="21" spans="1:13" s="5" customFormat="1" ht="12" customHeight="1">
      <c r="A21" s="669"/>
      <c r="B21" s="639"/>
      <c r="C21" s="670"/>
      <c r="D21" s="639"/>
      <c r="E21" s="674" t="s">
        <v>5</v>
      </c>
      <c r="F21" s="674" t="s">
        <v>6</v>
      </c>
      <c r="G21" s="2240"/>
      <c r="H21" s="2240"/>
      <c r="I21" s="2240"/>
      <c r="J21" s="674" t="s">
        <v>5</v>
      </c>
      <c r="K21" s="2240"/>
      <c r="L21" s="1033"/>
      <c r="M21" s="1033"/>
    </row>
    <row r="22" spans="1:13" s="5" customFormat="1" ht="12" customHeight="1">
      <c r="A22" s="675" t="s">
        <v>7</v>
      </c>
      <c r="B22" s="674" t="s">
        <v>8</v>
      </c>
      <c r="C22" s="676"/>
      <c r="D22" s="639"/>
      <c r="E22" s="674" t="s">
        <v>9</v>
      </c>
      <c r="F22" s="674" t="s">
        <v>10</v>
      </c>
      <c r="G22" s="674" t="s">
        <v>329</v>
      </c>
      <c r="H22" s="2240"/>
      <c r="I22" s="674" t="s">
        <v>329</v>
      </c>
      <c r="J22" s="674" t="s">
        <v>11</v>
      </c>
      <c r="K22" s="674" t="s">
        <v>7</v>
      </c>
      <c r="L22" s="1033"/>
      <c r="M22" s="1033"/>
    </row>
    <row r="23" spans="1:13" s="5" customFormat="1" ht="12" customHeight="1">
      <c r="A23" s="675" t="s">
        <v>12</v>
      </c>
      <c r="B23" s="674" t="s">
        <v>13</v>
      </c>
      <c r="C23" s="676"/>
      <c r="D23" s="674" t="s">
        <v>14</v>
      </c>
      <c r="E23" s="674" t="s">
        <v>15</v>
      </c>
      <c r="F23" s="674" t="s">
        <v>16</v>
      </c>
      <c r="G23" s="674" t="s">
        <v>2937</v>
      </c>
      <c r="H23" s="674" t="s">
        <v>18</v>
      </c>
      <c r="I23" s="674" t="s">
        <v>2938</v>
      </c>
      <c r="J23" s="674" t="s">
        <v>20</v>
      </c>
      <c r="K23" s="674" t="s">
        <v>12</v>
      </c>
      <c r="L23" s="1033"/>
      <c r="M23" s="1033"/>
    </row>
    <row r="24" spans="1:13" s="5" customFormat="1" ht="12" customHeight="1" thickBot="1">
      <c r="A24" s="677"/>
      <c r="B24" s="678"/>
      <c r="C24" s="679"/>
      <c r="D24" s="753" t="s">
        <v>21</v>
      </c>
      <c r="E24" s="753" t="s">
        <v>22</v>
      </c>
      <c r="F24" s="753" t="s">
        <v>23</v>
      </c>
      <c r="G24" s="753" t="s">
        <v>63</v>
      </c>
      <c r="H24" s="753" t="s">
        <v>24</v>
      </c>
      <c r="I24" s="753" t="s">
        <v>25</v>
      </c>
      <c r="J24" s="753" t="s">
        <v>26</v>
      </c>
      <c r="K24" s="678"/>
      <c r="L24" s="1033"/>
      <c r="M24" s="1033"/>
    </row>
    <row r="25" spans="1:13" s="5" customFormat="1" ht="12" customHeight="1">
      <c r="A25" s="669"/>
      <c r="B25" s="639"/>
      <c r="C25" s="638"/>
      <c r="D25" s="680" t="s">
        <v>27</v>
      </c>
      <c r="E25" s="681"/>
      <c r="F25" s="682"/>
      <c r="G25" s="682"/>
      <c r="H25" s="683"/>
      <c r="I25" s="682"/>
      <c r="J25" s="684"/>
      <c r="K25" s="2240"/>
      <c r="L25" s="1033"/>
      <c r="M25" s="1033"/>
    </row>
    <row r="26" spans="1:13" s="5" customFormat="1" ht="12" customHeight="1">
      <c r="A26" s="1039">
        <v>1</v>
      </c>
      <c r="B26" s="678"/>
      <c r="C26" s="685">
        <v>-3</v>
      </c>
      <c r="D26" s="686" t="s">
        <v>527</v>
      </c>
      <c r="E26" s="687">
        <v>413425</v>
      </c>
      <c r="F26" s="688">
        <v>45373</v>
      </c>
      <c r="G26" s="688">
        <v>0</v>
      </c>
      <c r="H26" s="688">
        <v>27358</v>
      </c>
      <c r="I26" s="688">
        <v>0</v>
      </c>
      <c r="J26" s="689">
        <v>431440</v>
      </c>
      <c r="K26" s="753">
        <v>1</v>
      </c>
      <c r="L26" s="1033"/>
      <c r="M26" s="662"/>
    </row>
    <row r="27" spans="1:13" s="5" customFormat="1" ht="12" customHeight="1">
      <c r="A27" s="1039">
        <v>2</v>
      </c>
      <c r="B27" s="678"/>
      <c r="C27" s="685">
        <v>-4</v>
      </c>
      <c r="D27" s="686" t="s">
        <v>529</v>
      </c>
      <c r="E27" s="687">
        <v>26919</v>
      </c>
      <c r="F27" s="688">
        <v>2384</v>
      </c>
      <c r="G27" s="688">
        <v>0</v>
      </c>
      <c r="H27" s="688">
        <v>564</v>
      </c>
      <c r="I27" s="688">
        <v>0</v>
      </c>
      <c r="J27" s="689">
        <v>28739</v>
      </c>
      <c r="K27" s="753">
        <v>2</v>
      </c>
      <c r="L27" s="1033"/>
      <c r="M27" s="662"/>
    </row>
    <row r="28" spans="1:13" s="5" customFormat="1" ht="12" customHeight="1">
      <c r="A28" s="1039">
        <v>3</v>
      </c>
      <c r="B28" s="678"/>
      <c r="C28" s="685">
        <v>-5</v>
      </c>
      <c r="D28" s="686" t="s">
        <v>531</v>
      </c>
      <c r="E28" s="687">
        <v>34285</v>
      </c>
      <c r="F28" s="688">
        <v>4003</v>
      </c>
      <c r="G28" s="688">
        <v>0</v>
      </c>
      <c r="H28" s="688">
        <v>2711</v>
      </c>
      <c r="I28" s="688">
        <v>0</v>
      </c>
      <c r="J28" s="689">
        <v>35577</v>
      </c>
      <c r="K28" s="753">
        <v>3</v>
      </c>
      <c r="L28" s="1033"/>
      <c r="M28" s="662"/>
    </row>
    <row r="29" spans="1:13" s="5" customFormat="1" ht="12" customHeight="1">
      <c r="A29" s="1039">
        <v>4</v>
      </c>
      <c r="B29" s="678"/>
      <c r="C29" s="685">
        <v>-6</v>
      </c>
      <c r="D29" s="686" t="s">
        <v>533</v>
      </c>
      <c r="E29" s="687">
        <v>352004</v>
      </c>
      <c r="F29" s="688">
        <v>66374</v>
      </c>
      <c r="G29" s="688">
        <v>0</v>
      </c>
      <c r="H29" s="688">
        <v>31453</v>
      </c>
      <c r="I29" s="688">
        <v>0</v>
      </c>
      <c r="J29" s="689">
        <v>386925</v>
      </c>
      <c r="K29" s="753">
        <v>4</v>
      </c>
      <c r="L29" s="1033"/>
      <c r="M29" s="662"/>
    </row>
    <row r="30" spans="1:13" s="5" customFormat="1" ht="12" customHeight="1">
      <c r="A30" s="1039">
        <v>5</v>
      </c>
      <c r="B30" s="678"/>
      <c r="C30" s="685">
        <v>-7</v>
      </c>
      <c r="D30" s="686" t="s">
        <v>535</v>
      </c>
      <c r="E30" s="687">
        <v>0</v>
      </c>
      <c r="F30" s="688">
        <v>0</v>
      </c>
      <c r="G30" s="688">
        <v>0</v>
      </c>
      <c r="H30" s="688">
        <v>0</v>
      </c>
      <c r="I30" s="688">
        <v>0</v>
      </c>
      <c r="J30" s="689">
        <v>0</v>
      </c>
      <c r="K30" s="753">
        <v>5</v>
      </c>
      <c r="L30" s="1033"/>
      <c r="M30" s="662"/>
    </row>
    <row r="31" spans="1:13" s="5" customFormat="1" ht="12" customHeight="1">
      <c r="A31" s="1039">
        <v>6</v>
      </c>
      <c r="B31" s="678"/>
      <c r="C31" s="685">
        <v>-8</v>
      </c>
      <c r="D31" s="686" t="s">
        <v>537</v>
      </c>
      <c r="E31" s="687">
        <v>3118670</v>
      </c>
      <c r="F31" s="688">
        <v>403356</v>
      </c>
      <c r="G31" s="688">
        <v>0</v>
      </c>
      <c r="H31" s="688">
        <v>142464</v>
      </c>
      <c r="I31" s="688">
        <v>0</v>
      </c>
      <c r="J31" s="689">
        <v>3379562</v>
      </c>
      <c r="K31" s="753">
        <v>6</v>
      </c>
      <c r="L31" s="1033"/>
      <c r="M31" s="662"/>
    </row>
    <row r="32" spans="1:13" s="5" customFormat="1" ht="12" customHeight="1">
      <c r="A32" s="1039">
        <v>7</v>
      </c>
      <c r="B32" s="678"/>
      <c r="C32" s="685">
        <v>-9</v>
      </c>
      <c r="D32" s="686" t="s">
        <v>539</v>
      </c>
      <c r="E32" s="687">
        <v>5339358</v>
      </c>
      <c r="F32" s="688">
        <v>520844</v>
      </c>
      <c r="G32" s="688">
        <v>0</v>
      </c>
      <c r="H32" s="688">
        <v>243877</v>
      </c>
      <c r="I32" s="688">
        <v>0</v>
      </c>
      <c r="J32" s="689">
        <v>5616325</v>
      </c>
      <c r="K32" s="753">
        <v>7</v>
      </c>
      <c r="L32" s="1033"/>
      <c r="M32" s="662"/>
    </row>
    <row r="33" spans="1:13" s="5" customFormat="1" ht="12" customHeight="1">
      <c r="A33" s="1039">
        <v>8</v>
      </c>
      <c r="B33" s="678"/>
      <c r="C33" s="685">
        <v>-11</v>
      </c>
      <c r="D33" s="686" t="s">
        <v>541</v>
      </c>
      <c r="E33" s="687">
        <v>1059504</v>
      </c>
      <c r="F33" s="688">
        <v>132213</v>
      </c>
      <c r="G33" s="688">
        <v>0</v>
      </c>
      <c r="H33" s="688">
        <v>52732</v>
      </c>
      <c r="I33" s="688">
        <v>0</v>
      </c>
      <c r="J33" s="689">
        <v>1138985</v>
      </c>
      <c r="K33" s="753">
        <v>8</v>
      </c>
      <c r="L33" s="1033"/>
      <c r="M33" s="662"/>
    </row>
    <row r="34" spans="1:13" s="5" customFormat="1" ht="12" customHeight="1">
      <c r="A34" s="1039">
        <v>9</v>
      </c>
      <c r="B34" s="678"/>
      <c r="C34" s="685">
        <v>-13</v>
      </c>
      <c r="D34" s="686" t="s">
        <v>543</v>
      </c>
      <c r="E34" s="687">
        <v>15940</v>
      </c>
      <c r="F34" s="688">
        <v>1547</v>
      </c>
      <c r="G34" s="688">
        <v>0</v>
      </c>
      <c r="H34" s="688">
        <v>-747</v>
      </c>
      <c r="I34" s="688">
        <v>0</v>
      </c>
      <c r="J34" s="689">
        <v>18234</v>
      </c>
      <c r="K34" s="753">
        <v>9</v>
      </c>
      <c r="L34" s="1033"/>
      <c r="M34" s="662"/>
    </row>
    <row r="35" spans="1:13" s="5" customFormat="1" ht="12" customHeight="1">
      <c r="A35" s="1039">
        <v>10</v>
      </c>
      <c r="B35" s="678"/>
      <c r="C35" s="685">
        <v>-16</v>
      </c>
      <c r="D35" s="686" t="s">
        <v>545</v>
      </c>
      <c r="E35" s="687">
        <v>195201</v>
      </c>
      <c r="F35" s="688">
        <v>21931</v>
      </c>
      <c r="G35" s="688">
        <v>0</v>
      </c>
      <c r="H35" s="688">
        <v>1705</v>
      </c>
      <c r="I35" s="688">
        <v>0</v>
      </c>
      <c r="J35" s="689">
        <v>215427</v>
      </c>
      <c r="K35" s="753">
        <v>10</v>
      </c>
      <c r="L35" s="1033"/>
      <c r="M35" s="662"/>
    </row>
    <row r="36" spans="1:13" s="5" customFormat="1" ht="12" customHeight="1">
      <c r="A36" s="1039">
        <v>11</v>
      </c>
      <c r="B36" s="678"/>
      <c r="C36" s="685">
        <v>-17</v>
      </c>
      <c r="D36" s="686" t="s">
        <v>547</v>
      </c>
      <c r="E36" s="687">
        <v>25498</v>
      </c>
      <c r="F36" s="688">
        <v>1223</v>
      </c>
      <c r="G36" s="688">
        <v>0</v>
      </c>
      <c r="H36" s="688">
        <v>8</v>
      </c>
      <c r="I36" s="688">
        <v>0</v>
      </c>
      <c r="J36" s="689">
        <v>26713</v>
      </c>
      <c r="K36" s="753">
        <v>11</v>
      </c>
      <c r="L36" s="1033"/>
      <c r="M36" s="662"/>
    </row>
    <row r="37" spans="1:13" s="5" customFormat="1" ht="12" customHeight="1">
      <c r="A37" s="1039">
        <v>12</v>
      </c>
      <c r="B37" s="678"/>
      <c r="C37" s="685">
        <v>-18</v>
      </c>
      <c r="D37" s="686" t="s">
        <v>549</v>
      </c>
      <c r="E37" s="687">
        <v>6636</v>
      </c>
      <c r="F37" s="688">
        <v>86</v>
      </c>
      <c r="G37" s="688">
        <v>0</v>
      </c>
      <c r="H37" s="688">
        <v>-142</v>
      </c>
      <c r="I37" s="688">
        <v>0</v>
      </c>
      <c r="J37" s="689">
        <v>6864</v>
      </c>
      <c r="K37" s="753">
        <v>12</v>
      </c>
      <c r="L37" s="1033"/>
      <c r="M37" s="662"/>
    </row>
    <row r="38" spans="1:13" s="5" customFormat="1" ht="12" customHeight="1">
      <c r="A38" s="1039">
        <v>13</v>
      </c>
      <c r="B38" s="678"/>
      <c r="C38" s="685">
        <v>-19</v>
      </c>
      <c r="D38" s="686" t="s">
        <v>551</v>
      </c>
      <c r="E38" s="687">
        <v>83479</v>
      </c>
      <c r="F38" s="688">
        <v>5498</v>
      </c>
      <c r="G38" s="688">
        <v>0</v>
      </c>
      <c r="H38" s="688">
        <v>780</v>
      </c>
      <c r="I38" s="688">
        <v>0</v>
      </c>
      <c r="J38" s="689">
        <v>88197</v>
      </c>
      <c r="K38" s="753">
        <v>13</v>
      </c>
      <c r="L38" s="1033"/>
      <c r="M38" s="662"/>
    </row>
    <row r="39" spans="1:13" s="5" customFormat="1" ht="12" customHeight="1">
      <c r="A39" s="1039">
        <v>14</v>
      </c>
      <c r="B39" s="678"/>
      <c r="C39" s="685">
        <v>-20</v>
      </c>
      <c r="D39" s="686" t="s">
        <v>553</v>
      </c>
      <c r="E39" s="687">
        <v>180848</v>
      </c>
      <c r="F39" s="688">
        <v>6107</v>
      </c>
      <c r="G39" s="688">
        <v>0</v>
      </c>
      <c r="H39" s="688">
        <v>-4808</v>
      </c>
      <c r="I39" s="688">
        <v>0</v>
      </c>
      <c r="J39" s="689">
        <v>191763</v>
      </c>
      <c r="K39" s="753">
        <v>14</v>
      </c>
      <c r="L39" s="1033"/>
      <c r="M39" s="662"/>
    </row>
    <row r="40" spans="1:13" s="5" customFormat="1" ht="12" customHeight="1">
      <c r="A40" s="1039">
        <v>15</v>
      </c>
      <c r="B40" s="678"/>
      <c r="C40" s="685">
        <v>-22</v>
      </c>
      <c r="D40" s="686" t="s">
        <v>555</v>
      </c>
      <c r="E40" s="687">
        <v>417</v>
      </c>
      <c r="F40" s="688">
        <v>11</v>
      </c>
      <c r="G40" s="688">
        <v>0</v>
      </c>
      <c r="H40" s="688">
        <v>-6</v>
      </c>
      <c r="I40" s="688">
        <v>0</v>
      </c>
      <c r="J40" s="689">
        <v>434</v>
      </c>
      <c r="K40" s="753">
        <v>15</v>
      </c>
      <c r="L40" s="1033"/>
      <c r="M40" s="662"/>
    </row>
    <row r="41" spans="1:13" s="5" customFormat="1" ht="12" customHeight="1">
      <c r="A41" s="1039">
        <v>16</v>
      </c>
      <c r="B41" s="678"/>
      <c r="C41" s="685">
        <v>-23</v>
      </c>
      <c r="D41" s="686" t="s">
        <v>557</v>
      </c>
      <c r="E41" s="687">
        <v>16997</v>
      </c>
      <c r="F41" s="688">
        <v>618</v>
      </c>
      <c r="G41" s="688">
        <v>0</v>
      </c>
      <c r="H41" s="688">
        <v>-341</v>
      </c>
      <c r="I41" s="688">
        <v>0</v>
      </c>
      <c r="J41" s="689">
        <v>17956</v>
      </c>
      <c r="K41" s="753">
        <v>16</v>
      </c>
      <c r="L41" s="1033"/>
      <c r="M41" s="662"/>
    </row>
    <row r="42" spans="1:13" s="5" customFormat="1" ht="12" customHeight="1">
      <c r="A42" s="1039">
        <v>17</v>
      </c>
      <c r="B42" s="678"/>
      <c r="C42" s="685">
        <v>-24</v>
      </c>
      <c r="D42" s="686" t="s">
        <v>559</v>
      </c>
      <c r="E42" s="687">
        <v>424</v>
      </c>
      <c r="F42" s="688">
        <v>104</v>
      </c>
      <c r="G42" s="688">
        <v>0</v>
      </c>
      <c r="H42" s="688">
        <v>61</v>
      </c>
      <c r="I42" s="688">
        <v>0</v>
      </c>
      <c r="J42" s="689">
        <v>467</v>
      </c>
      <c r="K42" s="753">
        <v>17</v>
      </c>
      <c r="L42" s="1033"/>
      <c r="M42" s="662"/>
    </row>
    <row r="43" spans="1:13" s="5" customFormat="1" ht="12" customHeight="1">
      <c r="A43" s="1039">
        <v>18</v>
      </c>
      <c r="B43" s="678"/>
      <c r="C43" s="685">
        <v>-25</v>
      </c>
      <c r="D43" s="686" t="s">
        <v>561</v>
      </c>
      <c r="E43" s="687">
        <v>251118</v>
      </c>
      <c r="F43" s="688">
        <v>25110</v>
      </c>
      <c r="G43" s="688">
        <v>0</v>
      </c>
      <c r="H43" s="688">
        <v>1716</v>
      </c>
      <c r="I43" s="688">
        <v>0</v>
      </c>
      <c r="J43" s="689">
        <v>274512</v>
      </c>
      <c r="K43" s="753">
        <v>18</v>
      </c>
      <c r="L43" s="1033"/>
      <c r="M43" s="662"/>
    </row>
    <row r="44" spans="1:13" s="5" customFormat="1" ht="12" customHeight="1">
      <c r="A44" s="1039">
        <v>19</v>
      </c>
      <c r="B44" s="678"/>
      <c r="C44" s="685">
        <v>-26</v>
      </c>
      <c r="D44" s="686" t="s">
        <v>563</v>
      </c>
      <c r="E44" s="687">
        <v>145846</v>
      </c>
      <c r="F44" s="688">
        <v>16515</v>
      </c>
      <c r="G44" s="688">
        <v>0</v>
      </c>
      <c r="H44" s="688">
        <v>7229</v>
      </c>
      <c r="I44" s="688">
        <v>0</v>
      </c>
      <c r="J44" s="689">
        <v>155132</v>
      </c>
      <c r="K44" s="753">
        <v>19</v>
      </c>
      <c r="L44" s="1033"/>
      <c r="M44" s="662"/>
    </row>
    <row r="45" spans="1:13" s="5" customFormat="1" ht="12" customHeight="1">
      <c r="A45" s="1039">
        <v>20</v>
      </c>
      <c r="B45" s="678"/>
      <c r="C45" s="685">
        <v>-27</v>
      </c>
      <c r="D45" s="686" t="s">
        <v>565</v>
      </c>
      <c r="E45" s="687">
        <v>313853</v>
      </c>
      <c r="F45" s="688">
        <v>160115</v>
      </c>
      <c r="G45" s="688">
        <v>0</v>
      </c>
      <c r="H45" s="688">
        <v>182722</v>
      </c>
      <c r="I45" s="688">
        <v>0</v>
      </c>
      <c r="J45" s="689">
        <v>291246</v>
      </c>
      <c r="K45" s="753">
        <v>20</v>
      </c>
      <c r="L45" s="1033"/>
      <c r="M45" s="662"/>
    </row>
    <row r="46" spans="1:13" s="5" customFormat="1" ht="12" customHeight="1">
      <c r="A46" s="1039">
        <v>21</v>
      </c>
      <c r="B46" s="678"/>
      <c r="C46" s="685">
        <v>-29</v>
      </c>
      <c r="D46" s="686" t="s">
        <v>567</v>
      </c>
      <c r="E46" s="687">
        <v>0</v>
      </c>
      <c r="F46" s="688">
        <v>0</v>
      </c>
      <c r="G46" s="688">
        <v>0</v>
      </c>
      <c r="H46" s="688">
        <v>-6</v>
      </c>
      <c r="I46" s="688">
        <v>0</v>
      </c>
      <c r="J46" s="689">
        <v>6</v>
      </c>
      <c r="K46" s="753">
        <v>21</v>
      </c>
      <c r="L46" s="1033"/>
      <c r="M46" s="662"/>
    </row>
    <row r="47" spans="1:13" s="5" customFormat="1" ht="12" customHeight="1">
      <c r="A47" s="1039">
        <v>22</v>
      </c>
      <c r="B47" s="678"/>
      <c r="C47" s="685">
        <v>-31</v>
      </c>
      <c r="D47" s="686" t="s">
        <v>569</v>
      </c>
      <c r="E47" s="687">
        <v>19506</v>
      </c>
      <c r="F47" s="688">
        <v>3056</v>
      </c>
      <c r="G47" s="688">
        <v>0</v>
      </c>
      <c r="H47" s="688">
        <v>181</v>
      </c>
      <c r="I47" s="688">
        <v>0</v>
      </c>
      <c r="J47" s="689">
        <v>22381</v>
      </c>
      <c r="K47" s="753">
        <v>22</v>
      </c>
      <c r="L47" s="1033"/>
      <c r="M47" s="662"/>
    </row>
    <row r="48" spans="1:13" s="5" customFormat="1" ht="12" customHeight="1">
      <c r="A48" s="1039">
        <v>23</v>
      </c>
      <c r="B48" s="678"/>
      <c r="C48" s="685">
        <v>-35</v>
      </c>
      <c r="D48" s="686" t="s">
        <v>571</v>
      </c>
      <c r="E48" s="687">
        <v>9249</v>
      </c>
      <c r="F48" s="688">
        <v>495</v>
      </c>
      <c r="G48" s="688">
        <v>0</v>
      </c>
      <c r="H48" s="688">
        <v>-21</v>
      </c>
      <c r="I48" s="688">
        <v>0</v>
      </c>
      <c r="J48" s="689">
        <v>9765</v>
      </c>
      <c r="K48" s="753">
        <v>23</v>
      </c>
      <c r="L48" s="1033"/>
      <c r="M48" s="662"/>
    </row>
    <row r="49" spans="1:13" s="5" customFormat="1" ht="12" customHeight="1">
      <c r="A49" s="1039">
        <v>24</v>
      </c>
      <c r="B49" s="678"/>
      <c r="C49" s="685">
        <v>-37</v>
      </c>
      <c r="D49" s="686" t="s">
        <v>573</v>
      </c>
      <c r="E49" s="687">
        <v>222644</v>
      </c>
      <c r="F49" s="688">
        <v>22989</v>
      </c>
      <c r="G49" s="688">
        <v>0</v>
      </c>
      <c r="H49" s="688">
        <v>7315</v>
      </c>
      <c r="I49" s="688">
        <v>0</v>
      </c>
      <c r="J49" s="689">
        <v>238318</v>
      </c>
      <c r="K49" s="753">
        <v>24</v>
      </c>
      <c r="L49" s="1033"/>
      <c r="M49" s="662"/>
    </row>
    <row r="50" spans="1:13" s="5" customFormat="1" ht="12" customHeight="1">
      <c r="A50" s="1039">
        <v>25</v>
      </c>
      <c r="B50" s="678"/>
      <c r="C50" s="685">
        <v>-39</v>
      </c>
      <c r="D50" s="686" t="s">
        <v>2939</v>
      </c>
      <c r="E50" s="687">
        <v>190032</v>
      </c>
      <c r="F50" s="688">
        <v>17790</v>
      </c>
      <c r="G50" s="688">
        <v>0</v>
      </c>
      <c r="H50" s="688">
        <v>5820</v>
      </c>
      <c r="I50" s="688">
        <v>0</v>
      </c>
      <c r="J50" s="689">
        <v>202002</v>
      </c>
      <c r="K50" s="753">
        <v>25</v>
      </c>
      <c r="L50" s="1033"/>
      <c r="M50" s="662"/>
    </row>
    <row r="51" spans="1:13" s="5" customFormat="1" ht="12" customHeight="1">
      <c r="A51" s="1039">
        <v>26</v>
      </c>
      <c r="B51" s="678"/>
      <c r="C51" s="685">
        <v>-44</v>
      </c>
      <c r="D51" s="686" t="s">
        <v>2940</v>
      </c>
      <c r="E51" s="687">
        <v>78715</v>
      </c>
      <c r="F51" s="688">
        <v>7129</v>
      </c>
      <c r="G51" s="688">
        <v>0</v>
      </c>
      <c r="H51" s="688">
        <v>1636</v>
      </c>
      <c r="I51" s="688">
        <v>0</v>
      </c>
      <c r="J51" s="689">
        <v>84208</v>
      </c>
      <c r="K51" s="753">
        <v>26</v>
      </c>
      <c r="L51" s="1033"/>
      <c r="M51" s="662"/>
    </row>
    <row r="52" spans="1:13" s="5" customFormat="1" ht="12" customHeight="1">
      <c r="A52" s="1039">
        <v>27</v>
      </c>
      <c r="B52" s="678"/>
      <c r="C52" s="685">
        <v>-45</v>
      </c>
      <c r="D52" s="686" t="s">
        <v>2941</v>
      </c>
      <c r="E52" s="687">
        <v>0</v>
      </c>
      <c r="F52" s="688">
        <v>0</v>
      </c>
      <c r="G52" s="688">
        <v>0</v>
      </c>
      <c r="H52" s="688">
        <v>0</v>
      </c>
      <c r="I52" s="688">
        <v>0</v>
      </c>
      <c r="J52" s="689">
        <v>0</v>
      </c>
      <c r="K52" s="753">
        <v>27</v>
      </c>
      <c r="L52" s="1033"/>
      <c r="M52" s="662"/>
    </row>
    <row r="53" spans="1:13" s="5" customFormat="1" ht="12" customHeight="1">
      <c r="A53" s="1039">
        <v>28</v>
      </c>
      <c r="B53" s="678"/>
      <c r="C53" s="690"/>
      <c r="D53" s="691" t="s">
        <v>51</v>
      </c>
      <c r="E53" s="687">
        <v>0</v>
      </c>
      <c r="F53" s="688">
        <v>0</v>
      </c>
      <c r="G53" s="688">
        <v>0</v>
      </c>
      <c r="H53" s="688">
        <v>0</v>
      </c>
      <c r="I53" s="688">
        <v>0</v>
      </c>
      <c r="J53" s="689">
        <v>0</v>
      </c>
      <c r="K53" s="753">
        <v>28</v>
      </c>
      <c r="L53" s="1033"/>
      <c r="M53" s="662"/>
    </row>
    <row r="54" spans="1:13" s="5" customFormat="1" ht="12" customHeight="1">
      <c r="A54" s="1039">
        <v>29</v>
      </c>
      <c r="B54" s="678"/>
      <c r="C54" s="690"/>
      <c r="D54" s="691" t="s">
        <v>52</v>
      </c>
      <c r="E54" s="687">
        <v>0</v>
      </c>
      <c r="F54" s="688">
        <v>0</v>
      </c>
      <c r="G54" s="688">
        <v>0</v>
      </c>
      <c r="H54" s="688">
        <v>0</v>
      </c>
      <c r="I54" s="688">
        <v>0</v>
      </c>
      <c r="J54" s="689">
        <v>0</v>
      </c>
      <c r="K54" s="753">
        <v>29</v>
      </c>
      <c r="L54" s="1033"/>
      <c r="M54" s="662"/>
    </row>
    <row r="55" spans="1:13" s="5" customFormat="1" ht="12" customHeight="1" thickBot="1">
      <c r="A55" s="692">
        <v>30</v>
      </c>
      <c r="B55" s="693"/>
      <c r="C55" s="694"/>
      <c r="D55" s="695" t="s">
        <v>53</v>
      </c>
      <c r="E55" s="696">
        <v>12100568</v>
      </c>
      <c r="F55" s="697">
        <v>1464871</v>
      </c>
      <c r="G55" s="697">
        <v>0</v>
      </c>
      <c r="H55" s="697">
        <v>704261</v>
      </c>
      <c r="I55" s="697">
        <v>0</v>
      </c>
      <c r="J55" s="698">
        <v>12861178</v>
      </c>
      <c r="K55" s="699">
        <v>30</v>
      </c>
      <c r="L55" s="1033"/>
      <c r="M55" s="662"/>
    </row>
    <row r="56" spans="1:13" s="5" customFormat="1" ht="12" customHeight="1" thickTop="1">
      <c r="A56" s="700"/>
      <c r="B56" s="639"/>
      <c r="C56" s="638"/>
      <c r="D56" s="680" t="s">
        <v>54</v>
      </c>
      <c r="E56" s="701"/>
      <c r="F56" s="702"/>
      <c r="G56" s="702"/>
      <c r="H56" s="702"/>
      <c r="I56" s="702"/>
      <c r="J56" s="703"/>
      <c r="K56" s="2240"/>
      <c r="L56" s="1033"/>
      <c r="M56" s="662"/>
    </row>
    <row r="57" spans="1:13" s="5" customFormat="1" ht="12" customHeight="1">
      <c r="A57" s="1039">
        <v>31</v>
      </c>
      <c r="B57" s="754"/>
      <c r="C57" s="685">
        <v>-52</v>
      </c>
      <c r="D57" s="686" t="s">
        <v>2169</v>
      </c>
      <c r="E57" s="687">
        <v>3320668</v>
      </c>
      <c r="F57" s="688">
        <v>395776</v>
      </c>
      <c r="G57" s="688">
        <v>0</v>
      </c>
      <c r="H57" s="688">
        <v>235908</v>
      </c>
      <c r="I57" s="688">
        <v>0</v>
      </c>
      <c r="J57" s="689">
        <v>3480536</v>
      </c>
      <c r="K57" s="753">
        <v>31</v>
      </c>
      <c r="L57" s="1033"/>
      <c r="M57" s="662"/>
    </row>
    <row r="58" spans="1:13" s="5" customFormat="1" ht="12" customHeight="1">
      <c r="A58" s="1039">
        <v>32</v>
      </c>
      <c r="B58" s="754"/>
      <c r="C58" s="685">
        <v>-53</v>
      </c>
      <c r="D58" s="686" t="s">
        <v>2942</v>
      </c>
      <c r="E58" s="687">
        <v>1015594</v>
      </c>
      <c r="F58" s="688">
        <v>42197</v>
      </c>
      <c r="G58" s="688">
        <v>0</v>
      </c>
      <c r="H58" s="688">
        <v>60203</v>
      </c>
      <c r="I58" s="688">
        <v>0</v>
      </c>
      <c r="J58" s="689">
        <v>997588</v>
      </c>
      <c r="K58" s="753">
        <v>32</v>
      </c>
      <c r="L58" s="1033"/>
      <c r="M58" s="662"/>
    </row>
    <row r="59" spans="1:13" s="5" customFormat="1" ht="12" customHeight="1">
      <c r="A59" s="1039">
        <v>33</v>
      </c>
      <c r="B59" s="754"/>
      <c r="C59" s="685">
        <v>-54</v>
      </c>
      <c r="D59" s="686" t="s">
        <v>2943</v>
      </c>
      <c r="E59" s="687">
        <v>0</v>
      </c>
      <c r="F59" s="688">
        <v>0</v>
      </c>
      <c r="G59" s="688">
        <v>0</v>
      </c>
      <c r="H59" s="688">
        <v>0</v>
      </c>
      <c r="I59" s="688">
        <v>0</v>
      </c>
      <c r="J59" s="689">
        <v>0</v>
      </c>
      <c r="K59" s="753">
        <v>33</v>
      </c>
      <c r="L59" s="1033"/>
      <c r="M59" s="662"/>
    </row>
    <row r="60" spans="1:13" s="5" customFormat="1" ht="12" customHeight="1">
      <c r="A60" s="1039">
        <v>34</v>
      </c>
      <c r="B60" s="754"/>
      <c r="C60" s="685">
        <v>-55</v>
      </c>
      <c r="D60" s="686" t="s">
        <v>2944</v>
      </c>
      <c r="E60" s="687">
        <v>51420</v>
      </c>
      <c r="F60" s="688">
        <v>29766</v>
      </c>
      <c r="G60" s="688">
        <v>0</v>
      </c>
      <c r="H60" s="688">
        <v>1967</v>
      </c>
      <c r="I60" s="688">
        <v>0</v>
      </c>
      <c r="J60" s="689">
        <v>79219</v>
      </c>
      <c r="K60" s="753">
        <v>34</v>
      </c>
      <c r="L60" s="1033"/>
      <c r="M60" s="662"/>
    </row>
    <row r="61" spans="1:13" s="5" customFormat="1" ht="12" customHeight="1">
      <c r="A61" s="1039">
        <v>35</v>
      </c>
      <c r="B61" s="754"/>
      <c r="C61" s="685">
        <v>-56</v>
      </c>
      <c r="D61" s="686" t="s">
        <v>2945</v>
      </c>
      <c r="E61" s="687">
        <v>0</v>
      </c>
      <c r="F61" s="688">
        <v>0</v>
      </c>
      <c r="G61" s="688">
        <v>0</v>
      </c>
      <c r="H61" s="688">
        <v>0</v>
      </c>
      <c r="I61" s="688">
        <v>0</v>
      </c>
      <c r="J61" s="689">
        <v>0</v>
      </c>
      <c r="K61" s="753">
        <v>35</v>
      </c>
      <c r="L61" s="1033"/>
      <c r="M61" s="662"/>
    </row>
    <row r="62" spans="1:13" s="5" customFormat="1" ht="12" customHeight="1">
      <c r="A62" s="1039">
        <v>36</v>
      </c>
      <c r="B62" s="754"/>
      <c r="C62" s="685">
        <v>-57</v>
      </c>
      <c r="D62" s="686" t="s">
        <v>2946</v>
      </c>
      <c r="E62" s="687">
        <v>37375</v>
      </c>
      <c r="F62" s="688">
        <v>534</v>
      </c>
      <c r="G62" s="688">
        <v>0</v>
      </c>
      <c r="H62" s="688">
        <v>-1415</v>
      </c>
      <c r="I62" s="688">
        <v>0</v>
      </c>
      <c r="J62" s="689">
        <v>39324</v>
      </c>
      <c r="K62" s="753">
        <v>36</v>
      </c>
      <c r="L62" s="1033"/>
      <c r="M62" s="662"/>
    </row>
    <row r="63" spans="1:13" s="5" customFormat="1" ht="12.2" customHeight="1">
      <c r="A63" s="1039">
        <v>37</v>
      </c>
      <c r="B63" s="754"/>
      <c r="C63" s="685">
        <v>-58</v>
      </c>
      <c r="D63" s="686" t="s">
        <v>2947</v>
      </c>
      <c r="E63" s="687">
        <v>45</v>
      </c>
      <c r="F63" s="688">
        <v>1155</v>
      </c>
      <c r="G63" s="688">
        <v>0</v>
      </c>
      <c r="H63" s="688">
        <v>816</v>
      </c>
      <c r="I63" s="688">
        <v>0</v>
      </c>
      <c r="J63" s="689">
        <v>384</v>
      </c>
      <c r="K63" s="753">
        <v>37</v>
      </c>
      <c r="L63" s="1033"/>
      <c r="M63" s="662"/>
    </row>
    <row r="64" spans="1:13" s="5" customFormat="1" ht="12.2" customHeight="1">
      <c r="A64" s="704">
        <v>38</v>
      </c>
      <c r="B64" s="705"/>
      <c r="C64" s="685">
        <v>-59</v>
      </c>
      <c r="D64" s="686" t="s">
        <v>2948</v>
      </c>
      <c r="E64" s="687">
        <v>242707</v>
      </c>
      <c r="F64" s="688">
        <v>73244</v>
      </c>
      <c r="G64" s="706">
        <v>0</v>
      </c>
      <c r="H64" s="688">
        <v>51323</v>
      </c>
      <c r="I64" s="706">
        <v>0</v>
      </c>
      <c r="J64" s="707">
        <v>264628</v>
      </c>
      <c r="K64" s="708">
        <v>38</v>
      </c>
      <c r="L64" s="1033"/>
      <c r="M64" s="1033"/>
    </row>
    <row r="65" spans="1:11" ht="12.2" customHeight="1">
      <c r="A65" s="1039">
        <v>39</v>
      </c>
      <c r="B65" s="754"/>
      <c r="C65" s="691"/>
      <c r="D65" s="691" t="s">
        <v>60</v>
      </c>
      <c r="E65" s="687">
        <v>0</v>
      </c>
      <c r="F65" s="688">
        <v>0</v>
      </c>
      <c r="G65" s="688">
        <v>0</v>
      </c>
      <c r="H65" s="688">
        <v>0</v>
      </c>
      <c r="I65" s="688">
        <v>0</v>
      </c>
      <c r="J65" s="689">
        <v>0</v>
      </c>
      <c r="K65" s="753">
        <v>39</v>
      </c>
    </row>
    <row r="66" spans="1:11" ht="11.45" customHeight="1" thickBot="1">
      <c r="A66" s="692">
        <v>40</v>
      </c>
      <c r="B66" s="693"/>
      <c r="C66" s="694"/>
      <c r="D66" s="695" t="s">
        <v>61</v>
      </c>
      <c r="E66" s="696">
        <v>4667809</v>
      </c>
      <c r="F66" s="697">
        <v>542672</v>
      </c>
      <c r="G66" s="697">
        <v>0</v>
      </c>
      <c r="H66" s="697">
        <v>348802</v>
      </c>
      <c r="I66" s="697">
        <v>0</v>
      </c>
      <c r="J66" s="698">
        <v>4861679</v>
      </c>
      <c r="K66" s="699">
        <v>40</v>
      </c>
    </row>
    <row r="67" spans="1:11" ht="11.45" customHeight="1" thickTop="1" thickBot="1">
      <c r="A67" s="1039">
        <v>41</v>
      </c>
      <c r="B67" s="639"/>
      <c r="C67" s="638"/>
      <c r="D67" s="709" t="s">
        <v>62</v>
      </c>
      <c r="E67" s="710">
        <v>16768377</v>
      </c>
      <c r="F67" s="1037">
        <v>2007543</v>
      </c>
      <c r="G67" s="1037">
        <v>0</v>
      </c>
      <c r="H67" s="1037">
        <v>1053063</v>
      </c>
      <c r="I67" s="1037">
        <v>0</v>
      </c>
      <c r="J67" s="711">
        <v>17722857</v>
      </c>
      <c r="K67" s="753">
        <v>41</v>
      </c>
    </row>
    <row r="68" spans="1:11" ht="11.45" customHeight="1">
      <c r="A68" s="619"/>
      <c r="B68" s="655"/>
      <c r="C68" s="655"/>
      <c r="D68" s="655"/>
      <c r="E68" s="638"/>
      <c r="F68" s="626"/>
      <c r="G68" s="638"/>
      <c r="H68" s="638"/>
      <c r="I68" s="620"/>
      <c r="J68" s="620"/>
      <c r="K68" s="712"/>
    </row>
    <row r="69" spans="1:11">
      <c r="A69" s="621"/>
      <c r="B69" s="622" t="s">
        <v>2949</v>
      </c>
      <c r="C69" s="622"/>
      <c r="D69" s="709"/>
      <c r="E69" s="713"/>
      <c r="F69" s="620"/>
      <c r="G69" s="620"/>
      <c r="H69" s="620"/>
      <c r="I69" s="620"/>
      <c r="J69" s="620"/>
      <c r="K69" s="623"/>
    </row>
    <row r="70" spans="1:11">
      <c r="A70" s="652"/>
      <c r="B70" s="650"/>
      <c r="C70" s="650"/>
      <c r="D70" s="649"/>
      <c r="E70" s="752"/>
      <c r="F70" s="651"/>
      <c r="G70" s="651"/>
      <c r="H70" s="651"/>
      <c r="I70" s="651"/>
      <c r="J70" s="651"/>
      <c r="K70" s="653"/>
    </row>
    <row r="71" spans="1:11">
      <c r="A71" s="654"/>
      <c r="B71" s="644"/>
      <c r="C71" s="644"/>
      <c r="D71" s="649"/>
      <c r="E71" s="651"/>
      <c r="F71" s="651"/>
      <c r="G71" s="651"/>
      <c r="H71" s="651"/>
      <c r="I71" s="644"/>
      <c r="J71" s="644"/>
      <c r="K71" s="738"/>
    </row>
    <row r="72" spans="1:11">
      <c r="A72" s="654"/>
      <c r="B72" s="644"/>
      <c r="C72" s="644"/>
      <c r="D72" s="644"/>
      <c r="E72" s="644"/>
      <c r="F72" s="644"/>
      <c r="G72" s="644"/>
      <c r="H72" s="644"/>
      <c r="I72" s="644"/>
      <c r="J72" s="644"/>
      <c r="K72" s="738"/>
    </row>
    <row r="73" spans="1:11">
      <c r="A73" s="654"/>
      <c r="B73" s="644"/>
      <c r="C73" s="644"/>
      <c r="D73" s="644"/>
      <c r="E73" s="644"/>
      <c r="F73" s="644"/>
      <c r="G73" s="644"/>
      <c r="H73" s="644"/>
      <c r="I73" s="644"/>
      <c r="J73" s="644"/>
      <c r="K73" s="738"/>
    </row>
    <row r="74" spans="1:11">
      <c r="A74" s="654"/>
      <c r="B74" s="644"/>
      <c r="C74" s="644"/>
      <c r="D74" s="644"/>
      <c r="E74" s="644"/>
      <c r="F74" s="644"/>
      <c r="G74" s="663"/>
      <c r="H74" s="644"/>
      <c r="I74" s="644"/>
      <c r="J74" s="644"/>
      <c r="K74" s="738"/>
    </row>
    <row r="75" spans="1:11">
      <c r="A75" s="641"/>
      <c r="B75" s="642"/>
      <c r="C75" s="642"/>
      <c r="D75" s="642"/>
      <c r="E75" s="642"/>
      <c r="F75" s="642"/>
      <c r="G75" s="665"/>
      <c r="H75" s="642"/>
      <c r="I75" s="642"/>
      <c r="J75" s="716"/>
      <c r="K75" s="643"/>
    </row>
    <row r="76" spans="1:11">
      <c r="A76" s="627"/>
      <c r="B76" s="627"/>
      <c r="C76" s="627"/>
      <c r="D76" s="627"/>
      <c r="E76" s="627"/>
      <c r="F76" s="627"/>
      <c r="G76" s="717"/>
      <c r="H76" s="627"/>
      <c r="I76" s="627"/>
      <c r="J76" s="627"/>
      <c r="K76" s="627"/>
    </row>
    <row r="77" spans="1:11">
      <c r="A77" s="644"/>
      <c r="B77" s="644"/>
      <c r="C77" s="644"/>
      <c r="D77" s="644"/>
      <c r="E77" s="644"/>
      <c r="F77" s="644"/>
      <c r="G77" s="663"/>
      <c r="H77" s="644"/>
      <c r="I77" s="644"/>
      <c r="J77" s="664"/>
      <c r="K77" s="644"/>
    </row>
    <row r="78" spans="1:11">
      <c r="A78" s="644"/>
      <c r="B78" s="644"/>
      <c r="C78" s="644"/>
      <c r="D78" s="644"/>
      <c r="E78" s="644"/>
      <c r="F78" s="644"/>
      <c r="G78" s="1035"/>
      <c r="H78" s="644"/>
      <c r="I78" s="644"/>
      <c r="J78" s="663"/>
      <c r="K78" s="644"/>
    </row>
    <row r="79" spans="1:11">
      <c r="A79" s="644"/>
      <c r="B79" s="644"/>
      <c r="C79" s="644"/>
      <c r="D79" s="644"/>
      <c r="E79" s="644"/>
      <c r="F79" s="644"/>
      <c r="G79" s="644"/>
      <c r="H79" s="644"/>
      <c r="I79" s="644"/>
      <c r="J79" s="663"/>
      <c r="K79" s="644"/>
    </row>
    <row r="80" spans="1:11">
      <c r="A80" s="644"/>
      <c r="B80" s="644"/>
      <c r="C80" s="644"/>
      <c r="D80" s="644"/>
      <c r="E80" s="644"/>
      <c r="F80" s="644"/>
      <c r="G80" s="663"/>
      <c r="H80" s="644"/>
      <c r="I80" s="644"/>
      <c r="J80" s="1034"/>
      <c r="K80" s="644"/>
    </row>
    <row r="81" spans="1:11">
      <c r="A81" s="644"/>
      <c r="B81" s="644"/>
      <c r="C81" s="644"/>
      <c r="D81" s="644"/>
      <c r="E81" s="644"/>
      <c r="F81" s="644"/>
      <c r="G81" s="663"/>
      <c r="H81" s="644"/>
      <c r="I81" s="644"/>
      <c r="J81" s="1034"/>
      <c r="K81" s="644"/>
    </row>
    <row r="82" spans="1:11" ht="12.75">
      <c r="A82" s="377"/>
      <c r="B82" s="377"/>
      <c r="C82" s="377"/>
      <c r="D82" s="377"/>
      <c r="E82" s="377"/>
      <c r="F82" s="377"/>
      <c r="G82" s="648"/>
      <c r="H82" s="377"/>
      <c r="I82" s="377"/>
      <c r="J82" s="646"/>
      <c r="K82" s="377"/>
    </row>
    <row r="83" spans="1:11" ht="12.75">
      <c r="A83" s="377"/>
      <c r="B83" s="377"/>
      <c r="C83" s="377"/>
      <c r="D83" s="377"/>
      <c r="E83" s="377"/>
      <c r="F83" s="377"/>
      <c r="G83" s="648"/>
      <c r="H83" s="377"/>
      <c r="I83" s="377"/>
      <c r="J83" s="646"/>
      <c r="K83" s="377"/>
    </row>
    <row r="84" spans="1:11" ht="12.75">
      <c r="A84" s="377"/>
      <c r="B84" s="377"/>
      <c r="C84" s="377"/>
      <c r="D84" s="377"/>
      <c r="E84" s="377"/>
      <c r="F84" s="377"/>
      <c r="G84" s="1031"/>
      <c r="H84" s="377"/>
      <c r="I84" s="377"/>
      <c r="J84" s="646"/>
      <c r="K84" s="377"/>
    </row>
    <row r="85" spans="1:11" ht="12.75">
      <c r="A85" s="377"/>
      <c r="B85" s="377"/>
      <c r="C85" s="377"/>
      <c r="D85" s="377"/>
      <c r="E85" s="377"/>
      <c r="F85" s="377"/>
      <c r="G85" s="377"/>
      <c r="H85" s="377"/>
      <c r="I85" s="377"/>
      <c r="J85" s="646"/>
      <c r="K85" s="377"/>
    </row>
    <row r="86" spans="1:11" ht="12.75">
      <c r="A86" s="377"/>
      <c r="B86" s="377"/>
      <c r="C86" s="377"/>
      <c r="D86" s="377"/>
      <c r="E86" s="377"/>
      <c r="F86" s="377"/>
      <c r="G86" s="377"/>
      <c r="H86" s="377"/>
      <c r="I86" s="377"/>
      <c r="J86" s="646"/>
      <c r="K86" s="377"/>
    </row>
    <row r="87" spans="1:11" ht="12.75">
      <c r="A87" s="377"/>
      <c r="B87" s="377"/>
      <c r="C87" s="377"/>
      <c r="D87" s="377"/>
      <c r="E87" s="377"/>
      <c r="F87" s="377"/>
      <c r="G87" s="377"/>
      <c r="H87" s="377"/>
      <c r="I87" s="377"/>
      <c r="J87" s="646"/>
      <c r="K87" s="377"/>
    </row>
    <row r="88" spans="1:11" ht="12.75">
      <c r="A88" s="377"/>
      <c r="B88" s="377"/>
      <c r="C88" s="377"/>
      <c r="D88" s="377"/>
      <c r="E88" s="377"/>
      <c r="F88" s="377"/>
      <c r="G88" s="377"/>
      <c r="H88" s="377"/>
      <c r="I88" s="377"/>
      <c r="J88" s="646"/>
      <c r="K88" s="377"/>
    </row>
    <row r="89" spans="1:11" ht="12.75">
      <c r="A89" s="377"/>
      <c r="B89" s="377"/>
      <c r="C89" s="377"/>
      <c r="D89" s="377"/>
      <c r="E89" s="377"/>
      <c r="F89" s="377"/>
      <c r="G89" s="377"/>
      <c r="H89" s="377"/>
      <c r="I89" s="377"/>
      <c r="J89" s="646"/>
      <c r="K89" s="377"/>
    </row>
    <row r="90" spans="1:11" ht="12.75">
      <c r="A90" s="377"/>
      <c r="B90" s="377"/>
      <c r="C90" s="377"/>
      <c r="D90" s="377"/>
      <c r="E90" s="377"/>
      <c r="F90" s="377"/>
      <c r="G90" s="377"/>
      <c r="H90" s="377"/>
      <c r="I90" s="377"/>
      <c r="J90" s="646"/>
      <c r="K90" s="377"/>
    </row>
    <row r="91" spans="1:11" ht="12.75">
      <c r="A91" s="377"/>
      <c r="B91" s="377"/>
      <c r="C91" s="377"/>
      <c r="D91" s="377"/>
      <c r="E91" s="377"/>
      <c r="F91" s="377"/>
      <c r="G91" s="377"/>
      <c r="H91" s="377"/>
      <c r="I91" s="377"/>
      <c r="J91" s="646"/>
      <c r="K91" s="377"/>
    </row>
    <row r="92" spans="1:11" ht="12.75">
      <c r="A92" s="377"/>
      <c r="B92" s="377"/>
      <c r="C92" s="377"/>
      <c r="D92" s="377"/>
      <c r="E92" s="377"/>
      <c r="F92" s="377"/>
      <c r="G92" s="377"/>
      <c r="H92" s="377"/>
      <c r="I92" s="377"/>
      <c r="J92" s="646"/>
      <c r="K92" s="377"/>
    </row>
    <row r="93" spans="1:11" ht="12.75">
      <c r="A93" s="377"/>
      <c r="B93" s="377"/>
      <c r="C93" s="377"/>
      <c r="D93" s="377"/>
      <c r="E93" s="377"/>
      <c r="F93" s="377"/>
      <c r="G93" s="377"/>
      <c r="H93" s="377"/>
      <c r="I93" s="377"/>
      <c r="J93" s="646"/>
      <c r="K93" s="377"/>
    </row>
    <row r="94" spans="1:11" ht="12.75">
      <c r="A94" s="377"/>
      <c r="B94" s="377"/>
      <c r="C94" s="377"/>
      <c r="D94" s="377"/>
      <c r="E94" s="377"/>
      <c r="F94" s="377"/>
      <c r="G94" s="377"/>
      <c r="H94" s="377"/>
      <c r="I94" s="377"/>
      <c r="J94" s="646"/>
      <c r="K94" s="377"/>
    </row>
    <row r="95" spans="1:11" ht="12.75">
      <c r="A95" s="377"/>
      <c r="B95" s="377"/>
      <c r="C95" s="377"/>
      <c r="D95" s="377"/>
      <c r="E95" s="377"/>
      <c r="F95" s="377"/>
      <c r="G95" s="377"/>
      <c r="H95" s="377"/>
      <c r="I95" s="377"/>
      <c r="J95" s="646"/>
      <c r="K95" s="377"/>
    </row>
    <row r="96" spans="1:11" ht="12.75">
      <c r="A96" s="377"/>
      <c r="B96" s="377"/>
      <c r="C96" s="377"/>
      <c r="D96" s="377"/>
      <c r="E96" s="377"/>
      <c r="F96" s="377"/>
      <c r="G96" s="377"/>
      <c r="H96" s="377"/>
      <c r="I96" s="377"/>
      <c r="J96" s="646"/>
      <c r="K96" s="377"/>
    </row>
    <row r="97" spans="9:10">
      <c r="I97" s="36"/>
      <c r="J97" s="646"/>
    </row>
    <row r="98" spans="9:10">
      <c r="I98" s="36"/>
      <c r="J98" s="646"/>
    </row>
    <row r="99" spans="9:10">
      <c r="I99" s="36"/>
      <c r="J99" s="646"/>
    </row>
    <row r="100" spans="9:10">
      <c r="I100" s="35"/>
      <c r="J100" s="646"/>
    </row>
    <row r="101" spans="9:10">
      <c r="I101" s="36"/>
      <c r="J101" s="646"/>
    </row>
    <row r="102" spans="9:10">
      <c r="I102" s="35"/>
      <c r="J102" s="646"/>
    </row>
    <row r="103" spans="9:10">
      <c r="I103" s="36"/>
      <c r="J103" s="646"/>
    </row>
    <row r="104" spans="9:10">
      <c r="I104" s="36"/>
      <c r="J104" s="646"/>
    </row>
    <row r="105" spans="9:10">
      <c r="I105" s="36"/>
      <c r="J105" s="646"/>
    </row>
    <row r="106" spans="9:10">
      <c r="I106" s="36"/>
      <c r="J106" s="645"/>
    </row>
    <row r="107" spans="9:10">
      <c r="I107" s="36"/>
      <c r="J107" s="646"/>
    </row>
    <row r="108" spans="9:10">
      <c r="I108" s="36"/>
      <c r="J108" s="645"/>
    </row>
    <row r="109" spans="9:10">
      <c r="I109" s="36"/>
      <c r="J109" s="646"/>
    </row>
    <row r="110" spans="9:10">
      <c r="I110" s="36"/>
      <c r="J110" s="646"/>
    </row>
    <row r="111" spans="9:10">
      <c r="I111" s="36"/>
      <c r="J111" s="646"/>
    </row>
    <row r="112" spans="9:10">
      <c r="I112" s="35"/>
      <c r="J112" s="646"/>
    </row>
    <row r="113" spans="9:10">
      <c r="I113" s="35"/>
      <c r="J113" s="646"/>
    </row>
    <row r="114" spans="9:10">
      <c r="J114" s="646"/>
    </row>
    <row r="115" spans="9:10">
      <c r="J115" s="646"/>
    </row>
    <row r="116" spans="9:10">
      <c r="J116" s="646"/>
    </row>
    <row r="117" spans="9:10">
      <c r="J117" s="646"/>
    </row>
    <row r="118" spans="9:10">
      <c r="J118" s="645"/>
    </row>
    <row r="119" spans="9:10">
      <c r="J119" s="645"/>
    </row>
  </sheetData>
  <sheetProtection password="CE69"/>
  <mergeCells count="1">
    <mergeCell ref="E3:G3"/>
  </mergeCells>
  <phoneticPr fontId="6" type="noConversion"/>
  <printOptions gridLinesSet="0"/>
  <pageMargins left="0.65" right="0.25" top="0.5" bottom="0.5" header="0.25" footer="0.25"/>
  <pageSetup orientation="portrait" blackAndWhite="1" verticalDpi="4294967292" r:id="rId1"/>
  <headerFooter alignWithMargins="0">
    <oddHeader>&amp;L&amp;"Arial,Regular"&amp;8Road Initials: UPRR  Year: 2012&amp;R&amp;"Arial,Regular"&amp;8 35</oddHeader>
    <oddFooter>&amp;L&amp;"Arial,Regular"&amp;8Railroad Annual Report R-1</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J66"/>
  <sheetViews>
    <sheetView zoomScaleNormal="100" workbookViewId="0"/>
  </sheetViews>
  <sheetFormatPr defaultColWidth="9.625" defaultRowHeight="9.75"/>
  <cols>
    <col min="1" max="1" width="3.375" style="301" customWidth="1"/>
    <col min="2" max="2" width="3.75" style="301" customWidth="1"/>
    <col min="3" max="3" width="24.125" style="301" customWidth="1"/>
    <col min="4" max="9" width="9.25" style="301" customWidth="1"/>
    <col min="10" max="10" width="3.375" style="301" customWidth="1"/>
    <col min="11" max="16384" width="9.625" style="301"/>
  </cols>
  <sheetData>
    <row r="1" spans="1:10" ht="11.25" customHeight="1">
      <c r="A1" s="3043" t="s">
        <v>2040</v>
      </c>
      <c r="B1" s="1517"/>
      <c r="C1" s="2105"/>
      <c r="D1" s="1517"/>
      <c r="E1" s="1517"/>
      <c r="F1" s="1517"/>
      <c r="G1" s="1517"/>
      <c r="H1" s="1517"/>
      <c r="I1" s="1517"/>
      <c r="J1" s="2106"/>
    </row>
    <row r="2" spans="1:10" ht="11.25" customHeight="1">
      <c r="A2" s="2108" t="s">
        <v>1</v>
      </c>
      <c r="B2" s="2109"/>
      <c r="C2" s="2109"/>
      <c r="D2" s="2564"/>
      <c r="E2" s="2109"/>
      <c r="F2" s="2109"/>
      <c r="G2" s="2109"/>
      <c r="H2" s="2109"/>
      <c r="I2" s="2109"/>
      <c r="J2" s="2110"/>
    </row>
    <row r="3" spans="1:10" ht="11.25" customHeight="1">
      <c r="A3" s="2111"/>
      <c r="B3" s="2112"/>
      <c r="C3" s="2112"/>
      <c r="D3" s="2112"/>
      <c r="E3" s="2112"/>
      <c r="F3" s="2112"/>
      <c r="G3" s="2112"/>
      <c r="H3" s="2112"/>
      <c r="I3" s="2112"/>
      <c r="J3" s="2113"/>
    </row>
    <row r="4" spans="1:10" ht="11.25" customHeight="1">
      <c r="A4" s="2114" t="s">
        <v>65</v>
      </c>
      <c r="B4" s="1359" t="s">
        <v>2041</v>
      </c>
      <c r="C4" s="3044"/>
      <c r="D4" s="3044"/>
      <c r="E4" s="3044"/>
      <c r="F4" s="3044"/>
      <c r="G4" s="3044"/>
      <c r="H4" s="3044"/>
      <c r="I4" s="3044"/>
      <c r="J4" s="2113"/>
    </row>
    <row r="5" spans="1:10" ht="11.25" customHeight="1">
      <c r="A5" s="2115"/>
      <c r="B5" s="1359" t="s">
        <v>2042</v>
      </c>
      <c r="C5" s="3044"/>
      <c r="D5" s="3044"/>
      <c r="E5" s="3044"/>
      <c r="F5" s="3044"/>
      <c r="G5" s="3044"/>
      <c r="H5" s="3044"/>
      <c r="I5" s="3044"/>
      <c r="J5" s="2113"/>
    </row>
    <row r="6" spans="1:10" ht="11.25" customHeight="1">
      <c r="A6" s="2114" t="s">
        <v>67</v>
      </c>
      <c r="B6" s="2116" t="s">
        <v>2043</v>
      </c>
      <c r="C6" s="2112"/>
      <c r="D6" s="2112"/>
      <c r="E6" s="2112"/>
      <c r="F6" s="2112"/>
      <c r="G6" s="2112"/>
      <c r="H6" s="2112"/>
      <c r="I6" s="2112"/>
      <c r="J6" s="2113"/>
    </row>
    <row r="7" spans="1:10" ht="11.25" customHeight="1">
      <c r="A7" s="2115"/>
      <c r="B7" s="2116" t="s">
        <v>2044</v>
      </c>
      <c r="C7" s="2112"/>
      <c r="D7" s="2112"/>
      <c r="E7" s="2112"/>
      <c r="F7" s="2112"/>
      <c r="G7" s="2112"/>
      <c r="H7" s="2112"/>
      <c r="I7" s="2112"/>
      <c r="J7" s="2113"/>
    </row>
    <row r="8" spans="1:10" ht="11.25" customHeight="1">
      <c r="A8" s="2114" t="s">
        <v>68</v>
      </c>
      <c r="B8" s="2116" t="s">
        <v>2045</v>
      </c>
      <c r="C8" s="2112"/>
      <c r="D8" s="2112"/>
      <c r="E8" s="2112"/>
      <c r="F8" s="2112"/>
      <c r="G8" s="2112"/>
      <c r="H8" s="2112"/>
      <c r="I8" s="2112"/>
      <c r="J8" s="2113"/>
    </row>
    <row r="9" spans="1:10" ht="11.25" customHeight="1">
      <c r="A9" s="2114" t="s">
        <v>69</v>
      </c>
      <c r="B9" s="2116" t="s">
        <v>2046</v>
      </c>
      <c r="C9" s="2112"/>
      <c r="D9" s="2112"/>
      <c r="E9" s="2112"/>
      <c r="F9" s="2112"/>
      <c r="G9" s="2112"/>
      <c r="H9" s="2112"/>
      <c r="I9" s="2112"/>
      <c r="J9" s="2113"/>
    </row>
    <row r="10" spans="1:10" ht="11.25" customHeight="1">
      <c r="A10" s="2114" t="s">
        <v>70</v>
      </c>
      <c r="B10" s="2116" t="s">
        <v>2047</v>
      </c>
      <c r="C10" s="2112"/>
      <c r="D10" s="2112"/>
      <c r="E10" s="2112"/>
      <c r="F10" s="2112"/>
      <c r="G10" s="2112"/>
      <c r="H10" s="2112"/>
      <c r="I10" s="2112"/>
      <c r="J10" s="2113"/>
    </row>
    <row r="11" spans="1:10" ht="11.25" customHeight="1">
      <c r="A11" s="2111"/>
      <c r="B11" s="2116" t="s">
        <v>2048</v>
      </c>
      <c r="C11" s="2112"/>
      <c r="D11" s="2112"/>
      <c r="E11" s="2112"/>
      <c r="F11" s="2112"/>
      <c r="G11" s="2112"/>
      <c r="H11" s="2112"/>
      <c r="I11" s="2112"/>
      <c r="J11" s="2113"/>
    </row>
    <row r="12" spans="1:10" ht="11.25" customHeight="1">
      <c r="A12" s="2117"/>
      <c r="B12" s="1753"/>
      <c r="C12" s="1753"/>
      <c r="D12" s="1753"/>
      <c r="E12" s="1753"/>
      <c r="F12" s="1753"/>
      <c r="G12" s="1753"/>
      <c r="H12" s="1753"/>
      <c r="I12" s="1753"/>
      <c r="J12" s="2565"/>
    </row>
    <row r="13" spans="1:10" ht="11.25" customHeight="1">
      <c r="A13" s="2118"/>
      <c r="B13" s="2113"/>
      <c r="C13" s="2113"/>
      <c r="D13" s="2113"/>
      <c r="E13" s="2119" t="s">
        <v>165</v>
      </c>
      <c r="F13" s="2110"/>
      <c r="G13" s="2119" t="s">
        <v>166</v>
      </c>
      <c r="H13" s="2110"/>
      <c r="I13" s="2113"/>
      <c r="J13" s="2113"/>
    </row>
    <row r="14" spans="1:10" ht="11.25" customHeight="1">
      <c r="A14" s="2118"/>
      <c r="B14" s="2113"/>
      <c r="C14" s="2113"/>
      <c r="D14" s="2113"/>
      <c r="E14" s="2120" t="s">
        <v>4</v>
      </c>
      <c r="F14" s="2121"/>
      <c r="G14" s="2120" t="s">
        <v>4</v>
      </c>
      <c r="H14" s="2121"/>
      <c r="I14" s="2113"/>
      <c r="J14" s="2113"/>
    </row>
    <row r="15" spans="1:10" ht="11.25" customHeight="1">
      <c r="A15" s="2118"/>
      <c r="B15" s="2113"/>
      <c r="C15" s="2113"/>
      <c r="D15" s="2122" t="s">
        <v>5</v>
      </c>
      <c r="E15" s="2122" t="s">
        <v>6</v>
      </c>
      <c r="F15" s="2113"/>
      <c r="G15" s="2113"/>
      <c r="H15" s="2113"/>
      <c r="I15" s="2122" t="s">
        <v>5</v>
      </c>
      <c r="J15" s="2123"/>
    </row>
    <row r="16" spans="1:10" ht="11.25" customHeight="1">
      <c r="A16" s="2399" t="s">
        <v>7</v>
      </c>
      <c r="B16" s="1876" t="s">
        <v>8</v>
      </c>
      <c r="C16" s="2113"/>
      <c r="D16" s="2122" t="s">
        <v>9</v>
      </c>
      <c r="E16" s="2122" t="s">
        <v>10</v>
      </c>
      <c r="F16" s="2113"/>
      <c r="G16" s="2113"/>
      <c r="H16" s="2113"/>
      <c r="I16" s="2122" t="s">
        <v>11</v>
      </c>
      <c r="J16" s="2122" t="s">
        <v>7</v>
      </c>
    </row>
    <row r="17" spans="1:10" ht="11.25" customHeight="1">
      <c r="A17" s="2399" t="s">
        <v>12</v>
      </c>
      <c r="B17" s="1876" t="s">
        <v>13</v>
      </c>
      <c r="C17" s="2122" t="s">
        <v>14</v>
      </c>
      <c r="D17" s="2122" t="s">
        <v>15</v>
      </c>
      <c r="E17" s="2122" t="s">
        <v>16</v>
      </c>
      <c r="F17" s="2122" t="s">
        <v>17</v>
      </c>
      <c r="G17" s="2122" t="s">
        <v>18</v>
      </c>
      <c r="H17" s="2122" t="s">
        <v>19</v>
      </c>
      <c r="I17" s="2122" t="s">
        <v>20</v>
      </c>
      <c r="J17" s="2122" t="s">
        <v>12</v>
      </c>
    </row>
    <row r="18" spans="1:10" ht="11.25" customHeight="1">
      <c r="A18" s="2124"/>
      <c r="B18" s="2565"/>
      <c r="C18" s="1421" t="s">
        <v>21</v>
      </c>
      <c r="D18" s="1421" t="s">
        <v>22</v>
      </c>
      <c r="E18" s="1421" t="s">
        <v>23</v>
      </c>
      <c r="F18" s="1421" t="s">
        <v>168</v>
      </c>
      <c r="G18" s="1421" t="s">
        <v>24</v>
      </c>
      <c r="H18" s="1421" t="s">
        <v>25</v>
      </c>
      <c r="I18" s="1421" t="s">
        <v>26</v>
      </c>
      <c r="J18" s="1401"/>
    </row>
    <row r="19" spans="1:10" ht="11.25" customHeight="1">
      <c r="A19" s="2118"/>
      <c r="B19" s="2113"/>
      <c r="C19" s="2122" t="s">
        <v>27</v>
      </c>
      <c r="D19" s="2113"/>
      <c r="E19" s="2113"/>
      <c r="F19" s="2113"/>
      <c r="G19" s="2113"/>
      <c r="H19" s="2113"/>
      <c r="I19" s="2113"/>
      <c r="J19" s="2123"/>
    </row>
    <row r="20" spans="1:10" ht="11.25" customHeight="1">
      <c r="A20" s="3045">
        <v>1</v>
      </c>
      <c r="B20" s="2565"/>
      <c r="C20" s="2125" t="s">
        <v>28</v>
      </c>
      <c r="D20" s="2941"/>
      <c r="E20" s="2941"/>
      <c r="F20" s="1754"/>
      <c r="G20" s="2941"/>
      <c r="H20" s="2941"/>
      <c r="I20" s="2565"/>
      <c r="J20" s="1421">
        <v>1</v>
      </c>
    </row>
    <row r="21" spans="1:10" ht="11.25" customHeight="1">
      <c r="A21" s="3045">
        <v>2</v>
      </c>
      <c r="B21" s="2565"/>
      <c r="C21" s="2125" t="s">
        <v>29</v>
      </c>
      <c r="D21" s="2126"/>
      <c r="E21" s="2126"/>
      <c r="F21" s="1754"/>
      <c r="G21" s="2126"/>
      <c r="H21" s="2126"/>
      <c r="I21" s="2565"/>
      <c r="J21" s="1421">
        <v>2</v>
      </c>
    </row>
    <row r="22" spans="1:10" ht="11.25" customHeight="1">
      <c r="A22" s="3045">
        <v>3</v>
      </c>
      <c r="B22" s="2565"/>
      <c r="C22" s="2125" t="s">
        <v>30</v>
      </c>
      <c r="D22" s="2126"/>
      <c r="E22" s="2126"/>
      <c r="F22" s="1754"/>
      <c r="G22" s="2126"/>
      <c r="H22" s="2126"/>
      <c r="I22" s="2565"/>
      <c r="J22" s="1421">
        <v>3</v>
      </c>
    </row>
    <row r="23" spans="1:10" ht="11.25" customHeight="1">
      <c r="A23" s="3045">
        <v>4</v>
      </c>
      <c r="B23" s="2565"/>
      <c r="C23" s="2125" t="s">
        <v>31</v>
      </c>
      <c r="D23" s="2126"/>
      <c r="E23" s="2126"/>
      <c r="F23" s="1754"/>
      <c r="G23" s="2126"/>
      <c r="H23" s="2126"/>
      <c r="I23" s="2565"/>
      <c r="J23" s="1421">
        <v>4</v>
      </c>
    </row>
    <row r="24" spans="1:10" ht="11.25" customHeight="1">
      <c r="A24" s="3045">
        <v>5</v>
      </c>
      <c r="B24" s="2565"/>
      <c r="C24" s="2125" t="s">
        <v>32</v>
      </c>
      <c r="D24" s="2126"/>
      <c r="E24" s="2127"/>
      <c r="F24" s="2902"/>
      <c r="G24" s="2127"/>
      <c r="H24" s="2126"/>
      <c r="I24" s="2565"/>
      <c r="J24" s="1421">
        <v>5</v>
      </c>
    </row>
    <row r="25" spans="1:10" ht="11.25" customHeight="1">
      <c r="A25" s="3045">
        <v>6</v>
      </c>
      <c r="B25" s="2565"/>
      <c r="C25" s="2125" t="s">
        <v>33</v>
      </c>
      <c r="D25" s="2126"/>
      <c r="E25" s="2127"/>
      <c r="F25" s="2904"/>
      <c r="G25" s="2127"/>
      <c r="H25" s="2126"/>
      <c r="I25" s="2565"/>
      <c r="J25" s="1421">
        <v>6</v>
      </c>
    </row>
    <row r="26" spans="1:10" ht="11.25" customHeight="1">
      <c r="A26" s="3045">
        <v>7</v>
      </c>
      <c r="B26" s="2565"/>
      <c r="C26" s="2125" t="s">
        <v>34</v>
      </c>
      <c r="D26" s="2126"/>
      <c r="E26" s="2127"/>
      <c r="F26" s="2902"/>
      <c r="G26" s="2127"/>
      <c r="H26" s="2126"/>
      <c r="I26" s="2565"/>
      <c r="J26" s="1421">
        <v>7</v>
      </c>
    </row>
    <row r="27" spans="1:10" ht="11.25" customHeight="1">
      <c r="A27" s="3045">
        <v>8</v>
      </c>
      <c r="B27" s="2565"/>
      <c r="C27" s="2125" t="s">
        <v>35</v>
      </c>
      <c r="D27" s="2126"/>
      <c r="E27" s="2126"/>
      <c r="F27" s="1754"/>
      <c r="G27" s="2126"/>
      <c r="H27" s="2126"/>
      <c r="I27" s="2565"/>
      <c r="J27" s="1421">
        <v>8</v>
      </c>
    </row>
    <row r="28" spans="1:10" ht="11.25" customHeight="1">
      <c r="A28" s="3045">
        <v>9</v>
      </c>
      <c r="B28" s="2565"/>
      <c r="C28" s="2125" t="s">
        <v>170</v>
      </c>
      <c r="D28" s="2126"/>
      <c r="E28" s="2128"/>
      <c r="F28" s="2129"/>
      <c r="G28" s="2130"/>
      <c r="H28" s="2126"/>
      <c r="I28" s="2565"/>
      <c r="J28" s="1421">
        <v>9</v>
      </c>
    </row>
    <row r="29" spans="1:10" ht="11.25" customHeight="1">
      <c r="A29" s="3045">
        <v>10</v>
      </c>
      <c r="B29" s="2565"/>
      <c r="C29" s="2125" t="s">
        <v>36</v>
      </c>
      <c r="D29" s="2126"/>
      <c r="E29" s="2131"/>
      <c r="F29" s="2132" t="s">
        <v>169</v>
      </c>
      <c r="G29" s="2133"/>
      <c r="H29" s="2126"/>
      <c r="I29" s="2565"/>
      <c r="J29" s="1421">
        <v>10</v>
      </c>
    </row>
    <row r="30" spans="1:10" ht="11.25" customHeight="1">
      <c r="A30" s="3045">
        <v>11</v>
      </c>
      <c r="B30" s="2565"/>
      <c r="C30" s="2125" t="s">
        <v>37</v>
      </c>
      <c r="D30" s="2126"/>
      <c r="E30" s="2134"/>
      <c r="F30" s="1360"/>
      <c r="G30" s="3046"/>
      <c r="H30" s="2126"/>
      <c r="I30" s="2565"/>
      <c r="J30" s="1421">
        <v>11</v>
      </c>
    </row>
    <row r="31" spans="1:10" ht="11.25" customHeight="1">
      <c r="A31" s="3045">
        <v>12</v>
      </c>
      <c r="B31" s="2565"/>
      <c r="C31" s="2125" t="s">
        <v>38</v>
      </c>
      <c r="D31" s="2126"/>
      <c r="E31" s="2126"/>
      <c r="F31" s="1754"/>
      <c r="G31" s="2126"/>
      <c r="H31" s="2126"/>
      <c r="I31" s="2565"/>
      <c r="J31" s="1421">
        <v>12</v>
      </c>
    </row>
    <row r="32" spans="1:10" ht="11.25" customHeight="1">
      <c r="A32" s="3045">
        <v>13</v>
      </c>
      <c r="B32" s="2565"/>
      <c r="C32" s="2125" t="s">
        <v>171</v>
      </c>
      <c r="D32" s="2126"/>
      <c r="E32" s="2126"/>
      <c r="F32" s="1754"/>
      <c r="G32" s="2126"/>
      <c r="H32" s="2126"/>
      <c r="I32" s="2565"/>
      <c r="J32" s="1421">
        <v>13</v>
      </c>
    </row>
    <row r="33" spans="1:10" ht="11.25" customHeight="1">
      <c r="A33" s="3045">
        <v>14</v>
      </c>
      <c r="B33" s="2565"/>
      <c r="C33" s="2125" t="s">
        <v>172</v>
      </c>
      <c r="D33" s="2126"/>
      <c r="E33" s="2126"/>
      <c r="F33" s="1754"/>
      <c r="G33" s="2126"/>
      <c r="H33" s="2126"/>
      <c r="I33" s="2565"/>
      <c r="J33" s="1421">
        <v>14</v>
      </c>
    </row>
    <row r="34" spans="1:10" ht="11.25" customHeight="1">
      <c r="A34" s="3045">
        <v>15</v>
      </c>
      <c r="B34" s="2565"/>
      <c r="C34" s="2125" t="s">
        <v>40</v>
      </c>
      <c r="D34" s="2126"/>
      <c r="E34" s="2126"/>
      <c r="F34" s="1754"/>
      <c r="G34" s="2126"/>
      <c r="H34" s="2126"/>
      <c r="I34" s="2565"/>
      <c r="J34" s="1421">
        <v>15</v>
      </c>
    </row>
    <row r="35" spans="1:10" ht="11.25" customHeight="1">
      <c r="A35" s="3045">
        <v>16</v>
      </c>
      <c r="B35" s="2565"/>
      <c r="C35" s="2125" t="s">
        <v>41</v>
      </c>
      <c r="D35" s="2126"/>
      <c r="E35" s="2126"/>
      <c r="F35" s="1754"/>
      <c r="G35" s="2126"/>
      <c r="H35" s="2126"/>
      <c r="I35" s="2565"/>
      <c r="J35" s="1421">
        <v>16</v>
      </c>
    </row>
    <row r="36" spans="1:10" ht="11.25" customHeight="1">
      <c r="A36" s="3045">
        <v>17</v>
      </c>
      <c r="B36" s="2565"/>
      <c r="C36" s="2125" t="s">
        <v>42</v>
      </c>
      <c r="D36" s="2126"/>
      <c r="E36" s="2126"/>
      <c r="F36" s="1754"/>
      <c r="G36" s="2126"/>
      <c r="H36" s="2126"/>
      <c r="I36" s="2565"/>
      <c r="J36" s="1421">
        <v>17</v>
      </c>
    </row>
    <row r="37" spans="1:10" ht="11.25" customHeight="1">
      <c r="A37" s="3045">
        <v>18</v>
      </c>
      <c r="B37" s="2565"/>
      <c r="C37" s="2125" t="s">
        <v>43</v>
      </c>
      <c r="D37" s="2126"/>
      <c r="E37" s="2126"/>
      <c r="F37" s="1754"/>
      <c r="G37" s="2126"/>
      <c r="H37" s="2126"/>
      <c r="I37" s="2565"/>
      <c r="J37" s="1421">
        <v>18</v>
      </c>
    </row>
    <row r="38" spans="1:10" ht="11.25" customHeight="1">
      <c r="A38" s="3045">
        <v>19</v>
      </c>
      <c r="B38" s="2565"/>
      <c r="C38" s="2125" t="s">
        <v>44</v>
      </c>
      <c r="D38" s="2126"/>
      <c r="E38" s="2126"/>
      <c r="F38" s="1754"/>
      <c r="G38" s="2126"/>
      <c r="H38" s="2126"/>
      <c r="I38" s="2565"/>
      <c r="J38" s="1421">
        <v>19</v>
      </c>
    </row>
    <row r="39" spans="1:10" ht="11.25" customHeight="1">
      <c r="A39" s="3045">
        <v>20</v>
      </c>
      <c r="B39" s="2565"/>
      <c r="C39" s="2125" t="s">
        <v>45</v>
      </c>
      <c r="D39" s="2126"/>
      <c r="E39" s="2126"/>
      <c r="F39" s="1754"/>
      <c r="G39" s="2126"/>
      <c r="H39" s="2126"/>
      <c r="I39" s="2565"/>
      <c r="J39" s="1421">
        <v>20</v>
      </c>
    </row>
    <row r="40" spans="1:10" ht="11.25" customHeight="1">
      <c r="A40" s="3045">
        <v>21</v>
      </c>
      <c r="B40" s="2565"/>
      <c r="C40" s="2125" t="s">
        <v>46</v>
      </c>
      <c r="D40" s="2126"/>
      <c r="E40" s="2126"/>
      <c r="F40" s="1754"/>
      <c r="G40" s="2126"/>
      <c r="H40" s="2126"/>
      <c r="I40" s="2565"/>
      <c r="J40" s="1421">
        <v>21</v>
      </c>
    </row>
    <row r="41" spans="1:10" ht="11.25" customHeight="1">
      <c r="A41" s="3045">
        <v>22</v>
      </c>
      <c r="B41" s="2565"/>
      <c r="C41" s="2125" t="s">
        <v>47</v>
      </c>
      <c r="D41" s="2126"/>
      <c r="E41" s="2126"/>
      <c r="F41" s="1754"/>
      <c r="G41" s="2126"/>
      <c r="H41" s="2126"/>
      <c r="I41" s="2565"/>
      <c r="J41" s="1421">
        <v>22</v>
      </c>
    </row>
    <row r="42" spans="1:10" ht="11.25" customHeight="1">
      <c r="A42" s="3045">
        <v>23</v>
      </c>
      <c r="B42" s="2565"/>
      <c r="C42" s="2125" t="s">
        <v>48</v>
      </c>
      <c r="D42" s="2126"/>
      <c r="E42" s="2126"/>
      <c r="F42" s="1754"/>
      <c r="G42" s="2126"/>
      <c r="H42" s="2126"/>
      <c r="I42" s="2565"/>
      <c r="J42" s="1421">
        <v>23</v>
      </c>
    </row>
    <row r="43" spans="1:10" ht="11.25" customHeight="1">
      <c r="A43" s="3045">
        <v>24</v>
      </c>
      <c r="B43" s="2565"/>
      <c r="C43" s="2125" t="s">
        <v>173</v>
      </c>
      <c r="D43" s="2126"/>
      <c r="E43" s="2126"/>
      <c r="F43" s="1754"/>
      <c r="G43" s="2126"/>
      <c r="H43" s="2126"/>
      <c r="I43" s="2565"/>
      <c r="J43" s="1421">
        <v>24</v>
      </c>
    </row>
    <row r="44" spans="1:10" ht="11.25" customHeight="1">
      <c r="A44" s="3045">
        <v>25</v>
      </c>
      <c r="B44" s="2565"/>
      <c r="C44" s="2125" t="s">
        <v>49</v>
      </c>
      <c r="D44" s="2126"/>
      <c r="E44" s="2126"/>
      <c r="F44" s="1754"/>
      <c r="G44" s="2126"/>
      <c r="H44" s="2126"/>
      <c r="I44" s="2565"/>
      <c r="J44" s="1421">
        <v>25</v>
      </c>
    </row>
    <row r="45" spans="1:10" ht="11.25" customHeight="1">
      <c r="A45" s="3045">
        <v>26</v>
      </c>
      <c r="B45" s="2565"/>
      <c r="C45" s="2125" t="s">
        <v>174</v>
      </c>
      <c r="D45" s="2126"/>
      <c r="E45" s="2126"/>
      <c r="F45" s="1754"/>
      <c r="G45" s="2126"/>
      <c r="H45" s="2126"/>
      <c r="I45" s="2565"/>
      <c r="J45" s="1421">
        <v>26</v>
      </c>
    </row>
    <row r="46" spans="1:10" ht="11.25" customHeight="1">
      <c r="A46" s="3045">
        <v>27</v>
      </c>
      <c r="B46" s="2565"/>
      <c r="C46" s="2125" t="s">
        <v>50</v>
      </c>
      <c r="D46" s="2126"/>
      <c r="E46" s="2126"/>
      <c r="F46" s="1754"/>
      <c r="G46" s="2126"/>
      <c r="H46" s="2126"/>
      <c r="I46" s="2565"/>
      <c r="J46" s="1421">
        <v>27</v>
      </c>
    </row>
    <row r="47" spans="1:10" ht="11.25" customHeight="1">
      <c r="A47" s="3045">
        <v>28</v>
      </c>
      <c r="B47" s="2565"/>
      <c r="C47" s="2125" t="s">
        <v>175</v>
      </c>
      <c r="D47" s="2126"/>
      <c r="E47" s="2126"/>
      <c r="F47" s="1754"/>
      <c r="G47" s="2126"/>
      <c r="H47" s="2126"/>
      <c r="I47" s="2565"/>
      <c r="J47" s="1421">
        <v>28</v>
      </c>
    </row>
    <row r="48" spans="1:10" ht="11.25" customHeight="1">
      <c r="A48" s="3045">
        <v>29</v>
      </c>
      <c r="B48" s="2565"/>
      <c r="C48" s="2125" t="s">
        <v>2049</v>
      </c>
      <c r="D48" s="2126"/>
      <c r="E48" s="2126"/>
      <c r="F48" s="1754"/>
      <c r="G48" s="2126"/>
      <c r="H48" s="2126"/>
      <c r="I48" s="2565"/>
      <c r="J48" s="1421">
        <v>29</v>
      </c>
    </row>
    <row r="49" spans="1:10" ht="11.25" customHeight="1" thickBot="1">
      <c r="A49" s="2135">
        <v>30</v>
      </c>
      <c r="B49" s="1409"/>
      <c r="C49" s="2903" t="s">
        <v>176</v>
      </c>
      <c r="D49" s="2901"/>
      <c r="E49" s="2901"/>
      <c r="F49" s="2909"/>
      <c r="G49" s="2901"/>
      <c r="H49" s="2901"/>
      <c r="I49" s="1409"/>
      <c r="J49" s="2911">
        <v>30</v>
      </c>
    </row>
    <row r="50" spans="1:10" ht="11.25" customHeight="1" thickTop="1">
      <c r="A50" s="2118"/>
      <c r="B50" s="2113"/>
      <c r="C50" s="2122" t="s">
        <v>54</v>
      </c>
      <c r="D50" s="2113"/>
      <c r="E50" s="2113"/>
      <c r="F50" s="2910"/>
      <c r="G50" s="2113"/>
      <c r="H50" s="2113"/>
      <c r="I50" s="2113"/>
      <c r="J50" s="2123"/>
    </row>
    <row r="51" spans="1:10" ht="11.25" customHeight="1">
      <c r="A51" s="3045">
        <v>31</v>
      </c>
      <c r="B51" s="2565"/>
      <c r="C51" s="2125" t="s">
        <v>177</v>
      </c>
      <c r="D51" s="2941"/>
      <c r="E51" s="2941"/>
      <c r="F51" s="1754"/>
      <c r="G51" s="2941"/>
      <c r="H51" s="2941"/>
      <c r="I51" s="2565"/>
      <c r="J51" s="1421">
        <v>31</v>
      </c>
    </row>
    <row r="52" spans="1:10" ht="11.25" customHeight="1">
      <c r="A52" s="3045">
        <v>32</v>
      </c>
      <c r="B52" s="2565"/>
      <c r="C52" s="2125" t="s">
        <v>55</v>
      </c>
      <c r="D52" s="2126"/>
      <c r="E52" s="2126"/>
      <c r="F52" s="1754"/>
      <c r="G52" s="2126"/>
      <c r="H52" s="2126"/>
      <c r="I52" s="2565"/>
      <c r="J52" s="1421">
        <v>32</v>
      </c>
    </row>
    <row r="53" spans="1:10" ht="11.25" customHeight="1">
      <c r="A53" s="3045">
        <v>33</v>
      </c>
      <c r="B53" s="2565"/>
      <c r="C53" s="2125" t="s">
        <v>56</v>
      </c>
      <c r="D53" s="2126"/>
      <c r="E53" s="2126"/>
      <c r="F53" s="1754"/>
      <c r="G53" s="2126"/>
      <c r="H53" s="2126"/>
      <c r="I53" s="2565"/>
      <c r="J53" s="1421">
        <v>33</v>
      </c>
    </row>
    <row r="54" spans="1:10" ht="11.25" customHeight="1">
      <c r="A54" s="3045">
        <v>34</v>
      </c>
      <c r="B54" s="2565"/>
      <c r="C54" s="2125" t="s">
        <v>57</v>
      </c>
      <c r="D54" s="2126"/>
      <c r="E54" s="2126"/>
      <c r="F54" s="1754"/>
      <c r="G54" s="2126"/>
      <c r="H54" s="2126"/>
      <c r="I54" s="2565"/>
      <c r="J54" s="1421">
        <v>34</v>
      </c>
    </row>
    <row r="55" spans="1:10" ht="11.25" customHeight="1">
      <c r="A55" s="3045">
        <v>35</v>
      </c>
      <c r="B55" s="2565"/>
      <c r="C55" s="2125" t="s">
        <v>58</v>
      </c>
      <c r="D55" s="2126"/>
      <c r="E55" s="2126"/>
      <c r="F55" s="1754"/>
      <c r="G55" s="2126"/>
      <c r="H55" s="2126"/>
      <c r="I55" s="2565"/>
      <c r="J55" s="1421">
        <v>35</v>
      </c>
    </row>
    <row r="56" spans="1:10" ht="11.25" customHeight="1">
      <c r="A56" s="3045">
        <v>36</v>
      </c>
      <c r="B56" s="2565"/>
      <c r="C56" s="2125" t="s">
        <v>178</v>
      </c>
      <c r="D56" s="2126"/>
      <c r="E56" s="2126"/>
      <c r="F56" s="1754"/>
      <c r="G56" s="2126"/>
      <c r="H56" s="2126"/>
      <c r="I56" s="2565"/>
      <c r="J56" s="1421">
        <v>36</v>
      </c>
    </row>
    <row r="57" spans="1:10" ht="11.25" customHeight="1">
      <c r="A57" s="3045">
        <v>37</v>
      </c>
      <c r="B57" s="2565"/>
      <c r="C57" s="2125" t="s">
        <v>59</v>
      </c>
      <c r="D57" s="2126"/>
      <c r="E57" s="2126"/>
      <c r="F57" s="1754"/>
      <c r="G57" s="2126"/>
      <c r="H57" s="2126"/>
      <c r="I57" s="2565"/>
      <c r="J57" s="1421">
        <v>37</v>
      </c>
    </row>
    <row r="58" spans="1:10" ht="11.25" customHeight="1">
      <c r="A58" s="2399">
        <v>38</v>
      </c>
      <c r="B58" s="2113"/>
      <c r="C58" s="1876" t="s">
        <v>2050</v>
      </c>
      <c r="D58" s="1382"/>
      <c r="E58" s="1382"/>
      <c r="F58" s="2910"/>
      <c r="G58" s="1382"/>
      <c r="H58" s="1382"/>
      <c r="I58" s="2113"/>
      <c r="J58" s="2122">
        <v>38</v>
      </c>
    </row>
    <row r="59" spans="1:10" ht="11.25" customHeight="1">
      <c r="A59" s="2124"/>
      <c r="B59" s="2565"/>
      <c r="C59" s="2125" t="s">
        <v>2051</v>
      </c>
      <c r="D59" s="2126"/>
      <c r="E59" s="2126"/>
      <c r="F59" s="1754"/>
      <c r="G59" s="2126"/>
      <c r="H59" s="2126"/>
      <c r="I59" s="2565"/>
      <c r="J59" s="1401"/>
    </row>
    <row r="60" spans="1:10" ht="11.25" customHeight="1" thickBot="1">
      <c r="A60" s="2135">
        <v>39</v>
      </c>
      <c r="B60" s="1409"/>
      <c r="C60" s="2903" t="s">
        <v>2049</v>
      </c>
      <c r="D60" s="1409"/>
      <c r="E60" s="1409"/>
      <c r="F60" s="1409"/>
      <c r="G60" s="1409"/>
      <c r="H60" s="1409"/>
      <c r="I60" s="1409"/>
      <c r="J60" s="2911">
        <v>39</v>
      </c>
    </row>
    <row r="61" spans="1:10" ht="11.25" customHeight="1" thickTop="1" thickBot="1">
      <c r="A61" s="2135">
        <v>40</v>
      </c>
      <c r="B61" s="1409"/>
      <c r="C61" s="2903" t="s">
        <v>180</v>
      </c>
      <c r="D61" s="2901"/>
      <c r="E61" s="2901"/>
      <c r="F61" s="2909"/>
      <c r="G61" s="2901"/>
      <c r="H61" s="2901"/>
      <c r="I61" s="1409"/>
      <c r="J61" s="2911">
        <v>40</v>
      </c>
    </row>
    <row r="62" spans="1:10" ht="11.25" customHeight="1" thickTop="1">
      <c r="A62" s="3045">
        <v>41</v>
      </c>
      <c r="B62" s="2565"/>
      <c r="C62" s="2125" t="s">
        <v>181</v>
      </c>
      <c r="D62" s="2941"/>
      <c r="E62" s="2941"/>
      <c r="F62" s="1754"/>
      <c r="G62" s="2941"/>
      <c r="H62" s="2941"/>
      <c r="I62" s="2565"/>
      <c r="J62" s="1421">
        <v>41</v>
      </c>
    </row>
    <row r="63" spans="1:10" ht="12" customHeight="1">
      <c r="A63" s="2111"/>
      <c r="B63" s="2112"/>
      <c r="C63" s="1358"/>
      <c r="D63" s="2112"/>
      <c r="E63" s="2112"/>
      <c r="F63" s="2112"/>
      <c r="G63" s="2112"/>
      <c r="H63" s="2112"/>
      <c r="I63" s="2112"/>
      <c r="J63" s="2113"/>
    </row>
    <row r="64" spans="1:10" ht="12" customHeight="1">
      <c r="A64" s="2111"/>
      <c r="B64" s="2112"/>
      <c r="C64" s="1358"/>
      <c r="D64" s="2112"/>
      <c r="E64" s="2112"/>
      <c r="F64" s="2112"/>
      <c r="G64" s="2112"/>
      <c r="H64" s="2112"/>
      <c r="I64" s="2112"/>
      <c r="J64" s="2113"/>
    </row>
    <row r="65" spans="1:10" ht="11.25" customHeight="1">
      <c r="A65" s="2117"/>
      <c r="B65" s="1753"/>
      <c r="C65" s="1444" t="s">
        <v>2052</v>
      </c>
      <c r="D65" s="1753"/>
      <c r="E65" s="1753"/>
      <c r="F65" s="1753"/>
      <c r="G65" s="1753"/>
      <c r="H65" s="1753"/>
      <c r="I65" s="1753"/>
      <c r="J65" s="2565"/>
    </row>
    <row r="66" spans="1:10" ht="11.1" customHeight="1">
      <c r="A66" s="1358"/>
      <c r="B66" s="1358"/>
      <c r="C66" s="1358"/>
      <c r="D66" s="1358"/>
      <c r="E66" s="1358"/>
      <c r="F66" s="1358"/>
      <c r="G66" s="1358"/>
      <c r="H66" s="1358"/>
      <c r="I66" s="1358"/>
      <c r="J66" s="1358"/>
    </row>
  </sheetData>
  <pageMargins left="0.65" right="0.25" top="0.5" bottom="0.5" header="0.25" footer="0.25"/>
  <pageSetup orientation="portrait" horizontalDpi="1200" verticalDpi="1200" r:id="rId1"/>
  <headerFooter alignWithMargins="0">
    <oddHeader>&amp;L&amp;"Arial,Regular"&amp;8 36&amp;R&amp;"Arial,Regular"&amp;8Road Initials: UPRR  Year: 2012</oddHeader>
    <oddFooter>&amp;L&amp;"Arial,Regular"&amp;8Railroad Annual Report R-1</oddFooter>
  </headerFooter>
</worksheet>
</file>

<file path=xl/worksheets/sheet32.xml><?xml version="1.0" encoding="utf-8"?>
<worksheet xmlns="http://schemas.openxmlformats.org/spreadsheetml/2006/main" xmlns:r="http://schemas.openxmlformats.org/officeDocument/2006/relationships">
  <sheetPr codeName="Sheet32">
    <pageSetUpPr fitToPage="1"/>
  </sheetPr>
  <dimension ref="A1:J348"/>
  <sheetViews>
    <sheetView zoomScaleNormal="100" workbookViewId="0"/>
  </sheetViews>
  <sheetFormatPr defaultColWidth="9.625" defaultRowHeight="9.75"/>
  <cols>
    <col min="1" max="1" width="3.375" style="998" customWidth="1"/>
    <col min="2" max="2" width="29" style="998" customWidth="1"/>
    <col min="3" max="3" width="2.625" style="998" customWidth="1"/>
    <col min="4" max="5" width="15.5" style="998" customWidth="1"/>
    <col min="6" max="6" width="2.625" style="998" customWidth="1"/>
    <col min="7" max="7" width="15.5" style="998" customWidth="1"/>
    <col min="8" max="8" width="3.375" style="998" customWidth="1"/>
    <col min="9" max="16384" width="9.625" style="998"/>
  </cols>
  <sheetData>
    <row r="1" spans="1:10" s="727" customFormat="1" ht="10.5" customHeight="1">
      <c r="A1" s="1677" t="s">
        <v>2053</v>
      </c>
      <c r="B1" s="1682"/>
      <c r="C1" s="1700"/>
      <c r="D1" s="1700"/>
      <c r="E1" s="1700"/>
      <c r="F1" s="1700"/>
      <c r="G1" s="1700"/>
      <c r="H1" s="1695"/>
    </row>
    <row r="2" spans="1:10" s="727" customFormat="1" ht="10.5" customHeight="1">
      <c r="A2" s="728" t="s">
        <v>1</v>
      </c>
      <c r="B2" s="1029"/>
      <c r="C2" s="1699"/>
      <c r="D2" s="1029"/>
      <c r="E2" s="1029"/>
      <c r="F2" s="1029"/>
      <c r="G2" s="1029"/>
      <c r="H2" s="1028"/>
    </row>
    <row r="3" spans="1:10" s="727" customFormat="1" ht="10.5" customHeight="1">
      <c r="A3" s="728"/>
      <c r="B3" s="1029"/>
      <c r="C3" s="1699"/>
      <c r="D3" s="1029"/>
      <c r="E3" s="1029"/>
      <c r="F3" s="1029"/>
      <c r="G3" s="1029"/>
      <c r="H3" s="1028"/>
    </row>
    <row r="4" spans="1:10" s="727" customFormat="1" ht="10.5" customHeight="1">
      <c r="A4" s="2081" t="s">
        <v>65</v>
      </c>
      <c r="B4" s="1024" t="s">
        <v>2054</v>
      </c>
      <c r="C4" s="1026"/>
      <c r="D4" s="1026"/>
      <c r="E4" s="1026"/>
      <c r="F4" s="1026"/>
      <c r="G4" s="1026"/>
      <c r="H4" s="1025"/>
    </row>
    <row r="5" spans="1:10" s="727" customFormat="1" ht="10.5" customHeight="1">
      <c r="A5" s="1027"/>
      <c r="B5" s="1024" t="s">
        <v>2055</v>
      </c>
      <c r="C5" s="1026"/>
      <c r="D5" s="1026"/>
      <c r="E5" s="1026"/>
      <c r="F5" s="1026"/>
      <c r="G5" s="1026"/>
      <c r="H5" s="1025"/>
    </row>
    <row r="6" spans="1:10" s="727" customFormat="1" ht="10.5" customHeight="1">
      <c r="A6" s="1027"/>
      <c r="B6" s="1024" t="s">
        <v>2056</v>
      </c>
      <c r="C6" s="1026"/>
      <c r="D6" s="1026"/>
      <c r="E6" s="1026"/>
      <c r="F6" s="1026"/>
      <c r="G6" s="1026"/>
      <c r="H6" s="1025"/>
    </row>
    <row r="7" spans="1:10" s="727" customFormat="1" ht="10.5" customHeight="1">
      <c r="A7" s="1027"/>
      <c r="B7" s="1024" t="s">
        <v>2057</v>
      </c>
      <c r="C7" s="1026"/>
      <c r="D7" s="1026"/>
      <c r="E7" s="1026"/>
      <c r="F7" s="1026"/>
      <c r="G7" s="1026"/>
      <c r="H7" s="1025"/>
    </row>
    <row r="8" spans="1:10" s="727" customFormat="1" ht="10.5" customHeight="1">
      <c r="A8" s="1027"/>
      <c r="B8" s="1024" t="s">
        <v>2058</v>
      </c>
      <c r="C8" s="1026"/>
      <c r="D8" s="1026"/>
      <c r="E8" s="1026"/>
      <c r="F8" s="1026"/>
      <c r="G8" s="1026"/>
      <c r="H8" s="1025"/>
    </row>
    <row r="9" spans="1:10" s="727" customFormat="1" ht="10.5" customHeight="1">
      <c r="A9" s="1027"/>
      <c r="B9" s="1024" t="s">
        <v>2059</v>
      </c>
      <c r="C9" s="1026"/>
      <c r="D9" s="1026"/>
      <c r="E9" s="1026"/>
      <c r="F9" s="1026"/>
      <c r="G9" s="1026"/>
      <c r="H9" s="1025"/>
    </row>
    <row r="10" spans="1:10" s="727" customFormat="1" ht="10.5" customHeight="1">
      <c r="A10" s="1027"/>
      <c r="B10" s="1024" t="s">
        <v>2060</v>
      </c>
      <c r="C10" s="1026"/>
      <c r="D10" s="1026"/>
      <c r="E10" s="1026"/>
      <c r="F10" s="1026"/>
      <c r="G10" s="1026"/>
      <c r="H10" s="1025"/>
    </row>
    <row r="11" spans="1:10" s="727" customFormat="1" ht="10.5" customHeight="1">
      <c r="A11" s="1027"/>
      <c r="B11" s="1024" t="s">
        <v>2061</v>
      </c>
      <c r="C11" s="1026"/>
      <c r="D11" s="1026"/>
      <c r="E11" s="1026"/>
      <c r="F11" s="1026"/>
      <c r="G11" s="1026"/>
      <c r="H11" s="1025"/>
    </row>
    <row r="12" spans="1:10" s="727" customFormat="1" ht="10.5" customHeight="1">
      <c r="A12" s="1027"/>
      <c r="B12" s="1024" t="s">
        <v>2062</v>
      </c>
      <c r="C12" s="1026"/>
      <c r="D12" s="1026"/>
      <c r="E12" s="1026"/>
      <c r="F12" s="1026"/>
      <c r="G12" s="1026"/>
      <c r="H12" s="1025"/>
    </row>
    <row r="13" spans="1:10" s="1751" customFormat="1" ht="5.0999999999999996" customHeight="1">
      <c r="A13" s="2082"/>
      <c r="B13" s="2083"/>
      <c r="C13" s="2083"/>
      <c r="D13" s="2083"/>
      <c r="E13" s="2083"/>
      <c r="F13" s="2083"/>
      <c r="G13" s="2084"/>
      <c r="H13" s="1356"/>
      <c r="I13" s="2083"/>
      <c r="J13" s="2083"/>
    </row>
    <row r="14" spans="1:10" s="727" customFormat="1" ht="10.5" customHeight="1">
      <c r="A14" s="2081" t="s">
        <v>67</v>
      </c>
      <c r="B14" s="1024" t="s">
        <v>2063</v>
      </c>
      <c r="C14" s="1026"/>
      <c r="D14" s="1026"/>
      <c r="E14" s="1026"/>
      <c r="F14" s="1026"/>
      <c r="G14" s="1026"/>
      <c r="H14" s="1025"/>
    </row>
    <row r="15" spans="1:10" s="727" customFormat="1" ht="10.5" customHeight="1">
      <c r="A15" s="1027"/>
      <c r="B15" s="1024" t="s">
        <v>2064</v>
      </c>
      <c r="C15" s="1026"/>
      <c r="D15" s="1026"/>
      <c r="E15" s="1026"/>
      <c r="F15" s="1026"/>
      <c r="G15" s="1026"/>
      <c r="H15" s="1025"/>
    </row>
    <row r="16" spans="1:10" s="1751" customFormat="1" ht="5.0999999999999996" customHeight="1">
      <c r="A16" s="2082"/>
      <c r="B16" s="2083"/>
      <c r="C16" s="2083"/>
      <c r="D16" s="2083"/>
      <c r="E16" s="2083"/>
      <c r="F16" s="2083"/>
      <c r="G16" s="2084"/>
      <c r="H16" s="1356"/>
      <c r="I16" s="2083"/>
      <c r="J16" s="2083"/>
    </row>
    <row r="17" spans="1:10" s="727" customFormat="1" ht="10.5" customHeight="1">
      <c r="A17" s="2081" t="s">
        <v>68</v>
      </c>
      <c r="B17" s="1024" t="s">
        <v>2065</v>
      </c>
      <c r="C17" s="1026"/>
      <c r="D17" s="1026"/>
      <c r="E17" s="1026"/>
      <c r="F17" s="1026"/>
      <c r="G17" s="1026"/>
      <c r="H17" s="1025"/>
    </row>
    <row r="18" spans="1:10" s="727" customFormat="1" ht="10.5" customHeight="1">
      <c r="A18" s="1027"/>
      <c r="B18" s="1024" t="s">
        <v>2066</v>
      </c>
      <c r="C18" s="1026"/>
      <c r="D18" s="1026"/>
      <c r="E18" s="1026"/>
      <c r="F18" s="1026"/>
      <c r="G18" s="1026"/>
      <c r="H18" s="1025"/>
    </row>
    <row r="19" spans="1:10" s="1751" customFormat="1" ht="5.0999999999999996" customHeight="1">
      <c r="A19" s="2082"/>
      <c r="B19" s="2083"/>
      <c r="C19" s="2083"/>
      <c r="D19" s="2083"/>
      <c r="E19" s="2083"/>
      <c r="F19" s="2083"/>
      <c r="G19" s="2084"/>
      <c r="H19" s="1356"/>
      <c r="I19" s="2083"/>
      <c r="J19" s="2083"/>
    </row>
    <row r="20" spans="1:10" s="727" customFormat="1" ht="10.5" customHeight="1">
      <c r="A20" s="2081" t="s">
        <v>69</v>
      </c>
      <c r="B20" s="1024" t="s">
        <v>2067</v>
      </c>
      <c r="C20" s="1026"/>
      <c r="D20" s="1026"/>
      <c r="E20" s="1026"/>
      <c r="F20" s="1026"/>
      <c r="G20" s="1026"/>
      <c r="H20" s="1025"/>
    </row>
    <row r="21" spans="1:10" s="727" customFormat="1" ht="10.5" customHeight="1">
      <c r="A21" s="1027"/>
      <c r="B21" s="1024" t="s">
        <v>2068</v>
      </c>
      <c r="C21" s="1026"/>
      <c r="D21" s="1026"/>
      <c r="E21" s="1026"/>
      <c r="F21" s="1026"/>
      <c r="G21" s="1026"/>
      <c r="H21" s="1025"/>
    </row>
    <row r="22" spans="1:10" s="727" customFormat="1" ht="4.5" customHeight="1" thickBot="1">
      <c r="A22" s="1752"/>
      <c r="B22" s="2450"/>
      <c r="C22" s="2450"/>
      <c r="D22" s="2450"/>
      <c r="E22" s="2450"/>
      <c r="F22" s="2450"/>
      <c r="G22" s="2450"/>
      <c r="H22" s="2563"/>
    </row>
    <row r="23" spans="1:10" s="727" customFormat="1" ht="10.5" customHeight="1" thickTop="1">
      <c r="A23" s="3040"/>
      <c r="B23" s="1025"/>
      <c r="C23" s="1002" t="s">
        <v>2024</v>
      </c>
      <c r="D23" s="1653"/>
      <c r="E23" s="1001"/>
      <c r="F23" s="1001"/>
      <c r="G23" s="1025"/>
      <c r="H23" s="1025"/>
    </row>
    <row r="24" spans="1:10" s="727" customFormat="1" ht="10.5" customHeight="1">
      <c r="A24" s="1017" t="s">
        <v>7</v>
      </c>
      <c r="B24" s="1025"/>
      <c r="C24" s="1026"/>
      <c r="D24" s="1025"/>
      <c r="E24" s="1026"/>
      <c r="F24" s="1025"/>
      <c r="G24" s="1019" t="s">
        <v>2069</v>
      </c>
      <c r="H24" s="1019" t="s">
        <v>7</v>
      </c>
    </row>
    <row r="25" spans="1:10" s="727" customFormat="1" ht="10.5" customHeight="1">
      <c r="A25" s="1017" t="s">
        <v>12</v>
      </c>
      <c r="B25" s="1019" t="s">
        <v>14</v>
      </c>
      <c r="C25" s="1023" t="s">
        <v>2070</v>
      </c>
      <c r="D25" s="1654"/>
      <c r="E25" s="1023" t="s">
        <v>2071</v>
      </c>
      <c r="F25" s="1028"/>
      <c r="G25" s="1019" t="s">
        <v>2032</v>
      </c>
      <c r="H25" s="1019" t="s">
        <v>12</v>
      </c>
    </row>
    <row r="26" spans="1:10" s="727" customFormat="1" ht="10.5" customHeight="1">
      <c r="A26" s="1357"/>
      <c r="B26" s="1015" t="s">
        <v>21</v>
      </c>
      <c r="C26" s="1022"/>
      <c r="D26" s="1008" t="s">
        <v>2072</v>
      </c>
      <c r="E26" s="3041" t="s">
        <v>23</v>
      </c>
      <c r="F26" s="1021"/>
      <c r="G26" s="1015" t="s">
        <v>168</v>
      </c>
      <c r="H26" s="1021"/>
    </row>
    <row r="27" spans="1:10" s="727" customFormat="1" ht="10.5" customHeight="1">
      <c r="A27" s="3040"/>
      <c r="B27" s="1019" t="s">
        <v>27</v>
      </c>
      <c r="C27" s="1026"/>
      <c r="D27" s="1025"/>
      <c r="E27" s="1026"/>
      <c r="F27" s="1025"/>
      <c r="G27" s="1025"/>
      <c r="H27" s="1025"/>
    </row>
    <row r="28" spans="1:10" s="727" customFormat="1" ht="10.5" customHeight="1">
      <c r="A28" s="1010">
        <v>1</v>
      </c>
      <c r="B28" s="1008" t="s">
        <v>28</v>
      </c>
      <c r="C28" s="2085"/>
      <c r="D28" s="2086"/>
      <c r="E28" s="2085"/>
      <c r="F28" s="2086"/>
      <c r="G28" s="1008"/>
      <c r="H28" s="1015">
        <v>1</v>
      </c>
    </row>
    <row r="29" spans="1:10" s="727" customFormat="1" ht="10.5" customHeight="1">
      <c r="A29" s="1010">
        <v>2</v>
      </c>
      <c r="B29" s="1008" t="s">
        <v>29</v>
      </c>
      <c r="C29" s="746"/>
      <c r="D29" s="2087"/>
      <c r="E29" s="746"/>
      <c r="F29" s="2087"/>
      <c r="G29" s="1021"/>
      <c r="H29" s="1015">
        <v>2</v>
      </c>
    </row>
    <row r="30" spans="1:10" s="727" customFormat="1" ht="10.5" customHeight="1">
      <c r="A30" s="1010">
        <v>3</v>
      </c>
      <c r="B30" s="1008" t="s">
        <v>30</v>
      </c>
      <c r="C30" s="746"/>
      <c r="D30" s="2087"/>
      <c r="E30" s="746"/>
      <c r="F30" s="2087"/>
      <c r="G30" s="1021"/>
      <c r="H30" s="1015">
        <v>3</v>
      </c>
    </row>
    <row r="31" spans="1:10" s="727" customFormat="1" ht="10.5" customHeight="1">
      <c r="A31" s="1010">
        <v>4</v>
      </c>
      <c r="B31" s="1008" t="s">
        <v>31</v>
      </c>
      <c r="C31" s="746"/>
      <c r="D31" s="2087"/>
      <c r="E31" s="746"/>
      <c r="F31" s="2087"/>
      <c r="G31" s="1021"/>
      <c r="H31" s="1015">
        <v>4</v>
      </c>
    </row>
    <row r="32" spans="1:10" s="727" customFormat="1" ht="10.5" customHeight="1">
      <c r="A32" s="1010">
        <v>5</v>
      </c>
      <c r="B32" s="1008" t="s">
        <v>32</v>
      </c>
      <c r="C32" s="746"/>
      <c r="D32" s="2087"/>
      <c r="E32" s="746"/>
      <c r="F32" s="2087"/>
      <c r="G32" s="1021"/>
      <c r="H32" s="1015">
        <v>5</v>
      </c>
    </row>
    <row r="33" spans="1:8" s="727" customFormat="1" ht="10.5" customHeight="1">
      <c r="A33" s="1010">
        <v>6</v>
      </c>
      <c r="B33" s="1008" t="s">
        <v>33</v>
      </c>
      <c r="C33" s="746"/>
      <c r="D33" s="2088"/>
      <c r="E33" s="2089"/>
      <c r="F33" s="2088"/>
      <c r="G33" s="1021"/>
      <c r="H33" s="1015">
        <v>6</v>
      </c>
    </row>
    <row r="34" spans="1:8" s="727" customFormat="1" ht="10.5" customHeight="1">
      <c r="A34" s="1010">
        <v>7</v>
      </c>
      <c r="B34" s="1008" t="s">
        <v>34</v>
      </c>
      <c r="C34" s="746"/>
      <c r="D34" s="2397"/>
      <c r="E34" s="2543"/>
      <c r="F34" s="2397"/>
      <c r="G34" s="1021"/>
      <c r="H34" s="1015">
        <v>7</v>
      </c>
    </row>
    <row r="35" spans="1:8" s="727" customFormat="1" ht="10.5" customHeight="1">
      <c r="A35" s="1010">
        <v>8</v>
      </c>
      <c r="B35" s="1008" t="s">
        <v>35</v>
      </c>
      <c r="C35" s="746"/>
      <c r="D35" s="2090"/>
      <c r="E35" s="2091"/>
      <c r="F35" s="2090"/>
      <c r="G35" s="1021"/>
      <c r="H35" s="1015">
        <v>8</v>
      </c>
    </row>
    <row r="36" spans="1:8" s="727" customFormat="1" ht="10.5" customHeight="1">
      <c r="A36" s="1010">
        <v>9</v>
      </c>
      <c r="B36" s="1008" t="s">
        <v>170</v>
      </c>
      <c r="C36" s="746"/>
      <c r="D36" s="2087"/>
      <c r="E36" s="746"/>
      <c r="F36" s="2087"/>
      <c r="G36" s="1021"/>
      <c r="H36" s="1015">
        <v>9</v>
      </c>
    </row>
    <row r="37" spans="1:8" s="727" customFormat="1" ht="10.5" customHeight="1">
      <c r="A37" s="1010">
        <v>10</v>
      </c>
      <c r="B37" s="1008" t="s">
        <v>36</v>
      </c>
      <c r="C37" s="746"/>
      <c r="D37" s="2092"/>
      <c r="E37" s="2093"/>
      <c r="F37" s="2087"/>
      <c r="G37" s="1021"/>
      <c r="H37" s="1015">
        <v>10</v>
      </c>
    </row>
    <row r="38" spans="1:8" s="727" customFormat="1" ht="10.5" customHeight="1">
      <c r="A38" s="1010">
        <v>11</v>
      </c>
      <c r="B38" s="1008" t="s">
        <v>37</v>
      </c>
      <c r="C38" s="746"/>
      <c r="D38" s="2094" t="s">
        <v>169</v>
      </c>
      <c r="E38" s="1402"/>
      <c r="F38" s="2087"/>
      <c r="G38" s="1021"/>
      <c r="H38" s="1015">
        <v>11</v>
      </c>
    </row>
    <row r="39" spans="1:8" s="727" customFormat="1" ht="10.5" customHeight="1">
      <c r="A39" s="1010">
        <v>12</v>
      </c>
      <c r="B39" s="1008" t="s">
        <v>38</v>
      </c>
      <c r="C39" s="746"/>
      <c r="D39" s="3042"/>
      <c r="E39" s="2095"/>
      <c r="F39" s="2087"/>
      <c r="G39" s="1021"/>
      <c r="H39" s="1015">
        <v>12</v>
      </c>
    </row>
    <row r="40" spans="1:8" s="727" customFormat="1" ht="10.5" customHeight="1">
      <c r="A40" s="1010">
        <v>13</v>
      </c>
      <c r="B40" s="1008" t="s">
        <v>171</v>
      </c>
      <c r="C40" s="746"/>
      <c r="D40" s="2087"/>
      <c r="E40" s="746"/>
      <c r="F40" s="2087"/>
      <c r="G40" s="1021"/>
      <c r="H40" s="1015">
        <v>13</v>
      </c>
    </row>
    <row r="41" spans="1:8" s="727" customFormat="1" ht="10.5" customHeight="1">
      <c r="A41" s="1010">
        <v>14</v>
      </c>
      <c r="B41" s="1008" t="s">
        <v>172</v>
      </c>
      <c r="C41" s="746"/>
      <c r="D41" s="2087"/>
      <c r="E41" s="746"/>
      <c r="F41" s="2087"/>
      <c r="G41" s="1021"/>
      <c r="H41" s="1015">
        <v>14</v>
      </c>
    </row>
    <row r="42" spans="1:8" s="727" customFormat="1" ht="10.5" customHeight="1">
      <c r="A42" s="1010">
        <v>15</v>
      </c>
      <c r="B42" s="1008" t="s">
        <v>40</v>
      </c>
      <c r="C42" s="746"/>
      <c r="D42" s="2087"/>
      <c r="E42" s="746"/>
      <c r="F42" s="2087"/>
      <c r="G42" s="1021"/>
      <c r="H42" s="1015">
        <v>15</v>
      </c>
    </row>
    <row r="43" spans="1:8" s="727" customFormat="1" ht="10.5" customHeight="1">
      <c r="A43" s="1010">
        <v>16</v>
      </c>
      <c r="B43" s="1008" t="s">
        <v>41</v>
      </c>
      <c r="C43" s="746"/>
      <c r="D43" s="2087"/>
      <c r="E43" s="746"/>
      <c r="F43" s="2087"/>
      <c r="G43" s="1021"/>
      <c r="H43" s="1015">
        <v>16</v>
      </c>
    </row>
    <row r="44" spans="1:8" s="727" customFormat="1" ht="10.5" customHeight="1">
      <c r="A44" s="1010">
        <v>17</v>
      </c>
      <c r="B44" s="1008" t="s">
        <v>42</v>
      </c>
      <c r="C44" s="746"/>
      <c r="D44" s="2087"/>
      <c r="E44" s="746"/>
      <c r="F44" s="2087"/>
      <c r="G44" s="1021"/>
      <c r="H44" s="1015">
        <v>17</v>
      </c>
    </row>
    <row r="45" spans="1:8" s="727" customFormat="1" ht="10.5" customHeight="1">
      <c r="A45" s="1010">
        <v>18</v>
      </c>
      <c r="B45" s="1008" t="s">
        <v>43</v>
      </c>
      <c r="C45" s="746"/>
      <c r="D45" s="2087"/>
      <c r="E45" s="746"/>
      <c r="F45" s="2087"/>
      <c r="G45" s="1021"/>
      <c r="H45" s="1015">
        <v>18</v>
      </c>
    </row>
    <row r="46" spans="1:8" s="727" customFormat="1" ht="10.5" customHeight="1">
      <c r="A46" s="1010">
        <v>19</v>
      </c>
      <c r="B46" s="1008" t="s">
        <v>44</v>
      </c>
      <c r="C46" s="746"/>
      <c r="D46" s="2087"/>
      <c r="E46" s="746"/>
      <c r="F46" s="2087"/>
      <c r="G46" s="1021"/>
      <c r="H46" s="1015">
        <v>19</v>
      </c>
    </row>
    <row r="47" spans="1:8" s="727" customFormat="1" ht="10.5" customHeight="1">
      <c r="A47" s="1010">
        <v>20</v>
      </c>
      <c r="B47" s="1008" t="s">
        <v>45</v>
      </c>
      <c r="C47" s="746"/>
      <c r="D47" s="2087"/>
      <c r="E47" s="746"/>
      <c r="F47" s="2087"/>
      <c r="G47" s="1021"/>
      <c r="H47" s="1015">
        <v>20</v>
      </c>
    </row>
    <row r="48" spans="1:8" s="727" customFormat="1" ht="10.5" customHeight="1">
      <c r="A48" s="1010">
        <v>21</v>
      </c>
      <c r="B48" s="1008" t="s">
        <v>46</v>
      </c>
      <c r="C48" s="746"/>
      <c r="D48" s="2087"/>
      <c r="E48" s="746"/>
      <c r="F48" s="2087"/>
      <c r="G48" s="1021"/>
      <c r="H48" s="1015">
        <v>21</v>
      </c>
    </row>
    <row r="49" spans="1:8" s="727" customFormat="1" ht="10.5" customHeight="1">
      <c r="A49" s="1010">
        <v>22</v>
      </c>
      <c r="B49" s="1008" t="s">
        <v>47</v>
      </c>
      <c r="C49" s="746"/>
      <c r="D49" s="2087"/>
      <c r="E49" s="746"/>
      <c r="F49" s="2087"/>
      <c r="G49" s="1021"/>
      <c r="H49" s="1015">
        <v>22</v>
      </c>
    </row>
    <row r="50" spans="1:8" s="727" customFormat="1" ht="10.5" customHeight="1">
      <c r="A50" s="1010">
        <v>23</v>
      </c>
      <c r="B50" s="1008" t="s">
        <v>48</v>
      </c>
      <c r="C50" s="746"/>
      <c r="D50" s="2087"/>
      <c r="E50" s="746"/>
      <c r="F50" s="2087"/>
      <c r="G50" s="1021"/>
      <c r="H50" s="1015">
        <v>23</v>
      </c>
    </row>
    <row r="51" spans="1:8" s="727" customFormat="1" ht="10.5" customHeight="1">
      <c r="A51" s="1010">
        <v>24</v>
      </c>
      <c r="B51" s="1008" t="s">
        <v>173</v>
      </c>
      <c r="C51" s="746"/>
      <c r="D51" s="2087"/>
      <c r="E51" s="746"/>
      <c r="F51" s="2087"/>
      <c r="G51" s="1021"/>
      <c r="H51" s="1015">
        <v>24</v>
      </c>
    </row>
    <row r="52" spans="1:8" s="727" customFormat="1" ht="10.5" customHeight="1">
      <c r="A52" s="1010">
        <v>25</v>
      </c>
      <c r="B52" s="1008" t="s">
        <v>49</v>
      </c>
      <c r="C52" s="746"/>
      <c r="D52" s="2087"/>
      <c r="E52" s="746"/>
      <c r="F52" s="2087"/>
      <c r="G52" s="1021"/>
      <c r="H52" s="1015">
        <v>25</v>
      </c>
    </row>
    <row r="53" spans="1:8" s="727" customFormat="1" ht="10.5" customHeight="1">
      <c r="A53" s="1010">
        <v>26</v>
      </c>
      <c r="B53" s="1008" t="s">
        <v>174</v>
      </c>
      <c r="C53" s="746"/>
      <c r="D53" s="2087"/>
      <c r="E53" s="746"/>
      <c r="F53" s="2087"/>
      <c r="G53" s="1021"/>
      <c r="H53" s="1015">
        <v>26</v>
      </c>
    </row>
    <row r="54" spans="1:8" s="727" customFormat="1" ht="10.5" customHeight="1">
      <c r="A54" s="1010">
        <v>27</v>
      </c>
      <c r="B54" s="1008" t="s">
        <v>50</v>
      </c>
      <c r="C54" s="746"/>
      <c r="D54" s="2087"/>
      <c r="E54" s="746"/>
      <c r="F54" s="2087"/>
      <c r="G54" s="1021"/>
      <c r="H54" s="1015">
        <v>27</v>
      </c>
    </row>
    <row r="55" spans="1:8" s="727" customFormat="1" ht="10.5" customHeight="1">
      <c r="A55" s="1010">
        <v>28</v>
      </c>
      <c r="B55" s="1008" t="s">
        <v>175</v>
      </c>
      <c r="C55" s="746"/>
      <c r="D55" s="2087"/>
      <c r="E55" s="746"/>
      <c r="F55" s="2087"/>
      <c r="G55" s="1021"/>
      <c r="H55" s="1015">
        <v>28</v>
      </c>
    </row>
    <row r="56" spans="1:8" s="727" customFormat="1" ht="10.5" customHeight="1">
      <c r="A56" s="1010">
        <v>29</v>
      </c>
      <c r="B56" s="1008" t="s">
        <v>2049</v>
      </c>
      <c r="C56" s="746"/>
      <c r="D56" s="2087"/>
      <c r="E56" s="746"/>
      <c r="F56" s="2087"/>
      <c r="G56" s="1021"/>
      <c r="H56" s="1015">
        <v>29</v>
      </c>
    </row>
    <row r="57" spans="1:8" s="727" customFormat="1" ht="10.5" customHeight="1" thickBot="1">
      <c r="A57" s="2096">
        <v>30</v>
      </c>
      <c r="B57" s="1572" t="s">
        <v>176</v>
      </c>
      <c r="C57" s="2398"/>
      <c r="D57" s="2097"/>
      <c r="E57" s="2398"/>
      <c r="F57" s="2097"/>
      <c r="G57" s="2563"/>
      <c r="H57" s="2098">
        <v>30</v>
      </c>
    </row>
    <row r="58" spans="1:8" s="727" customFormat="1" ht="10.5" customHeight="1" thickTop="1">
      <c r="A58" s="1020"/>
      <c r="B58" s="1019" t="s">
        <v>54</v>
      </c>
      <c r="C58" s="1026"/>
      <c r="D58" s="1025"/>
      <c r="E58" s="1026"/>
      <c r="F58" s="1025"/>
      <c r="G58" s="1025"/>
      <c r="H58" s="1018"/>
    </row>
    <row r="59" spans="1:8" s="727" customFormat="1" ht="10.5" customHeight="1">
      <c r="A59" s="1010">
        <v>31</v>
      </c>
      <c r="B59" s="1008" t="s">
        <v>177</v>
      </c>
      <c r="C59" s="2085"/>
      <c r="D59" s="2086"/>
      <c r="E59" s="2085"/>
      <c r="F59" s="2086"/>
      <c r="G59" s="1021"/>
      <c r="H59" s="1015">
        <v>31</v>
      </c>
    </row>
    <row r="60" spans="1:8" s="727" customFormat="1" ht="10.5" customHeight="1">
      <c r="A60" s="1010">
        <v>32</v>
      </c>
      <c r="B60" s="1008" t="s">
        <v>55</v>
      </c>
      <c r="C60" s="746"/>
      <c r="D60" s="2087"/>
      <c r="E60" s="746"/>
      <c r="F60" s="2087"/>
      <c r="G60" s="1021"/>
      <c r="H60" s="1015">
        <v>32</v>
      </c>
    </row>
    <row r="61" spans="1:8" s="727" customFormat="1" ht="10.5" customHeight="1">
      <c r="A61" s="1010">
        <v>33</v>
      </c>
      <c r="B61" s="1008" t="s">
        <v>56</v>
      </c>
      <c r="C61" s="746"/>
      <c r="D61" s="2087"/>
      <c r="E61" s="746"/>
      <c r="F61" s="2087"/>
      <c r="G61" s="1021"/>
      <c r="H61" s="1015">
        <v>33</v>
      </c>
    </row>
    <row r="62" spans="1:8" s="727" customFormat="1" ht="10.5" customHeight="1">
      <c r="A62" s="1010">
        <v>34</v>
      </c>
      <c r="B62" s="1008" t="s">
        <v>57</v>
      </c>
      <c r="C62" s="746"/>
      <c r="D62" s="2087"/>
      <c r="E62" s="746"/>
      <c r="F62" s="2087"/>
      <c r="G62" s="1021"/>
      <c r="H62" s="1015">
        <v>34</v>
      </c>
    </row>
    <row r="63" spans="1:8" s="727" customFormat="1" ht="10.5" customHeight="1">
      <c r="A63" s="1010">
        <v>35</v>
      </c>
      <c r="B63" s="1008" t="s">
        <v>58</v>
      </c>
      <c r="C63" s="746"/>
      <c r="D63" s="2087"/>
      <c r="E63" s="746"/>
      <c r="F63" s="2087"/>
      <c r="G63" s="1021"/>
      <c r="H63" s="1015">
        <v>35</v>
      </c>
    </row>
    <row r="64" spans="1:8" s="727" customFormat="1" ht="10.5" customHeight="1">
      <c r="A64" s="1010">
        <v>36</v>
      </c>
      <c r="B64" s="1008" t="s">
        <v>178</v>
      </c>
      <c r="C64" s="746"/>
      <c r="D64" s="2087"/>
      <c r="E64" s="746"/>
      <c r="F64" s="2087"/>
      <c r="G64" s="1021"/>
      <c r="H64" s="1015">
        <v>36</v>
      </c>
    </row>
    <row r="65" spans="1:8" s="727" customFormat="1" ht="10.5" customHeight="1">
      <c r="A65" s="1010">
        <v>37</v>
      </c>
      <c r="B65" s="1008" t="s">
        <v>59</v>
      </c>
      <c r="C65" s="746"/>
      <c r="D65" s="2087"/>
      <c r="E65" s="746"/>
      <c r="F65" s="2087"/>
      <c r="G65" s="1021"/>
      <c r="H65" s="1015">
        <v>37</v>
      </c>
    </row>
    <row r="66" spans="1:8" s="727" customFormat="1" ht="10.5" customHeight="1">
      <c r="A66" s="1017">
        <v>38</v>
      </c>
      <c r="B66" s="1005" t="s">
        <v>2050</v>
      </c>
      <c r="C66" s="993"/>
      <c r="D66" s="2099"/>
      <c r="E66" s="993"/>
      <c r="F66" s="2099"/>
      <c r="G66" s="1025"/>
      <c r="H66" s="1019">
        <v>38</v>
      </c>
    </row>
    <row r="67" spans="1:8" s="727" customFormat="1" ht="10.5" customHeight="1">
      <c r="A67" s="1016"/>
      <c r="B67" s="1008" t="s">
        <v>2051</v>
      </c>
      <c r="C67" s="746"/>
      <c r="D67" s="2087"/>
      <c r="E67" s="746"/>
      <c r="F67" s="2087"/>
      <c r="G67" s="1021"/>
      <c r="H67" s="1014"/>
    </row>
    <row r="68" spans="1:8" s="727" customFormat="1" ht="14.25" customHeight="1">
      <c r="A68" s="1010">
        <v>39</v>
      </c>
      <c r="B68" s="1008" t="s">
        <v>2073</v>
      </c>
      <c r="C68" s="1022"/>
      <c r="D68" s="1021"/>
      <c r="E68" s="1022"/>
      <c r="F68" s="1021"/>
      <c r="G68" s="1021"/>
      <c r="H68" s="1015">
        <v>39</v>
      </c>
    </row>
    <row r="69" spans="1:8" s="727" customFormat="1" ht="24" customHeight="1" thickBot="1">
      <c r="A69" s="2096">
        <v>40</v>
      </c>
      <c r="B69" s="1572" t="s">
        <v>180</v>
      </c>
      <c r="C69" s="2398"/>
      <c r="D69" s="2097"/>
      <c r="E69" s="2398"/>
      <c r="F69" s="2097"/>
      <c r="G69" s="2563"/>
      <c r="H69" s="2098">
        <v>40</v>
      </c>
    </row>
    <row r="70" spans="1:8" s="727" customFormat="1" ht="10.5" thickTop="1">
      <c r="A70" s="1010">
        <v>41</v>
      </c>
      <c r="B70" s="1008" t="s">
        <v>181</v>
      </c>
      <c r="C70" s="2085"/>
      <c r="D70" s="2086"/>
      <c r="E70" s="2085"/>
      <c r="F70" s="2086"/>
      <c r="G70" s="1021"/>
      <c r="H70" s="1015">
        <v>41</v>
      </c>
    </row>
    <row r="71" spans="1:8" s="727" customFormat="1" ht="9.6" customHeight="1">
      <c r="A71" s="2100"/>
      <c r="B71" s="2101"/>
      <c r="C71" s="2102"/>
      <c r="D71" s="2102"/>
      <c r="E71" s="2102"/>
      <c r="F71" s="2102"/>
      <c r="G71" s="1048"/>
      <c r="H71" s="2103"/>
    </row>
    <row r="72" spans="1:8" s="727" customFormat="1" ht="10.35" customHeight="1">
      <c r="A72" s="982"/>
      <c r="B72" s="992" t="s">
        <v>182</v>
      </c>
      <c r="C72" s="1022"/>
      <c r="D72" s="1022"/>
      <c r="E72" s="1022"/>
      <c r="F72" s="1022"/>
      <c r="G72" s="1022"/>
      <c r="H72" s="1021"/>
    </row>
    <row r="73" spans="1:8" s="727" customFormat="1">
      <c r="A73" s="1026"/>
      <c r="B73" s="1024"/>
      <c r="C73" s="1026"/>
      <c r="D73" s="1026"/>
      <c r="E73" s="1026"/>
      <c r="F73" s="1026"/>
      <c r="G73" s="1026"/>
      <c r="H73" s="1026"/>
    </row>
    <row r="74" spans="1:8" s="727" customFormat="1">
      <c r="E74" s="1026"/>
    </row>
    <row r="75" spans="1:8" s="727" customFormat="1">
      <c r="E75" s="1026"/>
    </row>
    <row r="76" spans="1:8" s="727" customFormat="1">
      <c r="E76" s="1026"/>
    </row>
    <row r="77" spans="1:8" s="727" customFormat="1">
      <c r="E77" s="1026"/>
    </row>
    <row r="78" spans="1:8" s="727" customFormat="1">
      <c r="E78" s="1026"/>
    </row>
    <row r="79" spans="1:8" s="727" customFormat="1">
      <c r="E79" s="1026"/>
    </row>
    <row r="80" spans="1:8" s="727" customFormat="1">
      <c r="E80" s="1026"/>
    </row>
    <row r="81" spans="5:5" s="727" customFormat="1">
      <c r="E81" s="1026"/>
    </row>
    <row r="82" spans="5:5" s="727" customFormat="1">
      <c r="E82" s="1026"/>
    </row>
    <row r="83" spans="5:5" s="727" customFormat="1">
      <c r="E83" s="1026"/>
    </row>
    <row r="84" spans="5:5" s="727" customFormat="1">
      <c r="E84" s="1026"/>
    </row>
    <row r="85" spans="5:5" s="727" customFormat="1">
      <c r="E85" s="1026"/>
    </row>
    <row r="86" spans="5:5" s="727" customFormat="1">
      <c r="E86" s="1026"/>
    </row>
    <row r="87" spans="5:5" s="727" customFormat="1">
      <c r="E87" s="1026"/>
    </row>
    <row r="88" spans="5:5" s="727" customFormat="1">
      <c r="E88" s="1026"/>
    </row>
    <row r="89" spans="5:5" s="727" customFormat="1">
      <c r="E89" s="1026"/>
    </row>
    <row r="90" spans="5:5" s="727" customFormat="1"/>
    <row r="91" spans="5:5" s="727" customFormat="1"/>
    <row r="92" spans="5:5" s="727" customFormat="1"/>
    <row r="93" spans="5:5" s="727" customFormat="1"/>
    <row r="94" spans="5:5" s="727" customFormat="1"/>
    <row r="95" spans="5:5" s="727" customFormat="1"/>
    <row r="96" spans="5:5" s="727" customFormat="1"/>
    <row r="97" s="727" customFormat="1"/>
    <row r="98" s="727" customFormat="1"/>
    <row r="99" s="727" customFormat="1"/>
    <row r="100" s="727" customFormat="1"/>
    <row r="101" s="727" customFormat="1"/>
    <row r="102" s="727" customFormat="1"/>
    <row r="103" s="727" customFormat="1"/>
    <row r="104" s="727" customFormat="1"/>
    <row r="105" s="727" customFormat="1"/>
    <row r="106" s="727" customFormat="1"/>
    <row r="107" s="727" customFormat="1"/>
    <row r="108" s="727" customFormat="1"/>
    <row r="109" s="727" customFormat="1"/>
    <row r="110" s="727" customFormat="1"/>
    <row r="111" s="727" customFormat="1"/>
    <row r="112" s="727" customFormat="1"/>
    <row r="113" s="727" customFormat="1"/>
    <row r="114" s="727" customFormat="1"/>
    <row r="115" s="727" customFormat="1"/>
    <row r="116" s="727" customFormat="1"/>
    <row r="117" s="727" customFormat="1"/>
    <row r="118" s="727" customFormat="1"/>
    <row r="119" s="727" customFormat="1"/>
    <row r="120" s="727" customFormat="1"/>
    <row r="121" s="727" customFormat="1"/>
    <row r="122" s="727" customFormat="1"/>
    <row r="123" s="727" customFormat="1"/>
    <row r="124" s="727" customFormat="1"/>
    <row r="125" s="727" customFormat="1"/>
    <row r="126" s="727" customFormat="1"/>
    <row r="127" s="727" customFormat="1"/>
    <row r="128" s="727" customFormat="1"/>
    <row r="129" s="727" customFormat="1"/>
    <row r="130" s="727" customFormat="1"/>
    <row r="131" s="727" customFormat="1"/>
    <row r="132" s="727" customFormat="1"/>
    <row r="133" s="727" customFormat="1"/>
    <row r="134" s="727" customFormat="1"/>
    <row r="135" s="727" customFormat="1"/>
    <row r="136" s="727" customFormat="1"/>
    <row r="137" s="727" customFormat="1"/>
    <row r="138" s="727" customFormat="1"/>
    <row r="139" s="727" customFormat="1"/>
    <row r="140" s="727" customFormat="1"/>
    <row r="141" s="727" customFormat="1"/>
    <row r="142" s="727" customFormat="1"/>
    <row r="143" s="727" customFormat="1"/>
    <row r="144" s="727" customFormat="1"/>
    <row r="145" s="727" customFormat="1"/>
    <row r="146" s="727" customFormat="1"/>
    <row r="147" s="727" customFormat="1"/>
    <row r="148" s="727" customFormat="1"/>
    <row r="149" s="727" customFormat="1"/>
    <row r="150" s="727" customFormat="1"/>
    <row r="151" s="727" customFormat="1"/>
    <row r="152" s="727" customFormat="1"/>
    <row r="153" s="727" customFormat="1"/>
    <row r="154" s="727" customFormat="1"/>
    <row r="155" s="727" customFormat="1"/>
    <row r="156" s="727" customFormat="1"/>
    <row r="157" s="727" customFormat="1"/>
    <row r="158" s="727" customFormat="1"/>
    <row r="159" s="727" customFormat="1"/>
    <row r="160" s="727" customFormat="1"/>
    <row r="161" s="727" customFormat="1"/>
    <row r="162" s="727" customFormat="1"/>
    <row r="163" s="727" customFormat="1"/>
    <row r="164" s="727" customFormat="1"/>
    <row r="165" s="727" customFormat="1"/>
    <row r="166" s="727" customFormat="1"/>
    <row r="167" s="727" customFormat="1"/>
    <row r="168" s="727" customFormat="1"/>
    <row r="169" s="727" customFormat="1"/>
    <row r="170" s="727" customFormat="1"/>
    <row r="171" s="727" customFormat="1"/>
    <row r="172" s="727" customFormat="1"/>
    <row r="173" s="727" customFormat="1"/>
    <row r="174" s="727" customFormat="1"/>
    <row r="175" s="727" customFormat="1"/>
    <row r="176" s="727" customFormat="1"/>
    <row r="177" s="727" customFormat="1"/>
    <row r="178" s="727" customFormat="1"/>
    <row r="179" s="727" customFormat="1"/>
    <row r="180" s="727" customFormat="1"/>
    <row r="181" s="727" customFormat="1"/>
    <row r="182" s="727" customFormat="1"/>
    <row r="183" s="727" customFormat="1"/>
    <row r="184" s="727" customFormat="1"/>
    <row r="185" s="727" customFormat="1"/>
    <row r="186" s="727" customFormat="1"/>
    <row r="187" s="727" customFormat="1"/>
    <row r="188" s="727" customFormat="1"/>
    <row r="189" s="727" customFormat="1"/>
    <row r="190" s="727" customFormat="1"/>
    <row r="191" s="727" customFormat="1"/>
    <row r="192" s="727" customFormat="1"/>
    <row r="193" s="727" customFormat="1"/>
    <row r="194" s="727" customFormat="1"/>
    <row r="195" s="727" customFormat="1"/>
    <row r="196" s="727" customFormat="1"/>
    <row r="197" s="727" customFormat="1"/>
    <row r="198" s="727" customFormat="1"/>
    <row r="199" s="727" customFormat="1"/>
    <row r="200" s="727" customFormat="1"/>
    <row r="201" s="727" customFormat="1"/>
    <row r="202" s="727" customFormat="1"/>
    <row r="203" s="727" customFormat="1"/>
    <row r="204" s="727" customFormat="1"/>
    <row r="205" s="727" customFormat="1"/>
    <row r="206" s="727" customFormat="1"/>
    <row r="207" s="727" customFormat="1"/>
    <row r="208" s="727" customFormat="1"/>
    <row r="209" s="727" customFormat="1"/>
    <row r="210" s="727" customFormat="1"/>
    <row r="211" s="727" customFormat="1"/>
    <row r="212" s="727" customFormat="1"/>
    <row r="213" s="727" customFormat="1"/>
    <row r="214" s="727" customFormat="1"/>
    <row r="215" s="727" customFormat="1"/>
    <row r="216" s="727" customFormat="1"/>
    <row r="217" s="727" customFormat="1"/>
    <row r="218" s="727" customFormat="1"/>
    <row r="219" s="727" customFormat="1"/>
    <row r="220" s="727" customFormat="1"/>
    <row r="221" s="727" customFormat="1"/>
    <row r="222" s="727" customFormat="1"/>
    <row r="223" s="727" customFormat="1"/>
    <row r="224" s="727" customFormat="1"/>
    <row r="225" s="727" customFormat="1"/>
    <row r="226" s="727" customFormat="1"/>
    <row r="227" s="727" customFormat="1"/>
    <row r="228" s="727" customFormat="1"/>
    <row r="229" s="727" customFormat="1"/>
    <row r="230" s="727" customFormat="1"/>
    <row r="231" s="727" customFormat="1"/>
    <row r="232" s="727" customFormat="1"/>
    <row r="233" s="727" customFormat="1"/>
    <row r="234" s="727" customFormat="1"/>
    <row r="235" s="727" customFormat="1"/>
    <row r="236" s="727" customFormat="1"/>
    <row r="237" s="727" customFormat="1"/>
    <row r="238" s="727" customFormat="1"/>
    <row r="239" s="727" customFormat="1"/>
    <row r="240" s="727" customFormat="1"/>
    <row r="241" s="727" customFormat="1"/>
    <row r="242" s="727" customFormat="1"/>
    <row r="243" s="727" customFormat="1"/>
    <row r="244" s="727" customFormat="1"/>
    <row r="245" s="727" customFormat="1"/>
    <row r="246" s="727" customFormat="1"/>
    <row r="247" s="727" customFormat="1"/>
    <row r="248" s="727" customFormat="1"/>
    <row r="249" s="727" customFormat="1"/>
    <row r="250" s="727" customFormat="1"/>
    <row r="251" s="727" customFormat="1"/>
    <row r="252" s="727" customFormat="1"/>
    <row r="253" s="727" customFormat="1"/>
    <row r="254" s="727" customFormat="1"/>
    <row r="255" s="727" customFormat="1"/>
    <row r="256" s="727" customFormat="1"/>
    <row r="257" s="727" customFormat="1"/>
    <row r="258" s="727" customFormat="1"/>
    <row r="259" s="727" customFormat="1"/>
    <row r="260" s="727" customFormat="1"/>
    <row r="261" s="727" customFormat="1"/>
    <row r="262" s="727" customFormat="1"/>
    <row r="263" s="727" customFormat="1"/>
    <row r="264" s="727" customFormat="1"/>
    <row r="265" s="727" customFormat="1"/>
    <row r="266" s="727" customFormat="1"/>
    <row r="267" s="727" customFormat="1"/>
    <row r="268" s="727" customFormat="1"/>
    <row r="269" s="727" customFormat="1"/>
    <row r="270" s="727" customFormat="1"/>
    <row r="271" s="727" customFormat="1"/>
    <row r="272" s="727" customFormat="1"/>
    <row r="273" s="727" customFormat="1"/>
    <row r="274" s="727" customFormat="1"/>
    <row r="275" s="727" customFormat="1"/>
    <row r="276" s="727" customFormat="1"/>
    <row r="277" s="727" customFormat="1"/>
    <row r="278" s="727" customFormat="1"/>
    <row r="279" s="727" customFormat="1"/>
    <row r="280" s="727" customFormat="1"/>
    <row r="281" s="727" customFormat="1"/>
    <row r="282" s="727" customFormat="1"/>
    <row r="283" s="727" customFormat="1"/>
    <row r="284" s="727" customFormat="1"/>
    <row r="285" s="727" customFormat="1"/>
    <row r="286" s="727" customFormat="1"/>
    <row r="287" s="727" customFormat="1"/>
    <row r="288" s="727" customFormat="1"/>
    <row r="289" s="727" customFormat="1"/>
    <row r="290" s="727" customFormat="1"/>
    <row r="291" s="727" customFormat="1"/>
    <row r="292" s="727" customFormat="1"/>
    <row r="293" s="727" customFormat="1"/>
    <row r="294" s="727" customFormat="1"/>
    <row r="295" s="727" customFormat="1"/>
    <row r="296" s="727" customFormat="1"/>
    <row r="297" s="727" customFormat="1"/>
    <row r="298" s="727" customFormat="1"/>
    <row r="299" s="727" customFormat="1"/>
    <row r="300" s="727" customFormat="1"/>
    <row r="301" s="727" customFormat="1"/>
    <row r="302" s="727" customFormat="1"/>
    <row r="303" s="727" customFormat="1"/>
    <row r="304" s="727" customFormat="1"/>
    <row r="305" s="727" customFormat="1"/>
    <row r="306" s="727" customFormat="1"/>
    <row r="307" s="727" customFormat="1"/>
    <row r="308" s="727" customFormat="1"/>
    <row r="309" s="727" customFormat="1"/>
    <row r="310" s="727" customFormat="1"/>
    <row r="311" s="727" customFormat="1"/>
    <row r="312" s="727" customFormat="1"/>
    <row r="313" s="727" customFormat="1"/>
    <row r="314" s="727" customFormat="1"/>
    <row r="315" s="727" customFormat="1"/>
    <row r="316" s="727" customFormat="1"/>
    <row r="317" s="727" customFormat="1"/>
    <row r="318" s="727" customFormat="1"/>
    <row r="319" s="727" customFormat="1"/>
    <row r="320" s="727" customFormat="1"/>
    <row r="321" s="727" customFormat="1"/>
    <row r="322" s="727" customFormat="1"/>
    <row r="323" s="727" customFormat="1"/>
    <row r="324" s="727" customFormat="1"/>
    <row r="325" s="727" customFormat="1"/>
    <row r="326" s="727" customFormat="1"/>
    <row r="327" s="727" customFormat="1"/>
    <row r="328" s="727" customFormat="1"/>
    <row r="329" s="727" customFormat="1"/>
    <row r="330" s="727" customFormat="1"/>
    <row r="331" s="727" customFormat="1"/>
    <row r="332" s="727" customFormat="1"/>
    <row r="333" s="727" customFormat="1"/>
    <row r="334" s="727" customFormat="1"/>
    <row r="335" s="727" customFormat="1"/>
    <row r="336" s="727" customFormat="1"/>
    <row r="337" s="727" customFormat="1"/>
    <row r="338" s="727" customFormat="1"/>
    <row r="339" s="727" customFormat="1"/>
    <row r="340" s="727" customFormat="1"/>
    <row r="341" s="727" customFormat="1"/>
    <row r="342" s="727" customFormat="1"/>
    <row r="343" s="727" customFormat="1"/>
    <row r="344" s="727" customFormat="1"/>
    <row r="345" s="727" customFormat="1"/>
    <row r="346" s="727" customFormat="1"/>
    <row r="347" s="727" customFormat="1"/>
    <row r="348" s="727" customFormat="1"/>
  </sheetData>
  <pageMargins left="0.65" right="0.25" top="0.5" bottom="0.5" header="0.25" footer="0.25"/>
  <pageSetup orientation="portrait" horizontalDpi="1200" verticalDpi="1200" r:id="rId1"/>
  <headerFooter alignWithMargins="0">
    <oddHeader>&amp;L&amp;"Arial,Regular"&amp;8Road Initials: UPRR  Year: 2012&amp;R&amp;"Arial,Regular"&amp;8 37</oddHeader>
    <oddFooter>&amp;L&amp;"Arial,Regular"&amp;8Railroad Annual Report R-1</oddFooter>
  </headerFooter>
</worksheet>
</file>

<file path=xl/worksheets/sheet33.xml><?xml version="1.0" encoding="utf-8"?>
<worksheet xmlns="http://schemas.openxmlformats.org/spreadsheetml/2006/main" xmlns:r="http://schemas.openxmlformats.org/officeDocument/2006/relationships">
  <sheetPr codeName="Sheet33">
    <pageSetUpPr fitToPage="1"/>
  </sheetPr>
  <dimension ref="A1:J67"/>
  <sheetViews>
    <sheetView zoomScaleNormal="100" workbookViewId="0"/>
  </sheetViews>
  <sheetFormatPr defaultColWidth="9.625" defaultRowHeight="9.75"/>
  <cols>
    <col min="1" max="1" width="3.375" style="74" customWidth="1"/>
    <col min="2" max="2" width="3.75" style="74" customWidth="1"/>
    <col min="3" max="3" width="41.125" style="74" customWidth="1"/>
    <col min="4" max="9" width="8.5" style="74" customWidth="1"/>
    <col min="10" max="10" width="3.375" style="74" customWidth="1"/>
    <col min="11" max="16384" width="9.625" style="74"/>
  </cols>
  <sheetData>
    <row r="1" spans="1:10" ht="12" customHeight="1">
      <c r="A1" s="70" t="s">
        <v>154</v>
      </c>
      <c r="B1" s="71"/>
      <c r="C1" s="72"/>
      <c r="D1" s="71"/>
      <c r="E1" s="71"/>
      <c r="F1" s="71"/>
      <c r="G1" s="71"/>
      <c r="H1" s="71"/>
      <c r="I1" s="71"/>
      <c r="J1" s="73"/>
    </row>
    <row r="2" spans="1:10" ht="11.25" customHeight="1">
      <c r="A2" s="75" t="s">
        <v>1</v>
      </c>
      <c r="B2" s="76"/>
      <c r="C2" s="76"/>
      <c r="D2" s="77"/>
      <c r="E2" s="76"/>
      <c r="F2" s="76"/>
      <c r="G2" s="76"/>
      <c r="H2" s="76"/>
      <c r="I2" s="76"/>
      <c r="J2" s="78"/>
    </row>
    <row r="3" spans="1:10" ht="11.25" customHeight="1">
      <c r="A3" s="79"/>
      <c r="B3" s="80"/>
      <c r="C3" s="80"/>
      <c r="D3" s="80"/>
      <c r="E3" s="80"/>
      <c r="F3" s="80"/>
      <c r="G3" s="80"/>
      <c r="H3" s="80"/>
      <c r="I3" s="80"/>
      <c r="J3" s="81"/>
    </row>
    <row r="4" spans="1:10" ht="11.25" customHeight="1">
      <c r="A4" s="82" t="s">
        <v>65</v>
      </c>
      <c r="B4" s="83" t="s">
        <v>155</v>
      </c>
      <c r="C4" s="80"/>
      <c r="D4" s="80"/>
      <c r="E4" s="80"/>
      <c r="F4" s="80"/>
      <c r="G4" s="80"/>
      <c r="H4" s="80"/>
      <c r="I4" s="80"/>
      <c r="J4" s="81"/>
    </row>
    <row r="5" spans="1:10" ht="11.25" customHeight="1">
      <c r="A5" s="84"/>
      <c r="B5" s="83" t="s">
        <v>156</v>
      </c>
      <c r="C5" s="80"/>
      <c r="D5" s="80"/>
      <c r="E5" s="80"/>
      <c r="F5" s="80"/>
      <c r="G5" s="80"/>
      <c r="H5" s="80"/>
      <c r="I5" s="80"/>
      <c r="J5" s="81"/>
    </row>
    <row r="6" spans="1:10" ht="11.25" customHeight="1">
      <c r="A6" s="84"/>
      <c r="B6" s="83" t="s">
        <v>157</v>
      </c>
      <c r="C6" s="80"/>
      <c r="D6" s="80"/>
      <c r="E6" s="80"/>
      <c r="F6" s="80"/>
      <c r="G6" s="80"/>
      <c r="H6" s="80"/>
      <c r="I6" s="80"/>
      <c r="J6" s="81"/>
    </row>
    <row r="7" spans="1:10" ht="11.25" customHeight="1">
      <c r="A7" s="82"/>
      <c r="B7" s="83"/>
      <c r="C7" s="80"/>
      <c r="D7" s="80"/>
      <c r="E7" s="80"/>
      <c r="F7" s="80"/>
      <c r="G7" s="80"/>
      <c r="H7" s="80"/>
      <c r="I7" s="80"/>
      <c r="J7" s="81"/>
    </row>
    <row r="8" spans="1:10" ht="11.25" customHeight="1">
      <c r="A8" s="84" t="s">
        <v>67</v>
      </c>
      <c r="B8" s="83" t="s">
        <v>158</v>
      </c>
      <c r="C8" s="80"/>
      <c r="D8" s="80"/>
      <c r="E8" s="80"/>
      <c r="F8" s="80"/>
      <c r="G8" s="80"/>
      <c r="H8" s="80"/>
      <c r="I8" s="80"/>
      <c r="J8" s="81"/>
    </row>
    <row r="9" spans="1:10" ht="11.25" customHeight="1">
      <c r="A9" s="82"/>
      <c r="B9" s="83" t="s">
        <v>159</v>
      </c>
      <c r="C9" s="80"/>
      <c r="D9" s="80"/>
      <c r="E9" s="80"/>
      <c r="F9" s="80"/>
      <c r="G9" s="80"/>
      <c r="H9" s="80"/>
      <c r="I9" s="80"/>
      <c r="J9" s="81"/>
    </row>
    <row r="10" spans="1:10" ht="11.25" customHeight="1">
      <c r="A10" s="84"/>
      <c r="B10" s="80"/>
      <c r="C10" s="80"/>
      <c r="D10" s="80"/>
      <c r="E10" s="80"/>
      <c r="F10" s="80"/>
      <c r="G10" s="80"/>
      <c r="H10" s="80"/>
      <c r="I10" s="80"/>
      <c r="J10" s="81"/>
    </row>
    <row r="11" spans="1:10" ht="11.25" customHeight="1">
      <c r="A11" s="82" t="s">
        <v>68</v>
      </c>
      <c r="B11" s="83" t="s">
        <v>160</v>
      </c>
      <c r="C11" s="80"/>
      <c r="D11" s="80"/>
      <c r="E11" s="80"/>
      <c r="F11" s="80"/>
      <c r="G11" s="80"/>
      <c r="H11" s="80"/>
      <c r="I11" s="80"/>
      <c r="J11" s="81"/>
    </row>
    <row r="12" spans="1:10" ht="11.25" customHeight="1">
      <c r="A12" s="82"/>
      <c r="B12" s="83" t="s">
        <v>161</v>
      </c>
      <c r="C12" s="80"/>
      <c r="D12" s="80"/>
      <c r="E12" s="80"/>
      <c r="F12" s="80"/>
      <c r="G12" s="80"/>
      <c r="H12" s="80"/>
      <c r="I12" s="80"/>
      <c r="J12" s="81"/>
    </row>
    <row r="13" spans="1:10" ht="11.25" customHeight="1">
      <c r="A13" s="82"/>
      <c r="B13" s="83"/>
      <c r="C13" s="80"/>
      <c r="D13" s="80"/>
      <c r="E13" s="80"/>
      <c r="F13" s="80"/>
      <c r="G13" s="80"/>
      <c r="H13" s="80"/>
      <c r="I13" s="80"/>
      <c r="J13" s="81"/>
    </row>
    <row r="14" spans="1:10" ht="11.25" customHeight="1">
      <c r="A14" s="85" t="s">
        <v>69</v>
      </c>
      <c r="B14" s="86" t="s">
        <v>162</v>
      </c>
      <c r="C14" s="87"/>
      <c r="D14" s="87"/>
      <c r="E14" s="87"/>
      <c r="F14" s="87"/>
      <c r="G14" s="87"/>
      <c r="H14" s="87"/>
      <c r="I14" s="87"/>
      <c r="J14" s="88"/>
    </row>
    <row r="15" spans="1:10" ht="11.25" customHeight="1">
      <c r="A15" s="89"/>
      <c r="B15" s="81"/>
      <c r="C15" s="81"/>
      <c r="D15" s="81"/>
      <c r="E15" s="76"/>
      <c r="F15" s="90"/>
      <c r="G15" s="91"/>
      <c r="H15" s="78"/>
      <c r="I15" s="81"/>
      <c r="J15" s="81"/>
    </row>
    <row r="16" spans="1:10" ht="11.25" customHeight="1">
      <c r="A16" s="89" t="s">
        <v>70</v>
      </c>
      <c r="B16" s="81" t="s">
        <v>163</v>
      </c>
      <c r="C16" s="81"/>
      <c r="D16" s="81"/>
      <c r="E16" s="92"/>
      <c r="F16" s="93"/>
      <c r="G16" s="94"/>
      <c r="H16" s="95"/>
      <c r="I16" s="81"/>
      <c r="J16" s="81"/>
    </row>
    <row r="17" spans="1:10" ht="11.25" customHeight="1">
      <c r="A17" s="89"/>
      <c r="B17" s="81" t="s">
        <v>164</v>
      </c>
      <c r="C17" s="81"/>
      <c r="D17" s="96"/>
      <c r="E17" s="96"/>
      <c r="F17" s="81"/>
      <c r="G17" s="81"/>
      <c r="H17" s="81"/>
      <c r="I17" s="96"/>
      <c r="J17" s="81"/>
    </row>
    <row r="18" spans="1:10" ht="11.25" customHeight="1">
      <c r="A18" s="97"/>
      <c r="B18" s="96"/>
      <c r="C18" s="81"/>
      <c r="D18" s="96"/>
      <c r="E18" s="96"/>
      <c r="F18" s="81"/>
      <c r="G18" s="81"/>
      <c r="H18" s="81"/>
      <c r="I18" s="96"/>
      <c r="J18" s="96"/>
    </row>
    <row r="19" spans="1:10" ht="11.25" customHeight="1">
      <c r="A19" s="97"/>
      <c r="B19" s="96"/>
      <c r="C19" s="96"/>
      <c r="D19" s="96"/>
      <c r="E19" s="96" t="s">
        <v>165</v>
      </c>
      <c r="F19" s="96"/>
      <c r="G19" s="96" t="s">
        <v>166</v>
      </c>
      <c r="H19" s="96"/>
      <c r="I19" s="96"/>
      <c r="J19" s="96"/>
    </row>
    <row r="20" spans="1:10" ht="11.25" customHeight="1">
      <c r="A20" s="98"/>
      <c r="B20" s="88"/>
      <c r="C20" s="99"/>
      <c r="D20" s="99"/>
      <c r="E20" s="99" t="s">
        <v>167</v>
      </c>
      <c r="F20" s="99"/>
      <c r="G20" s="99" t="s">
        <v>4</v>
      </c>
      <c r="H20" s="99"/>
      <c r="I20" s="99"/>
      <c r="J20" s="88"/>
    </row>
    <row r="21" spans="1:10" ht="11.25" customHeight="1">
      <c r="A21" s="100"/>
      <c r="B21" s="81"/>
      <c r="C21" s="96"/>
      <c r="D21" s="81" t="s">
        <v>5</v>
      </c>
      <c r="E21" s="81" t="s">
        <v>6</v>
      </c>
      <c r="F21" s="81"/>
      <c r="G21" s="81"/>
      <c r="H21" s="81"/>
      <c r="I21" s="81" t="s">
        <v>5</v>
      </c>
      <c r="J21" s="81"/>
    </row>
    <row r="22" spans="1:10" ht="11.25" customHeight="1">
      <c r="A22" s="101" t="s">
        <v>7</v>
      </c>
      <c r="B22" s="88" t="s">
        <v>8</v>
      </c>
      <c r="C22" s="102"/>
      <c r="D22" s="103" t="s">
        <v>9</v>
      </c>
      <c r="E22" s="103" t="s">
        <v>10</v>
      </c>
      <c r="F22" s="104"/>
      <c r="G22" s="103"/>
      <c r="H22" s="103"/>
      <c r="I22" s="88" t="s">
        <v>11</v>
      </c>
      <c r="J22" s="99" t="s">
        <v>7</v>
      </c>
    </row>
    <row r="23" spans="1:10" ht="11.25" customHeight="1">
      <c r="A23" s="101" t="s">
        <v>12</v>
      </c>
      <c r="B23" s="88" t="s">
        <v>13</v>
      </c>
      <c r="C23" s="102" t="s">
        <v>14</v>
      </c>
      <c r="D23" s="105" t="s">
        <v>15</v>
      </c>
      <c r="E23" s="105" t="s">
        <v>16</v>
      </c>
      <c r="F23" s="104" t="s">
        <v>17</v>
      </c>
      <c r="G23" s="105" t="s">
        <v>18</v>
      </c>
      <c r="H23" s="105" t="s">
        <v>19</v>
      </c>
      <c r="I23" s="88" t="s">
        <v>20</v>
      </c>
      <c r="J23" s="99" t="s">
        <v>12</v>
      </c>
    </row>
    <row r="24" spans="1:10" ht="11.25" customHeight="1">
      <c r="A24" s="101"/>
      <c r="B24" s="88"/>
      <c r="C24" s="102" t="s">
        <v>21</v>
      </c>
      <c r="D24" s="105" t="s">
        <v>22</v>
      </c>
      <c r="E24" s="105" t="s">
        <v>23</v>
      </c>
      <c r="F24" s="104" t="s">
        <v>168</v>
      </c>
      <c r="G24" s="105" t="s">
        <v>24</v>
      </c>
      <c r="H24" s="105" t="s">
        <v>25</v>
      </c>
      <c r="I24" s="88" t="s">
        <v>26</v>
      </c>
      <c r="J24" s="99"/>
    </row>
    <row r="25" spans="1:10" ht="11.25" customHeight="1">
      <c r="A25" s="101"/>
      <c r="B25" s="88"/>
      <c r="C25" s="102" t="s">
        <v>27</v>
      </c>
      <c r="D25" s="105"/>
      <c r="E25" s="105"/>
      <c r="F25" s="104"/>
      <c r="G25" s="105"/>
      <c r="H25" s="105"/>
      <c r="I25" s="88"/>
      <c r="J25" s="99"/>
    </row>
    <row r="26" spans="1:10" ht="11.25" customHeight="1">
      <c r="A26" s="101">
        <v>1</v>
      </c>
      <c r="B26" s="88"/>
      <c r="C26" s="102" t="s">
        <v>28</v>
      </c>
      <c r="D26" s="105"/>
      <c r="E26" s="106"/>
      <c r="F26" s="107"/>
      <c r="G26" s="108"/>
      <c r="H26" s="105"/>
      <c r="I26" s="88"/>
      <c r="J26" s="99">
        <v>1</v>
      </c>
    </row>
    <row r="27" spans="1:10" ht="11.25" customHeight="1">
      <c r="A27" s="101">
        <v>2</v>
      </c>
      <c r="B27" s="88"/>
      <c r="C27" s="102" t="s">
        <v>29</v>
      </c>
      <c r="D27" s="105"/>
      <c r="E27" s="109"/>
      <c r="F27" s="110"/>
      <c r="G27" s="111"/>
      <c r="H27" s="105"/>
      <c r="I27" s="88"/>
      <c r="J27" s="99">
        <v>2</v>
      </c>
    </row>
    <row r="28" spans="1:10" ht="11.25" customHeight="1">
      <c r="A28" s="101">
        <v>3</v>
      </c>
      <c r="B28" s="88"/>
      <c r="C28" s="102" t="s">
        <v>30</v>
      </c>
      <c r="D28" s="105"/>
      <c r="E28" s="112"/>
      <c r="F28" s="113"/>
      <c r="G28" s="114"/>
      <c r="H28" s="105"/>
      <c r="I28" s="88"/>
      <c r="J28" s="99">
        <v>3</v>
      </c>
    </row>
    <row r="29" spans="1:10" ht="11.25" customHeight="1">
      <c r="A29" s="101">
        <v>4</v>
      </c>
      <c r="B29" s="88"/>
      <c r="C29" s="102" t="s">
        <v>31</v>
      </c>
      <c r="D29" s="105"/>
      <c r="E29" s="115"/>
      <c r="F29" s="116"/>
      <c r="G29" s="117"/>
      <c r="H29" s="105"/>
      <c r="I29" s="88"/>
      <c r="J29" s="99">
        <v>4</v>
      </c>
    </row>
    <row r="30" spans="1:10" ht="11.25" customHeight="1">
      <c r="A30" s="101">
        <v>5</v>
      </c>
      <c r="B30" s="88"/>
      <c r="C30" s="102" t="s">
        <v>32</v>
      </c>
      <c r="D30" s="105"/>
      <c r="E30" s="105"/>
      <c r="F30" s="104"/>
      <c r="G30" s="105"/>
      <c r="H30" s="105"/>
      <c r="I30" s="88"/>
      <c r="J30" s="99">
        <v>5</v>
      </c>
    </row>
    <row r="31" spans="1:10" ht="11.25" customHeight="1">
      <c r="A31" s="101">
        <v>6</v>
      </c>
      <c r="B31" s="88"/>
      <c r="C31" s="102" t="s">
        <v>33</v>
      </c>
      <c r="D31" s="105"/>
      <c r="E31" s="105"/>
      <c r="F31" s="104"/>
      <c r="G31" s="105"/>
      <c r="H31" s="105"/>
      <c r="I31" s="88"/>
      <c r="J31" s="99">
        <v>6</v>
      </c>
    </row>
    <row r="32" spans="1:10" ht="11.25" customHeight="1">
      <c r="A32" s="101">
        <v>7</v>
      </c>
      <c r="B32" s="88"/>
      <c r="C32" s="102" t="s">
        <v>34</v>
      </c>
      <c r="D32" s="105"/>
      <c r="E32" s="105"/>
      <c r="F32" s="104" t="s">
        <v>169</v>
      </c>
      <c r="G32" s="105"/>
      <c r="H32" s="105"/>
      <c r="I32" s="88"/>
      <c r="J32" s="99">
        <v>7</v>
      </c>
    </row>
    <row r="33" spans="1:10" ht="11.25" customHeight="1">
      <c r="A33" s="101">
        <v>8</v>
      </c>
      <c r="B33" s="88"/>
      <c r="C33" s="102" t="s">
        <v>35</v>
      </c>
      <c r="D33" s="105"/>
      <c r="E33" s="105"/>
      <c r="F33" s="104"/>
      <c r="G33" s="105"/>
      <c r="H33" s="105"/>
      <c r="I33" s="88"/>
      <c r="J33" s="99">
        <v>8</v>
      </c>
    </row>
    <row r="34" spans="1:10" ht="11.25" customHeight="1">
      <c r="A34" s="101">
        <v>9</v>
      </c>
      <c r="B34" s="88"/>
      <c r="C34" s="102" t="s">
        <v>170</v>
      </c>
      <c r="D34" s="105"/>
      <c r="E34" s="105"/>
      <c r="F34" s="104"/>
      <c r="G34" s="105"/>
      <c r="H34" s="105"/>
      <c r="I34" s="88"/>
      <c r="J34" s="99">
        <v>9</v>
      </c>
    </row>
    <row r="35" spans="1:10" ht="11.25" customHeight="1">
      <c r="A35" s="101">
        <v>10</v>
      </c>
      <c r="B35" s="88"/>
      <c r="C35" s="102" t="s">
        <v>36</v>
      </c>
      <c r="D35" s="105"/>
      <c r="E35" s="105"/>
      <c r="F35" s="104"/>
      <c r="G35" s="105"/>
      <c r="H35" s="105"/>
      <c r="I35" s="88"/>
      <c r="J35" s="99">
        <v>10</v>
      </c>
    </row>
    <row r="36" spans="1:10" ht="11.25" customHeight="1">
      <c r="A36" s="101">
        <v>11</v>
      </c>
      <c r="B36" s="88"/>
      <c r="C36" s="102" t="s">
        <v>37</v>
      </c>
      <c r="D36" s="105"/>
      <c r="E36" s="105"/>
      <c r="F36" s="104"/>
      <c r="G36" s="105"/>
      <c r="H36" s="105"/>
      <c r="I36" s="88"/>
      <c r="J36" s="99">
        <v>11</v>
      </c>
    </row>
    <row r="37" spans="1:10" ht="11.25" customHeight="1">
      <c r="A37" s="101">
        <v>12</v>
      </c>
      <c r="B37" s="88"/>
      <c r="C37" s="102" t="s">
        <v>38</v>
      </c>
      <c r="D37" s="105"/>
      <c r="E37" s="105"/>
      <c r="F37" s="104"/>
      <c r="G37" s="105"/>
      <c r="H37" s="105"/>
      <c r="I37" s="88"/>
      <c r="J37" s="99">
        <v>12</v>
      </c>
    </row>
    <row r="38" spans="1:10" ht="11.25" customHeight="1">
      <c r="A38" s="101">
        <v>13</v>
      </c>
      <c r="B38" s="88"/>
      <c r="C38" s="102" t="s">
        <v>171</v>
      </c>
      <c r="D38" s="105"/>
      <c r="E38" s="105"/>
      <c r="F38" s="104"/>
      <c r="G38" s="105"/>
      <c r="H38" s="105"/>
      <c r="I38" s="88"/>
      <c r="J38" s="99">
        <v>13</v>
      </c>
    </row>
    <row r="39" spans="1:10" ht="11.25" customHeight="1">
      <c r="A39" s="101">
        <v>14</v>
      </c>
      <c r="B39" s="88"/>
      <c r="C39" s="102" t="s">
        <v>172</v>
      </c>
      <c r="D39" s="105"/>
      <c r="E39" s="105"/>
      <c r="F39" s="104"/>
      <c r="G39" s="105"/>
      <c r="H39" s="105"/>
      <c r="I39" s="88"/>
      <c r="J39" s="99">
        <v>14</v>
      </c>
    </row>
    <row r="40" spans="1:10" ht="11.25" customHeight="1">
      <c r="A40" s="101">
        <v>15</v>
      </c>
      <c r="B40" s="88"/>
      <c r="C40" s="102" t="s">
        <v>40</v>
      </c>
      <c r="D40" s="105"/>
      <c r="E40" s="105"/>
      <c r="F40" s="104"/>
      <c r="G40" s="105"/>
      <c r="H40" s="105"/>
      <c r="I40" s="88"/>
      <c r="J40" s="99">
        <v>15</v>
      </c>
    </row>
    <row r="41" spans="1:10" ht="11.25" customHeight="1">
      <c r="A41" s="101">
        <v>16</v>
      </c>
      <c r="B41" s="88"/>
      <c r="C41" s="102" t="s">
        <v>41</v>
      </c>
      <c r="D41" s="105"/>
      <c r="E41" s="105"/>
      <c r="F41" s="104"/>
      <c r="G41" s="105"/>
      <c r="H41" s="105"/>
      <c r="I41" s="88"/>
      <c r="J41" s="99">
        <v>16</v>
      </c>
    </row>
    <row r="42" spans="1:10" ht="11.25" customHeight="1">
      <c r="A42" s="101">
        <v>17</v>
      </c>
      <c r="B42" s="88"/>
      <c r="C42" s="102" t="s">
        <v>42</v>
      </c>
      <c r="D42" s="105"/>
      <c r="E42" s="105"/>
      <c r="F42" s="104"/>
      <c r="G42" s="105"/>
      <c r="H42" s="105"/>
      <c r="I42" s="88"/>
      <c r="J42" s="99">
        <v>17</v>
      </c>
    </row>
    <row r="43" spans="1:10" ht="11.25" customHeight="1">
      <c r="A43" s="101">
        <v>18</v>
      </c>
      <c r="B43" s="88"/>
      <c r="C43" s="102" t="s">
        <v>43</v>
      </c>
      <c r="D43" s="105"/>
      <c r="E43" s="105"/>
      <c r="F43" s="104"/>
      <c r="G43" s="105"/>
      <c r="H43" s="105"/>
      <c r="I43" s="88"/>
      <c r="J43" s="99">
        <v>18</v>
      </c>
    </row>
    <row r="44" spans="1:10" ht="11.25" customHeight="1">
      <c r="A44" s="101">
        <v>19</v>
      </c>
      <c r="B44" s="88"/>
      <c r="C44" s="102" t="s">
        <v>44</v>
      </c>
      <c r="D44" s="105"/>
      <c r="E44" s="105"/>
      <c r="F44" s="104"/>
      <c r="G44" s="105"/>
      <c r="H44" s="105"/>
      <c r="I44" s="88"/>
      <c r="J44" s="99">
        <v>19</v>
      </c>
    </row>
    <row r="45" spans="1:10" ht="11.25" customHeight="1">
      <c r="A45" s="101">
        <v>20</v>
      </c>
      <c r="B45" s="88"/>
      <c r="C45" s="102" t="s">
        <v>45</v>
      </c>
      <c r="D45" s="105"/>
      <c r="E45" s="105"/>
      <c r="F45" s="104"/>
      <c r="G45" s="105"/>
      <c r="H45" s="105"/>
      <c r="I45" s="88"/>
      <c r="J45" s="99">
        <v>20</v>
      </c>
    </row>
    <row r="46" spans="1:10" ht="11.25" customHeight="1">
      <c r="A46" s="101">
        <v>21</v>
      </c>
      <c r="B46" s="88"/>
      <c r="C46" s="102" t="s">
        <v>46</v>
      </c>
      <c r="D46" s="105"/>
      <c r="E46" s="105"/>
      <c r="F46" s="104"/>
      <c r="G46" s="105"/>
      <c r="H46" s="105"/>
      <c r="I46" s="88"/>
      <c r="J46" s="99">
        <v>21</v>
      </c>
    </row>
    <row r="47" spans="1:10" ht="11.25" customHeight="1">
      <c r="A47" s="101">
        <v>22</v>
      </c>
      <c r="B47" s="88"/>
      <c r="C47" s="102" t="s">
        <v>47</v>
      </c>
      <c r="D47" s="105"/>
      <c r="E47" s="105"/>
      <c r="F47" s="104"/>
      <c r="G47" s="105"/>
      <c r="H47" s="105"/>
      <c r="I47" s="88"/>
      <c r="J47" s="99">
        <v>22</v>
      </c>
    </row>
    <row r="48" spans="1:10" ht="11.25" customHeight="1">
      <c r="A48" s="101">
        <v>23</v>
      </c>
      <c r="B48" s="88"/>
      <c r="C48" s="102" t="s">
        <v>48</v>
      </c>
      <c r="D48" s="105"/>
      <c r="E48" s="105"/>
      <c r="F48" s="104"/>
      <c r="G48" s="105"/>
      <c r="H48" s="105"/>
      <c r="I48" s="88"/>
      <c r="J48" s="99">
        <v>23</v>
      </c>
    </row>
    <row r="49" spans="1:10" ht="11.25" customHeight="1">
      <c r="A49" s="101">
        <v>24</v>
      </c>
      <c r="B49" s="88"/>
      <c r="C49" s="102" t="s">
        <v>173</v>
      </c>
      <c r="D49" s="105"/>
      <c r="E49" s="105"/>
      <c r="F49" s="104"/>
      <c r="G49" s="105"/>
      <c r="H49" s="105"/>
      <c r="I49" s="88"/>
      <c r="J49" s="99">
        <v>24</v>
      </c>
    </row>
    <row r="50" spans="1:10" ht="11.25" customHeight="1" thickBot="1">
      <c r="A50" s="118">
        <v>25</v>
      </c>
      <c r="B50" s="119"/>
      <c r="C50" s="120" t="s">
        <v>49</v>
      </c>
      <c r="D50" s="121"/>
      <c r="E50" s="121"/>
      <c r="F50" s="122"/>
      <c r="G50" s="121"/>
      <c r="H50" s="121"/>
      <c r="I50" s="119"/>
      <c r="J50" s="123">
        <v>25</v>
      </c>
    </row>
    <row r="51" spans="1:10" ht="11.25" customHeight="1" thickTop="1">
      <c r="A51" s="100">
        <v>26</v>
      </c>
      <c r="B51" s="81"/>
      <c r="C51" s="96" t="s">
        <v>174</v>
      </c>
      <c r="D51" s="124"/>
      <c r="E51" s="124"/>
      <c r="F51" s="125"/>
      <c r="G51" s="124"/>
      <c r="H51" s="124"/>
      <c r="I51" s="81"/>
      <c r="J51" s="126">
        <v>26</v>
      </c>
    </row>
    <row r="52" spans="1:10" ht="11.25" customHeight="1">
      <c r="A52" s="101">
        <v>27</v>
      </c>
      <c r="B52" s="88"/>
      <c r="C52" s="102" t="s">
        <v>50</v>
      </c>
      <c r="D52" s="88"/>
      <c r="E52" s="88"/>
      <c r="F52" s="104"/>
      <c r="G52" s="88"/>
      <c r="H52" s="88"/>
      <c r="I52" s="88"/>
      <c r="J52" s="99">
        <v>27</v>
      </c>
    </row>
    <row r="53" spans="1:10" ht="11.25" customHeight="1">
      <c r="A53" s="101">
        <v>28</v>
      </c>
      <c r="B53" s="88"/>
      <c r="C53" s="102" t="s">
        <v>175</v>
      </c>
      <c r="D53" s="103"/>
      <c r="E53" s="103"/>
      <c r="F53" s="104"/>
      <c r="G53" s="103"/>
      <c r="H53" s="103"/>
      <c r="I53" s="88"/>
      <c r="J53" s="99">
        <v>28</v>
      </c>
    </row>
    <row r="54" spans="1:10" ht="11.25" customHeight="1">
      <c r="A54" s="101">
        <v>29</v>
      </c>
      <c r="B54" s="88"/>
      <c r="C54" s="102" t="s">
        <v>176</v>
      </c>
      <c r="D54" s="105"/>
      <c r="E54" s="105"/>
      <c r="F54" s="104"/>
      <c r="G54" s="105"/>
      <c r="H54" s="105"/>
      <c r="I54" s="88"/>
      <c r="J54" s="99">
        <v>29</v>
      </c>
    </row>
    <row r="55" spans="1:10" ht="11.25" customHeight="1">
      <c r="A55" s="101"/>
      <c r="B55" s="88"/>
      <c r="C55" s="102" t="s">
        <v>54</v>
      </c>
      <c r="D55" s="105"/>
      <c r="E55" s="105"/>
      <c r="F55" s="104"/>
      <c r="G55" s="105"/>
      <c r="H55" s="105"/>
      <c r="I55" s="88"/>
      <c r="J55" s="99"/>
    </row>
    <row r="56" spans="1:10" ht="11.25" customHeight="1">
      <c r="A56" s="101">
        <v>30</v>
      </c>
      <c r="B56" s="88"/>
      <c r="C56" s="102" t="s">
        <v>177</v>
      </c>
      <c r="D56" s="105"/>
      <c r="E56" s="105"/>
      <c r="F56" s="104"/>
      <c r="G56" s="105"/>
      <c r="H56" s="105"/>
      <c r="I56" s="88"/>
      <c r="J56" s="99">
        <v>30</v>
      </c>
    </row>
    <row r="57" spans="1:10" ht="11.25" customHeight="1">
      <c r="A57" s="101">
        <v>31</v>
      </c>
      <c r="B57" s="88"/>
      <c r="C57" s="102" t="s">
        <v>55</v>
      </c>
      <c r="D57" s="105"/>
      <c r="E57" s="105"/>
      <c r="F57" s="104"/>
      <c r="G57" s="105"/>
      <c r="H57" s="105"/>
      <c r="I57" s="88"/>
      <c r="J57" s="99">
        <v>31</v>
      </c>
    </row>
    <row r="58" spans="1:10" ht="11.25" customHeight="1">
      <c r="A58" s="101">
        <v>32</v>
      </c>
      <c r="B58" s="88"/>
      <c r="C58" s="102" t="s">
        <v>56</v>
      </c>
      <c r="D58" s="105"/>
      <c r="E58" s="105"/>
      <c r="F58" s="104"/>
      <c r="G58" s="105"/>
      <c r="H58" s="105"/>
      <c r="I58" s="88"/>
      <c r="J58" s="99">
        <v>32</v>
      </c>
    </row>
    <row r="59" spans="1:10" ht="11.25" customHeight="1">
      <c r="A59" s="97">
        <v>33</v>
      </c>
      <c r="B59" s="81"/>
      <c r="C59" s="127" t="s">
        <v>57</v>
      </c>
      <c r="D59" s="128"/>
      <c r="E59" s="128"/>
      <c r="F59" s="125"/>
      <c r="G59" s="128"/>
      <c r="H59" s="128"/>
      <c r="I59" s="81"/>
      <c r="J59" s="96">
        <v>33</v>
      </c>
    </row>
    <row r="60" spans="1:10" ht="11.25" customHeight="1" thickBot="1">
      <c r="A60" s="118">
        <v>34</v>
      </c>
      <c r="B60" s="119"/>
      <c r="C60" s="120" t="s">
        <v>58</v>
      </c>
      <c r="D60" s="121"/>
      <c r="E60" s="121"/>
      <c r="F60" s="122"/>
      <c r="G60" s="121"/>
      <c r="H60" s="121"/>
      <c r="I60" s="119"/>
      <c r="J60" s="123">
        <v>34</v>
      </c>
    </row>
    <row r="61" spans="1:10" ht="11.25" customHeight="1" thickTop="1">
      <c r="A61" s="101">
        <v>35</v>
      </c>
      <c r="B61" s="88"/>
      <c r="C61" s="102" t="s">
        <v>178</v>
      </c>
      <c r="D61" s="88"/>
      <c r="E61" s="88"/>
      <c r="F61" s="88"/>
      <c r="G61" s="88"/>
      <c r="H61" s="88"/>
      <c r="I61" s="88"/>
      <c r="J61" s="99">
        <v>35</v>
      </c>
    </row>
    <row r="62" spans="1:10" ht="11.25" customHeight="1">
      <c r="A62" s="129">
        <v>36</v>
      </c>
      <c r="B62" s="80"/>
      <c r="C62" s="83" t="s">
        <v>59</v>
      </c>
      <c r="D62" s="80"/>
      <c r="E62" s="80"/>
      <c r="F62" s="80"/>
      <c r="G62" s="80"/>
      <c r="H62" s="80"/>
      <c r="I62" s="80"/>
      <c r="J62" s="130">
        <v>36</v>
      </c>
    </row>
    <row r="63" spans="1:10" ht="11.25" customHeight="1">
      <c r="A63" s="129">
        <v>37</v>
      </c>
      <c r="B63" s="80"/>
      <c r="C63" s="83" t="s">
        <v>179</v>
      </c>
      <c r="D63" s="80"/>
      <c r="E63" s="80"/>
      <c r="F63" s="80"/>
      <c r="G63" s="80"/>
      <c r="H63" s="80"/>
      <c r="I63" s="80"/>
      <c r="J63" s="130">
        <v>37</v>
      </c>
    </row>
    <row r="64" spans="1:10" ht="16.5" customHeight="1">
      <c r="A64" s="85">
        <v>38</v>
      </c>
      <c r="B64" s="87"/>
      <c r="C64" s="131" t="s">
        <v>180</v>
      </c>
      <c r="D64" s="87"/>
      <c r="E64" s="87"/>
      <c r="F64" s="87"/>
      <c r="G64" s="87"/>
      <c r="H64" s="87"/>
      <c r="I64" s="87"/>
      <c r="J64" s="88">
        <v>38</v>
      </c>
    </row>
    <row r="65" spans="1:10" ht="11.25" customHeight="1">
      <c r="A65" s="80">
        <v>39</v>
      </c>
      <c r="B65" s="80"/>
      <c r="C65" s="132" t="s">
        <v>181</v>
      </c>
      <c r="D65" s="80"/>
      <c r="E65" s="80"/>
      <c r="F65" s="80"/>
      <c r="G65" s="80"/>
      <c r="H65" s="80"/>
      <c r="I65" s="80"/>
      <c r="J65" s="80">
        <v>39</v>
      </c>
    </row>
    <row r="66" spans="1:10" ht="10.35" customHeight="1"/>
    <row r="67" spans="1:10">
      <c r="C67" s="74" t="s">
        <v>182</v>
      </c>
    </row>
  </sheetData>
  <pageMargins left="0.65" right="0.25" top="0.5" bottom="0.5" header="0.25" footer="0.25"/>
  <pageSetup scale="88" orientation="portrait" horizontalDpi="1200" verticalDpi="1200" r:id="rId1"/>
  <headerFooter alignWithMargins="0">
    <oddHeader>&amp;L&amp;"Arial,Regular"&amp;8 38&amp;R&amp;"Arial,Regular"&amp;8Road Initials: UPRR  Year: 2012</oddHeader>
    <oddFooter>&amp;L&amp;"Arial,Regular"&amp;8Railroad Annual Report R-1</oddFooter>
  </headerFooter>
</worksheet>
</file>

<file path=xl/worksheets/sheet34.xml><?xml version="1.0" encoding="utf-8"?>
<worksheet xmlns="http://schemas.openxmlformats.org/spreadsheetml/2006/main" xmlns:r="http://schemas.openxmlformats.org/officeDocument/2006/relationships">
  <sheetPr codeName="Sheet34">
    <pageSetUpPr fitToPage="1"/>
  </sheetPr>
  <dimension ref="A1:P59"/>
  <sheetViews>
    <sheetView zoomScaleNormal="100" zoomScalePageLayoutView="70" workbookViewId="0"/>
  </sheetViews>
  <sheetFormatPr defaultRowHeight="11.25"/>
  <cols>
    <col min="1" max="1" width="5.5" style="640" customWidth="1"/>
    <col min="2" max="2" width="3.625" style="640" customWidth="1"/>
    <col min="3" max="3" width="2" style="640" bestFit="1" customWidth="1"/>
    <col min="4" max="8" width="9.5" style="640" customWidth="1"/>
    <col min="9" max="9" width="4.375" style="640" customWidth="1"/>
    <col min="10" max="10" width="27" style="640" customWidth="1"/>
    <col min="11" max="16384" width="9" style="640"/>
  </cols>
  <sheetData>
    <row r="1" spans="1:16" s="644" customFormat="1" ht="12.95" customHeight="1">
      <c r="A1" s="262"/>
      <c r="B1" s="627"/>
      <c r="C1" s="627"/>
      <c r="D1" s="627"/>
      <c r="E1" s="627"/>
      <c r="F1" s="627"/>
      <c r="G1" s="2104"/>
      <c r="H1" s="627"/>
      <c r="I1" s="627"/>
      <c r="J1" s="263"/>
    </row>
    <row r="2" spans="1:16" s="644" customFormat="1" ht="12.95" customHeight="1">
      <c r="A2" s="367"/>
      <c r="B2" s="265"/>
      <c r="C2" s="265"/>
      <c r="D2" s="265"/>
      <c r="E2" s="265"/>
      <c r="F2" s="265"/>
      <c r="G2" s="265"/>
      <c r="H2" s="265"/>
      <c r="I2" s="265"/>
      <c r="J2" s="264"/>
    </row>
    <row r="3" spans="1:16" s="644" customFormat="1" ht="12.95" customHeight="1">
      <c r="A3" s="654"/>
      <c r="J3" s="738"/>
    </row>
    <row r="4" spans="1:16" s="644" customFormat="1" ht="12.95" customHeight="1">
      <c r="A4" s="584" t="s">
        <v>617</v>
      </c>
      <c r="B4" s="618"/>
      <c r="C4" s="618"/>
      <c r="D4" s="618"/>
      <c r="E4" s="618"/>
      <c r="F4" s="618"/>
      <c r="G4" s="618"/>
      <c r="H4" s="618"/>
      <c r="I4" s="618"/>
      <c r="J4" s="671"/>
    </row>
    <row r="5" spans="1:16" s="644" customFormat="1" ht="12.95" customHeight="1">
      <c r="A5" s="654"/>
      <c r="J5" s="738"/>
    </row>
    <row r="6" spans="1:16" s="644" customFormat="1" ht="12.95" customHeight="1">
      <c r="A6" s="367"/>
      <c r="B6" s="585" t="s">
        <v>2074</v>
      </c>
      <c r="C6" s="585"/>
      <c r="D6" s="585"/>
      <c r="E6" s="585"/>
      <c r="F6" s="585"/>
      <c r="G6" s="265"/>
      <c r="H6" s="265"/>
      <c r="I6" s="265"/>
      <c r="J6" s="264"/>
    </row>
    <row r="7" spans="1:16" s="644" customFormat="1" ht="12.95" customHeight="1">
      <c r="A7" s="654"/>
      <c r="B7" s="640"/>
      <c r="J7" s="738"/>
    </row>
    <row r="8" spans="1:16" s="644" customFormat="1" ht="12.95" customHeight="1">
      <c r="A8" s="654"/>
      <c r="B8" s="368"/>
      <c r="C8" s="644" t="s">
        <v>185</v>
      </c>
      <c r="D8" s="644" t="s">
        <v>2076</v>
      </c>
      <c r="J8" s="738"/>
    </row>
    <row r="9" spans="1:16" s="644" customFormat="1" ht="12.95" customHeight="1">
      <c r="A9" s="654"/>
      <c r="B9" s="640"/>
      <c r="D9" s="644" t="s">
        <v>2077</v>
      </c>
      <c r="J9" s="738"/>
      <c r="M9" s="737"/>
      <c r="N9" s="737"/>
      <c r="O9" s="737"/>
      <c r="P9" s="737"/>
    </row>
    <row r="10" spans="1:16" s="644" customFormat="1" ht="12.95" customHeight="1">
      <c r="A10" s="654"/>
      <c r="B10" s="640"/>
      <c r="J10" s="738"/>
      <c r="M10" s="737"/>
      <c r="N10" s="737"/>
      <c r="O10" s="737"/>
      <c r="P10" s="737"/>
    </row>
    <row r="11" spans="1:16" s="644" customFormat="1" ht="12.95" customHeight="1">
      <c r="A11" s="654"/>
      <c r="B11" s="640"/>
      <c r="C11" s="644" t="s">
        <v>2075</v>
      </c>
      <c r="D11" s="644" t="s">
        <v>2079</v>
      </c>
      <c r="J11" s="738"/>
    </row>
    <row r="12" spans="1:16" s="644" customFormat="1" ht="12.95" customHeight="1">
      <c r="A12" s="654"/>
      <c r="B12" s="737"/>
      <c r="J12" s="738"/>
    </row>
    <row r="13" spans="1:16" s="644" customFormat="1" ht="12.95" customHeight="1">
      <c r="A13" s="654"/>
      <c r="B13" s="640"/>
      <c r="C13" s="644" t="s">
        <v>2078</v>
      </c>
      <c r="D13" s="644" t="s">
        <v>2081</v>
      </c>
      <c r="J13" s="738"/>
    </row>
    <row r="14" spans="1:16" s="644" customFormat="1" ht="12.95" customHeight="1">
      <c r="A14" s="654"/>
      <c r="B14" s="737"/>
      <c r="D14" s="644" t="s">
        <v>2082</v>
      </c>
      <c r="J14" s="738"/>
    </row>
    <row r="15" spans="1:16" s="644" customFormat="1" ht="12.95" customHeight="1">
      <c r="A15" s="654"/>
      <c r="B15" s="644" t="s">
        <v>618</v>
      </c>
      <c r="D15" s="644" t="s">
        <v>2083</v>
      </c>
      <c r="J15" s="738"/>
    </row>
    <row r="16" spans="1:16" s="644" customFormat="1" ht="12.95" customHeight="1">
      <c r="A16" s="654"/>
      <c r="J16" s="738"/>
    </row>
    <row r="17" spans="1:10" ht="12.95" customHeight="1">
      <c r="A17" s="654"/>
      <c r="B17" s="644"/>
      <c r="C17" s="644" t="s">
        <v>2080</v>
      </c>
      <c r="D17" s="644" t="s">
        <v>2084</v>
      </c>
      <c r="E17" s="644"/>
      <c r="F17" s="644"/>
      <c r="G17" s="644"/>
      <c r="H17" s="644"/>
      <c r="I17" s="644"/>
      <c r="J17" s="738"/>
    </row>
    <row r="18" spans="1:10" ht="12.95" customHeight="1">
      <c r="A18" s="654"/>
      <c r="B18" s="644"/>
      <c r="C18" s="644"/>
      <c r="D18" s="644"/>
      <c r="E18" s="644"/>
      <c r="F18" s="644"/>
      <c r="G18" s="644"/>
      <c r="H18" s="644"/>
      <c r="I18" s="644"/>
      <c r="J18" s="738"/>
    </row>
    <row r="19" spans="1:10" ht="12.95" customHeight="1">
      <c r="A19" s="654"/>
      <c r="B19" s="644"/>
      <c r="C19" s="644"/>
      <c r="D19" s="644"/>
      <c r="E19" s="644"/>
      <c r="F19" s="644"/>
      <c r="G19" s="644"/>
      <c r="H19" s="644"/>
      <c r="I19" s="644"/>
      <c r="J19" s="738"/>
    </row>
    <row r="20" spans="1:10" ht="12.95" customHeight="1">
      <c r="A20" s="654"/>
      <c r="B20" s="644"/>
      <c r="C20" s="644"/>
      <c r="D20" s="644"/>
      <c r="E20" s="644"/>
      <c r="F20" s="644"/>
      <c r="G20" s="644"/>
      <c r="H20" s="644"/>
      <c r="I20" s="644"/>
      <c r="J20" s="738"/>
    </row>
    <row r="21" spans="1:10" ht="12.95" customHeight="1">
      <c r="A21" s="654"/>
      <c r="B21" s="644"/>
      <c r="C21" s="644"/>
      <c r="D21" s="644"/>
      <c r="E21" s="644"/>
      <c r="F21" s="644"/>
      <c r="G21" s="644"/>
      <c r="H21" s="644"/>
      <c r="I21" s="644"/>
      <c r="J21" s="738"/>
    </row>
    <row r="22" spans="1:10" ht="12.95" customHeight="1">
      <c r="A22" s="654"/>
      <c r="B22" s="644"/>
      <c r="C22" s="644"/>
      <c r="D22" s="644"/>
      <c r="E22" s="644"/>
      <c r="F22" s="644"/>
      <c r="G22" s="644"/>
      <c r="H22" s="644"/>
      <c r="I22" s="644"/>
      <c r="J22" s="738"/>
    </row>
    <row r="23" spans="1:10" ht="12.95" customHeight="1">
      <c r="A23" s="654"/>
      <c r="B23" s="644"/>
      <c r="C23" s="644"/>
      <c r="D23" s="644"/>
      <c r="E23" s="644"/>
      <c r="F23" s="644"/>
      <c r="G23" s="644"/>
      <c r="H23" s="644"/>
      <c r="I23" s="644"/>
      <c r="J23" s="738"/>
    </row>
    <row r="24" spans="1:10" ht="12.95" customHeight="1">
      <c r="A24" s="654"/>
      <c r="B24" s="644"/>
      <c r="C24" s="644"/>
      <c r="D24" s="644"/>
      <c r="E24" s="644"/>
      <c r="F24" s="644"/>
      <c r="G24" s="644"/>
      <c r="H24" s="644"/>
      <c r="I24" s="644"/>
      <c r="J24" s="738"/>
    </row>
    <row r="25" spans="1:10" ht="12.95" customHeight="1">
      <c r="A25" s="654"/>
      <c r="B25" s="644"/>
      <c r="C25" s="644"/>
      <c r="D25" s="644"/>
      <c r="E25" s="644"/>
      <c r="F25" s="644"/>
      <c r="G25" s="644"/>
      <c r="H25" s="644"/>
      <c r="I25" s="644"/>
      <c r="J25" s="738"/>
    </row>
    <row r="26" spans="1:10" ht="12.95" customHeight="1">
      <c r="A26" s="654"/>
      <c r="B26" s="644"/>
      <c r="C26" s="644"/>
      <c r="D26" s="644"/>
      <c r="E26" s="644"/>
      <c r="F26" s="644"/>
      <c r="G26" s="644"/>
      <c r="H26" s="644"/>
      <c r="I26" s="644"/>
      <c r="J26" s="738"/>
    </row>
    <row r="27" spans="1:10" ht="12.95" customHeight="1">
      <c r="A27" s="654"/>
      <c r="B27" s="644"/>
      <c r="C27" s="644"/>
      <c r="D27" s="644"/>
      <c r="E27" s="644"/>
      <c r="F27" s="644"/>
      <c r="G27" s="644"/>
      <c r="H27" s="644"/>
      <c r="I27" s="644"/>
      <c r="J27" s="738"/>
    </row>
    <row r="28" spans="1:10" ht="12.95" customHeight="1">
      <c r="A28" s="367"/>
      <c r="B28" s="265"/>
      <c r="C28" s="265"/>
      <c r="D28" s="265"/>
      <c r="E28" s="265"/>
      <c r="F28" s="265"/>
      <c r="G28" s="265"/>
      <c r="H28" s="265"/>
      <c r="I28" s="265"/>
      <c r="J28" s="264"/>
    </row>
    <row r="29" spans="1:10" ht="12.95" customHeight="1">
      <c r="A29" s="654"/>
      <c r="B29" s="585" t="s">
        <v>2085</v>
      </c>
      <c r="C29" s="585"/>
      <c r="D29" s="585"/>
      <c r="E29" s="585"/>
      <c r="F29" s="585"/>
      <c r="G29" s="644"/>
      <c r="H29" s="644"/>
      <c r="I29" s="644"/>
      <c r="J29" s="738"/>
    </row>
    <row r="30" spans="1:10" ht="12.95" customHeight="1">
      <c r="A30" s="654"/>
      <c r="B30" s="644"/>
      <c r="C30" s="644"/>
      <c r="D30" s="644"/>
      <c r="E30" s="644"/>
      <c r="F30" s="644"/>
      <c r="G30" s="644"/>
      <c r="H30" s="644"/>
      <c r="I30" s="644"/>
      <c r="J30" s="738"/>
    </row>
    <row r="31" spans="1:10" ht="12.95" customHeight="1">
      <c r="A31" s="654"/>
      <c r="B31" s="644"/>
      <c r="C31" s="644" t="s">
        <v>185</v>
      </c>
      <c r="D31" s="644" t="s">
        <v>2086</v>
      </c>
      <c r="E31" s="644"/>
      <c r="F31" s="644"/>
      <c r="G31" s="644"/>
      <c r="H31" s="644"/>
      <c r="I31" s="644"/>
      <c r="J31" s="738"/>
    </row>
    <row r="32" spans="1:10" ht="12.95" customHeight="1">
      <c r="A32" s="654"/>
      <c r="B32" s="644"/>
      <c r="C32" s="644"/>
      <c r="D32" s="644" t="s">
        <v>2087</v>
      </c>
      <c r="E32" s="644"/>
      <c r="F32" s="644"/>
      <c r="G32" s="644"/>
      <c r="H32" s="644"/>
      <c r="I32" s="644"/>
      <c r="J32" s="738"/>
    </row>
    <row r="33" spans="1:10" ht="12.95" customHeight="1">
      <c r="A33" s="654"/>
      <c r="B33" s="644"/>
      <c r="C33" s="644"/>
      <c r="D33" s="644" t="s">
        <v>2088</v>
      </c>
      <c r="E33" s="644"/>
      <c r="F33" s="644"/>
      <c r="G33" s="644"/>
      <c r="H33" s="644"/>
      <c r="I33" s="644"/>
      <c r="J33" s="738"/>
    </row>
    <row r="34" spans="1:10" ht="12.95" customHeight="1">
      <c r="A34" s="654"/>
      <c r="B34" s="644"/>
      <c r="C34" s="644"/>
      <c r="D34" s="644" t="s">
        <v>2089</v>
      </c>
      <c r="E34" s="644"/>
      <c r="F34" s="644"/>
      <c r="G34" s="644"/>
      <c r="H34" s="644"/>
      <c r="I34" s="644"/>
      <c r="J34" s="738"/>
    </row>
    <row r="35" spans="1:10" ht="12.95" customHeight="1">
      <c r="A35" s="654"/>
      <c r="B35" s="644"/>
      <c r="C35" s="644"/>
      <c r="D35" s="644"/>
      <c r="E35" s="644"/>
      <c r="F35" s="644"/>
      <c r="G35" s="644"/>
      <c r="H35" s="644"/>
      <c r="I35" s="644"/>
      <c r="J35" s="738"/>
    </row>
    <row r="36" spans="1:10" ht="12.95" customHeight="1">
      <c r="A36" s="654"/>
      <c r="B36" s="644"/>
      <c r="C36" s="644"/>
      <c r="D36" s="644"/>
      <c r="E36" s="644"/>
      <c r="F36" s="644"/>
      <c r="G36" s="644"/>
      <c r="H36" s="644"/>
      <c r="I36" s="644"/>
      <c r="J36" s="738"/>
    </row>
    <row r="37" spans="1:10" ht="12.95" customHeight="1">
      <c r="A37" s="654"/>
      <c r="B37" s="644"/>
      <c r="C37" s="644"/>
      <c r="D37" s="644"/>
      <c r="E37" s="644"/>
      <c r="F37" s="644"/>
      <c r="G37" s="644"/>
      <c r="H37" s="644"/>
      <c r="I37" s="644"/>
      <c r="J37" s="738"/>
    </row>
    <row r="38" spans="1:10" ht="12.95" customHeight="1">
      <c r="A38" s="654"/>
      <c r="B38" s="644"/>
      <c r="C38" s="644"/>
      <c r="D38" s="644"/>
      <c r="E38" s="644"/>
      <c r="F38" s="644"/>
      <c r="G38" s="644"/>
      <c r="H38" s="644"/>
      <c r="I38" s="644"/>
      <c r="J38" s="738"/>
    </row>
    <row r="39" spans="1:10" ht="12.95" customHeight="1">
      <c r="A39" s="654"/>
      <c r="B39" s="644"/>
      <c r="C39" s="644"/>
      <c r="D39" s="644"/>
      <c r="E39" s="644"/>
      <c r="F39" s="644"/>
      <c r="G39" s="644"/>
      <c r="H39" s="644"/>
      <c r="I39" s="644"/>
      <c r="J39" s="738"/>
    </row>
    <row r="40" spans="1:10" ht="12.95" customHeight="1">
      <c r="A40" s="654"/>
      <c r="B40" s="644"/>
      <c r="C40" s="644"/>
      <c r="D40" s="644"/>
      <c r="E40" s="644"/>
      <c r="F40" s="644"/>
      <c r="G40" s="644"/>
      <c r="H40" s="644"/>
      <c r="I40" s="644"/>
      <c r="J40" s="738"/>
    </row>
    <row r="41" spans="1:10" ht="12.95" customHeight="1">
      <c r="A41" s="654"/>
      <c r="B41" s="644"/>
      <c r="C41" s="644"/>
      <c r="D41" s="644"/>
      <c r="E41" s="644"/>
      <c r="F41" s="644"/>
      <c r="G41" s="644"/>
      <c r="H41" s="644"/>
      <c r="I41" s="644"/>
      <c r="J41" s="738"/>
    </row>
    <row r="42" spans="1:10" ht="12.95" customHeight="1">
      <c r="A42" s="654"/>
      <c r="B42" s="644"/>
      <c r="C42" s="644"/>
      <c r="D42" s="644"/>
      <c r="E42" s="644"/>
      <c r="F42" s="644"/>
      <c r="G42" s="644"/>
      <c r="H42" s="644"/>
      <c r="I42" s="644"/>
      <c r="J42" s="738"/>
    </row>
    <row r="43" spans="1:10" ht="12.95" customHeight="1">
      <c r="A43" s="654"/>
      <c r="B43" s="644"/>
      <c r="C43" s="644"/>
      <c r="D43" s="644"/>
      <c r="E43" s="644"/>
      <c r="F43" s="644"/>
      <c r="G43" s="644"/>
      <c r="H43" s="644"/>
      <c r="I43" s="644"/>
      <c r="J43" s="738"/>
    </row>
    <row r="44" spans="1:10" ht="12.95" customHeight="1">
      <c r="A44" s="654"/>
      <c r="B44" s="644"/>
      <c r="C44" s="644"/>
      <c r="D44" s="644"/>
      <c r="E44" s="644"/>
      <c r="F44" s="644"/>
      <c r="G44" s="644"/>
      <c r="H44" s="644"/>
      <c r="I44" s="644"/>
      <c r="J44" s="738"/>
    </row>
    <row r="45" spans="1:10" ht="12.95" customHeight="1">
      <c r="A45" s="654"/>
      <c r="B45" s="644"/>
      <c r="C45" s="644"/>
      <c r="D45" s="644"/>
      <c r="E45" s="644"/>
      <c r="F45" s="644"/>
      <c r="G45" s="644"/>
      <c r="H45" s="644"/>
      <c r="I45" s="644"/>
      <c r="J45" s="738"/>
    </row>
    <row r="46" spans="1:10" ht="12.95" customHeight="1">
      <c r="A46" s="654"/>
      <c r="B46" s="644"/>
      <c r="C46" s="644"/>
      <c r="D46" s="644"/>
      <c r="E46" s="644"/>
      <c r="F46" s="644"/>
      <c r="G46" s="644"/>
      <c r="H46" s="644"/>
      <c r="I46" s="644"/>
      <c r="J46" s="738"/>
    </row>
    <row r="47" spans="1:10" ht="12.95" customHeight="1">
      <c r="A47" s="654"/>
      <c r="B47" s="644"/>
      <c r="C47" s="644"/>
      <c r="D47" s="644"/>
      <c r="E47" s="644"/>
      <c r="F47" s="644"/>
      <c r="G47" s="644"/>
      <c r="H47" s="644"/>
      <c r="I47" s="644"/>
      <c r="J47" s="738"/>
    </row>
    <row r="48" spans="1:10" ht="12.95" customHeight="1">
      <c r="A48" s="654"/>
      <c r="B48" s="644"/>
      <c r="C48" s="644"/>
      <c r="D48" s="644"/>
      <c r="E48" s="644"/>
      <c r="F48" s="644"/>
      <c r="G48" s="644"/>
      <c r="H48" s="644"/>
      <c r="I48" s="644"/>
      <c r="J48" s="738"/>
    </row>
    <row r="49" spans="1:10" ht="12.95" customHeight="1">
      <c r="A49" s="654"/>
      <c r="B49" s="644"/>
      <c r="C49" s="644"/>
      <c r="D49" s="644"/>
      <c r="E49" s="644"/>
      <c r="F49" s="644"/>
      <c r="G49" s="644"/>
      <c r="H49" s="644"/>
      <c r="I49" s="644"/>
      <c r="J49" s="738"/>
    </row>
    <row r="50" spans="1:10" ht="12.95" customHeight="1">
      <c r="A50" s="654"/>
      <c r="B50" s="644"/>
      <c r="C50" s="644"/>
      <c r="D50" s="644"/>
      <c r="E50" s="644"/>
      <c r="F50" s="644"/>
      <c r="G50" s="644"/>
      <c r="H50" s="644"/>
      <c r="I50" s="644"/>
      <c r="J50" s="738"/>
    </row>
    <row r="51" spans="1:10" ht="12.95" customHeight="1">
      <c r="A51" s="654"/>
      <c r="B51" s="644"/>
      <c r="C51" s="644"/>
      <c r="D51" s="644"/>
      <c r="E51" s="644"/>
      <c r="F51" s="644"/>
      <c r="G51" s="644"/>
      <c r="H51" s="644"/>
      <c r="I51" s="644"/>
      <c r="J51" s="738"/>
    </row>
    <row r="52" spans="1:10" ht="12.95" customHeight="1">
      <c r="A52" s="654"/>
      <c r="B52" s="644"/>
      <c r="C52" s="644"/>
      <c r="D52" s="644"/>
      <c r="E52" s="644"/>
      <c r="F52" s="644"/>
      <c r="G52" s="644"/>
      <c r="H52" s="644"/>
      <c r="I52" s="644"/>
      <c r="J52" s="738"/>
    </row>
    <row r="53" spans="1:10" ht="12.95" customHeight="1">
      <c r="A53" s="654"/>
      <c r="B53" s="644"/>
      <c r="C53" s="644"/>
      <c r="D53" s="644"/>
      <c r="E53" s="644"/>
      <c r="F53" s="644"/>
      <c r="G53" s="644"/>
      <c r="H53" s="644"/>
      <c r="I53" s="644"/>
      <c r="J53" s="738"/>
    </row>
    <row r="54" spans="1:10" ht="12.95" customHeight="1">
      <c r="A54" s="654"/>
      <c r="B54" s="644"/>
      <c r="C54" s="644"/>
      <c r="D54" s="644"/>
      <c r="E54" s="644"/>
      <c r="F54" s="644"/>
      <c r="G54" s="644"/>
      <c r="H54" s="644"/>
      <c r="I54" s="644"/>
      <c r="J54" s="738"/>
    </row>
    <row r="55" spans="1:10" ht="12.95" customHeight="1">
      <c r="A55" s="654"/>
      <c r="B55" s="644"/>
      <c r="C55" s="644"/>
      <c r="D55" s="644"/>
      <c r="E55" s="644"/>
      <c r="F55" s="644"/>
      <c r="G55" s="644"/>
      <c r="H55" s="644"/>
      <c r="I55" s="644"/>
      <c r="J55" s="738"/>
    </row>
    <row r="56" spans="1:10" ht="12.95" customHeight="1">
      <c r="A56" s="654"/>
      <c r="B56" s="644"/>
      <c r="C56" s="644"/>
      <c r="D56" s="644"/>
      <c r="E56" s="644"/>
      <c r="F56" s="644"/>
      <c r="G56" s="644"/>
      <c r="H56" s="644"/>
      <c r="I56" s="644"/>
      <c r="J56" s="738"/>
    </row>
    <row r="57" spans="1:10" ht="12.95" customHeight="1">
      <c r="A57" s="641"/>
      <c r="B57" s="642"/>
      <c r="C57" s="642"/>
      <c r="D57" s="642"/>
      <c r="E57" s="642"/>
      <c r="F57" s="642"/>
      <c r="G57" s="642"/>
      <c r="H57" s="642"/>
      <c r="I57" s="642"/>
      <c r="J57" s="643"/>
    </row>
    <row r="58" spans="1:10" ht="12.95" customHeight="1"/>
    <row r="59" spans="1:10" ht="12.95" customHeight="1"/>
  </sheetData>
  <pageMargins left="0.65" right="0.25" top="0.5" bottom="0.5" header="0.25" footer="0.25"/>
  <pageSetup orientation="portrait" r:id="rId1"/>
  <headerFooter alignWithMargins="0">
    <oddHeader>&amp;L&amp;"Arial,Regular"&amp;8Road Initials: UPRR  Year: 2012&amp;R&amp;"Arial,Regular"&amp;8 39</oddHeader>
    <oddFooter>&amp;L&amp;"Arial,Regular"&amp;8Railroad Annual Report R-1</oddFooter>
  </headerFooter>
</worksheet>
</file>

<file path=xl/worksheets/sheet35.xml><?xml version="1.0" encoding="utf-8"?>
<worksheet xmlns="http://schemas.openxmlformats.org/spreadsheetml/2006/main" xmlns:r="http://schemas.openxmlformats.org/officeDocument/2006/relationships">
  <sheetPr codeName="Sheet35">
    <pageSetUpPr fitToPage="1"/>
  </sheetPr>
  <dimension ref="A1:F242"/>
  <sheetViews>
    <sheetView zoomScaleNormal="100" zoomScaleSheetLayoutView="85" workbookViewId="0"/>
  </sheetViews>
  <sheetFormatPr defaultColWidth="9.625" defaultRowHeight="9.75"/>
  <cols>
    <col min="1" max="1" width="3.375" style="998" customWidth="1"/>
    <col min="2" max="2" width="24.5" style="998" customWidth="1"/>
    <col min="3" max="5" width="18.125" style="998" customWidth="1"/>
    <col min="6" max="6" width="3.375" style="998" customWidth="1"/>
    <col min="7" max="16384" width="9.625" style="998"/>
  </cols>
  <sheetData>
    <row r="1" spans="1:6" ht="11.25" customHeight="1">
      <c r="A1" s="918" t="s">
        <v>2090</v>
      </c>
      <c r="B1" s="2914"/>
      <c r="C1" s="917"/>
      <c r="D1" s="917"/>
      <c r="E1" s="917"/>
      <c r="F1" s="915"/>
    </row>
    <row r="2" spans="1:6" ht="11.25" customHeight="1">
      <c r="A2" s="914" t="s">
        <v>1</v>
      </c>
      <c r="B2" s="1573"/>
      <c r="C2" s="913"/>
      <c r="D2" s="913"/>
      <c r="E2" s="913"/>
      <c r="F2" s="911"/>
    </row>
    <row r="3" spans="1:6" ht="8.25" customHeight="1">
      <c r="A3" s="910"/>
      <c r="B3" s="741"/>
      <c r="C3" s="741"/>
      <c r="D3" s="741"/>
      <c r="E3" s="741"/>
      <c r="F3" s="906"/>
    </row>
    <row r="4" spans="1:6" ht="11.25" customHeight="1">
      <c r="A4" s="1574" t="s">
        <v>65</v>
      </c>
      <c r="B4" s="905" t="s">
        <v>2091</v>
      </c>
      <c r="C4" s="741"/>
      <c r="D4" s="741"/>
      <c r="E4" s="741"/>
      <c r="F4" s="906"/>
    </row>
    <row r="5" spans="1:6" ht="11.25" customHeight="1">
      <c r="A5" s="1575"/>
      <c r="B5" s="905" t="s">
        <v>2092</v>
      </c>
      <c r="C5" s="741"/>
      <c r="D5" s="741"/>
      <c r="E5" s="741"/>
      <c r="F5" s="906"/>
    </row>
    <row r="6" spans="1:6" ht="11.25" customHeight="1">
      <c r="A6" s="1574" t="s">
        <v>67</v>
      </c>
      <c r="B6" s="905" t="s">
        <v>2093</v>
      </c>
      <c r="C6" s="741"/>
      <c r="D6" s="741"/>
      <c r="E6" s="741"/>
      <c r="F6" s="906"/>
    </row>
    <row r="7" spans="1:6" ht="11.25" customHeight="1">
      <c r="A7" s="1575"/>
      <c r="B7" s="905" t="s">
        <v>2094</v>
      </c>
      <c r="C7" s="741"/>
      <c r="D7" s="741"/>
      <c r="E7" s="741"/>
      <c r="F7" s="906"/>
    </row>
    <row r="8" spans="1:6" ht="11.25" customHeight="1">
      <c r="A8" s="1575"/>
      <c r="B8" s="905" t="s">
        <v>2095</v>
      </c>
      <c r="C8" s="741"/>
      <c r="D8" s="741"/>
      <c r="E8" s="741"/>
      <c r="F8" s="906"/>
    </row>
    <row r="9" spans="1:6" ht="11.25" customHeight="1">
      <c r="A9" s="1575"/>
      <c r="B9" s="905" t="s">
        <v>2096</v>
      </c>
      <c r="C9" s="741"/>
      <c r="D9" s="741"/>
      <c r="E9" s="741"/>
      <c r="F9" s="906"/>
    </row>
    <row r="10" spans="1:6" ht="11.25" customHeight="1">
      <c r="A10" s="1575"/>
      <c r="B10" s="905" t="s">
        <v>2097</v>
      </c>
      <c r="C10" s="741"/>
      <c r="D10" s="741"/>
      <c r="E10" s="741"/>
      <c r="F10" s="906"/>
    </row>
    <row r="11" spans="1:6" ht="11.25" customHeight="1">
      <c r="A11" s="1575"/>
      <c r="B11" s="905" t="s">
        <v>2098</v>
      </c>
      <c r="C11" s="741"/>
      <c r="D11" s="741"/>
      <c r="E11" s="741"/>
      <c r="F11" s="906"/>
    </row>
    <row r="12" spans="1:6" ht="11.25" customHeight="1">
      <c r="A12" s="1574" t="s">
        <v>68</v>
      </c>
      <c r="B12" s="905" t="s">
        <v>2099</v>
      </c>
      <c r="C12" s="741"/>
      <c r="D12" s="741"/>
      <c r="E12" s="741"/>
      <c r="F12" s="906"/>
    </row>
    <row r="13" spans="1:6" ht="11.25" customHeight="1">
      <c r="A13" s="1575"/>
      <c r="B13" s="905" t="s">
        <v>2100</v>
      </c>
      <c r="C13" s="741"/>
      <c r="D13" s="741"/>
      <c r="E13" s="741"/>
      <c r="F13" s="906"/>
    </row>
    <row r="14" spans="1:6" ht="11.25" customHeight="1">
      <c r="A14" s="1575"/>
      <c r="B14" s="905" t="s">
        <v>2101</v>
      </c>
      <c r="C14" s="741"/>
      <c r="D14" s="741"/>
      <c r="E14" s="741"/>
      <c r="F14" s="906"/>
    </row>
    <row r="15" spans="1:6" ht="11.25" customHeight="1">
      <c r="A15" s="1574" t="s">
        <v>69</v>
      </c>
      <c r="B15" s="905" t="s">
        <v>2102</v>
      </c>
      <c r="C15" s="741"/>
      <c r="D15" s="741"/>
      <c r="E15" s="741"/>
      <c r="F15" s="906"/>
    </row>
    <row r="16" spans="1:6" ht="11.25" customHeight="1">
      <c r="A16" s="1575"/>
      <c r="B16" s="905" t="s">
        <v>2103</v>
      </c>
      <c r="C16" s="741"/>
      <c r="D16" s="741"/>
      <c r="E16" s="741"/>
      <c r="F16" s="906"/>
    </row>
    <row r="17" spans="1:6" ht="11.25" customHeight="1">
      <c r="A17" s="1574" t="s">
        <v>70</v>
      </c>
      <c r="B17" s="905" t="s">
        <v>3002</v>
      </c>
      <c r="C17" s="741"/>
      <c r="D17" s="741"/>
      <c r="E17" s="741"/>
      <c r="F17" s="906"/>
    </row>
    <row r="18" spans="1:6" ht="11.25" customHeight="1">
      <c r="A18" s="1575"/>
      <c r="B18" s="905" t="s">
        <v>3003</v>
      </c>
      <c r="C18" s="741"/>
      <c r="D18" s="741"/>
      <c r="E18" s="741"/>
      <c r="F18" s="906"/>
    </row>
    <row r="19" spans="1:6" ht="8.25" customHeight="1" thickBot="1">
      <c r="A19" s="1576"/>
      <c r="B19" s="1577"/>
      <c r="C19" s="1577"/>
      <c r="D19" s="1577"/>
      <c r="E19" s="1577"/>
      <c r="F19" s="1578"/>
    </row>
    <row r="20" spans="1:6" ht="11.25" customHeight="1" thickTop="1">
      <c r="A20" s="1579"/>
      <c r="B20" s="906"/>
      <c r="C20" s="1580" t="s">
        <v>2024</v>
      </c>
      <c r="D20" s="865"/>
      <c r="E20" s="906"/>
      <c r="F20" s="906"/>
    </row>
    <row r="21" spans="1:6" ht="11.25" customHeight="1">
      <c r="A21" s="895" t="s">
        <v>7</v>
      </c>
      <c r="B21" s="906"/>
      <c r="C21" s="906"/>
      <c r="D21" s="906"/>
      <c r="E21" s="892" t="s">
        <v>2069</v>
      </c>
      <c r="F21" s="892" t="s">
        <v>7</v>
      </c>
    </row>
    <row r="22" spans="1:6" ht="11.25" customHeight="1">
      <c r="A22" s="895" t="s">
        <v>12</v>
      </c>
      <c r="B22" s="892" t="s">
        <v>14</v>
      </c>
      <c r="C22" s="892" t="s">
        <v>2070</v>
      </c>
      <c r="D22" s="892" t="s">
        <v>2071</v>
      </c>
      <c r="E22" s="892" t="s">
        <v>2032</v>
      </c>
      <c r="F22" s="892" t="s">
        <v>12</v>
      </c>
    </row>
    <row r="23" spans="1:6" ht="11.25" customHeight="1">
      <c r="A23" s="890"/>
      <c r="B23" s="881" t="s">
        <v>21</v>
      </c>
      <c r="C23" s="881" t="s">
        <v>22</v>
      </c>
      <c r="D23" s="881" t="s">
        <v>23</v>
      </c>
      <c r="E23" s="881" t="s">
        <v>168</v>
      </c>
      <c r="F23" s="902"/>
    </row>
    <row r="24" spans="1:6" ht="11.25" customHeight="1">
      <c r="A24" s="1581"/>
      <c r="B24" s="892" t="s">
        <v>27</v>
      </c>
      <c r="C24" s="906"/>
      <c r="D24" s="906"/>
      <c r="E24" s="906"/>
      <c r="F24" s="906"/>
    </row>
    <row r="25" spans="1:6" ht="11.25" customHeight="1">
      <c r="A25" s="1582">
        <v>1</v>
      </c>
      <c r="B25" s="878" t="s">
        <v>28</v>
      </c>
      <c r="C25" s="1583"/>
      <c r="D25" s="1583"/>
      <c r="E25" s="902"/>
      <c r="F25" s="881">
        <v>1</v>
      </c>
    </row>
    <row r="26" spans="1:6" ht="11.25" customHeight="1">
      <c r="A26" s="1582">
        <v>2</v>
      </c>
      <c r="B26" s="878" t="s">
        <v>29</v>
      </c>
      <c r="C26" s="1584"/>
      <c r="D26" s="1584"/>
      <c r="E26" s="902"/>
      <c r="F26" s="881">
        <v>2</v>
      </c>
    </row>
    <row r="27" spans="1:6" ht="11.25" customHeight="1">
      <c r="A27" s="1582">
        <v>3</v>
      </c>
      <c r="B27" s="878" t="s">
        <v>30</v>
      </c>
      <c r="C27" s="1584"/>
      <c r="D27" s="1584"/>
      <c r="E27" s="902"/>
      <c r="F27" s="881">
        <v>3</v>
      </c>
    </row>
    <row r="28" spans="1:6" ht="11.25" customHeight="1">
      <c r="A28" s="1582">
        <v>4</v>
      </c>
      <c r="B28" s="878" t="s">
        <v>31</v>
      </c>
      <c r="C28" s="1584"/>
      <c r="D28" s="1584"/>
      <c r="E28" s="902"/>
      <c r="F28" s="881">
        <v>4</v>
      </c>
    </row>
    <row r="29" spans="1:6" ht="11.25" customHeight="1">
      <c r="A29" s="1582">
        <v>5</v>
      </c>
      <c r="B29" s="878" t="s">
        <v>32</v>
      </c>
      <c r="C29" s="1584"/>
      <c r="D29" s="1584"/>
      <c r="E29" s="902"/>
      <c r="F29" s="881">
        <v>5</v>
      </c>
    </row>
    <row r="30" spans="1:6" ht="11.25" customHeight="1">
      <c r="A30" s="1582">
        <v>6</v>
      </c>
      <c r="B30" s="878" t="s">
        <v>33</v>
      </c>
      <c r="C30" s="1585"/>
      <c r="D30" s="1586"/>
      <c r="E30" s="1587"/>
      <c r="F30" s="881">
        <v>6</v>
      </c>
    </row>
    <row r="31" spans="1:6" ht="11.25" customHeight="1">
      <c r="A31" s="1582">
        <v>7</v>
      </c>
      <c r="B31" s="878" t="s">
        <v>34</v>
      </c>
      <c r="C31" s="1588"/>
      <c r="D31" s="1589"/>
      <c r="E31" s="1590"/>
      <c r="F31" s="881">
        <v>7</v>
      </c>
    </row>
    <row r="32" spans="1:6" ht="11.25" customHeight="1">
      <c r="A32" s="1582">
        <v>8</v>
      </c>
      <c r="B32" s="878" t="s">
        <v>35</v>
      </c>
      <c r="C32" s="1591" t="s">
        <v>169</v>
      </c>
      <c r="D32" s="1592"/>
      <c r="E32" s="1593"/>
      <c r="F32" s="881">
        <v>8</v>
      </c>
    </row>
    <row r="33" spans="1:6" ht="11.25" customHeight="1">
      <c r="A33" s="1582">
        <v>9</v>
      </c>
      <c r="B33" s="878" t="s">
        <v>170</v>
      </c>
      <c r="C33" s="1594"/>
      <c r="D33" s="1595"/>
      <c r="E33" s="902"/>
      <c r="F33" s="881">
        <v>9</v>
      </c>
    </row>
    <row r="34" spans="1:6" ht="11.25" customHeight="1">
      <c r="A34" s="1582">
        <v>10</v>
      </c>
      <c r="B34" s="878" t="s">
        <v>36</v>
      </c>
      <c r="C34" s="1584"/>
      <c r="D34" s="1584"/>
      <c r="E34" s="902"/>
      <c r="F34" s="881">
        <v>10</v>
      </c>
    </row>
    <row r="35" spans="1:6" ht="11.25" customHeight="1">
      <c r="A35" s="1582">
        <v>11</v>
      </c>
      <c r="B35" s="878" t="s">
        <v>37</v>
      </c>
      <c r="C35" s="1584"/>
      <c r="D35" s="1584"/>
      <c r="E35" s="902"/>
      <c r="F35" s="881">
        <v>11</v>
      </c>
    </row>
    <row r="36" spans="1:6" ht="11.25" customHeight="1">
      <c r="A36" s="1582">
        <v>12</v>
      </c>
      <c r="B36" s="878" t="s">
        <v>38</v>
      </c>
      <c r="C36" s="1584"/>
      <c r="D36" s="1584"/>
      <c r="E36" s="902"/>
      <c r="F36" s="881">
        <v>12</v>
      </c>
    </row>
    <row r="37" spans="1:6" ht="11.25" customHeight="1">
      <c r="A37" s="1582">
        <v>13</v>
      </c>
      <c r="B37" s="878" t="s">
        <v>171</v>
      </c>
      <c r="C37" s="1584"/>
      <c r="D37" s="1584"/>
      <c r="E37" s="902"/>
      <c r="F37" s="881">
        <v>13</v>
      </c>
    </row>
    <row r="38" spans="1:6" ht="11.25" customHeight="1">
      <c r="A38" s="1582">
        <v>14</v>
      </c>
      <c r="B38" s="878" t="s">
        <v>2002</v>
      </c>
      <c r="C38" s="1584"/>
      <c r="D38" s="1584"/>
      <c r="E38" s="902"/>
      <c r="F38" s="881">
        <v>14</v>
      </c>
    </row>
    <row r="39" spans="1:6" ht="11.25" customHeight="1">
      <c r="A39" s="1582">
        <v>15</v>
      </c>
      <c r="B39" s="878" t="s">
        <v>40</v>
      </c>
      <c r="C39" s="1584"/>
      <c r="D39" s="1584"/>
      <c r="E39" s="902"/>
      <c r="F39" s="881">
        <v>15</v>
      </c>
    </row>
    <row r="40" spans="1:6" ht="11.25" customHeight="1">
      <c r="A40" s="1582">
        <v>16</v>
      </c>
      <c r="B40" s="878" t="s">
        <v>41</v>
      </c>
      <c r="C40" s="1584"/>
      <c r="D40" s="1584"/>
      <c r="E40" s="902"/>
      <c r="F40" s="881">
        <v>16</v>
      </c>
    </row>
    <row r="41" spans="1:6" ht="11.25" customHeight="1">
      <c r="A41" s="1582">
        <v>17</v>
      </c>
      <c r="B41" s="878" t="s">
        <v>42</v>
      </c>
      <c r="C41" s="1584"/>
      <c r="D41" s="1584"/>
      <c r="E41" s="902"/>
      <c r="F41" s="881">
        <v>17</v>
      </c>
    </row>
    <row r="42" spans="1:6" ht="11.25" customHeight="1">
      <c r="A42" s="1582">
        <v>18</v>
      </c>
      <c r="B42" s="878" t="s">
        <v>43</v>
      </c>
      <c r="C42" s="1584"/>
      <c r="D42" s="1584"/>
      <c r="E42" s="902"/>
      <c r="F42" s="881">
        <v>18</v>
      </c>
    </row>
    <row r="43" spans="1:6" ht="11.25" customHeight="1">
      <c r="A43" s="1582">
        <v>19</v>
      </c>
      <c r="B43" s="878" t="s">
        <v>44</v>
      </c>
      <c r="C43" s="1584"/>
      <c r="D43" s="1584"/>
      <c r="E43" s="902"/>
      <c r="F43" s="881">
        <v>19</v>
      </c>
    </row>
    <row r="44" spans="1:6" ht="11.25" customHeight="1">
      <c r="A44" s="1582">
        <v>20</v>
      </c>
      <c r="B44" s="878" t="s">
        <v>45</v>
      </c>
      <c r="C44" s="1584"/>
      <c r="D44" s="1584"/>
      <c r="E44" s="902"/>
      <c r="F44" s="881">
        <v>20</v>
      </c>
    </row>
    <row r="45" spans="1:6" ht="11.25" customHeight="1">
      <c r="A45" s="1582">
        <v>21</v>
      </c>
      <c r="B45" s="878" t="s">
        <v>46</v>
      </c>
      <c r="C45" s="1584"/>
      <c r="D45" s="1584"/>
      <c r="E45" s="902"/>
      <c r="F45" s="881">
        <v>21</v>
      </c>
    </row>
    <row r="46" spans="1:6" ht="11.25" customHeight="1">
      <c r="A46" s="1582">
        <v>22</v>
      </c>
      <c r="B46" s="878" t="s">
        <v>47</v>
      </c>
      <c r="C46" s="1584"/>
      <c r="D46" s="1584"/>
      <c r="E46" s="902"/>
      <c r="F46" s="881">
        <v>22</v>
      </c>
    </row>
    <row r="47" spans="1:6" ht="11.25" customHeight="1">
      <c r="A47" s="1582">
        <v>23</v>
      </c>
      <c r="B47" s="878" t="s">
        <v>48</v>
      </c>
      <c r="C47" s="1584"/>
      <c r="D47" s="1584"/>
      <c r="E47" s="902"/>
      <c r="F47" s="881">
        <v>23</v>
      </c>
    </row>
    <row r="48" spans="1:6" ht="11.25" customHeight="1">
      <c r="A48" s="1582">
        <v>24</v>
      </c>
      <c r="B48" s="878" t="s">
        <v>173</v>
      </c>
      <c r="C48" s="1584"/>
      <c r="D48" s="1584"/>
      <c r="E48" s="902"/>
      <c r="F48" s="881">
        <v>24</v>
      </c>
    </row>
    <row r="49" spans="1:6" ht="11.25" customHeight="1">
      <c r="A49" s="1582">
        <v>25</v>
      </c>
      <c r="B49" s="878" t="s">
        <v>49</v>
      </c>
      <c r="C49" s="1584"/>
      <c r="D49" s="1584"/>
      <c r="E49" s="902"/>
      <c r="F49" s="881">
        <v>25</v>
      </c>
    </row>
    <row r="50" spans="1:6" ht="11.25" customHeight="1">
      <c r="A50" s="1582">
        <v>26</v>
      </c>
      <c r="B50" s="878" t="s">
        <v>2004</v>
      </c>
      <c r="C50" s="1584"/>
      <c r="D50" s="1584"/>
      <c r="E50" s="902"/>
      <c r="F50" s="881">
        <v>26</v>
      </c>
    </row>
    <row r="51" spans="1:6" ht="11.25" customHeight="1">
      <c r="A51" s="1582">
        <v>27</v>
      </c>
      <c r="B51" s="878" t="s">
        <v>50</v>
      </c>
      <c r="C51" s="1584"/>
      <c r="D51" s="1584"/>
      <c r="E51" s="902"/>
      <c r="F51" s="881">
        <v>27</v>
      </c>
    </row>
    <row r="52" spans="1:6" ht="11.25" customHeight="1">
      <c r="A52" s="1582">
        <v>28</v>
      </c>
      <c r="B52" s="878" t="s">
        <v>175</v>
      </c>
      <c r="C52" s="1584"/>
      <c r="D52" s="1584"/>
      <c r="E52" s="902"/>
      <c r="F52" s="881">
        <v>28</v>
      </c>
    </row>
    <row r="53" spans="1:6" ht="11.25" customHeight="1" thickBot="1">
      <c r="A53" s="1596">
        <v>29</v>
      </c>
      <c r="B53" s="1597" t="s">
        <v>176</v>
      </c>
      <c r="C53" s="1598"/>
      <c r="D53" s="1598"/>
      <c r="E53" s="1578"/>
      <c r="F53" s="1599">
        <v>29</v>
      </c>
    </row>
    <row r="54" spans="1:6" ht="11.25" customHeight="1" thickTop="1">
      <c r="A54" s="1581"/>
      <c r="B54" s="892" t="s">
        <v>54</v>
      </c>
      <c r="C54" s="1880"/>
      <c r="D54" s="1880"/>
      <c r="E54" s="906"/>
      <c r="F54" s="3192"/>
    </row>
    <row r="55" spans="1:6" ht="11.25" customHeight="1">
      <c r="A55" s="1582">
        <v>30</v>
      </c>
      <c r="B55" s="878" t="s">
        <v>177</v>
      </c>
      <c r="C55" s="902"/>
      <c r="D55" s="902"/>
      <c r="E55" s="902"/>
      <c r="F55" s="881">
        <v>30</v>
      </c>
    </row>
    <row r="56" spans="1:6" ht="11.25" customHeight="1">
      <c r="A56" s="1582">
        <v>31</v>
      </c>
      <c r="B56" s="878" t="s">
        <v>55</v>
      </c>
      <c r="C56" s="1583"/>
      <c r="D56" s="1583"/>
      <c r="E56" s="902"/>
      <c r="F56" s="881">
        <v>31</v>
      </c>
    </row>
    <row r="57" spans="1:6" ht="11.25" customHeight="1">
      <c r="A57" s="1582">
        <v>32</v>
      </c>
      <c r="B57" s="878" t="s">
        <v>56</v>
      </c>
      <c r="C57" s="1584"/>
      <c r="D57" s="1584"/>
      <c r="E57" s="902"/>
      <c r="F57" s="881">
        <v>32</v>
      </c>
    </row>
    <row r="58" spans="1:6" ht="11.25" customHeight="1">
      <c r="A58" s="1582">
        <v>33</v>
      </c>
      <c r="B58" s="878" t="s">
        <v>57</v>
      </c>
      <c r="C58" s="1584"/>
      <c r="D58" s="1584"/>
      <c r="E58" s="902"/>
      <c r="F58" s="881">
        <v>33</v>
      </c>
    </row>
    <row r="59" spans="1:6" ht="11.25" customHeight="1">
      <c r="A59" s="1582">
        <v>34</v>
      </c>
      <c r="B59" s="878" t="s">
        <v>58</v>
      </c>
      <c r="C59" s="1584"/>
      <c r="D59" s="1584"/>
      <c r="E59" s="902"/>
      <c r="F59" s="881">
        <v>34</v>
      </c>
    </row>
    <row r="60" spans="1:6" ht="11.25" customHeight="1">
      <c r="A60" s="1582">
        <v>35</v>
      </c>
      <c r="B60" s="878" t="s">
        <v>178</v>
      </c>
      <c r="C60" s="1584"/>
      <c r="D60" s="1584"/>
      <c r="E60" s="902"/>
      <c r="F60" s="881">
        <v>35</v>
      </c>
    </row>
    <row r="61" spans="1:6" ht="11.25" customHeight="1">
      <c r="A61" s="1582">
        <v>36</v>
      </c>
      <c r="B61" s="878" t="s">
        <v>59</v>
      </c>
      <c r="C61" s="1584"/>
      <c r="D61" s="1584"/>
      <c r="E61" s="881"/>
      <c r="F61" s="881">
        <v>36</v>
      </c>
    </row>
    <row r="62" spans="1:6" ht="11.25" customHeight="1">
      <c r="A62" s="895">
        <v>37</v>
      </c>
      <c r="B62" s="2915" t="s">
        <v>2050</v>
      </c>
      <c r="C62" s="3158"/>
      <c r="D62" s="3158"/>
      <c r="E62" s="906"/>
      <c r="F62" s="892">
        <v>37</v>
      </c>
    </row>
    <row r="63" spans="1:6" ht="11.25" customHeight="1">
      <c r="A63" s="890"/>
      <c r="B63" s="878" t="s">
        <v>2051</v>
      </c>
      <c r="C63" s="1584"/>
      <c r="D63" s="1584"/>
      <c r="E63" s="902"/>
      <c r="F63" s="887"/>
    </row>
    <row r="64" spans="1:6" ht="11.25" customHeight="1">
      <c r="A64" s="895">
        <v>38</v>
      </c>
      <c r="B64" s="2915" t="s">
        <v>180</v>
      </c>
      <c r="C64" s="3158"/>
      <c r="D64" s="3158"/>
      <c r="E64" s="906"/>
      <c r="F64" s="892">
        <v>38</v>
      </c>
    </row>
    <row r="65" spans="1:6" ht="11.25" customHeight="1">
      <c r="A65" s="1381">
        <v>39</v>
      </c>
      <c r="B65" s="1443" t="s">
        <v>181</v>
      </c>
      <c r="C65" s="897"/>
      <c r="D65" s="897"/>
      <c r="E65" s="897"/>
      <c r="F65" s="1393">
        <v>39</v>
      </c>
    </row>
    <row r="66" spans="1:6" ht="11.25" customHeight="1">
      <c r="A66" s="1442"/>
      <c r="B66" s="1380"/>
      <c r="C66" s="900"/>
      <c r="D66" s="900"/>
      <c r="E66" s="900"/>
      <c r="F66" s="1394"/>
    </row>
    <row r="67" spans="1:6" ht="9.9499999999999993" customHeight="1"/>
    <row r="68" spans="1:6" ht="9.9499999999999993" customHeight="1"/>
    <row r="69" spans="1:6" ht="9.9499999999999993" customHeight="1"/>
    <row r="70" spans="1:6" ht="9.9499999999999993" customHeight="1"/>
    <row r="71" spans="1:6" ht="9.9499999999999993" customHeight="1"/>
    <row r="72" spans="1:6" ht="9.9499999999999993" customHeight="1"/>
    <row r="73" spans="1:6" ht="9.9499999999999993" customHeight="1"/>
    <row r="74" spans="1:6" ht="9.9499999999999993" customHeight="1"/>
    <row r="75" spans="1:6" ht="9.9499999999999993" customHeight="1"/>
    <row r="76" spans="1:6" ht="9.9499999999999993" customHeight="1"/>
    <row r="77" spans="1:6" ht="9.9499999999999993" customHeight="1"/>
    <row r="78" spans="1:6" ht="9.9499999999999993" customHeight="1"/>
    <row r="79" spans="1:6" ht="9.9499999999999993" customHeight="1"/>
    <row r="80" spans="1:6"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sheetData>
  <pageMargins left="0.65" right="0.25" top="0.5" bottom="0.5" header="0.25" footer="0.25"/>
  <pageSetup orientation="portrait" horizontalDpi="1200" verticalDpi="1200" r:id="rId1"/>
  <headerFooter alignWithMargins="0">
    <oddHeader>&amp;L&amp;"Arial,Regular"&amp;8 40&amp;R&amp;"Arial,Regular"&amp;8Road Initials: UPRR  Year: 2012</oddHeader>
    <oddFooter>&amp;L&amp;"Arial,Regular"&amp;8Railroad Annual Report R-1</oddFooter>
  </headerFooter>
</worksheet>
</file>

<file path=xl/worksheets/sheet36.xml><?xml version="1.0" encoding="utf-8"?>
<worksheet xmlns="http://schemas.openxmlformats.org/spreadsheetml/2006/main" xmlns:r="http://schemas.openxmlformats.org/officeDocument/2006/relationships">
  <sheetPr codeName="Sheet36">
    <pageSetUpPr fitToPage="1"/>
  </sheetPr>
  <dimension ref="A1:N65"/>
  <sheetViews>
    <sheetView zoomScaleNormal="100" workbookViewId="0"/>
  </sheetViews>
  <sheetFormatPr defaultColWidth="9.625" defaultRowHeight="11.25"/>
  <cols>
    <col min="1" max="1" width="3.375" style="748" customWidth="1"/>
    <col min="2" max="2" width="24.875" style="748" customWidth="1"/>
    <col min="3" max="8" width="9" style="748" customWidth="1"/>
    <col min="9" max="9" width="3.375" style="748" customWidth="1"/>
    <col min="10" max="16384" width="9.625" style="748"/>
  </cols>
  <sheetData>
    <row r="1" spans="1:14" ht="12" customHeight="1">
      <c r="A1" s="747"/>
      <c r="B1" s="1986" t="s">
        <v>2104</v>
      </c>
      <c r="C1" s="979"/>
      <c r="D1" s="979"/>
      <c r="E1" s="979"/>
      <c r="F1" s="979"/>
      <c r="G1" s="979"/>
      <c r="H1" s="979"/>
      <c r="I1" s="723"/>
    </row>
    <row r="2" spans="1:14" ht="11.25" customHeight="1">
      <c r="A2" s="721"/>
      <c r="B2" s="975"/>
      <c r="C2" s="972" t="s">
        <v>2105</v>
      </c>
      <c r="D2" s="975"/>
      <c r="E2" s="975"/>
      <c r="F2" s="975"/>
      <c r="G2" s="975"/>
      <c r="H2" s="975"/>
      <c r="I2" s="974"/>
    </row>
    <row r="3" spans="1:14" ht="11.25" customHeight="1">
      <c r="A3" s="721"/>
      <c r="B3" s="975"/>
      <c r="C3" s="972"/>
      <c r="D3" s="975"/>
      <c r="E3" s="975"/>
      <c r="F3" s="975"/>
      <c r="G3" s="975"/>
      <c r="H3" s="975"/>
      <c r="I3" s="974"/>
    </row>
    <row r="4" spans="1:14" ht="11.25" customHeight="1">
      <c r="A4" s="1987" t="s">
        <v>65</v>
      </c>
      <c r="B4" s="972" t="s">
        <v>2106</v>
      </c>
      <c r="C4" s="975"/>
      <c r="D4" s="975"/>
      <c r="E4" s="975"/>
      <c r="F4" s="975"/>
      <c r="G4" s="975"/>
      <c r="H4" s="975"/>
      <c r="I4" s="974"/>
    </row>
    <row r="5" spans="1:14" ht="11.25" customHeight="1">
      <c r="A5" s="923"/>
      <c r="B5" s="972" t="s">
        <v>2107</v>
      </c>
      <c r="C5" s="975"/>
      <c r="D5" s="975"/>
      <c r="E5" s="975"/>
      <c r="F5" s="975"/>
      <c r="G5" s="975"/>
      <c r="H5" s="975"/>
      <c r="I5" s="974"/>
    </row>
    <row r="6" spans="1:14" s="1751" customFormat="1" ht="5.0999999999999996" customHeight="1">
      <c r="A6" s="2082"/>
      <c r="B6" s="2083"/>
      <c r="C6" s="2083"/>
      <c r="D6" s="2083"/>
      <c r="E6" s="2083"/>
      <c r="F6" s="2083"/>
      <c r="G6" s="2083"/>
      <c r="H6" s="2083"/>
      <c r="I6" s="1356"/>
      <c r="J6" s="2084"/>
      <c r="K6" s="2084"/>
      <c r="L6" s="2083"/>
      <c r="M6" s="2083"/>
      <c r="N6" s="2083"/>
    </row>
    <row r="7" spans="1:14" ht="11.25" customHeight="1">
      <c r="A7" s="1987" t="s">
        <v>67</v>
      </c>
      <c r="B7" s="972" t="s">
        <v>2108</v>
      </c>
      <c r="C7" s="975"/>
      <c r="D7" s="975"/>
      <c r="E7" s="975"/>
      <c r="F7" s="975"/>
      <c r="G7" s="975"/>
      <c r="H7" s="975"/>
      <c r="I7" s="974"/>
    </row>
    <row r="8" spans="1:14" ht="11.25" customHeight="1">
      <c r="A8" s="923"/>
      <c r="B8" s="972" t="s">
        <v>2109</v>
      </c>
      <c r="C8" s="975"/>
      <c r="D8" s="975"/>
      <c r="E8" s="975"/>
      <c r="F8" s="975"/>
      <c r="G8" s="975"/>
      <c r="H8" s="975"/>
      <c r="I8" s="974"/>
    </row>
    <row r="9" spans="1:14" ht="11.25" customHeight="1">
      <c r="A9" s="923"/>
      <c r="B9" s="972" t="s">
        <v>2110</v>
      </c>
      <c r="C9" s="975"/>
      <c r="D9" s="975"/>
      <c r="E9" s="975"/>
      <c r="F9" s="975"/>
      <c r="G9" s="975"/>
      <c r="H9" s="975"/>
      <c r="I9" s="974"/>
    </row>
    <row r="10" spans="1:14" s="1751" customFormat="1" ht="5.0999999999999996" customHeight="1">
      <c r="A10" s="2082"/>
      <c r="B10" s="2083"/>
      <c r="C10" s="2083"/>
      <c r="D10" s="2083"/>
      <c r="E10" s="2083"/>
      <c r="F10" s="2083"/>
      <c r="G10" s="2083"/>
      <c r="H10" s="2083"/>
      <c r="I10" s="1356"/>
      <c r="J10" s="2084"/>
      <c r="K10" s="2084"/>
      <c r="L10" s="2083"/>
      <c r="M10" s="2083"/>
      <c r="N10" s="2083"/>
    </row>
    <row r="11" spans="1:14" ht="11.25" customHeight="1">
      <c r="A11" s="1987" t="s">
        <v>68</v>
      </c>
      <c r="B11" s="972" t="s">
        <v>2111</v>
      </c>
      <c r="C11" s="975"/>
      <c r="D11" s="975"/>
      <c r="E11" s="975"/>
      <c r="F11" s="975"/>
      <c r="G11" s="975"/>
      <c r="H11" s="975"/>
      <c r="I11" s="974"/>
    </row>
    <row r="12" spans="1:14" ht="11.25" customHeight="1">
      <c r="A12" s="923"/>
      <c r="B12" s="972" t="s">
        <v>2112</v>
      </c>
      <c r="C12" s="975"/>
      <c r="D12" s="975"/>
      <c r="E12" s="975"/>
      <c r="F12" s="975"/>
      <c r="G12" s="975"/>
      <c r="H12" s="975"/>
      <c r="I12" s="974"/>
    </row>
    <row r="13" spans="1:14" s="1751" customFormat="1" ht="5.0999999999999996" customHeight="1">
      <c r="A13" s="2082"/>
      <c r="B13" s="2083"/>
      <c r="C13" s="2083"/>
      <c r="D13" s="2083"/>
      <c r="E13" s="2083"/>
      <c r="F13" s="2083"/>
      <c r="G13" s="2083"/>
      <c r="H13" s="2083"/>
      <c r="I13" s="1356"/>
      <c r="J13" s="2084"/>
      <c r="K13" s="2084"/>
      <c r="L13" s="2083"/>
      <c r="M13" s="2083"/>
      <c r="N13" s="2083"/>
    </row>
    <row r="14" spans="1:14" ht="11.25" customHeight="1">
      <c r="A14" s="1987" t="s">
        <v>69</v>
      </c>
      <c r="B14" s="972" t="s">
        <v>3002</v>
      </c>
      <c r="C14" s="975"/>
      <c r="D14" s="975"/>
      <c r="E14" s="975"/>
      <c r="F14" s="975"/>
      <c r="G14" s="975"/>
      <c r="H14" s="975"/>
      <c r="I14" s="974"/>
    </row>
    <row r="15" spans="1:14" ht="11.25" customHeight="1">
      <c r="A15" s="1987"/>
      <c r="B15" s="972" t="s">
        <v>3003</v>
      </c>
      <c r="C15" s="975"/>
      <c r="D15" s="975"/>
      <c r="E15" s="975"/>
      <c r="F15" s="975"/>
      <c r="G15" s="975"/>
      <c r="H15" s="975"/>
      <c r="I15" s="974"/>
    </row>
    <row r="16" spans="1:14" ht="11.25" customHeight="1">
      <c r="A16" s="1988"/>
      <c r="B16" s="967"/>
      <c r="C16" s="724"/>
      <c r="D16" s="724"/>
      <c r="E16" s="724"/>
      <c r="F16" s="724"/>
      <c r="G16" s="724"/>
      <c r="H16" s="724"/>
      <c r="I16" s="719"/>
    </row>
    <row r="17" spans="1:9" ht="12" customHeight="1">
      <c r="A17" s="725"/>
      <c r="B17" s="974"/>
      <c r="C17" s="974"/>
      <c r="D17" s="2982" t="s">
        <v>165</v>
      </c>
      <c r="E17" s="720"/>
      <c r="F17" s="2982" t="s">
        <v>166</v>
      </c>
      <c r="G17" s="720"/>
      <c r="H17" s="974"/>
      <c r="I17" s="974"/>
    </row>
    <row r="18" spans="1:9" ht="12" customHeight="1">
      <c r="A18" s="725"/>
      <c r="B18" s="974"/>
      <c r="C18" s="974"/>
      <c r="D18" s="1611" t="s">
        <v>4</v>
      </c>
      <c r="E18" s="1613"/>
      <c r="F18" s="1611" t="s">
        <v>4</v>
      </c>
      <c r="G18" s="1613"/>
      <c r="H18" s="974"/>
      <c r="I18" s="974"/>
    </row>
    <row r="19" spans="1:9" ht="12" customHeight="1">
      <c r="A19" s="725"/>
      <c r="B19" s="974"/>
      <c r="C19" s="970" t="s">
        <v>5</v>
      </c>
      <c r="D19" s="970" t="s">
        <v>6</v>
      </c>
      <c r="E19" s="974"/>
      <c r="F19" s="974"/>
      <c r="G19" s="974"/>
      <c r="H19" s="970" t="s">
        <v>5</v>
      </c>
      <c r="I19" s="974"/>
    </row>
    <row r="20" spans="1:9" ht="12" customHeight="1">
      <c r="A20" s="1047" t="s">
        <v>7</v>
      </c>
      <c r="B20" s="974"/>
      <c r="C20" s="970" t="s">
        <v>9</v>
      </c>
      <c r="D20" s="970" t="s">
        <v>10</v>
      </c>
      <c r="E20" s="974"/>
      <c r="F20" s="974"/>
      <c r="G20" s="974"/>
      <c r="H20" s="970" t="s">
        <v>11</v>
      </c>
      <c r="I20" s="970" t="s">
        <v>7</v>
      </c>
    </row>
    <row r="21" spans="1:9" ht="12" customHeight="1">
      <c r="A21" s="1047" t="s">
        <v>12</v>
      </c>
      <c r="B21" s="970" t="s">
        <v>14</v>
      </c>
      <c r="C21" s="970" t="s">
        <v>15</v>
      </c>
      <c r="D21" s="970" t="s">
        <v>16</v>
      </c>
      <c r="E21" s="970" t="s">
        <v>17</v>
      </c>
      <c r="F21" s="970" t="s">
        <v>18</v>
      </c>
      <c r="G21" s="970" t="s">
        <v>19</v>
      </c>
      <c r="H21" s="970" t="s">
        <v>20</v>
      </c>
      <c r="I21" s="970" t="s">
        <v>12</v>
      </c>
    </row>
    <row r="22" spans="1:9" ht="12" customHeight="1">
      <c r="A22" s="969"/>
      <c r="B22" s="963" t="s">
        <v>21</v>
      </c>
      <c r="C22" s="963" t="s">
        <v>22</v>
      </c>
      <c r="D22" s="963" t="s">
        <v>23</v>
      </c>
      <c r="E22" s="963" t="s">
        <v>168</v>
      </c>
      <c r="F22" s="963" t="s">
        <v>24</v>
      </c>
      <c r="G22" s="963" t="s">
        <v>25</v>
      </c>
      <c r="H22" s="963" t="s">
        <v>26</v>
      </c>
      <c r="I22" s="719"/>
    </row>
    <row r="23" spans="1:9" ht="12" customHeight="1">
      <c r="A23" s="725"/>
      <c r="B23" s="970" t="s">
        <v>27</v>
      </c>
      <c r="C23" s="974"/>
      <c r="D23" s="974"/>
      <c r="E23" s="974"/>
      <c r="F23" s="974"/>
      <c r="G23" s="974"/>
      <c r="H23" s="974"/>
      <c r="I23" s="974"/>
    </row>
    <row r="24" spans="1:9" ht="12" customHeight="1">
      <c r="A24" s="941">
        <v>1</v>
      </c>
      <c r="B24" s="2144" t="s">
        <v>28</v>
      </c>
      <c r="C24" s="1989"/>
      <c r="D24" s="1989"/>
      <c r="E24" s="2771"/>
      <c r="F24" s="1989"/>
      <c r="G24" s="1989"/>
      <c r="H24" s="719"/>
      <c r="I24" s="963">
        <v>1</v>
      </c>
    </row>
    <row r="25" spans="1:9" ht="12" customHeight="1">
      <c r="A25" s="941">
        <v>2</v>
      </c>
      <c r="B25" s="2144" t="s">
        <v>29</v>
      </c>
      <c r="C25" s="1981"/>
      <c r="D25" s="1981"/>
      <c r="E25" s="2771"/>
      <c r="F25" s="1981"/>
      <c r="G25" s="1981"/>
      <c r="H25" s="719"/>
      <c r="I25" s="963">
        <v>2</v>
      </c>
    </row>
    <row r="26" spans="1:9" ht="12" customHeight="1">
      <c r="A26" s="941">
        <v>3</v>
      </c>
      <c r="B26" s="2144" t="s">
        <v>30</v>
      </c>
      <c r="C26" s="1981"/>
      <c r="D26" s="1981"/>
      <c r="E26" s="2771"/>
      <c r="F26" s="1981"/>
      <c r="G26" s="1981"/>
      <c r="H26" s="719"/>
      <c r="I26" s="963">
        <v>3</v>
      </c>
    </row>
    <row r="27" spans="1:9" ht="12" customHeight="1">
      <c r="A27" s="941">
        <v>4</v>
      </c>
      <c r="B27" s="2144" t="s">
        <v>31</v>
      </c>
      <c r="C27" s="1981"/>
      <c r="D27" s="2983"/>
      <c r="E27" s="1990"/>
      <c r="F27" s="1991"/>
      <c r="G27" s="1981"/>
      <c r="H27" s="719"/>
      <c r="I27" s="963">
        <v>4</v>
      </c>
    </row>
    <row r="28" spans="1:9" ht="12" customHeight="1">
      <c r="A28" s="941">
        <v>5</v>
      </c>
      <c r="B28" s="2144" t="s">
        <v>32</v>
      </c>
      <c r="C28" s="1981"/>
      <c r="D28" s="1992" t="s">
        <v>169</v>
      </c>
      <c r="E28" s="1993"/>
      <c r="F28" s="1994"/>
      <c r="G28" s="1981"/>
      <c r="H28" s="719"/>
      <c r="I28" s="963">
        <v>5</v>
      </c>
    </row>
    <row r="29" spans="1:9" ht="12" customHeight="1">
      <c r="A29" s="941">
        <v>6</v>
      </c>
      <c r="B29" s="2144" t="s">
        <v>33</v>
      </c>
      <c r="C29" s="1981"/>
      <c r="D29" s="1995"/>
      <c r="E29" s="1996"/>
      <c r="F29" s="1666"/>
      <c r="G29" s="1981"/>
      <c r="H29" s="719"/>
      <c r="I29" s="963">
        <v>6</v>
      </c>
    </row>
    <row r="30" spans="1:9" ht="12" customHeight="1">
      <c r="A30" s="941">
        <v>7</v>
      </c>
      <c r="B30" s="2144" t="s">
        <v>34</v>
      </c>
      <c r="C30" s="1981"/>
      <c r="D30" s="1997"/>
      <c r="E30" s="840"/>
      <c r="F30" s="842"/>
      <c r="G30" s="1981"/>
      <c r="H30" s="719"/>
      <c r="I30" s="963">
        <v>7</v>
      </c>
    </row>
    <row r="31" spans="1:9" ht="12" customHeight="1">
      <c r="A31" s="941">
        <v>8</v>
      </c>
      <c r="B31" s="2144" t="s">
        <v>35</v>
      </c>
      <c r="C31" s="1981"/>
      <c r="D31" s="1981"/>
      <c r="E31" s="2771"/>
      <c r="F31" s="1981"/>
      <c r="G31" s="1981"/>
      <c r="H31" s="719"/>
      <c r="I31" s="963">
        <v>8</v>
      </c>
    </row>
    <row r="32" spans="1:9" ht="12" customHeight="1">
      <c r="A32" s="941">
        <v>9</v>
      </c>
      <c r="B32" s="2144" t="s">
        <v>170</v>
      </c>
      <c r="C32" s="1981"/>
      <c r="D32" s="1981"/>
      <c r="E32" s="2771"/>
      <c r="F32" s="1981"/>
      <c r="G32" s="1981"/>
      <c r="H32" s="719"/>
      <c r="I32" s="963">
        <v>9</v>
      </c>
    </row>
    <row r="33" spans="1:9" ht="12" customHeight="1">
      <c r="A33" s="941">
        <v>10</v>
      </c>
      <c r="B33" s="2144" t="s">
        <v>36</v>
      </c>
      <c r="C33" s="1981"/>
      <c r="D33" s="1981"/>
      <c r="E33" s="2771"/>
      <c r="F33" s="1981"/>
      <c r="G33" s="1981"/>
      <c r="H33" s="719"/>
      <c r="I33" s="963">
        <v>10</v>
      </c>
    </row>
    <row r="34" spans="1:9" ht="12" customHeight="1">
      <c r="A34" s="941">
        <v>11</v>
      </c>
      <c r="B34" s="2144" t="s">
        <v>37</v>
      </c>
      <c r="C34" s="1981"/>
      <c r="D34" s="1981"/>
      <c r="E34" s="2771"/>
      <c r="F34" s="1981"/>
      <c r="G34" s="1981"/>
      <c r="H34" s="719"/>
      <c r="I34" s="963">
        <v>11</v>
      </c>
    </row>
    <row r="35" spans="1:9" ht="12" customHeight="1">
      <c r="A35" s="941">
        <v>12</v>
      </c>
      <c r="B35" s="2144" t="s">
        <v>38</v>
      </c>
      <c r="C35" s="1981"/>
      <c r="D35" s="1981"/>
      <c r="E35" s="2771"/>
      <c r="F35" s="1981"/>
      <c r="G35" s="1981"/>
      <c r="H35" s="719"/>
      <c r="I35" s="963">
        <v>12</v>
      </c>
    </row>
    <row r="36" spans="1:9" ht="12" customHeight="1">
      <c r="A36" s="941">
        <v>13</v>
      </c>
      <c r="B36" s="2144" t="s">
        <v>171</v>
      </c>
      <c r="C36" s="1981"/>
      <c r="D36" s="1981"/>
      <c r="E36" s="2771"/>
      <c r="F36" s="1981"/>
      <c r="G36" s="1981"/>
      <c r="H36" s="719"/>
      <c r="I36" s="963">
        <v>13</v>
      </c>
    </row>
    <row r="37" spans="1:9" ht="12" customHeight="1">
      <c r="A37" s="941">
        <v>14</v>
      </c>
      <c r="B37" s="2144" t="s">
        <v>172</v>
      </c>
      <c r="C37" s="1981"/>
      <c r="D37" s="1981"/>
      <c r="E37" s="2771"/>
      <c r="F37" s="1981"/>
      <c r="G37" s="1981"/>
      <c r="H37" s="719"/>
      <c r="I37" s="963">
        <v>14</v>
      </c>
    </row>
    <row r="38" spans="1:9" ht="12" customHeight="1">
      <c r="A38" s="941">
        <v>15</v>
      </c>
      <c r="B38" s="2144" t="s">
        <v>40</v>
      </c>
      <c r="C38" s="1981"/>
      <c r="D38" s="1981"/>
      <c r="E38" s="2771"/>
      <c r="F38" s="1981"/>
      <c r="G38" s="1981"/>
      <c r="H38" s="719"/>
      <c r="I38" s="963">
        <v>15</v>
      </c>
    </row>
    <row r="39" spans="1:9" ht="12" customHeight="1">
      <c r="A39" s="941">
        <v>16</v>
      </c>
      <c r="B39" s="2144" t="s">
        <v>41</v>
      </c>
      <c r="C39" s="1981"/>
      <c r="D39" s="1981"/>
      <c r="E39" s="2771"/>
      <c r="F39" s="1981"/>
      <c r="G39" s="1981"/>
      <c r="H39" s="719"/>
      <c r="I39" s="963">
        <v>16</v>
      </c>
    </row>
    <row r="40" spans="1:9" ht="12" customHeight="1">
      <c r="A40" s="941">
        <v>17</v>
      </c>
      <c r="B40" s="2144" t="s">
        <v>42</v>
      </c>
      <c r="C40" s="1981"/>
      <c r="D40" s="1981"/>
      <c r="E40" s="2771"/>
      <c r="F40" s="1981"/>
      <c r="G40" s="1981"/>
      <c r="H40" s="719"/>
      <c r="I40" s="963">
        <v>17</v>
      </c>
    </row>
    <row r="41" spans="1:9" ht="12" customHeight="1">
      <c r="A41" s="941">
        <v>18</v>
      </c>
      <c r="B41" s="2144" t="s">
        <v>43</v>
      </c>
      <c r="C41" s="1981"/>
      <c r="D41" s="1981"/>
      <c r="E41" s="2771"/>
      <c r="F41" s="1981"/>
      <c r="G41" s="1981"/>
      <c r="H41" s="719"/>
      <c r="I41" s="963">
        <v>18</v>
      </c>
    </row>
    <row r="42" spans="1:9" ht="12" customHeight="1">
      <c r="A42" s="941">
        <v>19</v>
      </c>
      <c r="B42" s="2144" t="s">
        <v>44</v>
      </c>
      <c r="C42" s="1981"/>
      <c r="D42" s="1981"/>
      <c r="E42" s="2771"/>
      <c r="F42" s="1981"/>
      <c r="G42" s="1981"/>
      <c r="H42" s="719"/>
      <c r="I42" s="963">
        <v>19</v>
      </c>
    </row>
    <row r="43" spans="1:9" ht="12" customHeight="1">
      <c r="A43" s="941">
        <v>20</v>
      </c>
      <c r="B43" s="2144" t="s">
        <v>45</v>
      </c>
      <c r="C43" s="1981"/>
      <c r="D43" s="1981"/>
      <c r="E43" s="2771"/>
      <c r="F43" s="1981"/>
      <c r="G43" s="1981"/>
      <c r="H43" s="719"/>
      <c r="I43" s="963">
        <v>20</v>
      </c>
    </row>
    <row r="44" spans="1:9" ht="12" customHeight="1">
      <c r="A44" s="941">
        <v>21</v>
      </c>
      <c r="B44" s="2144" t="s">
        <v>46</v>
      </c>
      <c r="C44" s="1981"/>
      <c r="D44" s="1981"/>
      <c r="E44" s="2771"/>
      <c r="F44" s="1981"/>
      <c r="G44" s="1981"/>
      <c r="H44" s="719"/>
      <c r="I44" s="963">
        <v>21</v>
      </c>
    </row>
    <row r="45" spans="1:9" ht="12" customHeight="1">
      <c r="A45" s="941">
        <v>22</v>
      </c>
      <c r="B45" s="2144" t="s">
        <v>47</v>
      </c>
      <c r="C45" s="1981"/>
      <c r="D45" s="1981"/>
      <c r="E45" s="2771"/>
      <c r="F45" s="1981"/>
      <c r="G45" s="1981"/>
      <c r="H45" s="719"/>
      <c r="I45" s="963">
        <v>22</v>
      </c>
    </row>
    <row r="46" spans="1:9" ht="12" customHeight="1">
      <c r="A46" s="941">
        <v>23</v>
      </c>
      <c r="B46" s="2144" t="s">
        <v>48</v>
      </c>
      <c r="C46" s="1981"/>
      <c r="D46" s="1981"/>
      <c r="E46" s="2771"/>
      <c r="F46" s="1981"/>
      <c r="G46" s="1981"/>
      <c r="H46" s="719"/>
      <c r="I46" s="963">
        <v>23</v>
      </c>
    </row>
    <row r="47" spans="1:9" ht="12" customHeight="1">
      <c r="A47" s="941">
        <v>24</v>
      </c>
      <c r="B47" s="2144" t="s">
        <v>173</v>
      </c>
      <c r="C47" s="1981"/>
      <c r="D47" s="1981"/>
      <c r="E47" s="2771"/>
      <c r="F47" s="1981"/>
      <c r="G47" s="1981"/>
      <c r="H47" s="719"/>
      <c r="I47" s="963">
        <v>24</v>
      </c>
    </row>
    <row r="48" spans="1:9" ht="12" customHeight="1">
      <c r="A48" s="941">
        <v>25</v>
      </c>
      <c r="B48" s="2144" t="s">
        <v>49</v>
      </c>
      <c r="C48" s="1981"/>
      <c r="D48" s="1981"/>
      <c r="E48" s="2771"/>
      <c r="F48" s="1981"/>
      <c r="G48" s="1981"/>
      <c r="H48" s="719"/>
      <c r="I48" s="963">
        <v>25</v>
      </c>
    </row>
    <row r="49" spans="1:9" ht="12" customHeight="1">
      <c r="A49" s="941">
        <v>26</v>
      </c>
      <c r="B49" s="2144" t="s">
        <v>174</v>
      </c>
      <c r="C49" s="1981"/>
      <c r="D49" s="1981"/>
      <c r="E49" s="2771"/>
      <c r="F49" s="1981"/>
      <c r="G49" s="1981"/>
      <c r="H49" s="719"/>
      <c r="I49" s="963">
        <v>26</v>
      </c>
    </row>
    <row r="50" spans="1:9" ht="12" customHeight="1">
      <c r="A50" s="941">
        <v>27</v>
      </c>
      <c r="B50" s="2144" t="s">
        <v>50</v>
      </c>
      <c r="C50" s="1981"/>
      <c r="D50" s="1981"/>
      <c r="E50" s="2771"/>
      <c r="F50" s="1981"/>
      <c r="G50" s="1981"/>
      <c r="H50" s="719"/>
      <c r="I50" s="963">
        <v>27</v>
      </c>
    </row>
    <row r="51" spans="1:9" ht="12" customHeight="1">
      <c r="A51" s="941">
        <v>28</v>
      </c>
      <c r="B51" s="2144" t="s">
        <v>175</v>
      </c>
      <c r="C51" s="1981"/>
      <c r="D51" s="1981"/>
      <c r="E51" s="2771"/>
      <c r="F51" s="1981"/>
      <c r="G51" s="1981"/>
      <c r="H51" s="719"/>
      <c r="I51" s="963">
        <v>28</v>
      </c>
    </row>
    <row r="52" spans="1:9" ht="12" customHeight="1" thickBot="1">
      <c r="A52" s="929">
        <v>29</v>
      </c>
      <c r="B52" s="1622" t="s">
        <v>176</v>
      </c>
      <c r="C52" s="1667"/>
      <c r="D52" s="1667"/>
      <c r="E52" s="1998"/>
      <c r="F52" s="1667"/>
      <c r="G52" s="1667"/>
      <c r="H52" s="1668"/>
      <c r="I52" s="927">
        <v>29</v>
      </c>
    </row>
    <row r="53" spans="1:9" ht="12" customHeight="1" thickTop="1">
      <c r="A53" s="939"/>
      <c r="B53" s="970" t="s">
        <v>54</v>
      </c>
      <c r="C53" s="1999"/>
      <c r="D53" s="1999"/>
      <c r="E53" s="2772"/>
      <c r="F53" s="1999"/>
      <c r="G53" s="1999"/>
      <c r="H53" s="974"/>
      <c r="I53" s="947"/>
    </row>
    <row r="54" spans="1:9" ht="12" customHeight="1">
      <c r="A54" s="941">
        <v>30</v>
      </c>
      <c r="B54" s="2144" t="s">
        <v>177</v>
      </c>
      <c r="C54" s="719"/>
      <c r="D54" s="719"/>
      <c r="E54" s="2771"/>
      <c r="F54" s="719"/>
      <c r="G54" s="719"/>
      <c r="H54" s="719"/>
      <c r="I54" s="963">
        <v>30</v>
      </c>
    </row>
    <row r="55" spans="1:9" ht="12" customHeight="1">
      <c r="A55" s="941">
        <v>31</v>
      </c>
      <c r="B55" s="2144" t="s">
        <v>55</v>
      </c>
      <c r="C55" s="1989"/>
      <c r="D55" s="1989"/>
      <c r="E55" s="2771"/>
      <c r="F55" s="1989"/>
      <c r="G55" s="1989"/>
      <c r="H55" s="719"/>
      <c r="I55" s="963">
        <v>31</v>
      </c>
    </row>
    <row r="56" spans="1:9" ht="12" customHeight="1">
      <c r="A56" s="941">
        <v>32</v>
      </c>
      <c r="B56" s="2144" t="s">
        <v>56</v>
      </c>
      <c r="C56" s="1981"/>
      <c r="D56" s="1981"/>
      <c r="E56" s="2771"/>
      <c r="F56" s="1981"/>
      <c r="G56" s="1981"/>
      <c r="H56" s="719"/>
      <c r="I56" s="963">
        <v>32</v>
      </c>
    </row>
    <row r="57" spans="1:9" ht="12" customHeight="1">
      <c r="A57" s="941">
        <v>33</v>
      </c>
      <c r="B57" s="2144" t="s">
        <v>57</v>
      </c>
      <c r="C57" s="1981"/>
      <c r="D57" s="1981"/>
      <c r="E57" s="2771"/>
      <c r="F57" s="1981"/>
      <c r="G57" s="1981"/>
      <c r="H57" s="719"/>
      <c r="I57" s="963">
        <v>33</v>
      </c>
    </row>
    <row r="58" spans="1:9" ht="12" customHeight="1">
      <c r="A58" s="941">
        <v>34</v>
      </c>
      <c r="B58" s="2144" t="s">
        <v>58</v>
      </c>
      <c r="C58" s="1981"/>
      <c r="D58" s="1981"/>
      <c r="E58" s="2771"/>
      <c r="F58" s="1981"/>
      <c r="G58" s="1981"/>
      <c r="H58" s="719"/>
      <c r="I58" s="963">
        <v>34</v>
      </c>
    </row>
    <row r="59" spans="1:9" ht="12" customHeight="1">
      <c r="A59" s="941">
        <v>35</v>
      </c>
      <c r="B59" s="2144" t="s">
        <v>178</v>
      </c>
      <c r="C59" s="1981"/>
      <c r="D59" s="1981"/>
      <c r="E59" s="2771"/>
      <c r="F59" s="1981"/>
      <c r="G59" s="1981"/>
      <c r="H59" s="719"/>
      <c r="I59" s="963">
        <v>35</v>
      </c>
    </row>
    <row r="60" spans="1:9" ht="12" customHeight="1">
      <c r="A60" s="941">
        <v>36</v>
      </c>
      <c r="B60" s="2144" t="s">
        <v>59</v>
      </c>
      <c r="C60" s="1981"/>
      <c r="D60" s="1981"/>
      <c r="E60" s="2771"/>
      <c r="F60" s="1981"/>
      <c r="G60" s="1981"/>
      <c r="H60" s="719"/>
      <c r="I60" s="963">
        <v>36</v>
      </c>
    </row>
    <row r="61" spans="1:9" ht="12" customHeight="1">
      <c r="A61" s="1047">
        <v>37</v>
      </c>
      <c r="B61" s="2984" t="s">
        <v>2050</v>
      </c>
      <c r="C61" s="1669"/>
      <c r="D61" s="1669"/>
      <c r="E61" s="2772"/>
      <c r="F61" s="1669"/>
      <c r="G61" s="1669"/>
      <c r="H61" s="974"/>
      <c r="I61" s="970">
        <v>37</v>
      </c>
    </row>
    <row r="62" spans="1:9">
      <c r="A62" s="942"/>
      <c r="B62" s="2144" t="s">
        <v>2051</v>
      </c>
      <c r="C62" s="1981"/>
      <c r="D62" s="1981"/>
      <c r="E62" s="2771"/>
      <c r="F62" s="1981"/>
      <c r="G62" s="1981"/>
      <c r="H62" s="719"/>
      <c r="I62" s="945"/>
    </row>
    <row r="63" spans="1:9" ht="11.1" customHeight="1" thickBot="1">
      <c r="A63" s="929">
        <v>38</v>
      </c>
      <c r="B63" s="1622" t="s">
        <v>180</v>
      </c>
      <c r="C63" s="1667"/>
      <c r="D63" s="1667"/>
      <c r="E63" s="1998"/>
      <c r="F63" s="1667"/>
      <c r="G63" s="1667"/>
      <c r="H63" s="1668"/>
      <c r="I63" s="927">
        <v>38</v>
      </c>
    </row>
    <row r="64" spans="1:9" ht="12" thickTop="1">
      <c r="A64" s="941">
        <v>39</v>
      </c>
      <c r="B64" s="2144" t="s">
        <v>181</v>
      </c>
      <c r="C64" s="719"/>
      <c r="D64" s="719"/>
      <c r="E64" s="719"/>
      <c r="F64" s="719"/>
      <c r="G64" s="719"/>
      <c r="H64" s="719"/>
      <c r="I64" s="963">
        <v>39</v>
      </c>
    </row>
    <row r="65" spans="1:9">
      <c r="A65" s="971"/>
      <c r="B65" s="2000" t="s">
        <v>182</v>
      </c>
      <c r="C65" s="724"/>
      <c r="D65" s="724"/>
      <c r="E65" s="724"/>
      <c r="F65" s="724"/>
      <c r="G65" s="724"/>
      <c r="H65" s="724"/>
      <c r="I65" s="719"/>
    </row>
  </sheetData>
  <pageMargins left="0.65" right="0.25" top="0.5" bottom="0.5" header="0.25" footer="0.25"/>
  <pageSetup scale="95" orientation="portrait" horizontalDpi="1200" verticalDpi="1200" r:id="rId1"/>
  <headerFooter alignWithMargins="0">
    <oddHeader>&amp;L&amp;"Arial,Regular"&amp;8Road Initials: UPRR  Year: 2012&amp;R&amp;"Arial,Regular"&amp;8 41</oddHeader>
    <oddFooter>&amp;L&amp;"Arial,Regular"&amp;8Railroad Annual Report R-1</oddFooter>
  </headerFooter>
</worksheet>
</file>

<file path=xl/worksheets/sheet37.xml><?xml version="1.0" encoding="utf-8"?>
<worksheet xmlns="http://schemas.openxmlformats.org/spreadsheetml/2006/main" xmlns:r="http://schemas.openxmlformats.org/officeDocument/2006/relationships">
  <sheetPr codeName="Sheet37">
    <pageSetUpPr fitToPage="1"/>
  </sheetPr>
  <dimension ref="A1:K88"/>
  <sheetViews>
    <sheetView zoomScaleNormal="100" workbookViewId="0"/>
  </sheetViews>
  <sheetFormatPr defaultColWidth="9.625" defaultRowHeight="9.75"/>
  <cols>
    <col min="1" max="1" width="3.375" style="998" customWidth="1"/>
    <col min="2" max="2" width="6.625" style="998" customWidth="1"/>
    <col min="3" max="3" width="35.375" style="998" customWidth="1"/>
    <col min="4" max="4" width="2.375" style="997" customWidth="1"/>
    <col min="5" max="5" width="11.5" style="998" customWidth="1"/>
    <col min="6" max="6" width="2.375" style="997" customWidth="1"/>
    <col min="7" max="7" width="9.625" style="998" customWidth="1"/>
    <col min="8" max="8" width="2.375" style="998" customWidth="1"/>
    <col min="9" max="9" width="9.875" style="998" customWidth="1"/>
    <col min="10" max="10" width="3.375" style="998" customWidth="1"/>
    <col min="11" max="11" width="6.625" style="998" customWidth="1"/>
    <col min="12" max="16384" width="9.625" style="998"/>
  </cols>
  <sheetData>
    <row r="1" spans="1:10" ht="9.75" customHeight="1">
      <c r="A1" s="1945"/>
      <c r="B1" s="1946"/>
      <c r="C1" s="1643"/>
      <c r="D1" s="2981"/>
      <c r="E1" s="1946"/>
      <c r="F1" s="2981"/>
      <c r="G1" s="1946"/>
      <c r="H1" s="1946"/>
      <c r="I1" s="1946"/>
      <c r="J1" s="1948"/>
    </row>
    <row r="2" spans="1:10" ht="9.75" customHeight="1">
      <c r="A2" s="914" t="s">
        <v>2113</v>
      </c>
      <c r="B2" s="913"/>
      <c r="C2" s="1573"/>
      <c r="D2" s="912"/>
      <c r="E2" s="913"/>
      <c r="F2" s="912"/>
      <c r="G2" s="913"/>
      <c r="H2" s="913"/>
      <c r="I2" s="913"/>
      <c r="J2" s="911"/>
    </row>
    <row r="3" spans="1:10" ht="9.75" customHeight="1">
      <c r="A3" s="914" t="s">
        <v>1</v>
      </c>
      <c r="B3" s="913"/>
      <c r="C3" s="913"/>
      <c r="D3" s="912"/>
      <c r="E3" s="1573"/>
      <c r="F3" s="912"/>
      <c r="G3" s="913"/>
      <c r="H3" s="913"/>
      <c r="I3" s="913"/>
      <c r="J3" s="911"/>
    </row>
    <row r="4" spans="1:10" ht="9.75" customHeight="1">
      <c r="A4" s="1575"/>
      <c r="B4" s="741"/>
      <c r="C4" s="741"/>
      <c r="D4" s="908"/>
      <c r="E4" s="741"/>
      <c r="F4" s="908"/>
      <c r="G4" s="741"/>
      <c r="H4" s="741"/>
      <c r="I4" s="741"/>
      <c r="J4" s="906"/>
    </row>
    <row r="5" spans="1:10" ht="9.75" customHeight="1">
      <c r="A5" s="896" t="s">
        <v>65</v>
      </c>
      <c r="B5" s="1721" t="s">
        <v>3085</v>
      </c>
      <c r="C5" s="741"/>
      <c r="D5" s="908"/>
      <c r="E5" s="741"/>
      <c r="F5" s="908"/>
      <c r="G5" s="741"/>
      <c r="H5" s="741"/>
      <c r="I5" s="741"/>
      <c r="J5" s="906"/>
    </row>
    <row r="6" spans="1:10" ht="9.75" customHeight="1">
      <c r="A6" s="910"/>
      <c r="B6" s="1721" t="s">
        <v>3086</v>
      </c>
      <c r="C6" s="741"/>
      <c r="D6" s="908"/>
      <c r="E6" s="741"/>
      <c r="F6" s="908"/>
      <c r="G6" s="741"/>
      <c r="H6" s="741"/>
      <c r="I6" s="741"/>
      <c r="J6" s="906"/>
    </row>
    <row r="7" spans="1:10" ht="9.75" customHeight="1">
      <c r="A7" s="910"/>
      <c r="B7" s="1721" t="s">
        <v>3087</v>
      </c>
      <c r="C7" s="741"/>
      <c r="D7" s="908"/>
      <c r="E7" s="741"/>
      <c r="F7" s="908"/>
      <c r="G7" s="741"/>
      <c r="H7" s="741"/>
      <c r="I7" s="741"/>
      <c r="J7" s="906"/>
    </row>
    <row r="8" spans="1:10" ht="9.75" customHeight="1">
      <c r="A8" s="910"/>
      <c r="B8" s="1721" t="s">
        <v>3088</v>
      </c>
      <c r="C8" s="741"/>
      <c r="D8" s="908"/>
      <c r="E8" s="741"/>
      <c r="F8" s="908"/>
      <c r="G8" s="741"/>
      <c r="H8" s="741"/>
      <c r="I8" s="741"/>
      <c r="J8" s="906"/>
    </row>
    <row r="9" spans="1:10" ht="9.75" customHeight="1">
      <c r="A9" s="910"/>
      <c r="B9" s="1721" t="s">
        <v>3089</v>
      </c>
      <c r="C9" s="741"/>
      <c r="D9" s="908"/>
      <c r="E9" s="741"/>
      <c r="F9" s="908"/>
      <c r="G9" s="741"/>
      <c r="H9" s="741"/>
      <c r="I9" s="741"/>
      <c r="J9" s="906"/>
    </row>
    <row r="10" spans="1:10" ht="9.75" customHeight="1">
      <c r="A10" s="910"/>
      <c r="B10" s="1721" t="s">
        <v>3090</v>
      </c>
      <c r="C10" s="741"/>
      <c r="D10" s="908"/>
      <c r="E10" s="741"/>
      <c r="F10" s="908"/>
      <c r="G10" s="741"/>
      <c r="H10" s="741"/>
      <c r="I10" s="741"/>
      <c r="J10" s="906"/>
    </row>
    <row r="11" spans="1:10" ht="9.75" customHeight="1">
      <c r="A11" s="910"/>
      <c r="B11" s="1721" t="s">
        <v>3091</v>
      </c>
      <c r="C11" s="741"/>
      <c r="D11" s="908"/>
      <c r="E11" s="741"/>
      <c r="F11" s="908"/>
      <c r="G11" s="741"/>
      <c r="H11" s="741"/>
      <c r="I11" s="741"/>
      <c r="J11" s="906"/>
    </row>
    <row r="12" spans="1:10" ht="9.75" customHeight="1">
      <c r="A12" s="910"/>
      <c r="B12" s="1721" t="s">
        <v>3092</v>
      </c>
      <c r="C12" s="741"/>
      <c r="D12" s="908"/>
      <c r="E12" s="741"/>
      <c r="F12" s="908"/>
      <c r="G12" s="741"/>
      <c r="H12" s="741"/>
      <c r="I12" s="741"/>
      <c r="J12" s="906"/>
    </row>
    <row r="13" spans="1:10" ht="9.75" customHeight="1">
      <c r="A13" s="1575"/>
      <c r="B13" s="905"/>
      <c r="C13" s="741"/>
      <c r="D13" s="908"/>
      <c r="E13" s="741"/>
      <c r="F13" s="908"/>
      <c r="G13" s="741"/>
      <c r="H13" s="741"/>
      <c r="I13" s="741"/>
      <c r="J13" s="906"/>
    </row>
    <row r="14" spans="1:10" ht="9.75" customHeight="1">
      <c r="A14" s="896" t="s">
        <v>67</v>
      </c>
      <c r="B14" s="1721" t="s">
        <v>3093</v>
      </c>
      <c r="C14" s="741"/>
      <c r="D14" s="908"/>
      <c r="E14" s="741"/>
      <c r="F14" s="908"/>
      <c r="G14" s="741"/>
      <c r="H14" s="741"/>
      <c r="I14" s="741"/>
      <c r="J14" s="906"/>
    </row>
    <row r="15" spans="1:10" ht="9.75" customHeight="1">
      <c r="A15" s="910"/>
      <c r="B15" s="1721" t="s">
        <v>3094</v>
      </c>
      <c r="C15" s="741"/>
      <c r="D15" s="908"/>
      <c r="E15" s="741"/>
      <c r="F15" s="908"/>
      <c r="G15" s="741"/>
      <c r="H15" s="741"/>
      <c r="I15" s="741"/>
      <c r="J15" s="906"/>
    </row>
    <row r="16" spans="1:10" ht="9.75" customHeight="1">
      <c r="A16" s="1575"/>
      <c r="B16" s="905"/>
      <c r="C16" s="741"/>
      <c r="D16" s="908"/>
      <c r="E16" s="741"/>
      <c r="F16" s="908"/>
      <c r="G16" s="741"/>
      <c r="H16" s="741"/>
      <c r="I16" s="741"/>
      <c r="J16" s="906"/>
    </row>
    <row r="17" spans="1:10" ht="9.75" customHeight="1">
      <c r="A17" s="896" t="s">
        <v>68</v>
      </c>
      <c r="B17" s="1721" t="s">
        <v>3095</v>
      </c>
      <c r="C17" s="741"/>
      <c r="D17" s="908"/>
      <c r="E17" s="741"/>
      <c r="F17" s="908"/>
      <c r="G17" s="741"/>
      <c r="H17" s="741"/>
      <c r="I17" s="741"/>
      <c r="J17" s="906"/>
    </row>
    <row r="18" spans="1:10" ht="9.75" customHeight="1">
      <c r="A18" s="910"/>
      <c r="B18" s="1721" t="s">
        <v>3096</v>
      </c>
      <c r="C18" s="741"/>
      <c r="D18" s="908"/>
      <c r="E18" s="741"/>
      <c r="F18" s="908"/>
      <c r="G18" s="741"/>
      <c r="H18" s="741"/>
      <c r="I18" s="741"/>
      <c r="J18" s="906"/>
    </row>
    <row r="19" spans="1:10" ht="9.75" customHeight="1">
      <c r="A19" s="910"/>
      <c r="B19" s="1721" t="s">
        <v>3097</v>
      </c>
      <c r="C19" s="741"/>
      <c r="D19" s="908"/>
      <c r="E19" s="741"/>
      <c r="F19" s="908"/>
      <c r="G19" s="741"/>
      <c r="H19" s="741"/>
      <c r="I19" s="741"/>
      <c r="J19" s="906"/>
    </row>
    <row r="20" spans="1:10" ht="9.75" customHeight="1">
      <c r="A20" s="910"/>
      <c r="B20" s="1721" t="s">
        <v>3098</v>
      </c>
      <c r="C20" s="741"/>
      <c r="D20" s="908"/>
      <c r="E20" s="741"/>
      <c r="F20" s="908"/>
      <c r="G20" s="741"/>
      <c r="H20" s="741"/>
      <c r="I20" s="741"/>
      <c r="J20" s="906"/>
    </row>
    <row r="21" spans="1:10" ht="9.75" customHeight="1">
      <c r="A21" s="1575"/>
      <c r="B21" s="905"/>
      <c r="C21" s="741"/>
      <c r="D21" s="908"/>
      <c r="E21" s="741"/>
      <c r="F21" s="908"/>
      <c r="G21" s="741"/>
      <c r="H21" s="741"/>
      <c r="I21" s="741"/>
      <c r="J21" s="906"/>
    </row>
    <row r="22" spans="1:10" ht="9.75" customHeight="1">
      <c r="A22" s="896" t="s">
        <v>69</v>
      </c>
      <c r="B22" s="1721" t="s">
        <v>3099</v>
      </c>
      <c r="C22" s="741"/>
      <c r="D22" s="908"/>
      <c r="E22" s="741"/>
      <c r="F22" s="908"/>
      <c r="G22" s="741"/>
      <c r="H22" s="741"/>
      <c r="I22" s="741"/>
      <c r="J22" s="906"/>
    </row>
    <row r="23" spans="1:10" ht="9.75" customHeight="1">
      <c r="A23" s="1575"/>
      <c r="B23" s="905"/>
      <c r="C23" s="741"/>
      <c r="D23" s="908"/>
      <c r="E23" s="741"/>
      <c r="F23" s="908"/>
      <c r="G23" s="741"/>
      <c r="H23" s="741"/>
      <c r="I23" s="741"/>
      <c r="J23" s="906"/>
    </row>
    <row r="24" spans="1:10" ht="9.75" customHeight="1">
      <c r="A24" s="896" t="s">
        <v>70</v>
      </c>
      <c r="B24" s="1721" t="s">
        <v>3100</v>
      </c>
      <c r="C24" s="741"/>
      <c r="D24" s="908"/>
      <c r="E24" s="741"/>
      <c r="F24" s="908"/>
      <c r="G24" s="741"/>
      <c r="H24" s="741"/>
      <c r="I24" s="741"/>
      <c r="J24" s="906"/>
    </row>
    <row r="25" spans="1:10" ht="9.75" customHeight="1">
      <c r="A25" s="910"/>
      <c r="B25" s="1721" t="s">
        <v>3101</v>
      </c>
      <c r="C25" s="741"/>
      <c r="D25" s="908"/>
      <c r="E25" s="741"/>
      <c r="F25" s="908"/>
      <c r="G25" s="741"/>
      <c r="H25" s="741"/>
      <c r="I25" s="741"/>
      <c r="J25" s="906"/>
    </row>
    <row r="26" spans="1:10" ht="9.75" customHeight="1">
      <c r="A26" s="910"/>
      <c r="B26" s="1721" t="s">
        <v>3102</v>
      </c>
      <c r="C26" s="741"/>
      <c r="D26" s="908"/>
      <c r="E26" s="741"/>
      <c r="F26" s="908"/>
      <c r="G26" s="741"/>
      <c r="H26" s="741"/>
      <c r="I26" s="741"/>
      <c r="J26" s="906"/>
    </row>
    <row r="27" spans="1:10" ht="9.75" customHeight="1">
      <c r="A27" s="910"/>
      <c r="B27" s="1721" t="s">
        <v>3103</v>
      </c>
      <c r="C27" s="741"/>
      <c r="D27" s="908"/>
      <c r="E27" s="908"/>
      <c r="F27" s="908"/>
      <c r="G27" s="741"/>
      <c r="H27" s="741"/>
      <c r="I27" s="741"/>
      <c r="J27" s="906"/>
    </row>
    <row r="28" spans="1:10" ht="9.75" customHeight="1">
      <c r="A28" s="910"/>
      <c r="B28" s="905" t="s">
        <v>3104</v>
      </c>
      <c r="C28" s="741"/>
      <c r="D28" s="908"/>
      <c r="E28" s="741"/>
      <c r="F28" s="908"/>
      <c r="G28" s="741"/>
      <c r="H28" s="741"/>
      <c r="I28" s="741"/>
      <c r="J28" s="906"/>
    </row>
    <row r="29" spans="1:10" ht="9.75" customHeight="1">
      <c r="A29" s="910"/>
      <c r="B29" s="1721" t="s">
        <v>3105</v>
      </c>
      <c r="C29" s="741"/>
      <c r="D29" s="908"/>
      <c r="E29" s="741"/>
      <c r="F29" s="908"/>
      <c r="G29" s="741"/>
      <c r="H29" s="741"/>
      <c r="I29" s="741"/>
      <c r="J29" s="906"/>
    </row>
    <row r="30" spans="1:10" ht="9.75" customHeight="1">
      <c r="A30" s="910"/>
      <c r="B30" s="1721" t="s">
        <v>3106</v>
      </c>
      <c r="C30" s="741"/>
      <c r="D30" s="908"/>
      <c r="E30" s="741"/>
      <c r="F30" s="908"/>
      <c r="G30" s="741"/>
      <c r="H30" s="741"/>
      <c r="I30" s="741"/>
      <c r="J30" s="906"/>
    </row>
    <row r="31" spans="1:10" ht="9.75" customHeight="1">
      <c r="A31" s="1575"/>
      <c r="B31" s="905"/>
      <c r="C31" s="741"/>
      <c r="D31" s="908"/>
      <c r="E31" s="741"/>
      <c r="F31" s="908"/>
      <c r="G31" s="741"/>
      <c r="H31" s="741"/>
      <c r="I31" s="741"/>
      <c r="J31" s="906"/>
    </row>
    <row r="32" spans="1:10" ht="9.75" customHeight="1">
      <c r="A32" s="896" t="s">
        <v>514</v>
      </c>
      <c r="B32" s="1721" t="s">
        <v>3107</v>
      </c>
      <c r="C32" s="741"/>
      <c r="D32" s="908"/>
      <c r="E32" s="741"/>
      <c r="F32" s="908"/>
      <c r="G32" s="741"/>
      <c r="H32" s="741"/>
      <c r="I32" s="741"/>
      <c r="J32" s="906"/>
    </row>
    <row r="33" spans="1:11" ht="9.75" customHeight="1">
      <c r="A33" s="910"/>
      <c r="B33" s="1721" t="s">
        <v>3108</v>
      </c>
      <c r="C33" s="741"/>
      <c r="D33" s="908"/>
      <c r="E33" s="741"/>
      <c r="F33" s="908"/>
      <c r="G33" s="741"/>
      <c r="H33" s="741"/>
      <c r="I33" s="741"/>
      <c r="J33" s="906"/>
    </row>
    <row r="34" spans="1:11" ht="4.5" customHeight="1">
      <c r="A34" s="1575"/>
      <c r="B34" s="741"/>
      <c r="C34" s="741"/>
      <c r="D34" s="908"/>
      <c r="E34" s="741"/>
      <c r="F34" s="908"/>
      <c r="G34" s="741"/>
      <c r="H34" s="741"/>
      <c r="I34" s="1044"/>
      <c r="J34" s="906"/>
    </row>
    <row r="35" spans="1:11" ht="9.75" customHeight="1">
      <c r="A35" s="1964"/>
      <c r="B35" s="1948"/>
      <c r="C35" s="1948"/>
      <c r="D35" s="2981"/>
      <c r="E35" s="1948"/>
      <c r="F35" s="2981"/>
      <c r="G35" s="1948"/>
      <c r="H35" s="1965" t="s">
        <v>2114</v>
      </c>
      <c r="I35" s="1966"/>
      <c r="J35" s="1948"/>
    </row>
    <row r="36" spans="1:11" ht="9.75" customHeight="1">
      <c r="A36" s="1579"/>
      <c r="B36" s="906"/>
      <c r="C36" s="906"/>
      <c r="D36" s="912" t="s">
        <v>2115</v>
      </c>
      <c r="E36" s="1967"/>
      <c r="F36" s="1722" t="s">
        <v>2116</v>
      </c>
      <c r="G36" s="1966"/>
      <c r="H36" s="1967" t="s">
        <v>2117</v>
      </c>
      <c r="I36" s="1966"/>
      <c r="J36" s="906"/>
    </row>
    <row r="37" spans="1:11" ht="9.75" customHeight="1">
      <c r="A37" s="895" t="s">
        <v>7</v>
      </c>
      <c r="B37" s="892" t="s">
        <v>803</v>
      </c>
      <c r="C37" s="906"/>
      <c r="D37" s="912" t="s">
        <v>2118</v>
      </c>
      <c r="E37" s="1967"/>
      <c r="F37" s="1722" t="s">
        <v>2119</v>
      </c>
      <c r="G37" s="1966"/>
      <c r="H37" s="1967" t="s">
        <v>2120</v>
      </c>
      <c r="I37" s="1966"/>
      <c r="J37" s="892" t="s">
        <v>7</v>
      </c>
    </row>
    <row r="38" spans="1:11" ht="9.75" customHeight="1">
      <c r="A38" s="895" t="s">
        <v>12</v>
      </c>
      <c r="B38" s="892" t="s">
        <v>2121</v>
      </c>
      <c r="C38" s="892" t="s">
        <v>2122</v>
      </c>
      <c r="D38" s="912" t="s">
        <v>2123</v>
      </c>
      <c r="E38" s="1967"/>
      <c r="F38" s="1722" t="s">
        <v>2124</v>
      </c>
      <c r="G38" s="1966"/>
      <c r="H38" s="1967" t="s">
        <v>2125</v>
      </c>
      <c r="I38" s="1966"/>
      <c r="J38" s="892" t="s">
        <v>12</v>
      </c>
    </row>
    <row r="39" spans="1:11" ht="9.75" customHeight="1">
      <c r="A39" s="885"/>
      <c r="B39" s="881" t="s">
        <v>21</v>
      </c>
      <c r="C39" s="881" t="s">
        <v>22</v>
      </c>
      <c r="D39" s="866" t="s">
        <v>23</v>
      </c>
      <c r="E39" s="1723"/>
      <c r="F39" s="1724" t="s">
        <v>168</v>
      </c>
      <c r="G39" s="1968"/>
      <c r="H39" s="1723" t="s">
        <v>24</v>
      </c>
      <c r="I39" s="1968"/>
      <c r="J39" s="902"/>
    </row>
    <row r="40" spans="1:11" ht="9.75" customHeight="1">
      <c r="A40" s="1582">
        <v>1</v>
      </c>
      <c r="B40" s="881" t="s">
        <v>2126</v>
      </c>
      <c r="C40" s="1969" t="s">
        <v>2127</v>
      </c>
      <c r="D40" s="1970"/>
      <c r="E40" s="1957">
        <v>25990</v>
      </c>
      <c r="F40" s="1970"/>
      <c r="G40" s="1971">
        <v>59403398</v>
      </c>
      <c r="H40" s="1970"/>
      <c r="I40" s="1725">
        <v>17722857</v>
      </c>
      <c r="J40" s="1582">
        <v>1</v>
      </c>
    </row>
    <row r="41" spans="1:11" ht="9.75" customHeight="1">
      <c r="A41" s="1582">
        <v>2</v>
      </c>
      <c r="B41" s="902"/>
      <c r="C41" s="1593"/>
      <c r="D41" s="1396"/>
      <c r="E41" s="1957"/>
      <c r="F41" s="1396"/>
      <c r="G41" s="1971"/>
      <c r="H41" s="1970"/>
      <c r="I41" s="1726"/>
      <c r="J41" s="888">
        <v>2</v>
      </c>
      <c r="K41" s="997"/>
    </row>
    <row r="42" spans="1:11" ht="9.75" customHeight="1">
      <c r="A42" s="1582">
        <v>3</v>
      </c>
      <c r="B42" s="902"/>
      <c r="C42" s="1727" t="s">
        <v>2128</v>
      </c>
      <c r="D42" s="1396"/>
      <c r="E42" s="1957"/>
      <c r="F42" s="1396"/>
      <c r="G42" s="1971"/>
      <c r="H42" s="1970"/>
      <c r="I42" s="1726"/>
      <c r="J42" s="888">
        <v>3</v>
      </c>
      <c r="K42" s="997"/>
    </row>
    <row r="43" spans="1:11" ht="9.75" customHeight="1">
      <c r="A43" s="1582">
        <v>4</v>
      </c>
      <c r="B43" s="887"/>
      <c r="C43" s="1969"/>
      <c r="D43" s="1728"/>
      <c r="E43" s="1726"/>
      <c r="F43" s="1728"/>
      <c r="G43" s="1375"/>
      <c r="H43" s="1728"/>
      <c r="I43" s="2927"/>
      <c r="J43" s="888">
        <v>4</v>
      </c>
      <c r="K43" s="997"/>
    </row>
    <row r="44" spans="1:11" ht="9.75" customHeight="1">
      <c r="A44" s="1582">
        <v>5</v>
      </c>
      <c r="B44" s="887" t="s">
        <v>2129</v>
      </c>
      <c r="C44" s="1969" t="s">
        <v>2130</v>
      </c>
      <c r="D44" s="1728"/>
      <c r="E44" s="873">
        <v>1</v>
      </c>
      <c r="F44" s="1728"/>
      <c r="G44" s="1375"/>
      <c r="H44" s="1728"/>
      <c r="I44" s="1726"/>
      <c r="J44" s="888">
        <v>5</v>
      </c>
      <c r="K44" s="997"/>
    </row>
    <row r="45" spans="1:11" ht="9.75" customHeight="1">
      <c r="A45" s="1582">
        <v>6</v>
      </c>
      <c r="B45" s="887" t="s">
        <v>2129</v>
      </c>
      <c r="C45" s="1969" t="s">
        <v>2131</v>
      </c>
      <c r="D45" s="1728"/>
      <c r="E45" s="1726"/>
      <c r="F45" s="1728" t="s">
        <v>185</v>
      </c>
      <c r="G45" s="1375">
        <v>244</v>
      </c>
      <c r="H45" s="1728" t="s">
        <v>2075</v>
      </c>
      <c r="I45" s="1726"/>
      <c r="J45" s="1582">
        <v>6</v>
      </c>
    </row>
    <row r="46" spans="1:11" ht="9.75" customHeight="1">
      <c r="A46" s="1582">
        <v>7</v>
      </c>
      <c r="B46" s="887" t="s">
        <v>2129</v>
      </c>
      <c r="C46" s="1969" t="s">
        <v>2132</v>
      </c>
      <c r="D46" s="1728"/>
      <c r="E46" s="1726"/>
      <c r="F46" s="1728" t="s">
        <v>185</v>
      </c>
      <c r="G46" s="1375">
        <v>11</v>
      </c>
      <c r="H46" s="1728" t="s">
        <v>2075</v>
      </c>
      <c r="I46" s="1726"/>
      <c r="J46" s="1582">
        <v>7</v>
      </c>
    </row>
    <row r="47" spans="1:11" ht="9.75" customHeight="1">
      <c r="A47" s="1582">
        <v>8</v>
      </c>
      <c r="B47" s="887" t="s">
        <v>2129</v>
      </c>
      <c r="C47" s="1969" t="s">
        <v>2133</v>
      </c>
      <c r="D47" s="1396"/>
      <c r="E47" s="1726"/>
      <c r="F47" s="1728"/>
      <c r="G47" s="1375">
        <v>16</v>
      </c>
      <c r="H47" s="1728" t="s">
        <v>2075</v>
      </c>
      <c r="I47" s="1726"/>
      <c r="J47" s="1582">
        <v>8</v>
      </c>
    </row>
    <row r="48" spans="1:11" ht="9.75" customHeight="1">
      <c r="A48" s="1582">
        <v>9</v>
      </c>
      <c r="B48" s="887" t="s">
        <v>2129</v>
      </c>
      <c r="C48" s="1969" t="s">
        <v>2134</v>
      </c>
      <c r="D48" s="1396"/>
      <c r="E48" s="1726"/>
      <c r="F48" s="1728"/>
      <c r="G48" s="1375">
        <v>36</v>
      </c>
      <c r="H48" s="1728" t="s">
        <v>2075</v>
      </c>
      <c r="I48" s="1726"/>
      <c r="J48" s="1582">
        <v>9</v>
      </c>
    </row>
    <row r="49" spans="1:10" ht="9.75" customHeight="1">
      <c r="A49" s="1582">
        <v>10</v>
      </c>
      <c r="B49" s="887" t="s">
        <v>2129</v>
      </c>
      <c r="C49" s="1969" t="s">
        <v>2135</v>
      </c>
      <c r="D49" s="1396"/>
      <c r="E49" s="1726"/>
      <c r="F49" s="1728" t="s">
        <v>185</v>
      </c>
      <c r="G49" s="1375">
        <v>581</v>
      </c>
      <c r="H49" s="1728" t="s">
        <v>2075</v>
      </c>
      <c r="I49" s="1726"/>
      <c r="J49" s="1582">
        <v>10</v>
      </c>
    </row>
    <row r="50" spans="1:10" ht="9.75" customHeight="1">
      <c r="A50" s="1582">
        <v>11</v>
      </c>
      <c r="B50" s="887" t="s">
        <v>2129</v>
      </c>
      <c r="C50" s="1969" t="s">
        <v>2136</v>
      </c>
      <c r="D50" s="1396"/>
      <c r="E50" s="1726"/>
      <c r="F50" s="1728" t="s">
        <v>185</v>
      </c>
      <c r="G50" s="1375">
        <v>2960</v>
      </c>
      <c r="H50" s="1728" t="s">
        <v>2075</v>
      </c>
      <c r="I50" s="1726"/>
      <c r="J50" s="1582">
        <v>11</v>
      </c>
    </row>
    <row r="51" spans="1:10" ht="9.75" customHeight="1">
      <c r="A51" s="1582">
        <v>12</v>
      </c>
      <c r="B51" s="887" t="s">
        <v>2129</v>
      </c>
      <c r="C51" s="1969" t="s">
        <v>2137</v>
      </c>
      <c r="D51" s="1396"/>
      <c r="E51" s="1726"/>
      <c r="F51" s="1728" t="s">
        <v>185</v>
      </c>
      <c r="G51" s="1375">
        <v>104</v>
      </c>
      <c r="H51" s="1728" t="s">
        <v>2075</v>
      </c>
      <c r="I51" s="1726"/>
      <c r="J51" s="1582">
        <v>12</v>
      </c>
    </row>
    <row r="52" spans="1:10" ht="9.75" customHeight="1">
      <c r="A52" s="1582">
        <v>13</v>
      </c>
      <c r="B52" s="887" t="s">
        <v>2129</v>
      </c>
      <c r="C52" s="1969" t="s">
        <v>2138</v>
      </c>
      <c r="D52" s="1396"/>
      <c r="E52" s="1726"/>
      <c r="F52" s="1728" t="s">
        <v>185</v>
      </c>
      <c r="G52" s="1375">
        <v>419</v>
      </c>
      <c r="H52" s="1728" t="s">
        <v>2075</v>
      </c>
      <c r="I52" s="1726"/>
      <c r="J52" s="1582">
        <v>13</v>
      </c>
    </row>
    <row r="53" spans="1:10" ht="9.75" customHeight="1">
      <c r="A53" s="1582">
        <v>14</v>
      </c>
      <c r="B53" s="887" t="s">
        <v>2129</v>
      </c>
      <c r="C53" s="1593" t="s">
        <v>2139</v>
      </c>
      <c r="D53" s="1396"/>
      <c r="E53" s="1726"/>
      <c r="F53" s="1396"/>
      <c r="G53" s="1375"/>
      <c r="H53" s="1970"/>
      <c r="I53" s="1726"/>
      <c r="J53" s="1582">
        <v>14</v>
      </c>
    </row>
    <row r="54" spans="1:10" ht="9.75" customHeight="1">
      <c r="A54" s="1582">
        <v>15</v>
      </c>
      <c r="B54" s="887"/>
      <c r="C54" s="1593" t="s">
        <v>2140</v>
      </c>
      <c r="D54" s="1396"/>
      <c r="E54" s="1726"/>
      <c r="F54" s="1728"/>
      <c r="G54" s="1375">
        <v>34</v>
      </c>
      <c r="H54" s="1728" t="s">
        <v>2075</v>
      </c>
      <c r="I54" s="1726"/>
      <c r="J54" s="1582">
        <v>15</v>
      </c>
    </row>
    <row r="55" spans="1:10" ht="9.75" customHeight="1">
      <c r="A55" s="1582">
        <v>16</v>
      </c>
      <c r="B55" s="887" t="s">
        <v>2129</v>
      </c>
      <c r="C55" s="1593" t="s">
        <v>2141</v>
      </c>
      <c r="D55" s="1396"/>
      <c r="E55" s="1957"/>
      <c r="F55" s="1728"/>
      <c r="G55" s="1375">
        <v>40</v>
      </c>
      <c r="H55" s="1728" t="s">
        <v>2075</v>
      </c>
      <c r="I55" s="1957"/>
      <c r="J55" s="1582">
        <v>16</v>
      </c>
    </row>
    <row r="56" spans="1:10" ht="9.75" customHeight="1">
      <c r="A56" s="1582">
        <v>17</v>
      </c>
      <c r="B56" s="887" t="s">
        <v>2129</v>
      </c>
      <c r="C56" s="1593" t="s">
        <v>2142</v>
      </c>
      <c r="D56" s="1396"/>
      <c r="E56" s="1957"/>
      <c r="F56" s="1396"/>
      <c r="G56" s="1375"/>
      <c r="H56" s="1396"/>
      <c r="I56" s="1957"/>
      <c r="J56" s="1582">
        <v>17</v>
      </c>
    </row>
    <row r="57" spans="1:10" ht="9.75" customHeight="1">
      <c r="A57" s="1582">
        <v>18</v>
      </c>
      <c r="B57" s="887"/>
      <c r="C57" s="1593" t="s">
        <v>2143</v>
      </c>
      <c r="D57" s="1396"/>
      <c r="E57" s="1957"/>
      <c r="F57" s="1396"/>
      <c r="G57" s="1375">
        <v>581</v>
      </c>
      <c r="H57" s="1728" t="s">
        <v>2075</v>
      </c>
      <c r="I57" s="1957"/>
      <c r="J57" s="1582">
        <v>18</v>
      </c>
    </row>
    <row r="58" spans="1:10" ht="9.75" customHeight="1">
      <c r="A58" s="1582">
        <v>19</v>
      </c>
      <c r="B58" s="887" t="s">
        <v>2129</v>
      </c>
      <c r="C58" s="1593" t="s">
        <v>2144</v>
      </c>
      <c r="D58" s="1396"/>
      <c r="E58" s="873">
        <v>9</v>
      </c>
      <c r="F58" s="2147" t="s">
        <v>2078</v>
      </c>
      <c r="G58" s="1375">
        <v>11435</v>
      </c>
      <c r="H58" s="2147" t="s">
        <v>2080</v>
      </c>
      <c r="I58" s="1957"/>
      <c r="J58" s="1582">
        <v>19</v>
      </c>
    </row>
    <row r="59" spans="1:10" ht="9.75" customHeight="1">
      <c r="A59" s="1582">
        <v>20</v>
      </c>
      <c r="B59" s="887"/>
      <c r="C59" s="1593"/>
      <c r="D59" s="1396"/>
      <c r="E59" s="1726"/>
      <c r="F59" s="2147"/>
      <c r="G59" s="1375"/>
      <c r="H59" s="2147"/>
      <c r="I59" s="1957"/>
      <c r="J59" s="1582">
        <v>20</v>
      </c>
    </row>
    <row r="60" spans="1:10" ht="9.75" customHeight="1">
      <c r="A60" s="1582">
        <v>21</v>
      </c>
      <c r="B60" s="887"/>
      <c r="C60" s="1593"/>
      <c r="D60" s="1396"/>
      <c r="E60" s="1726"/>
      <c r="F60" s="2147"/>
      <c r="G60" s="1375"/>
      <c r="H60" s="2147"/>
      <c r="I60" s="1957"/>
      <c r="J60" s="1582">
        <v>21</v>
      </c>
    </row>
    <row r="61" spans="1:10" ht="9.75" customHeight="1">
      <c r="A61" s="1582">
        <v>22</v>
      </c>
      <c r="B61" s="887"/>
      <c r="C61" s="1593"/>
      <c r="D61" s="1396"/>
      <c r="E61" s="1726"/>
      <c r="F61" s="2148"/>
      <c r="G61" s="1375"/>
      <c r="H61" s="2148"/>
      <c r="I61" s="1957"/>
      <c r="J61" s="1582">
        <v>22</v>
      </c>
    </row>
    <row r="62" spans="1:10" ht="9.75" customHeight="1">
      <c r="A62" s="1582">
        <v>23</v>
      </c>
      <c r="B62" s="887"/>
      <c r="C62" s="1969" t="s">
        <v>2145</v>
      </c>
      <c r="D62" s="1396"/>
      <c r="E62" s="873">
        <v>10</v>
      </c>
      <c r="F62" s="871"/>
      <c r="G62" s="1729">
        <v>16461</v>
      </c>
      <c r="H62" s="871"/>
      <c r="I62" s="873">
        <v>0</v>
      </c>
      <c r="J62" s="1582">
        <v>23</v>
      </c>
    </row>
    <row r="63" spans="1:10" ht="9.75" customHeight="1">
      <c r="A63" s="1582">
        <v>24</v>
      </c>
      <c r="B63" s="887"/>
      <c r="C63" s="1593"/>
      <c r="D63" s="1396"/>
      <c r="E63" s="1957"/>
      <c r="F63" s="1396"/>
      <c r="G63" s="1375"/>
      <c r="H63" s="1396"/>
      <c r="I63" s="1957"/>
      <c r="J63" s="1582">
        <v>24</v>
      </c>
    </row>
    <row r="64" spans="1:10" ht="9.75" customHeight="1">
      <c r="A64" s="1582">
        <v>25</v>
      </c>
      <c r="B64" s="902"/>
      <c r="C64" s="1727" t="s">
        <v>2146</v>
      </c>
      <c r="D64" s="1396"/>
      <c r="E64" s="1726"/>
      <c r="F64" s="1396"/>
      <c r="G64" s="1375"/>
      <c r="H64" s="1396"/>
      <c r="I64" s="873"/>
      <c r="J64" s="1582">
        <v>25</v>
      </c>
    </row>
    <row r="65" spans="1:10" ht="9.75" customHeight="1">
      <c r="A65" s="1582">
        <v>26</v>
      </c>
      <c r="B65" s="887"/>
      <c r="C65" s="1969"/>
      <c r="D65" s="1396"/>
      <c r="E65" s="1726"/>
      <c r="F65" s="1730"/>
      <c r="G65" s="1375"/>
      <c r="H65" s="1730"/>
      <c r="I65" s="1726"/>
      <c r="J65" s="1582">
        <v>26</v>
      </c>
    </row>
    <row r="66" spans="1:10" ht="9.75" customHeight="1">
      <c r="A66" s="1582">
        <v>27</v>
      </c>
      <c r="B66" s="887" t="s">
        <v>2129</v>
      </c>
      <c r="C66" s="1969" t="s">
        <v>2147</v>
      </c>
      <c r="D66" s="1396"/>
      <c r="E66" s="873">
        <v>3</v>
      </c>
      <c r="F66" s="1728" t="s">
        <v>185</v>
      </c>
      <c r="G66" s="1375">
        <v>3798</v>
      </c>
      <c r="H66" s="1728" t="s">
        <v>2075</v>
      </c>
      <c r="I66" s="1957"/>
      <c r="J66" s="1582">
        <v>27</v>
      </c>
    </row>
    <row r="67" spans="1:10" ht="9.75" customHeight="1">
      <c r="A67" s="1582">
        <v>28</v>
      </c>
      <c r="B67" s="887"/>
      <c r="C67" s="1969"/>
      <c r="D67" s="1396"/>
      <c r="E67" s="1726"/>
      <c r="F67" s="1730"/>
      <c r="G67" s="1375"/>
      <c r="H67" s="1730"/>
      <c r="I67" s="1957"/>
      <c r="J67" s="1582">
        <v>28</v>
      </c>
    </row>
    <row r="68" spans="1:10" ht="9.75" customHeight="1">
      <c r="A68" s="1582">
        <v>29</v>
      </c>
      <c r="B68" s="887"/>
      <c r="C68" s="1969"/>
      <c r="D68" s="1396"/>
      <c r="E68" s="1731"/>
      <c r="F68" s="1732"/>
      <c r="G68" s="1375"/>
      <c r="H68" s="1732"/>
      <c r="I68" s="1731"/>
      <c r="J68" s="1582">
        <v>29</v>
      </c>
    </row>
    <row r="69" spans="1:10" ht="9.75" customHeight="1" thickBot="1">
      <c r="A69" s="1582">
        <v>30</v>
      </c>
      <c r="B69" s="887"/>
      <c r="C69" s="1969" t="s">
        <v>2148</v>
      </c>
      <c r="D69" s="1733"/>
      <c r="E69" s="1734">
        <v>7</v>
      </c>
      <c r="F69" s="1735"/>
      <c r="G69" s="1972">
        <v>12663</v>
      </c>
      <c r="H69" s="1735"/>
      <c r="I69" s="1734">
        <v>0</v>
      </c>
      <c r="J69" s="1582">
        <v>30</v>
      </c>
    </row>
    <row r="70" spans="1:10" ht="9.75" customHeight="1" thickBot="1">
      <c r="A70" s="1582">
        <v>31</v>
      </c>
      <c r="B70" s="887"/>
      <c r="C70" s="1973" t="s">
        <v>117</v>
      </c>
      <c r="D70" s="2899"/>
      <c r="E70" s="1974">
        <v>25997</v>
      </c>
      <c r="F70" s="2899"/>
      <c r="G70" s="1736">
        <v>59416061</v>
      </c>
      <c r="H70" s="1737"/>
      <c r="I70" s="1738">
        <v>17722857</v>
      </c>
      <c r="J70" s="881">
        <v>31</v>
      </c>
    </row>
    <row r="71" spans="1:10" ht="9.75" customHeight="1">
      <c r="A71" s="1739"/>
      <c r="B71" s="1946"/>
      <c r="C71" s="1740"/>
      <c r="D71" s="1733"/>
      <c r="E71" s="1741"/>
      <c r="F71" s="1742"/>
      <c r="G71" s="1741"/>
      <c r="H71" s="1741"/>
      <c r="I71" s="1741"/>
      <c r="J71" s="1743"/>
    </row>
    <row r="72" spans="1:10" ht="9.75" customHeight="1">
      <c r="A72" s="896"/>
      <c r="B72" s="741"/>
      <c r="C72" s="905"/>
      <c r="D72" s="1733"/>
      <c r="E72" s="1741"/>
      <c r="F72" s="1742"/>
      <c r="G72" s="1741"/>
      <c r="H72" s="1741"/>
      <c r="I72" s="1741"/>
      <c r="J72" s="892"/>
    </row>
    <row r="73" spans="1:10" ht="9.75" customHeight="1">
      <c r="A73" s="896"/>
      <c r="B73" s="741"/>
      <c r="C73" s="1719" t="s">
        <v>3109</v>
      </c>
      <c r="D73" s="1733"/>
      <c r="E73" s="1741"/>
      <c r="F73" s="1742"/>
      <c r="G73" s="1741"/>
      <c r="H73" s="1741"/>
      <c r="I73" s="1741"/>
      <c r="J73" s="892"/>
    </row>
    <row r="74" spans="1:10" ht="9.75" customHeight="1">
      <c r="A74" s="896"/>
      <c r="B74" s="741"/>
      <c r="C74" s="1719"/>
      <c r="D74" s="1733"/>
      <c r="E74" s="1741"/>
      <c r="F74" s="1742"/>
      <c r="G74" s="1741"/>
      <c r="H74" s="1741"/>
      <c r="I74" s="1741"/>
      <c r="J74" s="892"/>
    </row>
    <row r="75" spans="1:10" ht="9.75" customHeight="1">
      <c r="A75" s="896"/>
      <c r="B75" s="741"/>
      <c r="C75" s="1719"/>
      <c r="D75" s="1733"/>
      <c r="E75" s="1741"/>
      <c r="F75" s="1742"/>
      <c r="G75" s="1741"/>
      <c r="H75" s="1741"/>
      <c r="I75" s="1741"/>
      <c r="J75" s="892"/>
    </row>
    <row r="76" spans="1:10">
      <c r="A76" s="896"/>
      <c r="B76" s="741"/>
      <c r="C76" s="1719"/>
      <c r="D76" s="1733"/>
      <c r="E76" s="1741"/>
      <c r="F76" s="1742"/>
      <c r="G76" s="1741"/>
      <c r="H76" s="1741"/>
      <c r="I76" s="1741"/>
      <c r="J76" s="892"/>
    </row>
    <row r="77" spans="1:10">
      <c r="A77" s="896"/>
      <c r="B77" s="741"/>
      <c r="C77" s="905"/>
      <c r="D77" s="1733"/>
      <c r="E77" s="1741"/>
      <c r="F77" s="1742"/>
      <c r="G77" s="1741"/>
      <c r="H77" s="1741"/>
      <c r="I77" s="1741"/>
      <c r="J77" s="892"/>
    </row>
    <row r="78" spans="1:10">
      <c r="A78" s="891"/>
      <c r="B78" s="1044"/>
      <c r="C78" s="884"/>
      <c r="D78" s="903"/>
      <c r="E78" s="1744"/>
      <c r="F78" s="871"/>
      <c r="G78" s="1044"/>
      <c r="H78" s="1044"/>
      <c r="I78" s="1044"/>
      <c r="J78" s="887"/>
    </row>
    <row r="79" spans="1:10">
      <c r="A79" s="1745"/>
      <c r="E79" s="2559"/>
      <c r="F79" s="1975"/>
      <c r="J79" s="1745"/>
    </row>
    <row r="80" spans="1:10">
      <c r="A80" s="1745"/>
      <c r="F80" s="1975"/>
      <c r="G80" s="2559"/>
      <c r="J80" s="1745"/>
    </row>
    <row r="81" spans="1:10">
      <c r="A81" s="1745"/>
      <c r="J81" s="1745"/>
    </row>
    <row r="82" spans="1:10">
      <c r="A82" s="1745"/>
      <c r="J82" s="1745"/>
    </row>
    <row r="83" spans="1:10">
      <c r="A83" s="1745"/>
      <c r="J83" s="1745"/>
    </row>
    <row r="84" spans="1:10">
      <c r="A84" s="1745"/>
      <c r="J84" s="1745"/>
    </row>
    <row r="85" spans="1:10">
      <c r="A85" s="1745"/>
      <c r="J85" s="1745"/>
    </row>
    <row r="86" spans="1:10">
      <c r="A86" s="1745"/>
      <c r="J86" s="1745"/>
    </row>
    <row r="87" spans="1:10">
      <c r="A87" s="1745"/>
      <c r="J87" s="1745"/>
    </row>
    <row r="88" spans="1:10">
      <c r="J88" s="1745"/>
    </row>
  </sheetData>
  <pageMargins left="0.65" right="0.25" top="0.5" bottom="0.5" header="0.25" footer="0.25"/>
  <pageSetup orientation="portrait" horizontalDpi="1200" verticalDpi="1200" r:id="rId1"/>
  <headerFooter alignWithMargins="0">
    <oddHeader>&amp;L&amp;"Arial,Regular"&amp;8 42&amp;R&amp;"Arial,Regular"&amp;8Road Initials: UPRR  Year: 2012</oddHeader>
    <oddFooter>&amp;L&amp;"Arial,Regular"&amp;8Railroad Annual Report R-1</oddFooter>
  </headerFooter>
</worksheet>
</file>

<file path=xl/worksheets/sheet38.xml><?xml version="1.0" encoding="utf-8"?>
<worksheet xmlns="http://schemas.openxmlformats.org/spreadsheetml/2006/main" xmlns:r="http://schemas.openxmlformats.org/officeDocument/2006/relationships">
  <sheetPr codeName="Sheet38">
    <pageSetUpPr fitToPage="1"/>
  </sheetPr>
  <dimension ref="A1:I74"/>
  <sheetViews>
    <sheetView zoomScaleNormal="100" workbookViewId="0"/>
  </sheetViews>
  <sheetFormatPr defaultRowHeight="9.75"/>
  <cols>
    <col min="1" max="1" width="3.375" style="998" customWidth="1"/>
    <col min="2" max="2" width="4.25" style="998" customWidth="1"/>
    <col min="3" max="3" width="28.125" style="998" customWidth="1"/>
    <col min="4" max="6" width="11.125" style="998" customWidth="1"/>
    <col min="7" max="7" width="1.75" style="741" customWidth="1"/>
    <col min="8" max="8" width="11.125" style="998" customWidth="1"/>
    <col min="9" max="9" width="3.375" style="998" customWidth="1"/>
    <col min="10" max="10" width="9" style="998"/>
    <col min="11" max="11" width="8.25" style="998" bestFit="1" customWidth="1"/>
    <col min="12" max="16384" width="9" style="998"/>
  </cols>
  <sheetData>
    <row r="1" spans="1:9" ht="10.5" customHeight="1">
      <c r="A1" s="1945"/>
      <c r="B1" s="1946"/>
      <c r="C1" s="1946"/>
      <c r="D1" s="1947"/>
      <c r="E1" s="1946"/>
      <c r="F1" s="1946"/>
      <c r="G1" s="1946"/>
      <c r="H1" s="1946"/>
      <c r="I1" s="1948"/>
    </row>
    <row r="2" spans="1:9" ht="11.25" customHeight="1">
      <c r="A2" s="914" t="s">
        <v>183</v>
      </c>
      <c r="B2" s="913"/>
      <c r="C2" s="913"/>
      <c r="D2" s="913"/>
      <c r="E2" s="913"/>
      <c r="F2" s="913"/>
      <c r="G2" s="913"/>
      <c r="H2" s="913"/>
      <c r="I2" s="911"/>
    </row>
    <row r="3" spans="1:9" ht="10.5" customHeight="1">
      <c r="A3" s="914" t="s">
        <v>1</v>
      </c>
      <c r="B3" s="913"/>
      <c r="C3" s="913"/>
      <c r="D3" s="913"/>
      <c r="E3" s="913"/>
      <c r="F3" s="913"/>
      <c r="G3" s="913"/>
      <c r="H3" s="913"/>
      <c r="I3" s="911"/>
    </row>
    <row r="4" spans="1:9" ht="10.5" customHeight="1">
      <c r="A4" s="1575"/>
      <c r="B4" s="741"/>
      <c r="C4" s="741"/>
      <c r="D4" s="741"/>
      <c r="E4" s="741"/>
      <c r="F4" s="741"/>
      <c r="H4" s="741"/>
      <c r="I4" s="906"/>
    </row>
    <row r="5" spans="1:9" ht="10.5" customHeight="1">
      <c r="A5" s="1949" t="s">
        <v>65</v>
      </c>
      <c r="B5" s="1950" t="s">
        <v>3065</v>
      </c>
      <c r="C5" s="1950"/>
      <c r="D5" s="1950"/>
      <c r="E5" s="1950"/>
      <c r="F5" s="1950"/>
      <c r="G5" s="1950"/>
      <c r="H5" s="1950"/>
      <c r="I5" s="1951"/>
    </row>
    <row r="6" spans="1:9" ht="10.5" customHeight="1">
      <c r="A6" s="1952" t="s">
        <v>3066</v>
      </c>
      <c r="B6" s="1950"/>
      <c r="C6" s="1950"/>
      <c r="D6" s="1950"/>
      <c r="E6" s="1950"/>
      <c r="F6" s="1950"/>
      <c r="G6" s="1950"/>
      <c r="H6" s="1950"/>
      <c r="I6" s="1951"/>
    </row>
    <row r="7" spans="1:9" ht="10.5" customHeight="1">
      <c r="A7" s="1952"/>
      <c r="B7" s="1950"/>
      <c r="C7" s="1950"/>
      <c r="D7" s="1950"/>
      <c r="E7" s="1950"/>
      <c r="F7" s="1950"/>
      <c r="G7" s="1950"/>
      <c r="H7" s="1950"/>
      <c r="I7" s="1951"/>
    </row>
    <row r="8" spans="1:9" ht="10.5" customHeight="1">
      <c r="A8" s="1949" t="s">
        <v>67</v>
      </c>
      <c r="B8" s="1950" t="s">
        <v>3067</v>
      </c>
      <c r="C8" s="1950"/>
      <c r="D8" s="1950"/>
      <c r="E8" s="1950"/>
      <c r="F8" s="1950"/>
      <c r="G8" s="1950"/>
      <c r="H8" s="1950"/>
      <c r="I8" s="1951"/>
    </row>
    <row r="9" spans="1:9" ht="10.5" customHeight="1">
      <c r="A9" s="1952" t="s">
        <v>3068</v>
      </c>
      <c r="B9" s="1950"/>
      <c r="C9" s="1950"/>
      <c r="D9" s="1950"/>
      <c r="E9" s="1950"/>
      <c r="F9" s="1950"/>
      <c r="G9" s="1950"/>
      <c r="H9" s="1950"/>
      <c r="I9" s="1951"/>
    </row>
    <row r="10" spans="1:9" ht="10.5" customHeight="1">
      <c r="A10" s="1952" t="s">
        <v>3069</v>
      </c>
      <c r="B10" s="1950"/>
      <c r="C10" s="1950"/>
      <c r="D10" s="1950"/>
      <c r="E10" s="1950"/>
      <c r="F10" s="1950"/>
      <c r="G10" s="1950"/>
      <c r="H10" s="1950"/>
      <c r="I10" s="1951"/>
    </row>
    <row r="11" spans="1:9" ht="10.5" customHeight="1">
      <c r="A11" s="1952"/>
      <c r="B11" s="1950"/>
      <c r="C11" s="1950"/>
      <c r="D11" s="1950"/>
      <c r="E11" s="1950"/>
      <c r="F11" s="1950"/>
      <c r="G11" s="1950"/>
      <c r="H11" s="1950"/>
      <c r="I11" s="1951"/>
    </row>
    <row r="12" spans="1:9" ht="10.5" customHeight="1">
      <c r="A12" s="1949" t="s">
        <v>68</v>
      </c>
      <c r="B12" s="1950" t="s">
        <v>3070</v>
      </c>
      <c r="C12" s="1950"/>
      <c r="D12" s="1950"/>
      <c r="E12" s="1950"/>
      <c r="F12" s="1950"/>
      <c r="G12" s="1950"/>
      <c r="H12" s="1950"/>
      <c r="I12" s="1951"/>
    </row>
    <row r="13" spans="1:9" ht="10.5" customHeight="1">
      <c r="A13" s="1952" t="s">
        <v>3071</v>
      </c>
      <c r="B13" s="1950"/>
      <c r="C13" s="1950"/>
      <c r="D13" s="1950"/>
      <c r="E13" s="1950"/>
      <c r="F13" s="1950"/>
      <c r="G13" s="1950"/>
      <c r="H13" s="1950"/>
      <c r="I13" s="1951"/>
    </row>
    <row r="14" spans="1:9" ht="10.5" customHeight="1">
      <c r="A14" s="1952" t="s">
        <v>3072</v>
      </c>
      <c r="B14" s="1950"/>
      <c r="C14" s="1950"/>
      <c r="D14" s="1950"/>
      <c r="E14" s="1950"/>
      <c r="F14" s="1950"/>
      <c r="G14" s="1950"/>
      <c r="H14" s="1950"/>
      <c r="I14" s="1951"/>
    </row>
    <row r="15" spans="1:9" ht="10.5" customHeight="1">
      <c r="A15" s="1952"/>
      <c r="B15" s="1950"/>
      <c r="C15" s="1950"/>
      <c r="D15" s="1950"/>
      <c r="E15" s="1950"/>
      <c r="F15" s="1950"/>
      <c r="G15" s="1950"/>
      <c r="H15" s="1950"/>
      <c r="I15" s="1951"/>
    </row>
    <row r="16" spans="1:9" ht="10.5" customHeight="1">
      <c r="A16" s="1949" t="s">
        <v>69</v>
      </c>
      <c r="B16" s="1950" t="s">
        <v>3073</v>
      </c>
      <c r="C16" s="1950"/>
      <c r="D16" s="1950"/>
      <c r="E16" s="1950"/>
      <c r="F16" s="1950"/>
      <c r="G16" s="1950"/>
      <c r="H16" s="1950"/>
      <c r="I16" s="1951"/>
    </row>
    <row r="17" spans="1:9" ht="10.5" customHeight="1">
      <c r="A17" s="1952" t="s">
        <v>184</v>
      </c>
      <c r="B17" s="1950"/>
      <c r="C17" s="1950"/>
      <c r="D17" s="1950"/>
      <c r="E17" s="1950"/>
      <c r="F17" s="1950"/>
      <c r="G17" s="1950"/>
      <c r="H17" s="1950"/>
      <c r="I17" s="1951"/>
    </row>
    <row r="18" spans="1:9" ht="10.5" customHeight="1">
      <c r="A18" s="1952" t="s">
        <v>3074</v>
      </c>
      <c r="B18" s="1950"/>
      <c r="C18" s="1950"/>
      <c r="D18" s="1950"/>
      <c r="E18" s="1950"/>
      <c r="F18" s="1950"/>
      <c r="G18" s="1950"/>
      <c r="H18" s="1950"/>
      <c r="I18" s="1951"/>
    </row>
    <row r="19" spans="1:9" ht="10.5" customHeight="1">
      <c r="A19" s="1952" t="s">
        <v>3075</v>
      </c>
      <c r="B19" s="1950"/>
      <c r="C19" s="1950"/>
      <c r="D19" s="1950"/>
      <c r="E19" s="1950"/>
      <c r="F19" s="1950"/>
      <c r="G19" s="1950"/>
      <c r="H19" s="1950"/>
      <c r="I19" s="1951"/>
    </row>
    <row r="20" spans="1:9" ht="10.5" customHeight="1">
      <c r="A20" s="904"/>
      <c r="B20" s="884"/>
      <c r="C20" s="1044"/>
      <c r="D20" s="1044"/>
      <c r="E20" s="1044"/>
      <c r="F20" s="1044"/>
      <c r="G20" s="1044"/>
      <c r="H20" s="1044"/>
      <c r="I20" s="902"/>
    </row>
    <row r="21" spans="1:9" ht="10.5" customHeight="1">
      <c r="A21" s="1579"/>
      <c r="B21" s="906"/>
      <c r="C21" s="906"/>
      <c r="D21" s="906"/>
      <c r="E21" s="3192" t="s">
        <v>185</v>
      </c>
      <c r="F21" s="892" t="s">
        <v>186</v>
      </c>
      <c r="G21" s="894"/>
      <c r="H21" s="906"/>
      <c r="I21" s="906"/>
    </row>
    <row r="22" spans="1:9" ht="10.5" customHeight="1">
      <c r="A22" s="895" t="s">
        <v>7</v>
      </c>
      <c r="B22" s="892" t="s">
        <v>8</v>
      </c>
      <c r="C22" s="906"/>
      <c r="D22" s="3192"/>
      <c r="E22" s="892" t="s">
        <v>187</v>
      </c>
      <c r="F22" s="892" t="s">
        <v>188</v>
      </c>
      <c r="G22" s="894"/>
      <c r="H22" s="892" t="s">
        <v>189</v>
      </c>
      <c r="I22" s="892" t="s">
        <v>7</v>
      </c>
    </row>
    <row r="23" spans="1:9" ht="10.5" customHeight="1">
      <c r="A23" s="895" t="s">
        <v>12</v>
      </c>
      <c r="B23" s="892" t="s">
        <v>13</v>
      </c>
      <c r="C23" s="892" t="s">
        <v>14</v>
      </c>
      <c r="D23" s="892" t="s">
        <v>190</v>
      </c>
      <c r="E23" s="892" t="s">
        <v>191</v>
      </c>
      <c r="F23" s="892" t="s">
        <v>192</v>
      </c>
      <c r="G23" s="894"/>
      <c r="H23" s="892" t="s">
        <v>193</v>
      </c>
      <c r="I23" s="892" t="s">
        <v>12</v>
      </c>
    </row>
    <row r="24" spans="1:9" ht="10.5" customHeight="1" thickBot="1">
      <c r="A24" s="885"/>
      <c r="B24" s="902"/>
      <c r="C24" s="881" t="s">
        <v>21</v>
      </c>
      <c r="D24" s="881" t="s">
        <v>22</v>
      </c>
      <c r="E24" s="881" t="s">
        <v>23</v>
      </c>
      <c r="F24" s="881" t="s">
        <v>168</v>
      </c>
      <c r="G24" s="889"/>
      <c r="H24" s="881" t="s">
        <v>24</v>
      </c>
      <c r="I24" s="902"/>
    </row>
    <row r="25" spans="1:9" ht="10.5" customHeight="1">
      <c r="A25" s="1582">
        <v>1</v>
      </c>
      <c r="B25" s="902"/>
      <c r="C25" s="884" t="s">
        <v>3076</v>
      </c>
      <c r="D25" s="1953">
        <v>4748399</v>
      </c>
      <c r="E25" s="2980">
        <v>4066</v>
      </c>
      <c r="F25" s="2980"/>
      <c r="G25" s="1954"/>
      <c r="H25" s="1955">
        <v>16</v>
      </c>
      <c r="I25" s="881">
        <v>1</v>
      </c>
    </row>
    <row r="26" spans="1:9" ht="10.5" customHeight="1">
      <c r="A26" s="1582">
        <v>2</v>
      </c>
      <c r="B26" s="902"/>
      <c r="C26" s="884" t="s">
        <v>3077</v>
      </c>
      <c r="D26" s="1956">
        <v>3026815</v>
      </c>
      <c r="E26" s="1957">
        <v>6573</v>
      </c>
      <c r="F26" s="1957"/>
      <c r="G26" s="1396"/>
      <c r="H26" s="1440">
        <v>108</v>
      </c>
      <c r="I26" s="881">
        <v>2</v>
      </c>
    </row>
    <row r="27" spans="1:9" ht="10.5" customHeight="1">
      <c r="A27" s="1582">
        <v>3</v>
      </c>
      <c r="B27" s="902"/>
      <c r="C27" s="884" t="s">
        <v>3078</v>
      </c>
      <c r="D27" s="1956">
        <v>97034</v>
      </c>
      <c r="E27" s="1957">
        <v>228</v>
      </c>
      <c r="F27" s="1957"/>
      <c r="G27" s="1396"/>
      <c r="H27" s="1440"/>
      <c r="I27" s="881">
        <v>3</v>
      </c>
    </row>
    <row r="28" spans="1:9" ht="10.5" customHeight="1">
      <c r="A28" s="1582">
        <v>4</v>
      </c>
      <c r="B28" s="902"/>
      <c r="C28" s="884" t="s">
        <v>3079</v>
      </c>
      <c r="D28" s="1956">
        <v>358812</v>
      </c>
      <c r="E28" s="1957">
        <v>0</v>
      </c>
      <c r="F28" s="1957"/>
      <c r="G28" s="1396"/>
      <c r="H28" s="1440">
        <v>8593</v>
      </c>
      <c r="I28" s="881">
        <v>4</v>
      </c>
    </row>
    <row r="29" spans="1:9" ht="10.5" customHeight="1">
      <c r="A29" s="1582">
        <v>5</v>
      </c>
      <c r="B29" s="902"/>
      <c r="C29" s="884" t="s">
        <v>3080</v>
      </c>
      <c r="D29" s="1956">
        <v>3281419</v>
      </c>
      <c r="E29" s="1957">
        <v>8996</v>
      </c>
      <c r="F29" s="1957"/>
      <c r="G29" s="1396"/>
      <c r="H29" s="1440">
        <v>72</v>
      </c>
      <c r="I29" s="881">
        <v>5</v>
      </c>
    </row>
    <row r="30" spans="1:9" ht="10.5" customHeight="1">
      <c r="A30" s="1582">
        <v>6</v>
      </c>
      <c r="B30" s="902"/>
      <c r="C30" s="884" t="s">
        <v>3081</v>
      </c>
      <c r="D30" s="1956">
        <v>0</v>
      </c>
      <c r="E30" s="1957">
        <v>0</v>
      </c>
      <c r="F30" s="1957"/>
      <c r="G30" s="1396"/>
      <c r="H30" s="1440"/>
      <c r="I30" s="881">
        <v>6</v>
      </c>
    </row>
    <row r="31" spans="1:9" ht="10.5" customHeight="1">
      <c r="A31" s="1582">
        <v>7</v>
      </c>
      <c r="B31" s="902"/>
      <c r="C31" s="884" t="s">
        <v>3082</v>
      </c>
      <c r="D31" s="1956">
        <v>8774404</v>
      </c>
      <c r="E31" s="1957">
        <v>10817</v>
      </c>
      <c r="F31" s="1957"/>
      <c r="G31" s="1396"/>
      <c r="H31" s="1440">
        <v>793</v>
      </c>
      <c r="I31" s="881">
        <v>7</v>
      </c>
    </row>
    <row r="32" spans="1:9" ht="10.5" customHeight="1">
      <c r="A32" s="1582">
        <v>8</v>
      </c>
      <c r="B32" s="902"/>
      <c r="C32" s="884" t="s">
        <v>3083</v>
      </c>
      <c r="D32" s="1956">
        <v>13823973</v>
      </c>
      <c r="E32" s="1957">
        <v>37557</v>
      </c>
      <c r="F32" s="1957"/>
      <c r="G32" s="1396"/>
      <c r="H32" s="1440">
        <v>48</v>
      </c>
      <c r="I32" s="881">
        <v>8</v>
      </c>
    </row>
    <row r="33" spans="1:9" ht="10.5" customHeight="1">
      <c r="A33" s="1582">
        <v>9</v>
      </c>
      <c r="B33" s="902"/>
      <c r="C33" s="884" t="s">
        <v>194</v>
      </c>
      <c r="D33" s="1956">
        <v>4608656</v>
      </c>
      <c r="E33" s="1957">
        <v>12676</v>
      </c>
      <c r="F33" s="1957"/>
      <c r="G33" s="1396"/>
      <c r="H33" s="1440">
        <v>324</v>
      </c>
      <c r="I33" s="881">
        <v>9</v>
      </c>
    </row>
    <row r="34" spans="1:9" ht="10.5" customHeight="1">
      <c r="A34" s="1582">
        <v>10</v>
      </c>
      <c r="B34" s="902"/>
      <c r="C34" s="884" t="s">
        <v>195</v>
      </c>
      <c r="D34" s="1956">
        <v>89302</v>
      </c>
      <c r="E34" s="1957">
        <v>305</v>
      </c>
      <c r="F34" s="1957"/>
      <c r="G34" s="1396"/>
      <c r="H34" s="1440">
        <v>5</v>
      </c>
      <c r="I34" s="881">
        <v>10</v>
      </c>
    </row>
    <row r="35" spans="1:9" ht="10.5" customHeight="1">
      <c r="A35" s="1582">
        <v>11</v>
      </c>
      <c r="B35" s="902"/>
      <c r="C35" s="884" t="s">
        <v>196</v>
      </c>
      <c r="D35" s="1956">
        <v>649795</v>
      </c>
      <c r="E35" s="1957">
        <v>684</v>
      </c>
      <c r="F35" s="1957"/>
      <c r="G35" s="1396"/>
      <c r="H35" s="1440">
        <v>19</v>
      </c>
      <c r="I35" s="881">
        <v>11</v>
      </c>
    </row>
    <row r="36" spans="1:9" ht="10.5" customHeight="1">
      <c r="A36" s="1582">
        <v>12</v>
      </c>
      <c r="B36" s="902"/>
      <c r="C36" s="884" t="s">
        <v>197</v>
      </c>
      <c r="D36" s="1956">
        <v>38919</v>
      </c>
      <c r="E36" s="1957">
        <v>52</v>
      </c>
      <c r="F36" s="1957"/>
      <c r="G36" s="1396"/>
      <c r="H36" s="1440">
        <v>38</v>
      </c>
      <c r="I36" s="881">
        <v>12</v>
      </c>
    </row>
    <row r="37" spans="1:9" ht="10.5" customHeight="1">
      <c r="A37" s="1582">
        <v>13</v>
      </c>
      <c r="B37" s="902"/>
      <c r="C37" s="884" t="s">
        <v>198</v>
      </c>
      <c r="D37" s="1956">
        <v>8107</v>
      </c>
      <c r="E37" s="1957">
        <v>9</v>
      </c>
      <c r="F37" s="1957"/>
      <c r="G37" s="1396"/>
      <c r="H37" s="1440"/>
      <c r="I37" s="881">
        <v>13</v>
      </c>
    </row>
    <row r="38" spans="1:9" ht="10.5" customHeight="1">
      <c r="A38" s="1582">
        <v>14</v>
      </c>
      <c r="B38" s="902"/>
      <c r="C38" s="884" t="s">
        <v>199</v>
      </c>
      <c r="D38" s="1956">
        <v>316148</v>
      </c>
      <c r="E38" s="1957">
        <v>9</v>
      </c>
      <c r="F38" s="1957"/>
      <c r="G38" s="1396"/>
      <c r="H38" s="1440"/>
      <c r="I38" s="881">
        <v>14</v>
      </c>
    </row>
    <row r="39" spans="1:9" ht="10.5" customHeight="1">
      <c r="A39" s="1582">
        <v>15</v>
      </c>
      <c r="B39" s="902"/>
      <c r="C39" s="884" t="s">
        <v>200</v>
      </c>
      <c r="D39" s="1956">
        <v>517312</v>
      </c>
      <c r="E39" s="1957">
        <v>55</v>
      </c>
      <c r="F39" s="1957"/>
      <c r="G39" s="1396"/>
      <c r="H39" s="1440"/>
      <c r="I39" s="881">
        <v>15</v>
      </c>
    </row>
    <row r="40" spans="1:9" ht="10.5" customHeight="1">
      <c r="A40" s="1582">
        <v>16</v>
      </c>
      <c r="B40" s="902"/>
      <c r="C40" s="884" t="s">
        <v>201</v>
      </c>
      <c r="D40" s="1956">
        <v>984</v>
      </c>
      <c r="E40" s="1957">
        <v>0</v>
      </c>
      <c r="F40" s="1957"/>
      <c r="G40" s="1396"/>
      <c r="H40" s="1440"/>
      <c r="I40" s="881">
        <v>16</v>
      </c>
    </row>
    <row r="41" spans="1:9" ht="10.5" customHeight="1">
      <c r="A41" s="1582">
        <v>17</v>
      </c>
      <c r="B41" s="902"/>
      <c r="C41" s="884" t="s">
        <v>202</v>
      </c>
      <c r="D41" s="1956">
        <v>37073</v>
      </c>
      <c r="E41" s="1957">
        <v>0</v>
      </c>
      <c r="F41" s="1957"/>
      <c r="G41" s="1396"/>
      <c r="H41" s="1440"/>
      <c r="I41" s="881">
        <v>17</v>
      </c>
    </row>
    <row r="42" spans="1:9" ht="10.5" customHeight="1">
      <c r="A42" s="1582">
        <v>18</v>
      </c>
      <c r="B42" s="902"/>
      <c r="C42" s="884" t="s">
        <v>203</v>
      </c>
      <c r="D42" s="1956">
        <v>1096</v>
      </c>
      <c r="E42" s="1957">
        <v>0</v>
      </c>
      <c r="F42" s="1957"/>
      <c r="G42" s="1396"/>
      <c r="H42" s="1440"/>
      <c r="I42" s="881">
        <v>18</v>
      </c>
    </row>
    <row r="43" spans="1:9" ht="10.5" customHeight="1">
      <c r="A43" s="1582">
        <v>19</v>
      </c>
      <c r="B43" s="902"/>
      <c r="C43" s="884" t="s">
        <v>204</v>
      </c>
      <c r="D43" s="1956">
        <v>975027</v>
      </c>
      <c r="E43" s="1957">
        <v>1919</v>
      </c>
      <c r="F43" s="1957"/>
      <c r="G43" s="1396"/>
      <c r="H43" s="1440"/>
      <c r="I43" s="881">
        <v>19</v>
      </c>
    </row>
    <row r="44" spans="1:9" ht="10.5" customHeight="1">
      <c r="A44" s="1582">
        <v>20</v>
      </c>
      <c r="B44" s="902"/>
      <c r="C44" s="884" t="s">
        <v>205</v>
      </c>
      <c r="D44" s="1956">
        <v>528260</v>
      </c>
      <c r="E44" s="1957">
        <v>370</v>
      </c>
      <c r="F44" s="1957"/>
      <c r="G44" s="1396"/>
      <c r="H44" s="1440"/>
      <c r="I44" s="881">
        <v>20</v>
      </c>
    </row>
    <row r="45" spans="1:9" ht="10.5" customHeight="1">
      <c r="A45" s="1582">
        <v>21</v>
      </c>
      <c r="B45" s="902"/>
      <c r="C45" s="884" t="s">
        <v>206</v>
      </c>
      <c r="D45" s="1956">
        <v>3687934</v>
      </c>
      <c r="E45" s="1957">
        <v>6348</v>
      </c>
      <c r="F45" s="1957"/>
      <c r="G45" s="1396"/>
      <c r="H45" s="1440">
        <v>78</v>
      </c>
      <c r="I45" s="881">
        <v>21</v>
      </c>
    </row>
    <row r="46" spans="1:9" ht="10.5" customHeight="1">
      <c r="A46" s="1582">
        <v>22</v>
      </c>
      <c r="B46" s="902"/>
      <c r="C46" s="884" t="s">
        <v>207</v>
      </c>
      <c r="D46" s="1956">
        <v>8</v>
      </c>
      <c r="E46" s="1957">
        <v>0</v>
      </c>
      <c r="F46" s="1957"/>
      <c r="G46" s="1396"/>
      <c r="H46" s="1440"/>
      <c r="I46" s="881">
        <v>22</v>
      </c>
    </row>
    <row r="47" spans="1:9" ht="10.5" customHeight="1">
      <c r="A47" s="1582">
        <v>23</v>
      </c>
      <c r="B47" s="902"/>
      <c r="C47" s="884" t="s">
        <v>208</v>
      </c>
      <c r="D47" s="1956">
        <v>144123</v>
      </c>
      <c r="E47" s="1957">
        <v>19</v>
      </c>
      <c r="F47" s="1957"/>
      <c r="G47" s="1396"/>
      <c r="H47" s="1440"/>
      <c r="I47" s="881">
        <v>23</v>
      </c>
    </row>
    <row r="48" spans="1:9" ht="10.5" customHeight="1">
      <c r="A48" s="1582">
        <v>24</v>
      </c>
      <c r="B48" s="902"/>
      <c r="C48" s="884" t="s">
        <v>209</v>
      </c>
      <c r="D48" s="1956">
        <v>20602</v>
      </c>
      <c r="E48" s="1957">
        <v>51</v>
      </c>
      <c r="F48" s="1957"/>
      <c r="G48" s="1396"/>
      <c r="H48" s="1440"/>
      <c r="I48" s="881">
        <v>24</v>
      </c>
    </row>
    <row r="49" spans="1:9" ht="10.5" customHeight="1">
      <c r="A49" s="1582">
        <v>25</v>
      </c>
      <c r="B49" s="902"/>
      <c r="C49" s="884" t="s">
        <v>210</v>
      </c>
      <c r="D49" s="1956">
        <v>666225</v>
      </c>
      <c r="E49" s="1957">
        <v>4</v>
      </c>
      <c r="F49" s="1957"/>
      <c r="G49" s="1396"/>
      <c r="H49" s="1440"/>
      <c r="I49" s="881">
        <v>25</v>
      </c>
    </row>
    <row r="50" spans="1:9" ht="10.5" customHeight="1">
      <c r="A50" s="1582">
        <v>26</v>
      </c>
      <c r="B50" s="902"/>
      <c r="C50" s="884" t="s">
        <v>211</v>
      </c>
      <c r="D50" s="1956">
        <v>878464</v>
      </c>
      <c r="E50" s="1957">
        <v>935</v>
      </c>
      <c r="F50" s="1957"/>
      <c r="G50" s="1396"/>
      <c r="H50" s="1440">
        <v>612</v>
      </c>
      <c r="I50" s="881">
        <v>26</v>
      </c>
    </row>
    <row r="51" spans="1:9" ht="10.5" customHeight="1">
      <c r="A51" s="1582">
        <v>27</v>
      </c>
      <c r="B51" s="902"/>
      <c r="C51" s="884" t="s">
        <v>212</v>
      </c>
      <c r="D51" s="1956">
        <v>202372</v>
      </c>
      <c r="E51" s="1957">
        <v>0</v>
      </c>
      <c r="F51" s="1957"/>
      <c r="G51" s="1396"/>
      <c r="H51" s="1440"/>
      <c r="I51" s="881">
        <v>27</v>
      </c>
    </row>
    <row r="52" spans="1:9" ht="10.5" customHeight="1">
      <c r="A52" s="1582">
        <v>28</v>
      </c>
      <c r="B52" s="902"/>
      <c r="C52" s="884" t="s">
        <v>213</v>
      </c>
      <c r="D52" s="1956">
        <v>0</v>
      </c>
      <c r="E52" s="1957">
        <v>0</v>
      </c>
      <c r="F52" s="1957"/>
      <c r="G52" s="1396"/>
      <c r="H52" s="1440"/>
      <c r="I52" s="881">
        <v>28</v>
      </c>
    </row>
    <row r="53" spans="1:9" ht="10.5" customHeight="1">
      <c r="A53" s="1582">
        <v>29</v>
      </c>
      <c r="B53" s="902"/>
      <c r="C53" s="884" t="s">
        <v>214</v>
      </c>
      <c r="D53" s="1956">
        <v>0</v>
      </c>
      <c r="E53" s="1957">
        <v>0</v>
      </c>
      <c r="F53" s="1957"/>
      <c r="G53" s="1396" t="s">
        <v>185</v>
      </c>
      <c r="H53" s="1440">
        <v>950</v>
      </c>
      <c r="I53" s="881">
        <v>29</v>
      </c>
    </row>
    <row r="54" spans="1:9" ht="10.5" customHeight="1">
      <c r="A54" s="1582">
        <v>30</v>
      </c>
      <c r="B54" s="902"/>
      <c r="C54" s="884" t="s">
        <v>215</v>
      </c>
      <c r="D54" s="1956">
        <v>0</v>
      </c>
      <c r="E54" s="1957">
        <v>0</v>
      </c>
      <c r="F54" s="1957"/>
      <c r="G54" s="1396"/>
      <c r="H54" s="1440"/>
      <c r="I54" s="881">
        <v>30</v>
      </c>
    </row>
    <row r="55" spans="1:9" ht="10.5" customHeight="1">
      <c r="A55" s="1381">
        <v>31</v>
      </c>
      <c r="B55" s="2145"/>
      <c r="C55" s="2146" t="s">
        <v>216</v>
      </c>
      <c r="D55" s="1956">
        <v>47481263</v>
      </c>
      <c r="E55" s="1958">
        <v>91673</v>
      </c>
      <c r="F55" s="1586"/>
      <c r="G55" s="1396"/>
      <c r="H55" s="1440">
        <v>11656</v>
      </c>
      <c r="I55" s="881">
        <v>31</v>
      </c>
    </row>
    <row r="56" spans="1:9" ht="10.5" customHeight="1">
      <c r="A56" s="1582">
        <v>32</v>
      </c>
      <c r="B56" s="902"/>
      <c r="C56" s="1959" t="s">
        <v>217</v>
      </c>
      <c r="D56" s="1956">
        <v>7518344</v>
      </c>
      <c r="E56" s="1960">
        <v>0</v>
      </c>
      <c r="F56" s="1957"/>
      <c r="G56" s="1396"/>
      <c r="H56" s="1440"/>
      <c r="I56" s="881">
        <v>32</v>
      </c>
    </row>
    <row r="57" spans="1:9" ht="10.5" customHeight="1">
      <c r="A57" s="1582">
        <v>33</v>
      </c>
      <c r="B57" s="902"/>
      <c r="C57" s="1959" t="s">
        <v>218</v>
      </c>
      <c r="D57" s="1956">
        <v>2081557</v>
      </c>
      <c r="E57" s="1960">
        <v>0</v>
      </c>
      <c r="F57" s="1957"/>
      <c r="G57" s="1396"/>
      <c r="H57" s="1440"/>
      <c r="I57" s="881">
        <v>33</v>
      </c>
    </row>
    <row r="58" spans="1:9" ht="10.5" customHeight="1">
      <c r="A58" s="1582">
        <v>34</v>
      </c>
      <c r="B58" s="902"/>
      <c r="C58" s="1959" t="s">
        <v>219</v>
      </c>
      <c r="D58" s="1956">
        <v>0</v>
      </c>
      <c r="E58" s="1960">
        <v>0</v>
      </c>
      <c r="F58" s="1957"/>
      <c r="G58" s="1396"/>
      <c r="H58" s="1440"/>
      <c r="I58" s="881">
        <v>34</v>
      </c>
    </row>
    <row r="59" spans="1:9" ht="10.5" customHeight="1">
      <c r="A59" s="1582">
        <v>35</v>
      </c>
      <c r="B59" s="902"/>
      <c r="C59" s="1959" t="s">
        <v>220</v>
      </c>
      <c r="D59" s="1956">
        <v>375335</v>
      </c>
      <c r="E59" s="1960">
        <v>0</v>
      </c>
      <c r="F59" s="1957"/>
      <c r="G59" s="1396"/>
      <c r="H59" s="1440"/>
      <c r="I59" s="881">
        <v>35</v>
      </c>
    </row>
    <row r="60" spans="1:9" ht="10.5" customHeight="1">
      <c r="A60" s="1582">
        <v>36</v>
      </c>
      <c r="B60" s="902"/>
      <c r="C60" s="1959" t="s">
        <v>221</v>
      </c>
      <c r="D60" s="1956">
        <v>0</v>
      </c>
      <c r="E60" s="1960">
        <v>0</v>
      </c>
      <c r="F60" s="1957"/>
      <c r="G60" s="1396"/>
      <c r="H60" s="1440"/>
      <c r="I60" s="881">
        <v>36</v>
      </c>
    </row>
    <row r="61" spans="1:9" ht="10.5" customHeight="1">
      <c r="A61" s="1582">
        <v>37</v>
      </c>
      <c r="B61" s="902"/>
      <c r="C61" s="1959" t="s">
        <v>222</v>
      </c>
      <c r="D61" s="1956">
        <v>170288</v>
      </c>
      <c r="E61" s="1960">
        <v>0</v>
      </c>
      <c r="F61" s="1957"/>
      <c r="G61" s="1396"/>
      <c r="H61" s="1440"/>
      <c r="I61" s="881">
        <v>37</v>
      </c>
    </row>
    <row r="62" spans="1:9" ht="10.5" customHeight="1">
      <c r="A62" s="1582">
        <v>38</v>
      </c>
      <c r="B62" s="902"/>
      <c r="C62" s="1959" t="s">
        <v>223</v>
      </c>
      <c r="D62" s="1956">
        <v>15016</v>
      </c>
      <c r="E62" s="1960">
        <v>1</v>
      </c>
      <c r="F62" s="1957"/>
      <c r="G62" s="1396"/>
      <c r="H62" s="1440"/>
      <c r="I62" s="881">
        <v>38</v>
      </c>
    </row>
    <row r="63" spans="1:9" ht="10.5" customHeight="1">
      <c r="A63" s="1582">
        <v>39</v>
      </c>
      <c r="B63" s="902"/>
      <c r="C63" s="1959" t="s">
        <v>224</v>
      </c>
      <c r="D63" s="1956">
        <v>672687</v>
      </c>
      <c r="E63" s="1960">
        <v>0</v>
      </c>
      <c r="F63" s="1957"/>
      <c r="G63" s="1396"/>
      <c r="H63" s="1440"/>
      <c r="I63" s="881">
        <v>39</v>
      </c>
    </row>
    <row r="64" spans="1:9" ht="10.5" customHeight="1">
      <c r="A64" s="1582">
        <v>40</v>
      </c>
      <c r="B64" s="902"/>
      <c r="C64" s="1959" t="s">
        <v>225</v>
      </c>
      <c r="D64" s="1956">
        <v>10833227</v>
      </c>
      <c r="E64" s="873">
        <v>1</v>
      </c>
      <c r="F64" s="873"/>
      <c r="G64" s="871"/>
      <c r="H64" s="1440"/>
      <c r="I64" s="881">
        <v>40</v>
      </c>
    </row>
    <row r="65" spans="1:9" ht="10.5" customHeight="1">
      <c r="A65" s="1582">
        <v>41</v>
      </c>
      <c r="B65" s="902"/>
      <c r="C65" s="1959" t="s">
        <v>226</v>
      </c>
      <c r="D65" s="1956">
        <v>42655</v>
      </c>
      <c r="E65" s="1957">
        <v>632</v>
      </c>
      <c r="F65" s="1957"/>
      <c r="G65" s="1396"/>
      <c r="H65" s="1440">
        <v>1007</v>
      </c>
      <c r="I65" s="881">
        <v>41</v>
      </c>
    </row>
    <row r="66" spans="1:9" ht="10.5" customHeight="1">
      <c r="A66" s="1582">
        <v>42</v>
      </c>
      <c r="B66" s="902"/>
      <c r="C66" s="1959" t="s">
        <v>227</v>
      </c>
      <c r="D66" s="1956">
        <v>0</v>
      </c>
      <c r="E66" s="1957">
        <v>0</v>
      </c>
      <c r="F66" s="1957"/>
      <c r="G66" s="1396"/>
      <c r="H66" s="1440"/>
      <c r="I66" s="881">
        <v>42</v>
      </c>
    </row>
    <row r="67" spans="1:9" ht="10.5" customHeight="1">
      <c r="A67" s="1582">
        <v>43</v>
      </c>
      <c r="B67" s="902"/>
      <c r="C67" s="1959" t="s">
        <v>228</v>
      </c>
      <c r="D67" s="1956">
        <v>953947</v>
      </c>
      <c r="E67" s="1957">
        <v>0</v>
      </c>
      <c r="F67" s="1957"/>
      <c r="G67" s="1396"/>
      <c r="H67" s="1440"/>
      <c r="I67" s="881">
        <v>43</v>
      </c>
    </row>
    <row r="68" spans="1:9" ht="10.5" customHeight="1" thickBot="1">
      <c r="A68" s="1582">
        <v>44</v>
      </c>
      <c r="B68" s="902"/>
      <c r="C68" s="2146" t="s">
        <v>229</v>
      </c>
      <c r="D68" s="1961">
        <v>59311092</v>
      </c>
      <c r="E68" s="1962">
        <v>92306</v>
      </c>
      <c r="F68" s="1962"/>
      <c r="G68" s="1716"/>
      <c r="H68" s="1717">
        <v>12663</v>
      </c>
      <c r="I68" s="881">
        <v>44</v>
      </c>
    </row>
    <row r="69" spans="1:9" ht="21" customHeight="1">
      <c r="A69" s="910"/>
      <c r="B69" s="905"/>
      <c r="C69" s="741"/>
      <c r="D69" s="741"/>
      <c r="E69" s="1718"/>
      <c r="F69" s="741"/>
      <c r="H69" s="741"/>
      <c r="I69" s="906"/>
    </row>
    <row r="70" spans="1:9">
      <c r="A70" s="910"/>
      <c r="B70" s="1719" t="s">
        <v>230</v>
      </c>
      <c r="C70" s="741"/>
      <c r="D70" s="741"/>
      <c r="E70" s="741"/>
      <c r="F70" s="741"/>
      <c r="H70" s="741"/>
      <c r="I70" s="906"/>
    </row>
    <row r="71" spans="1:9">
      <c r="A71" s="904"/>
      <c r="B71" s="1044"/>
      <c r="C71" s="1044"/>
      <c r="D71" s="1044"/>
      <c r="E71" s="1044"/>
      <c r="F71" s="1044"/>
      <c r="G71" s="1044"/>
      <c r="H71" s="1044"/>
      <c r="I71" s="902"/>
    </row>
    <row r="72" spans="1:9">
      <c r="C72" s="998" t="s">
        <v>3084</v>
      </c>
      <c r="D72" s="1963">
        <v>59403398</v>
      </c>
    </row>
    <row r="74" spans="1:9">
      <c r="D74" s="1720"/>
    </row>
  </sheetData>
  <pageMargins left="0.65" right="0.25" top="0.5" bottom="0.5" header="0.25" footer="0.25"/>
  <pageSetup orientation="portrait" horizontalDpi="1200" verticalDpi="1200" r:id="rId1"/>
  <headerFooter alignWithMargins="0">
    <oddHeader>&amp;L&amp;"Arial,Regular"&amp;8Road Initials: UPRR  Year: 2012&amp;R&amp;"Arial,Regular"&amp;8 43</oddHeader>
    <oddFooter>&amp;L&amp;"Arial,Regular"&amp;8Railroad Annual Report R-1</oddFooter>
  </headerFooter>
</worksheet>
</file>

<file path=xl/worksheets/sheet39.xml><?xml version="1.0" encoding="utf-8"?>
<worksheet xmlns="http://schemas.openxmlformats.org/spreadsheetml/2006/main" xmlns:r="http://schemas.openxmlformats.org/officeDocument/2006/relationships">
  <sheetPr codeName="Sheet39">
    <pageSetUpPr fitToPage="1"/>
  </sheetPr>
  <dimension ref="A1:F83"/>
  <sheetViews>
    <sheetView zoomScaleNormal="100" workbookViewId="0"/>
  </sheetViews>
  <sheetFormatPr defaultColWidth="9.625" defaultRowHeight="11.25"/>
  <cols>
    <col min="1" max="1" width="3.25" style="137" customWidth="1"/>
    <col min="2" max="2" width="34.875" style="137" customWidth="1"/>
    <col min="3" max="3" width="12.375" style="155" customWidth="1"/>
    <col min="4" max="4" width="19.5" style="137" customWidth="1"/>
    <col min="5" max="5" width="15.625" style="137" customWidth="1"/>
    <col min="6" max="16384" width="9.625" style="137"/>
  </cols>
  <sheetData>
    <row r="1" spans="1:6" ht="10.5" customHeight="1">
      <c r="A1" s="133"/>
      <c r="B1" s="134"/>
      <c r="C1" s="135"/>
      <c r="D1" s="134"/>
      <c r="E1" s="136"/>
    </row>
    <row r="2" spans="1:6" ht="10.5" customHeight="1">
      <c r="A2" s="138" t="s">
        <v>231</v>
      </c>
      <c r="B2" s="139"/>
      <c r="C2" s="139"/>
      <c r="D2" s="139"/>
      <c r="E2" s="140"/>
    </row>
    <row r="3" spans="1:6" ht="10.5" customHeight="1">
      <c r="A3" s="141"/>
      <c r="B3" s="142"/>
      <c r="C3" s="143"/>
      <c r="D3" s="142"/>
      <c r="E3" s="144"/>
    </row>
    <row r="4" spans="1:6" ht="10.5" customHeight="1">
      <c r="A4" s="141"/>
      <c r="B4" s="142"/>
      <c r="C4" s="143"/>
      <c r="D4" s="142"/>
      <c r="E4" s="144"/>
    </row>
    <row r="5" spans="1:6" ht="10.5" customHeight="1">
      <c r="A5" s="141"/>
      <c r="B5" s="145" t="s">
        <v>232</v>
      </c>
      <c r="C5" s="143"/>
      <c r="D5" s="142"/>
      <c r="E5" s="144"/>
    </row>
    <row r="6" spans="1:6" ht="10.5" customHeight="1">
      <c r="A6" s="141"/>
      <c r="B6" s="142"/>
      <c r="C6" s="143"/>
      <c r="D6" s="142"/>
      <c r="E6" s="146"/>
      <c r="F6" s="147"/>
    </row>
    <row r="7" spans="1:6" ht="10.5" customHeight="1">
      <c r="A7" s="141"/>
      <c r="B7" s="148" t="s">
        <v>233</v>
      </c>
      <c r="C7" s="143"/>
      <c r="D7" s="149" t="s">
        <v>234</v>
      </c>
      <c r="E7" s="146"/>
      <c r="F7" s="147"/>
    </row>
    <row r="8" spans="1:6" ht="10.5" customHeight="1">
      <c r="A8" s="141"/>
      <c r="B8" s="145" t="s">
        <v>235</v>
      </c>
      <c r="C8" s="145" t="s">
        <v>236</v>
      </c>
      <c r="D8" s="145" t="s">
        <v>237</v>
      </c>
      <c r="E8" s="146"/>
      <c r="F8" s="147"/>
    </row>
    <row r="9" spans="1:6" ht="10.5" customHeight="1">
      <c r="A9" s="141"/>
      <c r="B9" s="145" t="s">
        <v>238</v>
      </c>
      <c r="C9" s="145" t="s">
        <v>236</v>
      </c>
      <c r="D9" s="145" t="s">
        <v>239</v>
      </c>
      <c r="E9" s="146"/>
      <c r="F9" s="147"/>
    </row>
    <row r="10" spans="1:6" ht="10.5" customHeight="1">
      <c r="A10" s="141"/>
      <c r="B10" s="145" t="s">
        <v>240</v>
      </c>
      <c r="C10" s="145" t="s">
        <v>236</v>
      </c>
      <c r="D10" s="145" t="s">
        <v>241</v>
      </c>
      <c r="E10" s="146"/>
      <c r="F10" s="147"/>
    </row>
    <row r="11" spans="1:6" ht="10.5" customHeight="1">
      <c r="A11" s="141"/>
      <c r="B11" s="142"/>
      <c r="C11" s="143"/>
      <c r="D11" s="142"/>
      <c r="E11" s="146"/>
      <c r="F11" s="147"/>
    </row>
    <row r="12" spans="1:6" ht="10.5" customHeight="1">
      <c r="A12" s="141"/>
      <c r="B12" s="142"/>
      <c r="C12" s="143"/>
      <c r="D12" s="148" t="s">
        <v>242</v>
      </c>
      <c r="E12" s="146"/>
      <c r="F12" s="147"/>
    </row>
    <row r="13" spans="1:6" ht="10.5" customHeight="1">
      <c r="A13" s="141"/>
      <c r="B13" s="145" t="s">
        <v>243</v>
      </c>
      <c r="C13" s="145" t="s">
        <v>236</v>
      </c>
      <c r="D13" s="145" t="s">
        <v>244</v>
      </c>
      <c r="E13" s="146"/>
      <c r="F13" s="147"/>
    </row>
    <row r="14" spans="1:6" ht="10.5" customHeight="1">
      <c r="A14" s="141"/>
      <c r="B14" s="145" t="s">
        <v>245</v>
      </c>
      <c r="C14" s="145" t="s">
        <v>236</v>
      </c>
      <c r="D14" s="145" t="s">
        <v>246</v>
      </c>
      <c r="E14" s="146"/>
      <c r="F14" s="147"/>
    </row>
    <row r="15" spans="1:6" ht="10.5" customHeight="1">
      <c r="A15" s="141"/>
      <c r="B15" s="145" t="s">
        <v>247</v>
      </c>
      <c r="C15" s="143"/>
      <c r="D15" s="142"/>
      <c r="E15" s="146"/>
      <c r="F15" s="147"/>
    </row>
    <row r="16" spans="1:6" ht="10.5" customHeight="1">
      <c r="A16" s="141"/>
      <c r="B16" s="142"/>
      <c r="C16" s="143"/>
      <c r="D16" s="142"/>
      <c r="E16" s="146"/>
      <c r="F16" s="147"/>
    </row>
    <row r="17" spans="1:6" ht="10.5" customHeight="1">
      <c r="A17" s="141"/>
      <c r="B17" s="142"/>
      <c r="C17" s="143"/>
      <c r="D17" s="148" t="s">
        <v>248</v>
      </c>
      <c r="E17" s="146"/>
      <c r="F17" s="147"/>
    </row>
    <row r="18" spans="1:6" ht="10.5" customHeight="1">
      <c r="A18" s="141"/>
      <c r="B18" s="145" t="s">
        <v>249</v>
      </c>
      <c r="C18" s="145" t="s">
        <v>236</v>
      </c>
      <c r="D18" s="145" t="s">
        <v>250</v>
      </c>
      <c r="E18" s="146"/>
      <c r="F18" s="147"/>
    </row>
    <row r="19" spans="1:6" ht="10.5" customHeight="1">
      <c r="A19" s="141"/>
      <c r="B19" s="142"/>
      <c r="C19" s="143"/>
      <c r="D19" s="142"/>
      <c r="E19" s="146"/>
      <c r="F19" s="147"/>
    </row>
    <row r="20" spans="1:6" ht="10.5" customHeight="1">
      <c r="A20" s="141"/>
      <c r="B20" s="145" t="s">
        <v>251</v>
      </c>
      <c r="C20" s="145" t="s">
        <v>236</v>
      </c>
      <c r="D20" s="145" t="s">
        <v>252</v>
      </c>
      <c r="E20" s="146"/>
      <c r="F20" s="147"/>
    </row>
    <row r="21" spans="1:6" ht="10.5" customHeight="1">
      <c r="A21" s="141"/>
      <c r="B21" s="142"/>
      <c r="C21" s="143"/>
      <c r="D21" s="142"/>
      <c r="E21" s="146"/>
      <c r="F21" s="147"/>
    </row>
    <row r="22" spans="1:6" ht="10.5" customHeight="1">
      <c r="A22" s="141"/>
      <c r="B22" s="142"/>
      <c r="C22" s="143"/>
      <c r="D22" s="148" t="s">
        <v>253</v>
      </c>
      <c r="E22" s="146"/>
      <c r="F22" s="147"/>
    </row>
    <row r="23" spans="1:6" ht="10.5" customHeight="1">
      <c r="A23" s="141"/>
      <c r="B23" s="145" t="s">
        <v>254</v>
      </c>
      <c r="C23" s="145" t="s">
        <v>236</v>
      </c>
      <c r="D23" s="145" t="s">
        <v>255</v>
      </c>
      <c r="E23" s="146"/>
      <c r="F23" s="147"/>
    </row>
    <row r="24" spans="1:6" ht="10.5" customHeight="1">
      <c r="A24" s="141"/>
      <c r="B24" s="142"/>
      <c r="C24" s="143"/>
      <c r="D24" s="142"/>
      <c r="E24" s="146"/>
      <c r="F24" s="147"/>
    </row>
    <row r="25" spans="1:6" ht="10.5" customHeight="1">
      <c r="A25" s="141"/>
      <c r="B25" s="145" t="s">
        <v>256</v>
      </c>
      <c r="C25" s="145" t="s">
        <v>236</v>
      </c>
      <c r="D25" s="145" t="s">
        <v>257</v>
      </c>
      <c r="E25" s="146"/>
      <c r="F25" s="147"/>
    </row>
    <row r="26" spans="1:6" ht="10.5" customHeight="1">
      <c r="A26" s="141"/>
      <c r="B26" s="142"/>
      <c r="C26" s="143"/>
      <c r="D26" s="142"/>
      <c r="E26" s="146"/>
      <c r="F26" s="147"/>
    </row>
    <row r="27" spans="1:6" ht="10.5" customHeight="1">
      <c r="A27" s="141"/>
      <c r="B27" s="145" t="s">
        <v>258</v>
      </c>
      <c r="C27" s="145" t="s">
        <v>236</v>
      </c>
      <c r="D27" s="145" t="s">
        <v>259</v>
      </c>
      <c r="E27" s="146"/>
      <c r="F27" s="147"/>
    </row>
    <row r="28" spans="1:6" ht="10.5" customHeight="1">
      <c r="A28" s="141"/>
      <c r="B28" s="142"/>
      <c r="C28" s="143"/>
      <c r="D28" s="142"/>
      <c r="E28" s="146"/>
      <c r="F28" s="147"/>
    </row>
    <row r="29" spans="1:6" ht="10.5" customHeight="1">
      <c r="A29" s="141"/>
      <c r="B29" s="142"/>
      <c r="C29" s="143"/>
      <c r="D29" s="145" t="s">
        <v>260</v>
      </c>
      <c r="E29" s="146"/>
      <c r="F29" s="147"/>
    </row>
    <row r="30" spans="1:6" ht="10.5" customHeight="1">
      <c r="A30" s="141"/>
      <c r="B30" s="142"/>
      <c r="C30" s="143"/>
      <c r="D30" s="142"/>
      <c r="E30" s="146"/>
      <c r="F30" s="147"/>
    </row>
    <row r="31" spans="1:6" ht="10.5" customHeight="1">
      <c r="A31" s="141"/>
      <c r="B31" s="142"/>
      <c r="C31" s="143"/>
      <c r="D31" s="149" t="s">
        <v>248</v>
      </c>
      <c r="E31" s="146"/>
      <c r="F31" s="147"/>
    </row>
    <row r="32" spans="1:6" ht="10.5" customHeight="1">
      <c r="A32" s="141"/>
      <c r="B32" s="142"/>
      <c r="C32" s="143"/>
      <c r="D32" s="145" t="s">
        <v>261</v>
      </c>
      <c r="E32" s="146"/>
      <c r="F32" s="147"/>
    </row>
    <row r="33" spans="1:6" ht="10.5" customHeight="1">
      <c r="A33" s="141"/>
      <c r="B33" s="142"/>
      <c r="C33" s="143"/>
      <c r="D33" s="145" t="s">
        <v>262</v>
      </c>
      <c r="E33" s="146"/>
      <c r="F33" s="147"/>
    </row>
    <row r="34" spans="1:6" ht="10.5" customHeight="1">
      <c r="A34" s="141"/>
      <c r="B34" s="142"/>
      <c r="C34" s="143"/>
      <c r="D34" s="142"/>
      <c r="E34" s="146"/>
      <c r="F34" s="147"/>
    </row>
    <row r="35" spans="1:6" ht="10.5" customHeight="1">
      <c r="A35" s="141"/>
      <c r="B35" s="142"/>
      <c r="C35" s="143"/>
      <c r="D35" s="149" t="s">
        <v>253</v>
      </c>
      <c r="E35" s="146"/>
      <c r="F35" s="147"/>
    </row>
    <row r="36" spans="1:6" ht="10.5" customHeight="1">
      <c r="A36" s="141"/>
      <c r="B36" s="145" t="s">
        <v>263</v>
      </c>
      <c r="C36" s="145" t="s">
        <v>236</v>
      </c>
      <c r="D36" s="145" t="s">
        <v>264</v>
      </c>
      <c r="E36" s="146"/>
      <c r="F36" s="147"/>
    </row>
    <row r="37" spans="1:6" ht="10.5" customHeight="1">
      <c r="A37" s="141"/>
      <c r="B37" s="142"/>
      <c r="C37" s="143"/>
      <c r="D37" s="142"/>
      <c r="E37" s="146"/>
      <c r="F37" s="147"/>
    </row>
    <row r="38" spans="1:6" ht="10.5" customHeight="1">
      <c r="A38" s="141"/>
      <c r="B38" s="145" t="s">
        <v>265</v>
      </c>
      <c r="C38" s="145" t="s">
        <v>236</v>
      </c>
      <c r="D38" s="145" t="s">
        <v>266</v>
      </c>
      <c r="E38" s="146"/>
      <c r="F38" s="147"/>
    </row>
    <row r="39" spans="1:6" ht="10.5" customHeight="1">
      <c r="A39" s="141"/>
      <c r="B39" s="145" t="s">
        <v>267</v>
      </c>
      <c r="C39" s="145" t="s">
        <v>236</v>
      </c>
      <c r="D39" s="145" t="s">
        <v>268</v>
      </c>
      <c r="E39" s="146"/>
      <c r="F39" s="147"/>
    </row>
    <row r="40" spans="1:6" ht="10.5" customHeight="1">
      <c r="A40" s="141"/>
      <c r="B40" s="142"/>
      <c r="C40" s="143"/>
      <c r="D40" s="142"/>
      <c r="E40" s="146"/>
      <c r="F40" s="147"/>
    </row>
    <row r="41" spans="1:6" ht="10.5" customHeight="1">
      <c r="A41" s="141"/>
      <c r="B41" s="145" t="s">
        <v>269</v>
      </c>
      <c r="C41" s="143"/>
      <c r="D41" s="145" t="s">
        <v>270</v>
      </c>
      <c r="E41" s="146"/>
      <c r="F41" s="147"/>
    </row>
    <row r="42" spans="1:6" ht="10.5" customHeight="1">
      <c r="A42" s="141"/>
      <c r="B42" s="145" t="s">
        <v>271</v>
      </c>
      <c r="C42" s="143"/>
      <c r="D42" s="142"/>
      <c r="E42" s="146"/>
      <c r="F42" s="147"/>
    </row>
    <row r="43" spans="1:6" ht="10.5" customHeight="1">
      <c r="A43" s="141"/>
      <c r="B43" s="145" t="s">
        <v>272</v>
      </c>
      <c r="C43" s="143"/>
      <c r="D43" s="142"/>
      <c r="E43" s="146"/>
      <c r="F43" s="147"/>
    </row>
    <row r="44" spans="1:6" ht="10.5" customHeight="1">
      <c r="A44" s="141"/>
      <c r="B44" s="142"/>
      <c r="C44" s="143"/>
      <c r="D44" s="142"/>
      <c r="E44" s="146"/>
      <c r="F44" s="147"/>
    </row>
    <row r="45" spans="1:6" ht="10.5" customHeight="1">
      <c r="A45" s="141"/>
      <c r="B45" s="145" t="s">
        <v>273</v>
      </c>
      <c r="C45" s="143"/>
      <c r="D45" s="145" t="s">
        <v>274</v>
      </c>
      <c r="E45" s="146"/>
      <c r="F45" s="147"/>
    </row>
    <row r="46" spans="1:6" ht="10.5" customHeight="1">
      <c r="A46" s="141"/>
      <c r="B46" s="145" t="s">
        <v>271</v>
      </c>
      <c r="C46" s="143"/>
      <c r="D46" s="142"/>
      <c r="E46" s="146"/>
      <c r="F46" s="147"/>
    </row>
    <row r="47" spans="1:6" ht="10.5" customHeight="1">
      <c r="A47" s="141"/>
      <c r="B47" s="145" t="s">
        <v>275</v>
      </c>
      <c r="C47" s="143"/>
      <c r="D47" s="142"/>
      <c r="E47" s="146"/>
      <c r="F47" s="147"/>
    </row>
    <row r="48" spans="1:6" ht="10.5" customHeight="1">
      <c r="A48" s="141"/>
      <c r="B48" s="142"/>
      <c r="C48" s="143"/>
      <c r="D48" s="142"/>
      <c r="E48" s="146"/>
      <c r="F48" s="147"/>
    </row>
    <row r="49" spans="1:6" ht="10.5" customHeight="1">
      <c r="A49" s="141"/>
      <c r="B49" s="145" t="s">
        <v>276</v>
      </c>
      <c r="C49" s="143"/>
      <c r="D49" s="145" t="s">
        <v>277</v>
      </c>
      <c r="E49" s="146"/>
      <c r="F49" s="147"/>
    </row>
    <row r="50" spans="1:6" ht="10.5" customHeight="1">
      <c r="A50" s="141"/>
      <c r="B50" s="145" t="s">
        <v>271</v>
      </c>
      <c r="C50" s="143"/>
      <c r="D50" s="142"/>
      <c r="E50" s="146"/>
      <c r="F50" s="147"/>
    </row>
    <row r="51" spans="1:6" ht="10.5" customHeight="1">
      <c r="A51" s="141"/>
      <c r="B51" s="145" t="s">
        <v>278</v>
      </c>
      <c r="C51" s="143"/>
      <c r="D51" s="142"/>
      <c r="E51" s="146"/>
      <c r="F51" s="147"/>
    </row>
    <row r="52" spans="1:6" ht="10.5" customHeight="1">
      <c r="A52" s="141"/>
      <c r="B52" s="142"/>
      <c r="C52" s="143"/>
      <c r="D52" s="142"/>
      <c r="E52" s="146"/>
      <c r="F52" s="147"/>
    </row>
    <row r="53" spans="1:6" ht="10.5" customHeight="1">
      <c r="A53" s="141"/>
      <c r="B53" s="142"/>
      <c r="C53" s="143"/>
      <c r="D53" s="149" t="s">
        <v>279</v>
      </c>
      <c r="E53" s="146"/>
      <c r="F53" s="147"/>
    </row>
    <row r="54" spans="1:6" ht="10.5" customHeight="1">
      <c r="A54" s="141"/>
      <c r="B54" s="145" t="s">
        <v>280</v>
      </c>
      <c r="C54" s="145" t="s">
        <v>236</v>
      </c>
      <c r="D54" s="145" t="s">
        <v>281</v>
      </c>
      <c r="E54" s="146"/>
      <c r="F54" s="147"/>
    </row>
    <row r="55" spans="1:6" ht="10.5" customHeight="1">
      <c r="A55" s="141"/>
      <c r="B55" s="145" t="s">
        <v>282</v>
      </c>
      <c r="C55" s="145" t="s">
        <v>236</v>
      </c>
      <c r="D55" s="145" t="s">
        <v>283</v>
      </c>
      <c r="E55" s="146"/>
      <c r="F55" s="147"/>
    </row>
    <row r="56" spans="1:6" ht="10.5" customHeight="1">
      <c r="A56" s="141"/>
      <c r="B56" s="145" t="s">
        <v>284</v>
      </c>
      <c r="C56" s="145" t="s">
        <v>236</v>
      </c>
      <c r="D56" s="145" t="s">
        <v>285</v>
      </c>
      <c r="E56" s="146"/>
      <c r="F56" s="147"/>
    </row>
    <row r="57" spans="1:6" s="142" customFormat="1" ht="10.5" customHeight="1">
      <c r="A57" s="141"/>
      <c r="B57" s="145" t="s">
        <v>286</v>
      </c>
      <c r="C57" s="145" t="s">
        <v>236</v>
      </c>
      <c r="D57" s="145" t="s">
        <v>287</v>
      </c>
      <c r="E57" s="146"/>
      <c r="F57" s="150"/>
    </row>
    <row r="58" spans="1:6" ht="10.5" customHeight="1">
      <c r="A58" s="141"/>
      <c r="B58" s="145" t="s">
        <v>288</v>
      </c>
      <c r="C58" s="145" t="s">
        <v>236</v>
      </c>
      <c r="D58" s="145" t="s">
        <v>289</v>
      </c>
      <c r="E58" s="146"/>
      <c r="F58" s="147"/>
    </row>
    <row r="59" spans="1:6" ht="10.5" customHeight="1">
      <c r="A59" s="141"/>
      <c r="B59" s="145" t="s">
        <v>290</v>
      </c>
      <c r="C59" s="145" t="s">
        <v>236</v>
      </c>
      <c r="D59" s="145" t="s">
        <v>291</v>
      </c>
      <c r="E59" s="146"/>
      <c r="F59" s="147"/>
    </row>
    <row r="60" spans="1:6" ht="10.5" customHeight="1">
      <c r="A60" s="141"/>
      <c r="B60" s="145" t="s">
        <v>292</v>
      </c>
      <c r="C60" s="145" t="s">
        <v>236</v>
      </c>
      <c r="D60" s="145" t="s">
        <v>293</v>
      </c>
      <c r="E60" s="146"/>
      <c r="F60" s="147"/>
    </row>
    <row r="61" spans="1:6" ht="10.5" customHeight="1">
      <c r="A61" s="141"/>
      <c r="B61" s="145" t="s">
        <v>294</v>
      </c>
      <c r="C61" s="145" t="s">
        <v>236</v>
      </c>
      <c r="D61" s="145" t="s">
        <v>295</v>
      </c>
      <c r="E61" s="146"/>
      <c r="F61" s="147"/>
    </row>
    <row r="62" spans="1:6" ht="10.5" customHeight="1">
      <c r="A62" s="141"/>
      <c r="B62" s="145" t="s">
        <v>296</v>
      </c>
      <c r="C62" s="145" t="s">
        <v>236</v>
      </c>
      <c r="D62" s="145" t="s">
        <v>297</v>
      </c>
      <c r="E62" s="146"/>
      <c r="F62" s="147"/>
    </row>
    <row r="63" spans="1:6" ht="10.5" customHeight="1">
      <c r="A63" s="141"/>
      <c r="B63" s="145" t="s">
        <v>298</v>
      </c>
      <c r="C63" s="145" t="s">
        <v>236</v>
      </c>
      <c r="D63" s="145" t="s">
        <v>299</v>
      </c>
      <c r="E63" s="146"/>
      <c r="F63" s="147"/>
    </row>
    <row r="64" spans="1:6" ht="10.5" customHeight="1">
      <c r="A64" s="141"/>
      <c r="B64" s="145" t="s">
        <v>300</v>
      </c>
      <c r="C64" s="145" t="s">
        <v>236</v>
      </c>
      <c r="D64" s="145" t="s">
        <v>301</v>
      </c>
      <c r="E64" s="146"/>
      <c r="F64" s="147"/>
    </row>
    <row r="65" spans="1:6" ht="10.5" customHeight="1">
      <c r="A65" s="141"/>
      <c r="B65" s="142"/>
      <c r="C65" s="143"/>
      <c r="D65" s="142"/>
      <c r="E65" s="146"/>
      <c r="F65" s="147"/>
    </row>
    <row r="66" spans="1:6" ht="10.5" customHeight="1">
      <c r="A66" s="141"/>
      <c r="B66" s="148" t="s">
        <v>302</v>
      </c>
      <c r="C66" s="143"/>
      <c r="D66" s="149" t="s">
        <v>234</v>
      </c>
      <c r="E66" s="146"/>
      <c r="F66" s="147"/>
    </row>
    <row r="67" spans="1:6" ht="10.5" customHeight="1">
      <c r="A67" s="141"/>
      <c r="B67" s="145" t="s">
        <v>303</v>
      </c>
      <c r="C67" s="145" t="s">
        <v>236</v>
      </c>
      <c r="D67" s="145" t="s">
        <v>304</v>
      </c>
      <c r="E67" s="146"/>
      <c r="F67" s="147"/>
    </row>
    <row r="68" spans="1:6" ht="9.75" customHeight="1">
      <c r="A68" s="141"/>
      <c r="B68" s="145"/>
      <c r="C68" s="145"/>
      <c r="D68" s="145"/>
      <c r="E68" s="146"/>
      <c r="F68" s="147"/>
    </row>
    <row r="69" spans="1:6" ht="9.75" customHeight="1">
      <c r="A69" s="141"/>
      <c r="B69" s="145"/>
      <c r="C69" s="145"/>
      <c r="D69" s="145"/>
      <c r="E69" s="146"/>
      <c r="F69" s="147"/>
    </row>
    <row r="70" spans="1:6" ht="12.75" customHeight="1">
      <c r="A70" s="151"/>
      <c r="B70" s="152"/>
      <c r="C70" s="153"/>
      <c r="D70" s="152"/>
      <c r="E70" s="154"/>
      <c r="F70" s="147"/>
    </row>
    <row r="71" spans="1:6" ht="9.75" customHeight="1">
      <c r="C71" s="143"/>
      <c r="D71" s="142"/>
      <c r="E71" s="150"/>
      <c r="F71" s="147"/>
    </row>
    <row r="72" spans="1:6" ht="12.75">
      <c r="C72" s="143"/>
      <c r="D72" s="142"/>
      <c r="E72" s="150"/>
      <c r="F72" s="147"/>
    </row>
    <row r="73" spans="1:6">
      <c r="C73" s="143"/>
      <c r="D73" s="142"/>
      <c r="E73" s="142"/>
    </row>
    <row r="74" spans="1:6">
      <c r="C74" s="143"/>
      <c r="D74" s="142"/>
      <c r="E74" s="142"/>
    </row>
    <row r="75" spans="1:6">
      <c r="C75" s="143"/>
      <c r="D75" s="142"/>
      <c r="E75" s="142"/>
    </row>
    <row r="76" spans="1:6">
      <c r="C76" s="143"/>
      <c r="D76" s="142"/>
      <c r="E76" s="142"/>
    </row>
    <row r="77" spans="1:6">
      <c r="C77" s="143"/>
      <c r="D77" s="142"/>
      <c r="E77" s="142"/>
    </row>
    <row r="78" spans="1:6">
      <c r="C78" s="143"/>
      <c r="D78" s="142"/>
      <c r="E78" s="142"/>
    </row>
    <row r="79" spans="1:6">
      <c r="C79" s="143"/>
      <c r="D79" s="142"/>
      <c r="E79" s="142"/>
    </row>
    <row r="80" spans="1:6">
      <c r="C80" s="143"/>
      <c r="D80" s="142"/>
      <c r="E80" s="142"/>
    </row>
    <row r="81" spans="3:5">
      <c r="C81" s="143"/>
      <c r="D81" s="142"/>
      <c r="E81" s="142"/>
    </row>
    <row r="82" spans="3:5">
      <c r="C82" s="143"/>
      <c r="D82" s="142"/>
      <c r="E82" s="142"/>
    </row>
    <row r="83" spans="3:5">
      <c r="C83" s="143"/>
      <c r="D83" s="142"/>
      <c r="E83" s="142"/>
    </row>
  </sheetData>
  <printOptions horizontalCentered="1"/>
  <pageMargins left="0.65" right="0.25" top="0.5" bottom="0.5" header="0.25" footer="0.25"/>
  <pageSetup orientation="portrait" horizontalDpi="1200" verticalDpi="1200" r:id="rId1"/>
  <headerFooter alignWithMargins="0">
    <oddHeader>&amp;L&amp;"Arial,Regular"&amp;8 44&amp;R&amp;"Arial,Regular"&amp;8Road Initials: UPRR  Year: 2012</oddHeader>
    <oddFooter>&amp;L&amp;"Arial,Regular"&amp;8Railroad Annual Report R-1</oddFooter>
  </headerFooter>
</worksheet>
</file>

<file path=xl/worksheets/sheet40.xml><?xml version="1.0" encoding="utf-8"?>
<worksheet xmlns="http://schemas.openxmlformats.org/spreadsheetml/2006/main" xmlns:r="http://schemas.openxmlformats.org/officeDocument/2006/relationships">
  <sheetPr codeName="Sheet40"/>
  <dimension ref="A1:Q358"/>
  <sheetViews>
    <sheetView showGridLines="0" zoomScaleNormal="100" zoomScaleSheetLayoutView="75" workbookViewId="0">
      <selection sqref="A1:A13"/>
    </sheetView>
  </sheetViews>
  <sheetFormatPr defaultRowHeight="14.1" customHeight="1"/>
  <cols>
    <col min="1" max="1" width="3.5" style="748" customWidth="1"/>
    <col min="2" max="2" width="3.25" style="921" customWidth="1"/>
    <col min="3" max="3" width="4.125" style="921" customWidth="1"/>
    <col min="4" max="4" width="21" style="748" customWidth="1"/>
    <col min="5" max="11" width="10.125" style="1842" customWidth="1"/>
    <col min="12" max="12" width="3.625" style="921" customWidth="1"/>
    <col min="13" max="13" width="3.5" style="921" customWidth="1"/>
    <col min="14" max="14" width="9" style="748" customWidth="1"/>
    <col min="15" max="16384" width="9" style="748"/>
  </cols>
  <sheetData>
    <row r="1" spans="1:16" s="1892" customFormat="1" ht="12" customHeight="1">
      <c r="A1" s="3526" t="s">
        <v>305</v>
      </c>
      <c r="B1" s="1889"/>
      <c r="C1" s="1890"/>
      <c r="D1" s="1890"/>
      <c r="E1" s="2508"/>
      <c r="F1" s="2508"/>
      <c r="G1" s="2508"/>
      <c r="H1" s="2508"/>
      <c r="I1" s="2689"/>
      <c r="J1" s="2689"/>
      <c r="K1" s="2689"/>
      <c r="L1" s="1891"/>
      <c r="M1" s="3527" t="s">
        <v>3052</v>
      </c>
    </row>
    <row r="2" spans="1:16" s="1892" customFormat="1" ht="12" customHeight="1">
      <c r="A2" s="3526"/>
      <c r="B2" s="2978" t="s">
        <v>306</v>
      </c>
      <c r="C2" s="1893"/>
      <c r="D2" s="1893"/>
      <c r="E2" s="2690"/>
      <c r="F2" s="2690"/>
      <c r="G2" s="2690"/>
      <c r="H2" s="2690"/>
      <c r="I2" s="2690"/>
      <c r="J2" s="2690"/>
      <c r="K2" s="1387"/>
      <c r="L2" s="2140"/>
      <c r="M2" s="3527"/>
    </row>
    <row r="3" spans="1:16" s="1892" customFormat="1" ht="12" customHeight="1">
      <c r="A3" s="3526"/>
      <c r="B3" s="2978" t="s">
        <v>1</v>
      </c>
      <c r="C3" s="1893"/>
      <c r="D3" s="1893"/>
      <c r="E3" s="2690"/>
      <c r="F3" s="2690"/>
      <c r="G3" s="2690"/>
      <c r="H3" s="2690"/>
      <c r="I3" s="2690"/>
      <c r="J3" s="2690"/>
      <c r="K3" s="2690"/>
      <c r="L3" s="2140"/>
      <c r="M3" s="3527"/>
    </row>
    <row r="4" spans="1:16" s="1892" customFormat="1" ht="10.5" customHeight="1">
      <c r="A4" s="3526"/>
      <c r="B4" s="2978"/>
      <c r="C4" s="1893"/>
      <c r="D4" s="1893"/>
      <c r="E4" s="2690"/>
      <c r="F4" s="2690"/>
      <c r="G4" s="2690"/>
      <c r="H4" s="2690"/>
      <c r="I4" s="2690"/>
      <c r="J4" s="2690"/>
      <c r="K4" s="2690"/>
      <c r="L4" s="2140"/>
      <c r="M4" s="3527"/>
    </row>
    <row r="5" spans="1:16" s="1892" customFormat="1" ht="9" customHeight="1">
      <c r="A5" s="3526"/>
      <c r="B5" s="2141"/>
      <c r="C5" s="1894" t="s">
        <v>307</v>
      </c>
      <c r="D5" s="1895"/>
      <c r="E5" s="2415"/>
      <c r="F5" s="2415"/>
      <c r="G5" s="2415"/>
      <c r="H5" s="2415"/>
      <c r="I5" s="2415"/>
      <c r="J5" s="2415"/>
      <c r="K5" s="2415"/>
      <c r="L5" s="2140"/>
      <c r="M5" s="3527"/>
    </row>
    <row r="6" spans="1:16" s="1892" customFormat="1" ht="9" customHeight="1">
      <c r="A6" s="3526"/>
      <c r="B6" s="2141"/>
      <c r="C6" s="1894" t="s">
        <v>308</v>
      </c>
      <c r="D6" s="1895"/>
      <c r="E6" s="2415"/>
      <c r="F6" s="2415"/>
      <c r="G6" s="2415"/>
      <c r="H6" s="2415"/>
      <c r="I6" s="2415"/>
      <c r="J6" s="2415"/>
      <c r="K6" s="2415"/>
      <c r="L6" s="2140"/>
      <c r="M6" s="3527"/>
    </row>
    <row r="7" spans="1:16" s="1892" customFormat="1" ht="11.25" customHeight="1">
      <c r="A7" s="3526"/>
      <c r="B7" s="1897"/>
      <c r="C7" s="1898"/>
      <c r="D7" s="1898"/>
      <c r="E7" s="2079"/>
      <c r="F7" s="2079"/>
      <c r="G7" s="2079"/>
      <c r="H7" s="2079"/>
      <c r="I7" s="2079"/>
      <c r="J7" s="2079"/>
      <c r="K7" s="2079"/>
      <c r="L7" s="1900"/>
      <c r="M7" s="3527"/>
    </row>
    <row r="8" spans="1:16" s="1892" customFormat="1" ht="11.25">
      <c r="A8" s="3526"/>
      <c r="B8" s="1901"/>
      <c r="C8" s="1902"/>
      <c r="D8" s="1902"/>
      <c r="E8" s="2080"/>
      <c r="F8" s="2080" t="s">
        <v>309</v>
      </c>
      <c r="G8" s="2080"/>
      <c r="H8" s="2080"/>
      <c r="I8" s="2080" t="s">
        <v>310</v>
      </c>
      <c r="J8" s="2080"/>
      <c r="K8" s="1386"/>
      <c r="L8" s="1903"/>
      <c r="M8" s="3527"/>
    </row>
    <row r="9" spans="1:16" s="1892" customFormat="1" ht="11.25">
      <c r="A9" s="3526"/>
      <c r="B9" s="1901" t="s">
        <v>7</v>
      </c>
      <c r="C9" s="1902" t="s">
        <v>8</v>
      </c>
      <c r="D9" s="1902"/>
      <c r="E9" s="2080" t="s">
        <v>311</v>
      </c>
      <c r="F9" s="2080" t="s">
        <v>312</v>
      </c>
      <c r="G9" s="2080" t="s">
        <v>313</v>
      </c>
      <c r="H9" s="2080"/>
      <c r="I9" s="2080" t="s">
        <v>314</v>
      </c>
      <c r="J9" s="2080"/>
      <c r="K9" s="1386"/>
      <c r="L9" s="1903" t="s">
        <v>7</v>
      </c>
      <c r="M9" s="3527"/>
    </row>
    <row r="10" spans="1:16" s="1892" customFormat="1" ht="11.25">
      <c r="A10" s="3526"/>
      <c r="B10" s="1901" t="s">
        <v>12</v>
      </c>
      <c r="C10" s="1902" t="s">
        <v>13</v>
      </c>
      <c r="D10" s="1902" t="s">
        <v>315</v>
      </c>
      <c r="E10" s="2080" t="s">
        <v>316</v>
      </c>
      <c r="F10" s="2080" t="s">
        <v>317</v>
      </c>
      <c r="G10" s="2080" t="s">
        <v>318</v>
      </c>
      <c r="H10" s="2080" t="s">
        <v>319</v>
      </c>
      <c r="I10" s="2080" t="s">
        <v>320</v>
      </c>
      <c r="J10" s="2080" t="s">
        <v>321</v>
      </c>
      <c r="K10" s="1386" t="s">
        <v>310</v>
      </c>
      <c r="L10" s="1903" t="s">
        <v>12</v>
      </c>
      <c r="M10" s="3527"/>
    </row>
    <row r="11" spans="1:16" s="1906" customFormat="1" ht="12" thickBot="1">
      <c r="A11" s="3526"/>
      <c r="B11" s="1904"/>
      <c r="C11" s="1905"/>
      <c r="D11" s="1905" t="s">
        <v>21</v>
      </c>
      <c r="E11" s="2416" t="s">
        <v>22</v>
      </c>
      <c r="F11" s="2416" t="s">
        <v>23</v>
      </c>
      <c r="G11" s="2416" t="s">
        <v>168</v>
      </c>
      <c r="H11" s="2416" t="s">
        <v>24</v>
      </c>
      <c r="I11" s="2416" t="s">
        <v>25</v>
      </c>
      <c r="J11" s="2416" t="s">
        <v>26</v>
      </c>
      <c r="K11" s="2416" t="s">
        <v>322</v>
      </c>
      <c r="L11" s="1905"/>
      <c r="M11" s="3527"/>
    </row>
    <row r="12" spans="1:16" s="1892" customFormat="1" ht="12" customHeight="1">
      <c r="A12" s="3526"/>
      <c r="B12" s="1901"/>
      <c r="C12" s="1902"/>
      <c r="D12" s="1907" t="s">
        <v>323</v>
      </c>
      <c r="E12" s="2691"/>
      <c r="F12" s="2692"/>
      <c r="G12" s="2692"/>
      <c r="H12" s="2692"/>
      <c r="I12" s="2692"/>
      <c r="J12" s="2692"/>
      <c r="K12" s="2693"/>
      <c r="L12" s="1901"/>
      <c r="M12" s="3527"/>
    </row>
    <row r="13" spans="1:16" s="1892" customFormat="1" ht="12" customHeight="1">
      <c r="A13" s="3526"/>
      <c r="B13" s="1901"/>
      <c r="C13" s="1902"/>
      <c r="D13" s="1908" t="s">
        <v>324</v>
      </c>
      <c r="E13" s="2694"/>
      <c r="F13" s="2694"/>
      <c r="G13" s="2694"/>
      <c r="H13" s="2694"/>
      <c r="I13" s="2694"/>
      <c r="J13" s="2694"/>
      <c r="K13" s="2695"/>
      <c r="L13" s="1901"/>
      <c r="M13" s="3527"/>
    </row>
    <row r="14" spans="1:16" s="1892" customFormat="1" ht="12" customHeight="1">
      <c r="A14" s="1704"/>
      <c r="B14" s="1904">
        <v>1</v>
      </c>
      <c r="C14" s="1905"/>
      <c r="D14" s="1641" t="s">
        <v>325</v>
      </c>
      <c r="E14" s="2506">
        <v>18496</v>
      </c>
      <c r="F14" s="2696">
        <v>1144</v>
      </c>
      <c r="G14" s="2696">
        <v>2889</v>
      </c>
      <c r="H14" s="2696">
        <v>2126</v>
      </c>
      <c r="I14" s="2696">
        <v>24655</v>
      </c>
      <c r="J14" s="2696">
        <v>2152</v>
      </c>
      <c r="K14" s="2697">
        <v>26807</v>
      </c>
      <c r="L14" s="1905">
        <v>1</v>
      </c>
      <c r="M14" s="3527"/>
      <c r="O14" s="1909"/>
      <c r="P14" s="1909"/>
    </row>
    <row r="15" spans="1:16" s="1892" customFormat="1" ht="12" customHeight="1">
      <c r="A15" s="1704"/>
      <c r="B15" s="1904">
        <v>2</v>
      </c>
      <c r="C15" s="1905"/>
      <c r="D15" s="1641" t="s">
        <v>326</v>
      </c>
      <c r="E15" s="2506">
        <v>1230</v>
      </c>
      <c r="F15" s="2696">
        <v>2907</v>
      </c>
      <c r="G15" s="2696">
        <v>991</v>
      </c>
      <c r="H15" s="2696">
        <v>546</v>
      </c>
      <c r="I15" s="2696">
        <v>5674</v>
      </c>
      <c r="J15" s="2696">
        <v>1662</v>
      </c>
      <c r="K15" s="2697">
        <v>7336</v>
      </c>
      <c r="L15" s="1905">
        <v>2</v>
      </c>
      <c r="M15" s="3527"/>
      <c r="O15" s="1909"/>
      <c r="P15" s="1909"/>
    </row>
    <row r="16" spans="1:16" s="1892" customFormat="1" ht="12" customHeight="1">
      <c r="A16" s="1704"/>
      <c r="B16" s="1904">
        <v>3</v>
      </c>
      <c r="C16" s="1905"/>
      <c r="D16" s="1641" t="s">
        <v>327</v>
      </c>
      <c r="E16" s="2506">
        <v>13147</v>
      </c>
      <c r="F16" s="2696">
        <v>6814</v>
      </c>
      <c r="G16" s="2696">
        <v>7905</v>
      </c>
      <c r="H16" s="2696">
        <v>2978</v>
      </c>
      <c r="I16" s="2696">
        <v>30844</v>
      </c>
      <c r="J16" s="2696">
        <v>1431</v>
      </c>
      <c r="K16" s="2697">
        <v>32275</v>
      </c>
      <c r="L16" s="1905">
        <v>3</v>
      </c>
      <c r="M16" s="3527"/>
      <c r="O16" s="1909"/>
      <c r="P16" s="1909"/>
    </row>
    <row r="17" spans="1:16" s="1892" customFormat="1" ht="12" customHeight="1">
      <c r="A17" s="1704"/>
      <c r="B17" s="1904">
        <v>4</v>
      </c>
      <c r="C17" s="1905"/>
      <c r="D17" s="1910" t="s">
        <v>328</v>
      </c>
      <c r="E17" s="2506">
        <v>1385</v>
      </c>
      <c r="F17" s="2696">
        <v>53</v>
      </c>
      <c r="G17" s="2696">
        <v>866</v>
      </c>
      <c r="H17" s="2696">
        <v>323</v>
      </c>
      <c r="I17" s="2696">
        <v>2627</v>
      </c>
      <c r="J17" s="2696">
        <v>253</v>
      </c>
      <c r="K17" s="2697">
        <v>2880</v>
      </c>
      <c r="L17" s="1905">
        <v>4</v>
      </c>
      <c r="M17" s="3527"/>
      <c r="O17" s="1909"/>
      <c r="P17" s="1909"/>
    </row>
    <row r="18" spans="1:16" s="1892" customFormat="1" ht="12" customHeight="1">
      <c r="A18" s="1704"/>
      <c r="B18" s="1904">
        <v>5</v>
      </c>
      <c r="C18" s="1905"/>
      <c r="D18" s="1641" t="s">
        <v>329</v>
      </c>
      <c r="E18" s="2506">
        <v>3067</v>
      </c>
      <c r="F18" s="2696">
        <v>1053</v>
      </c>
      <c r="G18" s="2696">
        <v>2084</v>
      </c>
      <c r="H18" s="2696">
        <v>1421</v>
      </c>
      <c r="I18" s="2696">
        <v>7625</v>
      </c>
      <c r="J18" s="2696">
        <v>1249</v>
      </c>
      <c r="K18" s="2697">
        <v>8874</v>
      </c>
      <c r="L18" s="1905">
        <v>5</v>
      </c>
      <c r="M18" s="3527"/>
      <c r="O18" s="1909"/>
      <c r="P18" s="1909"/>
    </row>
    <row r="19" spans="1:16" s="1892" customFormat="1" ht="12" customHeight="1">
      <c r="A19" s="1704"/>
      <c r="B19" s="1901"/>
      <c r="C19" s="1902"/>
      <c r="D19" s="1908" t="s">
        <v>330</v>
      </c>
      <c r="E19" s="2694"/>
      <c r="F19" s="2694"/>
      <c r="G19" s="2694"/>
      <c r="H19" s="2694"/>
      <c r="I19" s="2694"/>
      <c r="J19" s="2694"/>
      <c r="K19" s="2695"/>
      <c r="L19" s="1901"/>
      <c r="M19" s="3527"/>
      <c r="O19" s="1909"/>
      <c r="P19" s="1909"/>
    </row>
    <row r="20" spans="1:16" s="1892" customFormat="1" ht="12" customHeight="1">
      <c r="A20" s="1704"/>
      <c r="B20" s="1904">
        <v>6</v>
      </c>
      <c r="C20" s="1905"/>
      <c r="D20" s="1641" t="s">
        <v>331</v>
      </c>
      <c r="E20" s="2506">
        <v>19517</v>
      </c>
      <c r="F20" s="2696">
        <v>1590</v>
      </c>
      <c r="G20" s="2698">
        <v>35159</v>
      </c>
      <c r="H20" s="2698">
        <v>84</v>
      </c>
      <c r="I20" s="2506">
        <v>56350</v>
      </c>
      <c r="J20" s="2506">
        <v>2375</v>
      </c>
      <c r="K20" s="2505">
        <v>58725</v>
      </c>
      <c r="L20" s="1904">
        <v>6</v>
      </c>
      <c r="M20" s="3527"/>
      <c r="O20" s="1909"/>
      <c r="P20" s="1909"/>
    </row>
    <row r="21" spans="1:16" s="1892" customFormat="1" ht="12" customHeight="1">
      <c r="A21" s="1704"/>
      <c r="B21" s="1904">
        <v>7</v>
      </c>
      <c r="C21" s="1905"/>
      <c r="D21" s="1641" t="s">
        <v>332</v>
      </c>
      <c r="E21" s="2506">
        <v>7264</v>
      </c>
      <c r="F21" s="2696">
        <v>536</v>
      </c>
      <c r="G21" s="2698">
        <v>11768</v>
      </c>
      <c r="H21" s="2698">
        <v>28</v>
      </c>
      <c r="I21" s="2506">
        <v>19596</v>
      </c>
      <c r="J21" s="2506">
        <v>0</v>
      </c>
      <c r="K21" s="2505">
        <v>19596</v>
      </c>
      <c r="L21" s="1904">
        <v>7</v>
      </c>
      <c r="M21" s="1130"/>
      <c r="O21" s="1909"/>
      <c r="P21" s="1909"/>
    </row>
    <row r="22" spans="1:16" s="1892" customFormat="1" ht="12" customHeight="1">
      <c r="A22" s="1704"/>
      <c r="B22" s="1904">
        <v>8</v>
      </c>
      <c r="C22" s="1905"/>
      <c r="D22" s="1641" t="s">
        <v>333</v>
      </c>
      <c r="E22" s="2506">
        <v>25</v>
      </c>
      <c r="F22" s="2696">
        <v>0</v>
      </c>
      <c r="G22" s="2698">
        <v>3733</v>
      </c>
      <c r="H22" s="2698">
        <v>0</v>
      </c>
      <c r="I22" s="2506">
        <v>3758</v>
      </c>
      <c r="J22" s="2506">
        <v>48</v>
      </c>
      <c r="K22" s="2505">
        <v>3806</v>
      </c>
      <c r="L22" s="1904">
        <v>8</v>
      </c>
      <c r="M22" s="1130"/>
      <c r="O22" s="1909"/>
      <c r="P22" s="1909"/>
    </row>
    <row r="23" spans="1:16" s="1892" customFormat="1" ht="12" customHeight="1">
      <c r="A23" s="1704"/>
      <c r="B23" s="1904">
        <v>9</v>
      </c>
      <c r="C23" s="1905"/>
      <c r="D23" s="1641" t="s">
        <v>334</v>
      </c>
      <c r="E23" s="2506">
        <v>9</v>
      </c>
      <c r="F23" s="2696">
        <v>0</v>
      </c>
      <c r="G23" s="2698">
        <v>1261</v>
      </c>
      <c r="H23" s="2698">
        <v>0</v>
      </c>
      <c r="I23" s="2506">
        <v>1270</v>
      </c>
      <c r="J23" s="2506">
        <v>0</v>
      </c>
      <c r="K23" s="2505">
        <v>1270</v>
      </c>
      <c r="L23" s="1904">
        <v>9</v>
      </c>
      <c r="M23" s="1130"/>
      <c r="O23" s="1909"/>
      <c r="P23" s="1909"/>
    </row>
    <row r="24" spans="1:16" s="1892" customFormat="1" ht="12" customHeight="1">
      <c r="A24" s="1704"/>
      <c r="B24" s="1904">
        <v>10</v>
      </c>
      <c r="C24" s="1905"/>
      <c r="D24" s="1641" t="s">
        <v>335</v>
      </c>
      <c r="E24" s="2506">
        <v>16354</v>
      </c>
      <c r="F24" s="2696">
        <v>6115</v>
      </c>
      <c r="G24" s="2698">
        <v>188</v>
      </c>
      <c r="H24" s="2698">
        <v>2290</v>
      </c>
      <c r="I24" s="2506">
        <v>24947</v>
      </c>
      <c r="J24" s="2506">
        <v>681</v>
      </c>
      <c r="K24" s="2505">
        <v>25628</v>
      </c>
      <c r="L24" s="1904">
        <v>10</v>
      </c>
      <c r="M24" s="1130"/>
      <c r="O24" s="1909"/>
      <c r="P24" s="1909"/>
    </row>
    <row r="25" spans="1:16" s="1892" customFormat="1" ht="12" customHeight="1">
      <c r="A25" s="1704"/>
      <c r="B25" s="1904">
        <v>11</v>
      </c>
      <c r="C25" s="1905"/>
      <c r="D25" s="1641" t="s">
        <v>336</v>
      </c>
      <c r="E25" s="2506">
        <v>5649</v>
      </c>
      <c r="F25" s="2696">
        <v>2072</v>
      </c>
      <c r="G25" s="2698">
        <v>63</v>
      </c>
      <c r="H25" s="2698">
        <v>764</v>
      </c>
      <c r="I25" s="2506">
        <v>8548</v>
      </c>
      <c r="J25" s="2506">
        <v>0</v>
      </c>
      <c r="K25" s="2505">
        <v>8548</v>
      </c>
      <c r="L25" s="1904">
        <v>11</v>
      </c>
      <c r="M25" s="1130"/>
      <c r="O25" s="1909"/>
      <c r="P25" s="1909"/>
    </row>
    <row r="26" spans="1:16" s="1892" customFormat="1" ht="12" customHeight="1">
      <c r="A26" s="1704"/>
      <c r="B26" s="1904">
        <v>12</v>
      </c>
      <c r="C26" s="1905"/>
      <c r="D26" s="1641" t="s">
        <v>337</v>
      </c>
      <c r="E26" s="2506">
        <v>5661</v>
      </c>
      <c r="F26" s="2696">
        <v>7518</v>
      </c>
      <c r="G26" s="2698">
        <v>309</v>
      </c>
      <c r="H26" s="2698">
        <v>1342</v>
      </c>
      <c r="I26" s="2506">
        <v>14830</v>
      </c>
      <c r="J26" s="2506">
        <v>182</v>
      </c>
      <c r="K26" s="2505">
        <v>15012</v>
      </c>
      <c r="L26" s="1904">
        <v>12</v>
      </c>
      <c r="M26" s="1130"/>
      <c r="O26" s="1909"/>
      <c r="P26" s="1909"/>
    </row>
    <row r="27" spans="1:16" s="1892" customFormat="1" ht="12" customHeight="1">
      <c r="A27" s="1704"/>
      <c r="B27" s="1904">
        <v>13</v>
      </c>
      <c r="C27" s="1905"/>
      <c r="D27" s="1641" t="s">
        <v>338</v>
      </c>
      <c r="E27" s="2506">
        <v>1934</v>
      </c>
      <c r="F27" s="2696">
        <v>2522</v>
      </c>
      <c r="G27" s="2698">
        <v>103</v>
      </c>
      <c r="H27" s="2698">
        <v>448</v>
      </c>
      <c r="I27" s="2506">
        <v>5007</v>
      </c>
      <c r="J27" s="2506">
        <v>0</v>
      </c>
      <c r="K27" s="2505">
        <v>5007</v>
      </c>
      <c r="L27" s="1904">
        <v>13</v>
      </c>
      <c r="M27" s="1130"/>
      <c r="O27" s="1909"/>
      <c r="P27" s="1909"/>
    </row>
    <row r="28" spans="1:16" s="1892" customFormat="1" ht="12" customHeight="1">
      <c r="A28" s="1704"/>
      <c r="B28" s="1904">
        <v>14</v>
      </c>
      <c r="C28" s="1905"/>
      <c r="D28" s="1641" t="s">
        <v>339</v>
      </c>
      <c r="E28" s="2506">
        <v>116526</v>
      </c>
      <c r="F28" s="2696">
        <v>29222</v>
      </c>
      <c r="G28" s="2698">
        <v>39760</v>
      </c>
      <c r="H28" s="2698">
        <v>5624</v>
      </c>
      <c r="I28" s="2506">
        <v>191132</v>
      </c>
      <c r="J28" s="2506">
        <v>4040</v>
      </c>
      <c r="K28" s="2505">
        <v>195172</v>
      </c>
      <c r="L28" s="1904">
        <v>14</v>
      </c>
      <c r="M28" s="1130"/>
      <c r="O28" s="1909"/>
      <c r="P28" s="1909"/>
    </row>
    <row r="29" spans="1:16" s="1892" customFormat="1" ht="12" customHeight="1">
      <c r="A29" s="1704"/>
      <c r="B29" s="1904">
        <v>15</v>
      </c>
      <c r="C29" s="1905"/>
      <c r="D29" s="1641" t="s">
        <v>340</v>
      </c>
      <c r="E29" s="2506">
        <v>39961</v>
      </c>
      <c r="F29" s="2696">
        <v>9992</v>
      </c>
      <c r="G29" s="2698">
        <v>2451</v>
      </c>
      <c r="H29" s="2698">
        <v>1876</v>
      </c>
      <c r="I29" s="2506">
        <v>54280</v>
      </c>
      <c r="J29" s="2506">
        <v>9</v>
      </c>
      <c r="K29" s="2505">
        <v>54289</v>
      </c>
      <c r="L29" s="1904">
        <v>15</v>
      </c>
      <c r="M29" s="1130"/>
      <c r="O29" s="1909"/>
      <c r="P29" s="1909"/>
    </row>
    <row r="30" spans="1:16" s="1892" customFormat="1" ht="12" customHeight="1">
      <c r="A30" s="1704"/>
      <c r="B30" s="1904">
        <v>16</v>
      </c>
      <c r="C30" s="1905"/>
      <c r="D30" s="1641" t="s">
        <v>341</v>
      </c>
      <c r="E30" s="2506">
        <v>13312</v>
      </c>
      <c r="F30" s="2696">
        <v>1265</v>
      </c>
      <c r="G30" s="2698">
        <v>7180</v>
      </c>
      <c r="H30" s="2698">
        <v>0</v>
      </c>
      <c r="I30" s="2506">
        <v>21757</v>
      </c>
      <c r="J30" s="2506">
        <v>26</v>
      </c>
      <c r="K30" s="2505">
        <v>21783</v>
      </c>
      <c r="L30" s="1904">
        <v>16</v>
      </c>
      <c r="M30" s="1130"/>
      <c r="O30" s="1909"/>
      <c r="P30" s="1909"/>
    </row>
    <row r="31" spans="1:16" s="1892" customFormat="1" ht="12" customHeight="1">
      <c r="A31" s="1704"/>
      <c r="B31" s="1904">
        <v>17</v>
      </c>
      <c r="C31" s="1905"/>
      <c r="D31" s="1641" t="s">
        <v>342</v>
      </c>
      <c r="E31" s="2506">
        <v>4442</v>
      </c>
      <c r="F31" s="2696">
        <v>430</v>
      </c>
      <c r="G31" s="2698">
        <v>2396</v>
      </c>
      <c r="H31" s="2698">
        <v>0</v>
      </c>
      <c r="I31" s="2506">
        <v>7268</v>
      </c>
      <c r="J31" s="2506">
        <v>0</v>
      </c>
      <c r="K31" s="2505">
        <v>7268</v>
      </c>
      <c r="L31" s="1904">
        <v>17</v>
      </c>
      <c r="M31" s="1130"/>
      <c r="O31" s="1909"/>
      <c r="P31" s="1909"/>
    </row>
    <row r="32" spans="1:16" s="1892" customFormat="1" ht="12" customHeight="1">
      <c r="A32" s="1704"/>
      <c r="B32" s="1904">
        <v>18</v>
      </c>
      <c r="C32" s="1905"/>
      <c r="D32" s="1641" t="s">
        <v>343</v>
      </c>
      <c r="E32" s="2506">
        <v>1164</v>
      </c>
      <c r="F32" s="2696">
        <v>0</v>
      </c>
      <c r="G32" s="2698">
        <v>131</v>
      </c>
      <c r="H32" s="2698">
        <v>0</v>
      </c>
      <c r="I32" s="2506">
        <v>1295</v>
      </c>
      <c r="J32" s="2506">
        <v>11</v>
      </c>
      <c r="K32" s="2505">
        <v>1306</v>
      </c>
      <c r="L32" s="1904">
        <v>18</v>
      </c>
      <c r="M32" s="1130"/>
      <c r="O32" s="1909"/>
      <c r="P32" s="1909"/>
    </row>
    <row r="33" spans="1:16" s="1892" customFormat="1" ht="12" customHeight="1">
      <c r="A33" s="1704"/>
      <c r="B33" s="1904">
        <v>19</v>
      </c>
      <c r="C33" s="1905"/>
      <c r="D33" s="1641" t="s">
        <v>344</v>
      </c>
      <c r="E33" s="2506">
        <v>391</v>
      </c>
      <c r="F33" s="2696">
        <v>0</v>
      </c>
      <c r="G33" s="2698">
        <v>41</v>
      </c>
      <c r="H33" s="2698">
        <v>0</v>
      </c>
      <c r="I33" s="2506">
        <v>432</v>
      </c>
      <c r="J33" s="2506">
        <v>4</v>
      </c>
      <c r="K33" s="2505">
        <v>436</v>
      </c>
      <c r="L33" s="1904">
        <v>19</v>
      </c>
      <c r="M33" s="1130"/>
      <c r="O33" s="1909"/>
      <c r="P33" s="1909"/>
    </row>
    <row r="34" spans="1:16" s="1892" customFormat="1" ht="12" customHeight="1">
      <c r="A34" s="1704"/>
      <c r="B34" s="1904">
        <v>20</v>
      </c>
      <c r="C34" s="1905"/>
      <c r="D34" s="1641" t="s">
        <v>345</v>
      </c>
      <c r="E34" s="2506">
        <v>101</v>
      </c>
      <c r="F34" s="2696">
        <v>0</v>
      </c>
      <c r="G34" s="2698">
        <v>12</v>
      </c>
      <c r="H34" s="2698">
        <v>20</v>
      </c>
      <c r="I34" s="2506">
        <v>133</v>
      </c>
      <c r="J34" s="2506">
        <v>0</v>
      </c>
      <c r="K34" s="2505">
        <v>133</v>
      </c>
      <c r="L34" s="1904">
        <v>20</v>
      </c>
      <c r="M34" s="1130"/>
      <c r="O34" s="1909"/>
      <c r="P34" s="1909"/>
    </row>
    <row r="35" spans="1:16" s="1892" customFormat="1" ht="12" customHeight="1">
      <c r="A35" s="1704"/>
      <c r="B35" s="1904">
        <v>21</v>
      </c>
      <c r="C35" s="1905"/>
      <c r="D35" s="1641" t="s">
        <v>346</v>
      </c>
      <c r="E35" s="2506">
        <v>58160</v>
      </c>
      <c r="F35" s="2696">
        <v>15868</v>
      </c>
      <c r="G35" s="2698">
        <v>7709</v>
      </c>
      <c r="H35" s="2698">
        <v>2510</v>
      </c>
      <c r="I35" s="2506">
        <v>84247</v>
      </c>
      <c r="J35" s="2506">
        <v>5289</v>
      </c>
      <c r="K35" s="2505">
        <v>89536</v>
      </c>
      <c r="L35" s="1904">
        <v>21</v>
      </c>
      <c r="M35" s="1130"/>
      <c r="O35" s="1909"/>
      <c r="P35" s="1909"/>
    </row>
    <row r="36" spans="1:16" s="1892" customFormat="1" ht="12" customHeight="1">
      <c r="A36" s="1704"/>
      <c r="B36" s="1904">
        <v>22</v>
      </c>
      <c r="C36" s="1905"/>
      <c r="D36" s="1641" t="s">
        <v>347</v>
      </c>
      <c r="E36" s="2506">
        <v>20590</v>
      </c>
      <c r="F36" s="2696">
        <v>5537</v>
      </c>
      <c r="G36" s="2698">
        <v>2875</v>
      </c>
      <c r="H36" s="2698">
        <v>866</v>
      </c>
      <c r="I36" s="2506">
        <v>29868</v>
      </c>
      <c r="J36" s="2506">
        <v>0</v>
      </c>
      <c r="K36" s="2505">
        <v>29868</v>
      </c>
      <c r="L36" s="1904">
        <v>22</v>
      </c>
      <c r="M36" s="1130"/>
      <c r="O36" s="1909"/>
      <c r="P36" s="1909"/>
    </row>
    <row r="37" spans="1:16" s="1892" customFormat="1" ht="12" customHeight="1">
      <c r="A37" s="1704"/>
      <c r="B37" s="1904">
        <v>23</v>
      </c>
      <c r="C37" s="1905"/>
      <c r="D37" s="1641" t="s">
        <v>348</v>
      </c>
      <c r="E37" s="2506">
        <v>25697</v>
      </c>
      <c r="F37" s="2696">
        <v>6973</v>
      </c>
      <c r="G37" s="2698">
        <v>2624</v>
      </c>
      <c r="H37" s="2698">
        <v>789</v>
      </c>
      <c r="I37" s="2506">
        <v>36083</v>
      </c>
      <c r="J37" s="2506">
        <v>79</v>
      </c>
      <c r="K37" s="2505">
        <v>36162</v>
      </c>
      <c r="L37" s="1904">
        <v>23</v>
      </c>
      <c r="M37" s="1130"/>
      <c r="O37" s="1909"/>
      <c r="P37" s="1909"/>
    </row>
    <row r="38" spans="1:16" s="1892" customFormat="1" ht="12" customHeight="1">
      <c r="A38" s="1704"/>
      <c r="B38" s="1904">
        <v>24</v>
      </c>
      <c r="C38" s="1905"/>
      <c r="D38" s="1641" t="s">
        <v>349</v>
      </c>
      <c r="E38" s="2506">
        <v>2494</v>
      </c>
      <c r="F38" s="2696">
        <v>0</v>
      </c>
      <c r="G38" s="2698">
        <v>0</v>
      </c>
      <c r="H38" s="2698">
        <v>0</v>
      </c>
      <c r="I38" s="2506">
        <v>2494</v>
      </c>
      <c r="J38" s="2506">
        <v>785</v>
      </c>
      <c r="K38" s="2505">
        <v>3279</v>
      </c>
      <c r="L38" s="1904">
        <v>24</v>
      </c>
      <c r="M38" s="1130"/>
      <c r="O38" s="1909"/>
      <c r="P38" s="1909"/>
    </row>
    <row r="39" spans="1:16" s="1892" customFormat="1" ht="12" customHeight="1">
      <c r="A39" s="1704"/>
      <c r="B39" s="1904">
        <v>25</v>
      </c>
      <c r="C39" s="1905"/>
      <c r="D39" s="1641" t="s">
        <v>350</v>
      </c>
      <c r="E39" s="2506">
        <v>12437</v>
      </c>
      <c r="F39" s="2696">
        <v>76</v>
      </c>
      <c r="G39" s="2698">
        <v>3209</v>
      </c>
      <c r="H39" s="2698">
        <v>0</v>
      </c>
      <c r="I39" s="2506">
        <v>15722</v>
      </c>
      <c r="J39" s="2506">
        <v>672</v>
      </c>
      <c r="K39" s="2505">
        <v>16394</v>
      </c>
      <c r="L39" s="1904">
        <v>25</v>
      </c>
      <c r="M39" s="1130"/>
      <c r="O39" s="1909"/>
      <c r="P39" s="1909"/>
    </row>
    <row r="40" spans="1:16" s="1892" customFormat="1" ht="12" customHeight="1">
      <c r="A40" s="1704"/>
      <c r="B40" s="1904">
        <v>26</v>
      </c>
      <c r="C40" s="1905"/>
      <c r="D40" s="1641" t="s">
        <v>351</v>
      </c>
      <c r="E40" s="2506">
        <v>0</v>
      </c>
      <c r="F40" s="2696">
        <v>0</v>
      </c>
      <c r="G40" s="2698">
        <v>0</v>
      </c>
      <c r="H40" s="2698">
        <v>0</v>
      </c>
      <c r="I40" s="2506">
        <v>0</v>
      </c>
      <c r="J40" s="2506">
        <v>0</v>
      </c>
      <c r="K40" s="2505">
        <v>0</v>
      </c>
      <c r="L40" s="1904">
        <v>26</v>
      </c>
      <c r="M40" s="1130"/>
      <c r="O40" s="1909"/>
      <c r="P40" s="1909"/>
    </row>
    <row r="41" spans="1:16" s="1892" customFormat="1" ht="12" customHeight="1">
      <c r="A41" s="1704"/>
      <c r="B41" s="1904">
        <v>27</v>
      </c>
      <c r="C41" s="1905"/>
      <c r="D41" s="1641" t="s">
        <v>352</v>
      </c>
      <c r="E41" s="2506">
        <v>4422</v>
      </c>
      <c r="F41" s="2696">
        <v>7025</v>
      </c>
      <c r="G41" s="2698">
        <v>18375</v>
      </c>
      <c r="H41" s="2698">
        <v>103</v>
      </c>
      <c r="I41" s="2506">
        <v>29925</v>
      </c>
      <c r="J41" s="2506">
        <v>3396</v>
      </c>
      <c r="K41" s="2505">
        <v>33321</v>
      </c>
      <c r="L41" s="1904">
        <v>27</v>
      </c>
      <c r="M41" s="1130"/>
      <c r="O41" s="1909"/>
      <c r="P41" s="1909"/>
    </row>
    <row r="42" spans="1:16" s="1892" customFormat="1" ht="12" customHeight="1">
      <c r="A42" s="1704"/>
      <c r="B42" s="1904">
        <v>28</v>
      </c>
      <c r="C42" s="1905"/>
      <c r="D42" s="1641" t="s">
        <v>353</v>
      </c>
      <c r="E42" s="2506">
        <v>18942</v>
      </c>
      <c r="F42" s="2696">
        <v>0</v>
      </c>
      <c r="G42" s="2698">
        <v>2119</v>
      </c>
      <c r="H42" s="2698">
        <v>0</v>
      </c>
      <c r="I42" s="2506">
        <v>21061</v>
      </c>
      <c r="J42" s="2506">
        <v>400</v>
      </c>
      <c r="K42" s="2505">
        <v>21461</v>
      </c>
      <c r="L42" s="1904">
        <v>28</v>
      </c>
      <c r="M42" s="1130"/>
      <c r="O42" s="1909"/>
      <c r="P42" s="1909"/>
    </row>
    <row r="43" spans="1:16" s="1892" customFormat="1" ht="12" customHeight="1">
      <c r="A43" s="1704"/>
      <c r="B43" s="1904">
        <v>29</v>
      </c>
      <c r="C43" s="1905"/>
      <c r="D43" s="1641" t="s">
        <v>354</v>
      </c>
      <c r="E43" s="2506">
        <v>100</v>
      </c>
      <c r="F43" s="2696">
        <v>0</v>
      </c>
      <c r="G43" s="2698">
        <v>637</v>
      </c>
      <c r="H43" s="2698">
        <v>0</v>
      </c>
      <c r="I43" s="2506">
        <v>737</v>
      </c>
      <c r="J43" s="2506">
        <v>0</v>
      </c>
      <c r="K43" s="2505">
        <v>737</v>
      </c>
      <c r="L43" s="1904">
        <v>29</v>
      </c>
      <c r="M43" s="1130"/>
      <c r="O43" s="1909"/>
      <c r="P43" s="1909"/>
    </row>
    <row r="44" spans="1:16" s="1892" customFormat="1" ht="12" customHeight="1">
      <c r="A44" s="1704"/>
      <c r="B44" s="1911">
        <v>30</v>
      </c>
      <c r="C44" s="1875"/>
      <c r="D44" s="1910" t="s">
        <v>355</v>
      </c>
      <c r="E44" s="2506">
        <v>0</v>
      </c>
      <c r="F44" s="2696">
        <v>9484</v>
      </c>
      <c r="G44" s="2698">
        <v>55</v>
      </c>
      <c r="H44" s="2698">
        <v>0</v>
      </c>
      <c r="I44" s="1342">
        <v>9539</v>
      </c>
      <c r="J44" s="1342">
        <v>61</v>
      </c>
      <c r="K44" s="2417">
        <v>9600</v>
      </c>
      <c r="L44" s="1911">
        <v>30</v>
      </c>
      <c r="M44" s="1130"/>
      <c r="O44" s="1909"/>
      <c r="P44" s="1909"/>
    </row>
    <row r="45" spans="1:16" s="1892" customFormat="1" ht="36" customHeight="1">
      <c r="A45" s="1704"/>
      <c r="B45" s="1911"/>
      <c r="C45" s="1875"/>
      <c r="D45" s="1912"/>
      <c r="E45" s="2699"/>
      <c r="F45" s="1342"/>
      <c r="G45" s="1342"/>
      <c r="H45" s="1342"/>
      <c r="I45" s="1342"/>
      <c r="J45" s="1342"/>
      <c r="K45" s="2417"/>
      <c r="L45" s="1911"/>
      <c r="M45" s="1913">
        <v>45</v>
      </c>
      <c r="O45" s="1909"/>
      <c r="P45" s="1909"/>
    </row>
    <row r="46" spans="1:16" s="1892" customFormat="1" ht="6" customHeight="1">
      <c r="A46" s="1704"/>
      <c r="B46" s="1889"/>
      <c r="C46" s="1890"/>
      <c r="D46" s="1890"/>
      <c r="E46" s="2508"/>
      <c r="F46" s="2508"/>
      <c r="G46" s="2508"/>
      <c r="H46" s="2508"/>
      <c r="I46" s="2689"/>
      <c r="J46" s="2689"/>
      <c r="K46" s="2689"/>
      <c r="L46" s="1891"/>
      <c r="M46" s="1914"/>
      <c r="O46" s="1909"/>
      <c r="P46" s="1909"/>
    </row>
    <row r="47" spans="1:16" s="1892" customFormat="1" ht="12" customHeight="1">
      <c r="A47" s="1915"/>
      <c r="B47" s="2978" t="s">
        <v>2920</v>
      </c>
      <c r="C47" s="1893"/>
      <c r="D47" s="1893"/>
      <c r="E47" s="2690"/>
      <c r="F47" s="2690"/>
      <c r="G47" s="2690"/>
      <c r="H47" s="2690"/>
      <c r="I47" s="2690"/>
      <c r="J47" s="2690"/>
      <c r="K47" s="1387"/>
      <c r="L47" s="2140"/>
      <c r="O47" s="1909"/>
      <c r="P47" s="1909"/>
    </row>
    <row r="48" spans="1:16" s="1892" customFormat="1" ht="12" customHeight="1">
      <c r="A48" s="1915"/>
      <c r="B48" s="2978" t="s">
        <v>1</v>
      </c>
      <c r="C48" s="1893"/>
      <c r="D48" s="1893"/>
      <c r="E48" s="2690"/>
      <c r="F48" s="2690"/>
      <c r="G48" s="2690"/>
      <c r="H48" s="2690"/>
      <c r="I48" s="2690"/>
      <c r="J48" s="2690"/>
      <c r="K48" s="2690"/>
      <c r="L48" s="2140"/>
      <c r="M48" s="3529">
        <v>46</v>
      </c>
      <c r="O48" s="1909"/>
      <c r="P48" s="1909"/>
    </row>
    <row r="49" spans="1:16" s="1892" customFormat="1" ht="6" customHeight="1">
      <c r="A49" s="1915"/>
      <c r="B49" s="2978"/>
      <c r="C49" s="1893"/>
      <c r="D49" s="1893"/>
      <c r="E49" s="2690"/>
      <c r="F49" s="2690"/>
      <c r="G49" s="2690"/>
      <c r="H49" s="2690"/>
      <c r="I49" s="2690"/>
      <c r="J49" s="2690"/>
      <c r="K49" s="2690"/>
      <c r="L49" s="2140"/>
      <c r="M49" s="3528"/>
      <c r="O49" s="1909"/>
      <c r="P49" s="1909"/>
    </row>
    <row r="50" spans="1:16" s="1892" customFormat="1" ht="9" customHeight="1">
      <c r="A50" s="1915"/>
      <c r="B50" s="2141"/>
      <c r="C50" s="1894" t="s">
        <v>307</v>
      </c>
      <c r="D50" s="1895"/>
      <c r="E50" s="2415"/>
      <c r="F50" s="2415"/>
      <c r="G50" s="2415"/>
      <c r="H50" s="2415"/>
      <c r="I50" s="2415"/>
      <c r="J50" s="2415"/>
      <c r="K50" s="2415"/>
      <c r="L50" s="2140"/>
      <c r="M50" s="1906"/>
      <c r="O50" s="1909"/>
      <c r="P50" s="1909"/>
    </row>
    <row r="51" spans="1:16" s="1892" customFormat="1" ht="9" customHeight="1">
      <c r="A51" s="1915"/>
      <c r="B51" s="2141"/>
      <c r="C51" s="1894" t="s">
        <v>308</v>
      </c>
      <c r="D51" s="1895"/>
      <c r="E51" s="2415"/>
      <c r="F51" s="2415"/>
      <c r="G51" s="2415"/>
      <c r="H51" s="2415"/>
      <c r="I51" s="2415"/>
      <c r="J51" s="2415"/>
      <c r="K51" s="2415"/>
      <c r="L51" s="2140"/>
      <c r="M51" s="1906"/>
      <c r="O51" s="1909"/>
      <c r="P51" s="1909"/>
    </row>
    <row r="52" spans="1:16" s="1892" customFormat="1" ht="6" customHeight="1">
      <c r="A52" s="1915"/>
      <c r="B52" s="1897"/>
      <c r="C52" s="1898"/>
      <c r="D52" s="1898"/>
      <c r="E52" s="2079"/>
      <c r="F52" s="2079"/>
      <c r="G52" s="2079"/>
      <c r="H52" s="2079"/>
      <c r="I52" s="2079"/>
      <c r="J52" s="2079"/>
      <c r="K52" s="2079"/>
      <c r="L52" s="1900"/>
      <c r="M52" s="1906"/>
      <c r="O52" s="1909"/>
      <c r="P52" s="1909"/>
    </row>
    <row r="53" spans="1:16" s="1892" customFormat="1" ht="11.25">
      <c r="A53" s="1915"/>
      <c r="B53" s="1901"/>
      <c r="C53" s="1902"/>
      <c r="D53" s="1902"/>
      <c r="E53" s="2080"/>
      <c r="F53" s="2080" t="s">
        <v>309</v>
      </c>
      <c r="G53" s="2080"/>
      <c r="H53" s="2080"/>
      <c r="I53" s="2080" t="s">
        <v>310</v>
      </c>
      <c r="J53" s="2080"/>
      <c r="K53" s="1386"/>
      <c r="L53" s="1903"/>
      <c r="M53" s="1906"/>
      <c r="O53" s="1909"/>
      <c r="P53" s="1909"/>
    </row>
    <row r="54" spans="1:16" s="1892" customFormat="1" ht="11.25">
      <c r="A54" s="1915"/>
      <c r="B54" s="1901" t="s">
        <v>7</v>
      </c>
      <c r="C54" s="1902" t="s">
        <v>8</v>
      </c>
      <c r="D54" s="1902"/>
      <c r="E54" s="2080" t="s">
        <v>311</v>
      </c>
      <c r="F54" s="2080" t="s">
        <v>312</v>
      </c>
      <c r="G54" s="2080" t="s">
        <v>313</v>
      </c>
      <c r="H54" s="2080"/>
      <c r="I54" s="2080" t="s">
        <v>314</v>
      </c>
      <c r="J54" s="2080"/>
      <c r="K54" s="1386"/>
      <c r="L54" s="1903" t="s">
        <v>7</v>
      </c>
      <c r="M54" s="1906"/>
      <c r="O54" s="1909"/>
      <c r="P54" s="1909"/>
    </row>
    <row r="55" spans="1:16" s="1892" customFormat="1" ht="11.25">
      <c r="A55" s="1915"/>
      <c r="B55" s="1901" t="s">
        <v>12</v>
      </c>
      <c r="C55" s="1902" t="s">
        <v>13</v>
      </c>
      <c r="D55" s="1902" t="s">
        <v>315</v>
      </c>
      <c r="E55" s="2080" t="s">
        <v>316</v>
      </c>
      <c r="F55" s="2080" t="s">
        <v>317</v>
      </c>
      <c r="G55" s="2080" t="s">
        <v>318</v>
      </c>
      <c r="H55" s="2080" t="s">
        <v>319</v>
      </c>
      <c r="I55" s="2080" t="s">
        <v>320</v>
      </c>
      <c r="J55" s="2080" t="s">
        <v>321</v>
      </c>
      <c r="K55" s="1386" t="s">
        <v>310</v>
      </c>
      <c r="L55" s="1903" t="s">
        <v>12</v>
      </c>
      <c r="M55" s="1906"/>
      <c r="O55" s="1909"/>
      <c r="P55" s="1909"/>
    </row>
    <row r="56" spans="1:16" s="1906" customFormat="1" ht="11.25">
      <c r="A56" s="1915"/>
      <c r="B56" s="1904"/>
      <c r="C56" s="1905"/>
      <c r="D56" s="1905" t="s">
        <v>21</v>
      </c>
      <c r="E56" s="2416" t="s">
        <v>22</v>
      </c>
      <c r="F56" s="2416" t="s">
        <v>23</v>
      </c>
      <c r="G56" s="2416" t="s">
        <v>168</v>
      </c>
      <c r="H56" s="2416" t="s">
        <v>24</v>
      </c>
      <c r="I56" s="2416" t="s">
        <v>25</v>
      </c>
      <c r="J56" s="2416" t="s">
        <v>26</v>
      </c>
      <c r="K56" s="2416" t="s">
        <v>322</v>
      </c>
      <c r="L56" s="1905"/>
      <c r="O56" s="1909"/>
      <c r="P56" s="1909"/>
    </row>
    <row r="57" spans="1:16" s="1892" customFormat="1" ht="12" customHeight="1">
      <c r="A57" s="1704"/>
      <c r="B57" s="1901"/>
      <c r="C57" s="1902"/>
      <c r="D57" s="1907" t="s">
        <v>356</v>
      </c>
      <c r="E57" s="2504" t="s">
        <v>357</v>
      </c>
      <c r="F57" s="2694" t="s">
        <v>357</v>
      </c>
      <c r="G57" s="2694" t="s">
        <v>357</v>
      </c>
      <c r="H57" s="2694" t="s">
        <v>357</v>
      </c>
      <c r="I57" s="2694"/>
      <c r="J57" s="2694"/>
      <c r="K57" s="2695"/>
      <c r="L57" s="1901"/>
      <c r="M57" s="1906"/>
      <c r="O57" s="1909"/>
      <c r="P57" s="1909"/>
    </row>
    <row r="58" spans="1:16" s="1892" customFormat="1" ht="12" customHeight="1">
      <c r="B58" s="1904">
        <v>101</v>
      </c>
      <c r="C58" s="1905"/>
      <c r="D58" s="1641" t="s">
        <v>358</v>
      </c>
      <c r="E58" s="2506">
        <v>637</v>
      </c>
      <c r="F58" s="2696">
        <v>556</v>
      </c>
      <c r="G58" s="2696">
        <v>4776</v>
      </c>
      <c r="H58" s="2696">
        <v>62</v>
      </c>
      <c r="I58" s="2506">
        <v>6031</v>
      </c>
      <c r="J58" s="2506">
        <v>168</v>
      </c>
      <c r="K58" s="2505">
        <v>6199</v>
      </c>
      <c r="L58" s="1904">
        <v>101</v>
      </c>
      <c r="M58" s="1906"/>
      <c r="O58" s="1909"/>
      <c r="P58" s="1909"/>
    </row>
    <row r="59" spans="1:16" s="1892" customFormat="1" ht="12" customHeight="1">
      <c r="B59" s="1904">
        <v>102</v>
      </c>
      <c r="C59" s="1905"/>
      <c r="D59" s="1641" t="s">
        <v>359</v>
      </c>
      <c r="E59" s="2506">
        <v>2052</v>
      </c>
      <c r="F59" s="2696">
        <v>629</v>
      </c>
      <c r="G59" s="2696">
        <v>276</v>
      </c>
      <c r="H59" s="2696">
        <v>23</v>
      </c>
      <c r="I59" s="2506">
        <v>2980</v>
      </c>
      <c r="J59" s="2506">
        <v>510</v>
      </c>
      <c r="K59" s="2505">
        <v>3490</v>
      </c>
      <c r="L59" s="1904">
        <v>102</v>
      </c>
      <c r="M59" s="1906"/>
      <c r="O59" s="1909"/>
      <c r="P59" s="1909"/>
    </row>
    <row r="60" spans="1:16" s="1892" customFormat="1" ht="12" customHeight="1">
      <c r="B60" s="1904">
        <v>103</v>
      </c>
      <c r="C60" s="1905"/>
      <c r="D60" s="1641" t="s">
        <v>360</v>
      </c>
      <c r="E60" s="2506">
        <v>0</v>
      </c>
      <c r="F60" s="2696">
        <v>0</v>
      </c>
      <c r="G60" s="2696">
        <v>0</v>
      </c>
      <c r="H60" s="2696">
        <v>0</v>
      </c>
      <c r="I60" s="2506">
        <v>0</v>
      </c>
      <c r="J60" s="2506">
        <v>0</v>
      </c>
      <c r="K60" s="2505">
        <v>0</v>
      </c>
      <c r="L60" s="1904">
        <v>103</v>
      </c>
      <c r="M60" s="1906"/>
      <c r="O60" s="1909"/>
      <c r="P60" s="1909"/>
    </row>
    <row r="61" spans="1:16" s="1892" customFormat="1" ht="12" customHeight="1">
      <c r="B61" s="1904">
        <v>104</v>
      </c>
      <c r="C61" s="1905"/>
      <c r="D61" s="1641" t="s">
        <v>361</v>
      </c>
      <c r="E61" s="2506">
        <v>0</v>
      </c>
      <c r="F61" s="2696">
        <v>0</v>
      </c>
      <c r="G61" s="2696">
        <v>0</v>
      </c>
      <c r="H61" s="2696">
        <v>0</v>
      </c>
      <c r="I61" s="2506">
        <v>0</v>
      </c>
      <c r="J61" s="2506">
        <v>0</v>
      </c>
      <c r="K61" s="2505">
        <v>0</v>
      </c>
      <c r="L61" s="1904">
        <v>104</v>
      </c>
      <c r="M61" s="1906"/>
      <c r="O61" s="1909"/>
      <c r="P61" s="1909"/>
    </row>
    <row r="62" spans="1:16" s="1892" customFormat="1" ht="12" customHeight="1">
      <c r="B62" s="1904">
        <v>105</v>
      </c>
      <c r="C62" s="1905"/>
      <c r="D62" s="1641" t="s">
        <v>362</v>
      </c>
      <c r="E62" s="2506">
        <v>0</v>
      </c>
      <c r="F62" s="2696">
        <v>0</v>
      </c>
      <c r="G62" s="2696">
        <v>0</v>
      </c>
      <c r="H62" s="2696">
        <v>0</v>
      </c>
      <c r="I62" s="2506">
        <v>0</v>
      </c>
      <c r="J62" s="2506">
        <v>0</v>
      </c>
      <c r="K62" s="2505">
        <v>0</v>
      </c>
      <c r="L62" s="1904">
        <v>105</v>
      </c>
      <c r="M62" s="1906"/>
      <c r="O62" s="1909"/>
      <c r="P62" s="1909"/>
    </row>
    <row r="63" spans="1:16" s="1892" customFormat="1" ht="12" customHeight="1">
      <c r="B63" s="1904">
        <v>106</v>
      </c>
      <c r="C63" s="1905"/>
      <c r="D63" s="1641" t="s">
        <v>363</v>
      </c>
      <c r="E63" s="2506">
        <v>0</v>
      </c>
      <c r="F63" s="2696">
        <v>0</v>
      </c>
      <c r="G63" s="2696">
        <v>21417</v>
      </c>
      <c r="H63" s="2696">
        <v>0</v>
      </c>
      <c r="I63" s="2506">
        <v>21417</v>
      </c>
      <c r="J63" s="2506">
        <v>0</v>
      </c>
      <c r="K63" s="2505">
        <v>21417</v>
      </c>
      <c r="L63" s="1904">
        <v>106</v>
      </c>
      <c r="M63" s="1906"/>
      <c r="O63" s="1909"/>
      <c r="P63" s="1909"/>
    </row>
    <row r="64" spans="1:16" s="1892" customFormat="1" ht="12" customHeight="1">
      <c r="B64" s="1904">
        <v>107</v>
      </c>
      <c r="C64" s="1905"/>
      <c r="D64" s="1641" t="s">
        <v>364</v>
      </c>
      <c r="E64" s="2506">
        <v>0</v>
      </c>
      <c r="F64" s="2696">
        <v>0</v>
      </c>
      <c r="G64" s="2696">
        <v>0</v>
      </c>
      <c r="H64" s="2696">
        <v>0</v>
      </c>
      <c r="I64" s="2506">
        <v>0</v>
      </c>
      <c r="J64" s="2506">
        <v>0</v>
      </c>
      <c r="K64" s="2505">
        <v>0</v>
      </c>
      <c r="L64" s="1904">
        <v>107</v>
      </c>
      <c r="M64" s="1906"/>
      <c r="O64" s="1909"/>
      <c r="P64" s="1909"/>
    </row>
    <row r="65" spans="1:16" s="1892" customFormat="1" ht="12" customHeight="1">
      <c r="B65" s="1904">
        <v>108</v>
      </c>
      <c r="C65" s="1905"/>
      <c r="D65" s="1641" t="s">
        <v>365</v>
      </c>
      <c r="E65" s="2506">
        <v>0</v>
      </c>
      <c r="F65" s="2696">
        <v>0</v>
      </c>
      <c r="G65" s="2696">
        <v>0</v>
      </c>
      <c r="H65" s="2696">
        <v>0</v>
      </c>
      <c r="I65" s="2506">
        <v>0</v>
      </c>
      <c r="J65" s="2506">
        <v>0</v>
      </c>
      <c r="K65" s="2505">
        <v>0</v>
      </c>
      <c r="L65" s="1904">
        <v>108</v>
      </c>
      <c r="M65" s="1906"/>
      <c r="O65" s="1909"/>
      <c r="P65" s="1909"/>
    </row>
    <row r="66" spans="1:16" s="1892" customFormat="1" ht="12" customHeight="1">
      <c r="B66" s="1904">
        <v>109</v>
      </c>
      <c r="C66" s="1905"/>
      <c r="D66" s="1641" t="s">
        <v>366</v>
      </c>
      <c r="E66" s="2506">
        <v>1726</v>
      </c>
      <c r="F66" s="2696">
        <v>2854</v>
      </c>
      <c r="G66" s="2696">
        <v>78</v>
      </c>
      <c r="H66" s="2696">
        <v>403</v>
      </c>
      <c r="I66" s="2506">
        <v>5061</v>
      </c>
      <c r="J66" s="2506">
        <v>1363</v>
      </c>
      <c r="K66" s="2505">
        <v>6424</v>
      </c>
      <c r="L66" s="1904">
        <v>109</v>
      </c>
      <c r="M66" s="1906"/>
      <c r="O66" s="1909"/>
      <c r="P66" s="1909"/>
    </row>
    <row r="67" spans="1:16" s="1892" customFormat="1" ht="12" customHeight="1">
      <c r="B67" s="1904">
        <v>110</v>
      </c>
      <c r="C67" s="1905"/>
      <c r="D67" s="1641" t="s">
        <v>367</v>
      </c>
      <c r="E67" s="2506">
        <v>0</v>
      </c>
      <c r="F67" s="2696">
        <v>0</v>
      </c>
      <c r="G67" s="2696">
        <v>0</v>
      </c>
      <c r="H67" s="2696">
        <v>0</v>
      </c>
      <c r="I67" s="2506">
        <v>0</v>
      </c>
      <c r="J67" s="2506">
        <v>0</v>
      </c>
      <c r="K67" s="2505">
        <v>0</v>
      </c>
      <c r="L67" s="1904">
        <v>110</v>
      </c>
      <c r="M67" s="1906"/>
      <c r="O67" s="1909"/>
      <c r="P67" s="1909"/>
    </row>
    <row r="68" spans="1:16" s="1892" customFormat="1" ht="12" customHeight="1">
      <c r="B68" s="1904">
        <v>111</v>
      </c>
      <c r="C68" s="1905"/>
      <c r="D68" s="1641" t="s">
        <v>368</v>
      </c>
      <c r="E68" s="2506">
        <v>823</v>
      </c>
      <c r="F68" s="2696">
        <v>3570</v>
      </c>
      <c r="G68" s="2696">
        <v>5412</v>
      </c>
      <c r="H68" s="2696">
        <v>0</v>
      </c>
      <c r="I68" s="2506">
        <v>9805</v>
      </c>
      <c r="J68" s="2506">
        <v>2375</v>
      </c>
      <c r="K68" s="2505">
        <v>12180</v>
      </c>
      <c r="L68" s="1904">
        <v>111</v>
      </c>
      <c r="M68" s="1906"/>
      <c r="O68" s="1909"/>
      <c r="P68" s="1909"/>
    </row>
    <row r="69" spans="1:16" s="1892" customFormat="1" ht="12" customHeight="1">
      <c r="B69" s="1904">
        <v>112</v>
      </c>
      <c r="C69" s="1905"/>
      <c r="D69" s="1641" t="s">
        <v>369</v>
      </c>
      <c r="E69" s="2506">
        <v>0</v>
      </c>
      <c r="F69" s="2696">
        <v>0</v>
      </c>
      <c r="G69" s="2696">
        <v>0</v>
      </c>
      <c r="H69" s="2506">
        <v>110867</v>
      </c>
      <c r="I69" s="2506">
        <v>110867</v>
      </c>
      <c r="J69" s="2696">
        <v>7115</v>
      </c>
      <c r="K69" s="2505">
        <v>117982</v>
      </c>
      <c r="L69" s="1904">
        <v>112</v>
      </c>
      <c r="M69" s="1906"/>
      <c r="O69" s="1909"/>
      <c r="P69" s="1909"/>
    </row>
    <row r="70" spans="1:16" s="1892" customFormat="1" ht="12" customHeight="1">
      <c r="B70" s="1904">
        <v>113</v>
      </c>
      <c r="C70" s="1905"/>
      <c r="D70" s="1641" t="s">
        <v>371</v>
      </c>
      <c r="E70" s="2506">
        <v>0</v>
      </c>
      <c r="F70" s="2696">
        <v>0</v>
      </c>
      <c r="G70" s="2696">
        <v>0</v>
      </c>
      <c r="H70" s="2506">
        <v>35964</v>
      </c>
      <c r="I70" s="2506">
        <v>35964</v>
      </c>
      <c r="J70" s="2696">
        <v>469</v>
      </c>
      <c r="K70" s="2505">
        <v>36433</v>
      </c>
      <c r="L70" s="1904">
        <v>113</v>
      </c>
      <c r="M70" s="1906"/>
      <c r="O70" s="1909"/>
      <c r="P70" s="1909"/>
    </row>
    <row r="71" spans="1:16" s="1892" customFormat="1" ht="12" customHeight="1">
      <c r="B71" s="1904">
        <v>114</v>
      </c>
      <c r="C71" s="1905"/>
      <c r="D71" s="1641" t="s">
        <v>372</v>
      </c>
      <c r="E71" s="2506">
        <v>0</v>
      </c>
      <c r="F71" s="2696">
        <v>0</v>
      </c>
      <c r="G71" s="2696">
        <v>0</v>
      </c>
      <c r="H71" s="2506">
        <v>58562</v>
      </c>
      <c r="I71" s="2506">
        <v>58562</v>
      </c>
      <c r="J71" s="2696">
        <v>904</v>
      </c>
      <c r="K71" s="2505">
        <v>59466</v>
      </c>
      <c r="L71" s="1904">
        <v>114</v>
      </c>
      <c r="M71" s="1906"/>
      <c r="O71" s="1909"/>
      <c r="P71" s="1909"/>
    </row>
    <row r="72" spans="1:16" s="1892" customFormat="1" ht="12" customHeight="1">
      <c r="B72" s="1904">
        <v>115</v>
      </c>
      <c r="C72" s="1905"/>
      <c r="D72" s="1641" t="s">
        <v>373</v>
      </c>
      <c r="E72" s="2506">
        <v>0</v>
      </c>
      <c r="F72" s="2696">
        <v>0</v>
      </c>
      <c r="G72" s="2696">
        <v>0</v>
      </c>
      <c r="H72" s="2506">
        <v>6914</v>
      </c>
      <c r="I72" s="2506">
        <v>6914</v>
      </c>
      <c r="J72" s="2696">
        <v>11</v>
      </c>
      <c r="K72" s="2505">
        <v>6925</v>
      </c>
      <c r="L72" s="1904">
        <v>115</v>
      </c>
      <c r="M72" s="1906"/>
      <c r="O72" s="1909"/>
      <c r="P72" s="1909"/>
    </row>
    <row r="73" spans="1:16" s="1892" customFormat="1" ht="12" customHeight="1">
      <c r="B73" s="1904">
        <v>116</v>
      </c>
      <c r="C73" s="1905"/>
      <c r="D73" s="1641" t="s">
        <v>374</v>
      </c>
      <c r="E73" s="2506">
        <v>0</v>
      </c>
      <c r="F73" s="2696">
        <v>0</v>
      </c>
      <c r="G73" s="2696">
        <v>0</v>
      </c>
      <c r="H73" s="2506">
        <v>2233</v>
      </c>
      <c r="I73" s="2506">
        <v>2233</v>
      </c>
      <c r="J73" s="2696">
        <v>0</v>
      </c>
      <c r="K73" s="2505">
        <v>2233</v>
      </c>
      <c r="L73" s="1904">
        <v>116</v>
      </c>
      <c r="M73" s="1906"/>
      <c r="O73" s="1909"/>
      <c r="P73" s="1909"/>
    </row>
    <row r="74" spans="1:16" s="1892" customFormat="1" ht="12" customHeight="1">
      <c r="B74" s="1904">
        <v>117</v>
      </c>
      <c r="C74" s="1905"/>
      <c r="D74" s="1641" t="s">
        <v>375</v>
      </c>
      <c r="E74" s="2506">
        <v>0</v>
      </c>
      <c r="F74" s="2696">
        <v>0</v>
      </c>
      <c r="G74" s="2696">
        <v>0</v>
      </c>
      <c r="H74" s="2506">
        <v>2023</v>
      </c>
      <c r="I74" s="2506">
        <v>2023</v>
      </c>
      <c r="J74" s="2696">
        <v>0</v>
      </c>
      <c r="K74" s="2505">
        <v>2023</v>
      </c>
      <c r="L74" s="1904">
        <v>117</v>
      </c>
      <c r="M74" s="1906"/>
      <c r="O74" s="1909"/>
      <c r="P74" s="1909"/>
    </row>
    <row r="75" spans="1:16" s="1892" customFormat="1" ht="12" customHeight="1">
      <c r="B75" s="1904">
        <v>118</v>
      </c>
      <c r="C75" s="1905"/>
      <c r="D75" s="1641" t="s">
        <v>376</v>
      </c>
      <c r="E75" s="2506">
        <v>0</v>
      </c>
      <c r="F75" s="2696">
        <v>0</v>
      </c>
      <c r="G75" s="2506">
        <v>169</v>
      </c>
      <c r="H75" s="2696">
        <v>0</v>
      </c>
      <c r="I75" s="2506">
        <v>169</v>
      </c>
      <c r="J75" s="2696">
        <v>0</v>
      </c>
      <c r="K75" s="2505">
        <v>169</v>
      </c>
      <c r="L75" s="1904">
        <v>118</v>
      </c>
      <c r="M75" s="1906"/>
      <c r="O75" s="1909"/>
      <c r="P75" s="1909"/>
    </row>
    <row r="76" spans="1:16" s="1892" customFormat="1" ht="12" customHeight="1">
      <c r="B76" s="1904">
        <v>119</v>
      </c>
      <c r="C76" s="1905"/>
      <c r="D76" s="1641" t="s">
        <v>377</v>
      </c>
      <c r="E76" s="2506">
        <v>0</v>
      </c>
      <c r="F76" s="2696">
        <v>0</v>
      </c>
      <c r="G76" s="2506">
        <v>0</v>
      </c>
      <c r="H76" s="2696">
        <v>0</v>
      </c>
      <c r="I76" s="2506">
        <v>0</v>
      </c>
      <c r="J76" s="2696">
        <v>0</v>
      </c>
      <c r="K76" s="2505">
        <v>0</v>
      </c>
      <c r="L76" s="1904">
        <v>119</v>
      </c>
      <c r="M76" s="1906"/>
      <c r="O76" s="1909"/>
      <c r="P76" s="1909"/>
    </row>
    <row r="77" spans="1:16" s="1892" customFormat="1" ht="12" customHeight="1">
      <c r="A77" s="1916"/>
      <c r="B77" s="1904">
        <v>120</v>
      </c>
      <c r="C77" s="1905"/>
      <c r="D77" s="1641" t="s">
        <v>378</v>
      </c>
      <c r="E77" s="2506">
        <v>0</v>
      </c>
      <c r="F77" s="2696">
        <v>0</v>
      </c>
      <c r="G77" s="2506">
        <v>42654</v>
      </c>
      <c r="H77" s="2696">
        <v>0</v>
      </c>
      <c r="I77" s="2506">
        <v>42654</v>
      </c>
      <c r="J77" s="2696">
        <v>434</v>
      </c>
      <c r="K77" s="2505">
        <v>43088</v>
      </c>
      <c r="L77" s="1904">
        <v>120</v>
      </c>
      <c r="M77" s="1906"/>
      <c r="O77" s="1909"/>
      <c r="P77" s="1909"/>
    </row>
    <row r="78" spans="1:16" s="1892" customFormat="1" ht="12" customHeight="1">
      <c r="A78" s="1916"/>
      <c r="B78" s="1904">
        <v>121</v>
      </c>
      <c r="C78" s="1905"/>
      <c r="D78" s="1641" t="s">
        <v>379</v>
      </c>
      <c r="E78" s="2506">
        <v>0</v>
      </c>
      <c r="F78" s="2696">
        <v>0</v>
      </c>
      <c r="G78" s="2696">
        <v>0</v>
      </c>
      <c r="H78" s="2696">
        <v>0</v>
      </c>
      <c r="I78" s="2506">
        <v>0</v>
      </c>
      <c r="J78" s="2696">
        <v>0</v>
      </c>
      <c r="K78" s="2505">
        <v>0</v>
      </c>
      <c r="L78" s="1904">
        <v>121</v>
      </c>
      <c r="M78" s="1906"/>
      <c r="O78" s="1909"/>
      <c r="P78" s="1909"/>
    </row>
    <row r="79" spans="1:16" s="1892" customFormat="1" ht="12" customHeight="1">
      <c r="A79" s="1916"/>
      <c r="B79" s="1904">
        <v>122</v>
      </c>
      <c r="C79" s="1905"/>
      <c r="D79" s="1641" t="s">
        <v>380</v>
      </c>
      <c r="E79" s="2506">
        <v>0</v>
      </c>
      <c r="F79" s="2696">
        <v>0</v>
      </c>
      <c r="G79" s="2696">
        <v>0</v>
      </c>
      <c r="H79" s="2696">
        <v>0</v>
      </c>
      <c r="I79" s="2506">
        <v>0</v>
      </c>
      <c r="J79" s="2696">
        <v>0</v>
      </c>
      <c r="K79" s="2505">
        <v>0</v>
      </c>
      <c r="L79" s="1904">
        <v>122</v>
      </c>
      <c r="M79" s="1906"/>
      <c r="O79" s="1909"/>
      <c r="P79" s="1909"/>
    </row>
    <row r="80" spans="1:16" s="1892" customFormat="1" ht="12" customHeight="1">
      <c r="A80" s="1916"/>
      <c r="B80" s="1904">
        <v>123</v>
      </c>
      <c r="C80" s="1905"/>
      <c r="D80" s="1641" t="s">
        <v>381</v>
      </c>
      <c r="E80" s="2506">
        <v>0</v>
      </c>
      <c r="F80" s="2696">
        <v>0</v>
      </c>
      <c r="G80" s="2696">
        <v>0</v>
      </c>
      <c r="H80" s="2696">
        <v>0</v>
      </c>
      <c r="I80" s="2506">
        <v>0</v>
      </c>
      <c r="J80" s="2696">
        <v>0</v>
      </c>
      <c r="K80" s="2505">
        <v>0</v>
      </c>
      <c r="L80" s="1904">
        <v>123</v>
      </c>
      <c r="M80" s="3524" t="s">
        <v>3052</v>
      </c>
      <c r="O80" s="1909"/>
      <c r="P80" s="1909"/>
    </row>
    <row r="81" spans="1:16" s="1892" customFormat="1" ht="12" customHeight="1">
      <c r="A81" s="1916"/>
      <c r="B81" s="1904">
        <v>124</v>
      </c>
      <c r="C81" s="1905"/>
      <c r="D81" s="1641" t="s">
        <v>382</v>
      </c>
      <c r="E81" s="2506">
        <v>0</v>
      </c>
      <c r="F81" s="2696">
        <v>0</v>
      </c>
      <c r="G81" s="2506">
        <v>31328</v>
      </c>
      <c r="H81" s="2696">
        <v>0</v>
      </c>
      <c r="I81" s="2506">
        <v>31328</v>
      </c>
      <c r="J81" s="2696">
        <v>0</v>
      </c>
      <c r="K81" s="2505">
        <v>31328</v>
      </c>
      <c r="L81" s="1904">
        <v>124</v>
      </c>
      <c r="M81" s="3524"/>
      <c r="O81" s="1909"/>
      <c r="P81" s="1909"/>
    </row>
    <row r="82" spans="1:16" s="1892" customFormat="1" ht="12" customHeight="1">
      <c r="A82" s="3525" t="s">
        <v>383</v>
      </c>
      <c r="B82" s="1904">
        <v>125</v>
      </c>
      <c r="C82" s="1905"/>
      <c r="D82" s="1641" t="s">
        <v>384</v>
      </c>
      <c r="E82" s="2506">
        <v>0</v>
      </c>
      <c r="F82" s="2696">
        <v>0</v>
      </c>
      <c r="G82" s="2506">
        <v>980</v>
      </c>
      <c r="H82" s="2696">
        <v>0</v>
      </c>
      <c r="I82" s="2506">
        <v>980</v>
      </c>
      <c r="J82" s="2696">
        <v>0</v>
      </c>
      <c r="K82" s="2505">
        <v>980</v>
      </c>
      <c r="L82" s="1904">
        <v>125</v>
      </c>
      <c r="M82" s="3524"/>
      <c r="O82" s="1909"/>
      <c r="P82" s="1909"/>
    </row>
    <row r="83" spans="1:16" s="1892" customFormat="1" ht="12" customHeight="1">
      <c r="A83" s="3525"/>
      <c r="B83" s="1904">
        <v>126</v>
      </c>
      <c r="C83" s="1905"/>
      <c r="D83" s="1641" t="s">
        <v>385</v>
      </c>
      <c r="E83" s="2506">
        <v>0</v>
      </c>
      <c r="F83" s="2696">
        <v>0</v>
      </c>
      <c r="G83" s="2506">
        <v>228</v>
      </c>
      <c r="H83" s="2696">
        <v>0</v>
      </c>
      <c r="I83" s="2506">
        <v>228</v>
      </c>
      <c r="J83" s="2696">
        <v>0</v>
      </c>
      <c r="K83" s="2505">
        <v>228</v>
      </c>
      <c r="L83" s="1904">
        <v>126</v>
      </c>
      <c r="M83" s="3524"/>
      <c r="O83" s="1909"/>
      <c r="P83" s="1909"/>
    </row>
    <row r="84" spans="1:16" s="1892" customFormat="1" ht="12" customHeight="1">
      <c r="A84" s="3525"/>
      <c r="B84" s="1904">
        <v>127</v>
      </c>
      <c r="C84" s="1905"/>
      <c r="D84" s="1641" t="s">
        <v>386</v>
      </c>
      <c r="E84" s="2506">
        <v>0</v>
      </c>
      <c r="F84" s="2696">
        <v>0</v>
      </c>
      <c r="G84" s="2506">
        <v>-8351</v>
      </c>
      <c r="H84" s="2696">
        <v>0</v>
      </c>
      <c r="I84" s="2506">
        <v>-8351</v>
      </c>
      <c r="J84" s="2696">
        <v>0</v>
      </c>
      <c r="K84" s="2505">
        <v>-8351</v>
      </c>
      <c r="L84" s="1904">
        <v>127</v>
      </c>
      <c r="M84" s="3524"/>
      <c r="O84" s="1909"/>
      <c r="P84" s="1909"/>
    </row>
    <row r="85" spans="1:16" s="1892" customFormat="1" ht="12" customHeight="1">
      <c r="A85" s="3525"/>
      <c r="B85" s="1904">
        <v>128</v>
      </c>
      <c r="C85" s="1905"/>
      <c r="D85" s="1641" t="s">
        <v>387</v>
      </c>
      <c r="E85" s="2506">
        <v>0</v>
      </c>
      <c r="F85" s="2696">
        <v>0</v>
      </c>
      <c r="G85" s="2506">
        <v>-257</v>
      </c>
      <c r="H85" s="2696">
        <v>0</v>
      </c>
      <c r="I85" s="2506">
        <v>-257</v>
      </c>
      <c r="J85" s="2696">
        <v>0</v>
      </c>
      <c r="K85" s="2505">
        <v>-257</v>
      </c>
      <c r="L85" s="1904">
        <v>128</v>
      </c>
      <c r="M85" s="3524"/>
      <c r="O85" s="1909"/>
      <c r="P85" s="1909"/>
    </row>
    <row r="86" spans="1:16" s="1892" customFormat="1" ht="12" customHeight="1">
      <c r="A86" s="3525"/>
      <c r="B86" s="1904">
        <v>129</v>
      </c>
      <c r="C86" s="1905"/>
      <c r="D86" s="1641" t="s">
        <v>388</v>
      </c>
      <c r="E86" s="2506">
        <v>0</v>
      </c>
      <c r="F86" s="2696">
        <v>0</v>
      </c>
      <c r="G86" s="2506">
        <v>-581</v>
      </c>
      <c r="H86" s="2696">
        <v>0</v>
      </c>
      <c r="I86" s="2506">
        <v>-581</v>
      </c>
      <c r="J86" s="2696">
        <v>0</v>
      </c>
      <c r="K86" s="2505">
        <v>-581</v>
      </c>
      <c r="L86" s="1904">
        <v>129</v>
      </c>
      <c r="M86" s="3524"/>
      <c r="O86" s="1909"/>
      <c r="P86" s="1909"/>
    </row>
    <row r="87" spans="1:16" s="1892" customFormat="1" ht="12" customHeight="1">
      <c r="A87" s="3525"/>
      <c r="B87" s="1904">
        <v>130</v>
      </c>
      <c r="C87" s="1905"/>
      <c r="D87" s="1641" t="s">
        <v>389</v>
      </c>
      <c r="E87" s="2506">
        <v>0</v>
      </c>
      <c r="F87" s="2696">
        <v>0</v>
      </c>
      <c r="G87" s="2696">
        <v>0</v>
      </c>
      <c r="H87" s="2696">
        <v>0</v>
      </c>
      <c r="I87" s="2506">
        <v>0</v>
      </c>
      <c r="J87" s="2696">
        <v>0</v>
      </c>
      <c r="K87" s="2505">
        <v>0</v>
      </c>
      <c r="L87" s="1904">
        <v>130</v>
      </c>
      <c r="M87" s="3524"/>
      <c r="O87" s="1909"/>
      <c r="P87" s="1909"/>
    </row>
    <row r="88" spans="1:16" s="1892" customFormat="1" ht="12" customHeight="1">
      <c r="A88" s="3525"/>
      <c r="B88" s="1904">
        <v>131</v>
      </c>
      <c r="C88" s="1905"/>
      <c r="D88" s="1641" t="s">
        <v>390</v>
      </c>
      <c r="E88" s="2506">
        <v>0</v>
      </c>
      <c r="F88" s="2696">
        <v>0</v>
      </c>
      <c r="G88" s="2696">
        <v>0</v>
      </c>
      <c r="H88" s="2696">
        <v>0</v>
      </c>
      <c r="I88" s="2506">
        <v>0</v>
      </c>
      <c r="J88" s="2696">
        <v>0</v>
      </c>
      <c r="K88" s="2505">
        <v>0</v>
      </c>
      <c r="L88" s="1904">
        <v>131</v>
      </c>
      <c r="M88" s="3524"/>
      <c r="O88" s="1909"/>
      <c r="P88" s="1909"/>
    </row>
    <row r="89" spans="1:16" s="1892" customFormat="1" ht="12" customHeight="1">
      <c r="A89" s="3525"/>
      <c r="B89" s="1904">
        <v>132</v>
      </c>
      <c r="C89" s="1905"/>
      <c r="D89" s="1641" t="s">
        <v>391</v>
      </c>
      <c r="E89" s="2506">
        <v>0</v>
      </c>
      <c r="F89" s="2696">
        <v>0</v>
      </c>
      <c r="G89" s="2696">
        <v>0</v>
      </c>
      <c r="H89" s="2696">
        <v>0</v>
      </c>
      <c r="I89" s="2506">
        <v>0</v>
      </c>
      <c r="J89" s="2696">
        <v>0</v>
      </c>
      <c r="K89" s="2505">
        <v>0</v>
      </c>
      <c r="L89" s="1904">
        <v>132</v>
      </c>
      <c r="M89" s="3524"/>
      <c r="O89" s="1909"/>
      <c r="P89" s="1909"/>
    </row>
    <row r="90" spans="1:16" s="1892" customFormat="1" ht="12" customHeight="1">
      <c r="A90" s="3525"/>
      <c r="B90" s="1911">
        <v>133</v>
      </c>
      <c r="C90" s="1875"/>
      <c r="D90" s="1641" t="s">
        <v>392</v>
      </c>
      <c r="E90" s="2506">
        <v>0</v>
      </c>
      <c r="F90" s="2696">
        <v>0</v>
      </c>
      <c r="G90" s="2696">
        <v>0</v>
      </c>
      <c r="H90" s="2696">
        <v>0</v>
      </c>
      <c r="I90" s="1342">
        <v>0</v>
      </c>
      <c r="J90" s="2696">
        <v>0</v>
      </c>
      <c r="K90" s="2417">
        <v>0</v>
      </c>
      <c r="L90" s="1911">
        <v>133</v>
      </c>
      <c r="M90" s="3524"/>
      <c r="O90" s="1909"/>
      <c r="P90" s="1909"/>
    </row>
    <row r="91" spans="1:16" s="1892" customFormat="1" ht="23.25" customHeight="1">
      <c r="A91" s="3525"/>
      <c r="B91" s="1911"/>
      <c r="C91" s="1875"/>
      <c r="D91" s="1912"/>
      <c r="E91" s="2700"/>
      <c r="F91" s="2503"/>
      <c r="G91" s="1342"/>
      <c r="H91" s="2503"/>
      <c r="I91" s="1342"/>
      <c r="J91" s="1342"/>
      <c r="K91" s="2417"/>
      <c r="L91" s="1911"/>
      <c r="M91" s="3524"/>
      <c r="O91" s="1909"/>
      <c r="P91" s="1909"/>
    </row>
    <row r="92" spans="1:16" s="1892" customFormat="1" ht="6" customHeight="1">
      <c r="A92" s="3526" t="s">
        <v>305</v>
      </c>
      <c r="B92" s="1889"/>
      <c r="C92" s="1890"/>
      <c r="D92" s="1890"/>
      <c r="E92" s="2508"/>
      <c r="F92" s="2508"/>
      <c r="G92" s="2508"/>
      <c r="H92" s="2508"/>
      <c r="I92" s="2689"/>
      <c r="J92" s="2689"/>
      <c r="K92" s="2689"/>
      <c r="L92" s="1891"/>
      <c r="M92" s="3527" t="s">
        <v>3052</v>
      </c>
      <c r="O92" s="1909"/>
      <c r="P92" s="1909"/>
    </row>
    <row r="93" spans="1:16" s="1892" customFormat="1" ht="12" customHeight="1">
      <c r="A93" s="3526"/>
      <c r="B93" s="2978" t="s">
        <v>2920</v>
      </c>
      <c r="C93" s="1893"/>
      <c r="D93" s="1893"/>
      <c r="E93" s="2690"/>
      <c r="F93" s="2690"/>
      <c r="G93" s="2690"/>
      <c r="H93" s="2690"/>
      <c r="I93" s="2690"/>
      <c r="J93" s="2690"/>
      <c r="K93" s="1387"/>
      <c r="L93" s="2140"/>
      <c r="M93" s="3527"/>
      <c r="O93" s="1909"/>
      <c r="P93" s="1909"/>
    </row>
    <row r="94" spans="1:16" s="1892" customFormat="1" ht="12" customHeight="1">
      <c r="A94" s="3526"/>
      <c r="B94" s="2978" t="s">
        <v>1</v>
      </c>
      <c r="C94" s="1893"/>
      <c r="D94" s="1893"/>
      <c r="E94" s="2690"/>
      <c r="F94" s="2690"/>
      <c r="G94" s="2690"/>
      <c r="H94" s="2690"/>
      <c r="I94" s="2690"/>
      <c r="J94" s="2690"/>
      <c r="K94" s="2690"/>
      <c r="L94" s="2140"/>
      <c r="M94" s="3527"/>
      <c r="O94" s="1909"/>
      <c r="P94" s="1909"/>
    </row>
    <row r="95" spans="1:16" s="1892" customFormat="1" ht="6" customHeight="1">
      <c r="A95" s="3526"/>
      <c r="B95" s="2978"/>
      <c r="C95" s="1893"/>
      <c r="D95" s="1893"/>
      <c r="E95" s="2690"/>
      <c r="F95" s="2690"/>
      <c r="G95" s="2690"/>
      <c r="H95" s="2690"/>
      <c r="I95" s="2690"/>
      <c r="J95" s="2690"/>
      <c r="K95" s="2690"/>
      <c r="L95" s="2140"/>
      <c r="M95" s="3527"/>
      <c r="O95" s="1909"/>
      <c r="P95" s="1909"/>
    </row>
    <row r="96" spans="1:16" s="1892" customFormat="1" ht="9" customHeight="1">
      <c r="A96" s="3526"/>
      <c r="B96" s="2141"/>
      <c r="C96" s="1894" t="s">
        <v>307</v>
      </c>
      <c r="D96" s="1895"/>
      <c r="E96" s="2415"/>
      <c r="F96" s="2415"/>
      <c r="G96" s="2415"/>
      <c r="H96" s="2415"/>
      <c r="I96" s="2415"/>
      <c r="J96" s="2415"/>
      <c r="K96" s="2415"/>
      <c r="L96" s="2140"/>
      <c r="M96" s="3527"/>
      <c r="O96" s="1909"/>
      <c r="P96" s="1909"/>
    </row>
    <row r="97" spans="1:16" s="1892" customFormat="1" ht="9" customHeight="1">
      <c r="A97" s="3526"/>
      <c r="B97" s="2141"/>
      <c r="C97" s="1894" t="s">
        <v>308</v>
      </c>
      <c r="D97" s="1895"/>
      <c r="E97" s="2415"/>
      <c r="F97" s="2415"/>
      <c r="G97" s="2415"/>
      <c r="H97" s="2415"/>
      <c r="I97" s="2415"/>
      <c r="J97" s="2415"/>
      <c r="K97" s="2415"/>
      <c r="L97" s="2140"/>
      <c r="M97" s="3527"/>
      <c r="O97" s="1909"/>
      <c r="P97" s="1909"/>
    </row>
    <row r="98" spans="1:16" s="1892" customFormat="1" ht="6" customHeight="1">
      <c r="A98" s="3526"/>
      <c r="B98" s="1897"/>
      <c r="C98" s="1898"/>
      <c r="D98" s="1898"/>
      <c r="E98" s="2079"/>
      <c r="F98" s="2079"/>
      <c r="G98" s="2079"/>
      <c r="H98" s="2079"/>
      <c r="I98" s="2079"/>
      <c r="J98" s="2079"/>
      <c r="K98" s="2079"/>
      <c r="L98" s="1900"/>
      <c r="M98" s="3527"/>
      <c r="O98" s="1909"/>
      <c r="P98" s="1909"/>
    </row>
    <row r="99" spans="1:16" s="1892" customFormat="1" ht="11.25">
      <c r="A99" s="3526"/>
      <c r="B99" s="1901"/>
      <c r="C99" s="1902"/>
      <c r="D99" s="1902"/>
      <c r="E99" s="2080"/>
      <c r="F99" s="2080" t="s">
        <v>309</v>
      </c>
      <c r="G99" s="2080"/>
      <c r="H99" s="2080"/>
      <c r="I99" s="2080" t="s">
        <v>310</v>
      </c>
      <c r="J99" s="2080"/>
      <c r="K99" s="1386"/>
      <c r="L99" s="1903"/>
      <c r="M99" s="3527"/>
      <c r="O99" s="1909"/>
      <c r="P99" s="1909"/>
    </row>
    <row r="100" spans="1:16" s="1892" customFormat="1" ht="11.25">
      <c r="A100" s="3526"/>
      <c r="B100" s="1901" t="s">
        <v>7</v>
      </c>
      <c r="C100" s="1902" t="s">
        <v>8</v>
      </c>
      <c r="D100" s="1902"/>
      <c r="E100" s="2080" t="s">
        <v>311</v>
      </c>
      <c r="F100" s="2080" t="s">
        <v>312</v>
      </c>
      <c r="G100" s="2080" t="s">
        <v>313</v>
      </c>
      <c r="H100" s="2080"/>
      <c r="I100" s="2080" t="s">
        <v>314</v>
      </c>
      <c r="J100" s="2080"/>
      <c r="K100" s="1386"/>
      <c r="L100" s="1903" t="s">
        <v>7</v>
      </c>
      <c r="M100" s="3527"/>
      <c r="O100" s="1909"/>
      <c r="P100" s="1909"/>
    </row>
    <row r="101" spans="1:16" s="1892" customFormat="1" ht="11.25">
      <c r="A101" s="3526"/>
      <c r="B101" s="1901" t="s">
        <v>12</v>
      </c>
      <c r="C101" s="1902" t="s">
        <v>13</v>
      </c>
      <c r="D101" s="1902" t="s">
        <v>315</v>
      </c>
      <c r="E101" s="2080" t="s">
        <v>316</v>
      </c>
      <c r="F101" s="2080" t="s">
        <v>317</v>
      </c>
      <c r="G101" s="2080" t="s">
        <v>318</v>
      </c>
      <c r="H101" s="2080" t="s">
        <v>319</v>
      </c>
      <c r="I101" s="2080" t="s">
        <v>320</v>
      </c>
      <c r="J101" s="2080" t="s">
        <v>321</v>
      </c>
      <c r="K101" s="1386" t="s">
        <v>310</v>
      </c>
      <c r="L101" s="1903" t="s">
        <v>12</v>
      </c>
      <c r="M101" s="3527"/>
      <c r="O101" s="1909"/>
      <c r="P101" s="1909"/>
    </row>
    <row r="102" spans="1:16" s="1906" customFormat="1" ht="11.25">
      <c r="A102" s="3526"/>
      <c r="B102" s="1904"/>
      <c r="C102" s="1905"/>
      <c r="D102" s="1905" t="s">
        <v>21</v>
      </c>
      <c r="E102" s="2416" t="s">
        <v>22</v>
      </c>
      <c r="F102" s="2416" t="s">
        <v>23</v>
      </c>
      <c r="G102" s="2416" t="s">
        <v>168</v>
      </c>
      <c r="H102" s="2416" t="s">
        <v>24</v>
      </c>
      <c r="I102" s="2416" t="s">
        <v>25</v>
      </c>
      <c r="J102" s="2416" t="s">
        <v>26</v>
      </c>
      <c r="K102" s="2416" t="s">
        <v>322</v>
      </c>
      <c r="L102" s="1905"/>
      <c r="M102" s="3527"/>
      <c r="O102" s="1909"/>
      <c r="P102" s="1909"/>
    </row>
    <row r="103" spans="1:16" s="1892" customFormat="1" ht="12" customHeight="1">
      <c r="A103" s="3526"/>
      <c r="B103" s="1901"/>
      <c r="C103" s="1902"/>
      <c r="D103" s="1907" t="s">
        <v>356</v>
      </c>
      <c r="E103" s="2504" t="s">
        <v>357</v>
      </c>
      <c r="F103" s="2080" t="s">
        <v>393</v>
      </c>
      <c r="G103" s="2694" t="s">
        <v>394</v>
      </c>
      <c r="H103" s="2694" t="s">
        <v>395</v>
      </c>
      <c r="I103" s="2694"/>
      <c r="J103" s="2694"/>
      <c r="K103" s="2695"/>
      <c r="L103" s="1901"/>
      <c r="M103" s="3527"/>
      <c r="O103" s="1909"/>
      <c r="P103" s="1909"/>
    </row>
    <row r="104" spans="1:16" s="1892" customFormat="1" ht="12" customHeight="1">
      <c r="A104" s="3526"/>
      <c r="B104" s="1904">
        <v>134</v>
      </c>
      <c r="C104" s="1905"/>
      <c r="D104" s="1900" t="s">
        <v>396</v>
      </c>
      <c r="E104" s="2701" t="s">
        <v>370</v>
      </c>
      <c r="F104" s="2416" t="s">
        <v>370</v>
      </c>
      <c r="G104" s="2506">
        <v>0</v>
      </c>
      <c r="H104" s="2416" t="s">
        <v>370</v>
      </c>
      <c r="I104" s="2506">
        <v>0</v>
      </c>
      <c r="J104" s="2506">
        <v>0</v>
      </c>
      <c r="K104" s="2505">
        <v>0</v>
      </c>
      <c r="L104" s="1904">
        <v>134</v>
      </c>
      <c r="M104" s="3527"/>
      <c r="O104" s="1909"/>
      <c r="P104" s="1909"/>
    </row>
    <row r="105" spans="1:16" s="1892" customFormat="1" ht="12" customHeight="1">
      <c r="A105" s="3526"/>
      <c r="B105" s="1904">
        <v>135</v>
      </c>
      <c r="C105" s="1905"/>
      <c r="D105" s="1900" t="s">
        <v>397</v>
      </c>
      <c r="E105" s="2701" t="s">
        <v>370</v>
      </c>
      <c r="F105" s="2416" t="s">
        <v>370</v>
      </c>
      <c r="G105" s="2506">
        <v>0</v>
      </c>
      <c r="H105" s="2416" t="s">
        <v>370</v>
      </c>
      <c r="I105" s="2506">
        <v>0</v>
      </c>
      <c r="J105" s="2506">
        <v>0</v>
      </c>
      <c r="K105" s="2505">
        <v>0</v>
      </c>
      <c r="L105" s="1904">
        <v>135</v>
      </c>
      <c r="M105" s="3527"/>
      <c r="O105" s="1909"/>
      <c r="P105" s="1909"/>
    </row>
    <row r="106" spans="1:16" s="1892" customFormat="1" ht="12" customHeight="1">
      <c r="A106" s="3526"/>
      <c r="B106" s="1904">
        <v>136</v>
      </c>
      <c r="C106" s="1905"/>
      <c r="D106" s="1900" t="s">
        <v>398</v>
      </c>
      <c r="E106" s="2701" t="s">
        <v>370</v>
      </c>
      <c r="F106" s="2416" t="s">
        <v>370</v>
      </c>
      <c r="G106" s="2416" t="s">
        <v>370</v>
      </c>
      <c r="H106" s="2506">
        <v>1024785</v>
      </c>
      <c r="I106" s="2506">
        <v>1024785</v>
      </c>
      <c r="J106" s="2506">
        <v>2061</v>
      </c>
      <c r="K106" s="2505">
        <v>1026846</v>
      </c>
      <c r="L106" s="1904">
        <v>136</v>
      </c>
      <c r="M106" s="3527"/>
      <c r="N106" s="1917"/>
      <c r="O106" s="1909"/>
      <c r="P106" s="1909"/>
    </row>
    <row r="107" spans="1:16" s="1892" customFormat="1" ht="12" customHeight="1">
      <c r="A107" s="3526"/>
      <c r="B107" s="1904">
        <v>137</v>
      </c>
      <c r="C107" s="1905"/>
      <c r="D107" s="1900" t="s">
        <v>399</v>
      </c>
      <c r="E107" s="2701" t="s">
        <v>370</v>
      </c>
      <c r="F107" s="2416" t="s">
        <v>370</v>
      </c>
      <c r="G107" s="2416" t="s">
        <v>370</v>
      </c>
      <c r="H107" s="2506">
        <v>342555</v>
      </c>
      <c r="I107" s="2506">
        <v>342555</v>
      </c>
      <c r="J107" s="2506">
        <v>0</v>
      </c>
      <c r="K107" s="2505">
        <v>342555</v>
      </c>
      <c r="L107" s="1904">
        <v>137</v>
      </c>
      <c r="M107" s="3527"/>
      <c r="O107" s="1909"/>
      <c r="P107" s="1909"/>
    </row>
    <row r="108" spans="1:16" s="1892" customFormat="1" ht="12" customHeight="1">
      <c r="A108" s="3526"/>
      <c r="B108" s="1904">
        <v>138</v>
      </c>
      <c r="C108" s="1905"/>
      <c r="D108" s="1900" t="s">
        <v>400</v>
      </c>
      <c r="E108" s="2701" t="s">
        <v>370</v>
      </c>
      <c r="F108" s="2416" t="s">
        <v>370</v>
      </c>
      <c r="G108" s="2416" t="s">
        <v>370</v>
      </c>
      <c r="H108" s="2506">
        <v>88341</v>
      </c>
      <c r="I108" s="2506">
        <v>88341</v>
      </c>
      <c r="J108" s="2506">
        <v>0</v>
      </c>
      <c r="K108" s="2505">
        <v>88341</v>
      </c>
      <c r="L108" s="1904">
        <v>138</v>
      </c>
      <c r="M108" s="3527"/>
      <c r="O108" s="1909"/>
      <c r="P108" s="1909"/>
    </row>
    <row r="109" spans="1:16" s="1892" customFormat="1" ht="12" customHeight="1">
      <c r="B109" s="1904">
        <v>139</v>
      </c>
      <c r="C109" s="1905"/>
      <c r="D109" s="1900" t="s">
        <v>401</v>
      </c>
      <c r="E109" s="2701" t="s">
        <v>370</v>
      </c>
      <c r="F109" s="2416" t="s">
        <v>370</v>
      </c>
      <c r="G109" s="2506">
        <v>123771</v>
      </c>
      <c r="H109" s="2416" t="s">
        <v>370</v>
      </c>
      <c r="I109" s="2506">
        <v>123771</v>
      </c>
      <c r="J109" s="2506">
        <v>136</v>
      </c>
      <c r="K109" s="2505">
        <v>123907</v>
      </c>
      <c r="L109" s="1904">
        <v>139</v>
      </c>
      <c r="M109" s="3527"/>
      <c r="O109" s="1909"/>
      <c r="P109" s="1909"/>
    </row>
    <row r="110" spans="1:16" s="1892" customFormat="1" ht="12" customHeight="1">
      <c r="B110" s="1904">
        <v>140</v>
      </c>
      <c r="C110" s="1905"/>
      <c r="D110" s="1900" t="s">
        <v>402</v>
      </c>
      <c r="E110" s="2701" t="s">
        <v>370</v>
      </c>
      <c r="F110" s="2416" t="s">
        <v>370</v>
      </c>
      <c r="G110" s="2506">
        <v>9547</v>
      </c>
      <c r="H110" s="2416" t="s">
        <v>370</v>
      </c>
      <c r="I110" s="2506">
        <v>9547</v>
      </c>
      <c r="J110" s="2506">
        <v>0</v>
      </c>
      <c r="K110" s="2505">
        <v>9547</v>
      </c>
      <c r="L110" s="1904">
        <v>140</v>
      </c>
      <c r="M110" s="3527"/>
      <c r="O110" s="1909"/>
      <c r="P110" s="1909"/>
    </row>
    <row r="111" spans="1:16" s="1892" customFormat="1" ht="12" customHeight="1">
      <c r="B111" s="1904">
        <v>141</v>
      </c>
      <c r="C111" s="1905"/>
      <c r="D111" s="1900" t="s">
        <v>403</v>
      </c>
      <c r="E111" s="2701" t="s">
        <v>370</v>
      </c>
      <c r="F111" s="2416" t="s">
        <v>370</v>
      </c>
      <c r="G111" s="2506">
        <v>623</v>
      </c>
      <c r="H111" s="2416" t="s">
        <v>370</v>
      </c>
      <c r="I111" s="2506">
        <v>623</v>
      </c>
      <c r="J111" s="2506">
        <v>0</v>
      </c>
      <c r="K111" s="2505">
        <v>623</v>
      </c>
      <c r="L111" s="1904">
        <v>141</v>
      </c>
      <c r="M111" s="3527"/>
      <c r="O111" s="1909"/>
      <c r="P111" s="1909"/>
    </row>
    <row r="112" spans="1:16" s="1892" customFormat="1" ht="12" customHeight="1">
      <c r="B112" s="1904">
        <v>142</v>
      </c>
      <c r="C112" s="1905"/>
      <c r="D112" s="1900" t="s">
        <v>404</v>
      </c>
      <c r="E112" s="2701" t="s">
        <v>370</v>
      </c>
      <c r="F112" s="2416" t="s">
        <v>370</v>
      </c>
      <c r="G112" s="2506">
        <v>-33760</v>
      </c>
      <c r="H112" s="2416" t="s">
        <v>370</v>
      </c>
      <c r="I112" s="2506">
        <v>-33760</v>
      </c>
      <c r="J112" s="2506">
        <v>0</v>
      </c>
      <c r="K112" s="2505">
        <v>-33760</v>
      </c>
      <c r="L112" s="1904">
        <v>142</v>
      </c>
      <c r="M112" s="1906"/>
      <c r="O112" s="1909"/>
      <c r="P112" s="1909"/>
    </row>
    <row r="113" spans="2:16" s="1892" customFormat="1" ht="12" customHeight="1">
      <c r="B113" s="1904">
        <v>143</v>
      </c>
      <c r="C113" s="1905"/>
      <c r="D113" s="1900" t="s">
        <v>405</v>
      </c>
      <c r="E113" s="2701" t="s">
        <v>370</v>
      </c>
      <c r="F113" s="2416" t="s">
        <v>370</v>
      </c>
      <c r="G113" s="2506">
        <v>-842</v>
      </c>
      <c r="H113" s="2416" t="s">
        <v>370</v>
      </c>
      <c r="I113" s="2506">
        <v>-842</v>
      </c>
      <c r="J113" s="2506">
        <v>0</v>
      </c>
      <c r="K113" s="2505">
        <v>-842</v>
      </c>
      <c r="L113" s="1904">
        <v>143</v>
      </c>
      <c r="M113" s="1906"/>
      <c r="O113" s="1909"/>
      <c r="P113" s="1909"/>
    </row>
    <row r="114" spans="2:16" s="1892" customFormat="1" ht="12" customHeight="1">
      <c r="B114" s="1904">
        <v>144</v>
      </c>
      <c r="C114" s="1905"/>
      <c r="D114" s="1900" t="s">
        <v>406</v>
      </c>
      <c r="E114" s="2701" t="s">
        <v>370</v>
      </c>
      <c r="F114" s="2416" t="s">
        <v>370</v>
      </c>
      <c r="G114" s="2506">
        <v>-80</v>
      </c>
      <c r="H114" s="2416" t="s">
        <v>370</v>
      </c>
      <c r="I114" s="2506">
        <v>-80</v>
      </c>
      <c r="J114" s="2506">
        <v>0</v>
      </c>
      <c r="K114" s="2505">
        <v>-80</v>
      </c>
      <c r="L114" s="1904">
        <v>144</v>
      </c>
      <c r="M114" s="1906"/>
      <c r="O114" s="1909"/>
      <c r="P114" s="1909"/>
    </row>
    <row r="115" spans="2:16" s="1892" customFormat="1" ht="12" customHeight="1">
      <c r="B115" s="1904">
        <v>145</v>
      </c>
      <c r="C115" s="1905"/>
      <c r="D115" s="1900" t="s">
        <v>407</v>
      </c>
      <c r="E115" s="2502">
        <v>115</v>
      </c>
      <c r="F115" s="2506">
        <v>7920</v>
      </c>
      <c r="G115" s="2506">
        <v>14005</v>
      </c>
      <c r="H115" s="2506">
        <v>326</v>
      </c>
      <c r="I115" s="2506">
        <v>22366</v>
      </c>
      <c r="J115" s="2506">
        <v>0</v>
      </c>
      <c r="K115" s="2505">
        <v>22366</v>
      </c>
      <c r="L115" s="1904">
        <v>145</v>
      </c>
      <c r="M115" s="1906"/>
      <c r="O115" s="1909"/>
      <c r="P115" s="1909"/>
    </row>
    <row r="116" spans="2:16" s="1892" customFormat="1" ht="12" customHeight="1">
      <c r="B116" s="1904">
        <v>146</v>
      </c>
      <c r="C116" s="1905"/>
      <c r="D116" s="1900" t="s">
        <v>408</v>
      </c>
      <c r="E116" s="2502">
        <v>0</v>
      </c>
      <c r="F116" s="2506">
        <v>0</v>
      </c>
      <c r="G116" s="2506">
        <v>0</v>
      </c>
      <c r="H116" s="2506">
        <v>0</v>
      </c>
      <c r="I116" s="2506">
        <v>0</v>
      </c>
      <c r="J116" s="2506">
        <v>0</v>
      </c>
      <c r="K116" s="2505">
        <v>0</v>
      </c>
      <c r="L116" s="1904">
        <v>146</v>
      </c>
      <c r="M116" s="1906"/>
      <c r="O116" s="1909"/>
      <c r="P116" s="1909"/>
    </row>
    <row r="117" spans="2:16" s="1892" customFormat="1" ht="12" customHeight="1">
      <c r="B117" s="1904">
        <v>147</v>
      </c>
      <c r="C117" s="1905"/>
      <c r="D117" s="1900" t="s">
        <v>409</v>
      </c>
      <c r="E117" s="2502">
        <v>0</v>
      </c>
      <c r="F117" s="2506">
        <v>0</v>
      </c>
      <c r="G117" s="2506">
        <v>0</v>
      </c>
      <c r="H117" s="2506">
        <v>0</v>
      </c>
      <c r="I117" s="2506">
        <v>0</v>
      </c>
      <c r="J117" s="2506">
        <v>0</v>
      </c>
      <c r="K117" s="2505">
        <v>0</v>
      </c>
      <c r="L117" s="1904">
        <v>147</v>
      </c>
      <c r="M117" s="1906"/>
      <c r="O117" s="1909"/>
      <c r="P117" s="1909"/>
    </row>
    <row r="118" spans="2:16" s="1892" customFormat="1" ht="12" customHeight="1">
      <c r="B118" s="1904">
        <v>148</v>
      </c>
      <c r="C118" s="1905"/>
      <c r="D118" s="1900" t="s">
        <v>410</v>
      </c>
      <c r="E118" s="2502">
        <v>0</v>
      </c>
      <c r="F118" s="2506">
        <v>0</v>
      </c>
      <c r="G118" s="2506">
        <v>0</v>
      </c>
      <c r="H118" s="2506">
        <v>0</v>
      </c>
      <c r="I118" s="2506">
        <v>0</v>
      </c>
      <c r="J118" s="2506">
        <v>0</v>
      </c>
      <c r="K118" s="2505">
        <v>0</v>
      </c>
      <c r="L118" s="1904">
        <v>148</v>
      </c>
      <c r="M118" s="1906"/>
      <c r="O118" s="1909"/>
      <c r="P118" s="1909"/>
    </row>
    <row r="119" spans="2:16" s="1892" customFormat="1" ht="12" customHeight="1">
      <c r="B119" s="1904">
        <v>149</v>
      </c>
      <c r="C119" s="1905"/>
      <c r="D119" s="1900" t="s">
        <v>411</v>
      </c>
      <c r="E119" s="2502">
        <v>0</v>
      </c>
      <c r="F119" s="2506">
        <v>0</v>
      </c>
      <c r="G119" s="2506">
        <v>0</v>
      </c>
      <c r="H119" s="2506">
        <v>0</v>
      </c>
      <c r="I119" s="2506">
        <v>0</v>
      </c>
      <c r="J119" s="2506">
        <v>0</v>
      </c>
      <c r="K119" s="2505">
        <v>0</v>
      </c>
      <c r="L119" s="1904">
        <v>149</v>
      </c>
      <c r="M119" s="1906"/>
      <c r="O119" s="1909"/>
      <c r="P119" s="1909"/>
    </row>
    <row r="120" spans="2:16" s="1892" customFormat="1" ht="12" customHeight="1">
      <c r="B120" s="1904">
        <v>150</v>
      </c>
      <c r="C120" s="1905"/>
      <c r="D120" s="1900" t="s">
        <v>412</v>
      </c>
      <c r="E120" s="2502">
        <v>0</v>
      </c>
      <c r="F120" s="2506">
        <v>18</v>
      </c>
      <c r="G120" s="2506">
        <v>0</v>
      </c>
      <c r="H120" s="2506">
        <v>0</v>
      </c>
      <c r="I120" s="2506">
        <v>18</v>
      </c>
      <c r="J120" s="2506">
        <v>0</v>
      </c>
      <c r="K120" s="2505">
        <v>18</v>
      </c>
      <c r="L120" s="1904">
        <v>150</v>
      </c>
      <c r="M120" s="1906"/>
      <c r="O120" s="1909"/>
      <c r="P120" s="1909"/>
    </row>
    <row r="121" spans="2:16" s="1892" customFormat="1" ht="12" customHeight="1" thickBot="1">
      <c r="B121" s="1918">
        <v>151</v>
      </c>
      <c r="C121" s="1919"/>
      <c r="D121" s="1919" t="s">
        <v>413</v>
      </c>
      <c r="E121" s="2702">
        <v>417830</v>
      </c>
      <c r="F121" s="2500">
        <v>133743</v>
      </c>
      <c r="G121" s="2500">
        <v>368286</v>
      </c>
      <c r="H121" s="2500">
        <v>1697196</v>
      </c>
      <c r="I121" s="2500">
        <v>2617055</v>
      </c>
      <c r="J121" s="2703">
        <v>40351</v>
      </c>
      <c r="K121" s="2499">
        <v>2657406</v>
      </c>
      <c r="L121" s="1918">
        <v>151</v>
      </c>
      <c r="M121" s="1906"/>
      <c r="O121" s="1909"/>
      <c r="P121" s="1909"/>
    </row>
    <row r="122" spans="2:16" s="1892" customFormat="1" ht="12" hidden="1" customHeight="1" thickTop="1">
      <c r="B122" s="1901"/>
      <c r="C122" s="1902"/>
      <c r="D122" s="1907" t="s">
        <v>54</v>
      </c>
      <c r="E122" s="2504"/>
      <c r="F122" s="2694"/>
      <c r="G122" s="2694"/>
      <c r="H122" s="2694"/>
      <c r="I122" s="2694"/>
      <c r="J122" s="2694"/>
      <c r="K122" s="2695"/>
      <c r="L122" s="1901"/>
      <c r="M122" s="1906"/>
      <c r="O122" s="1909"/>
      <c r="P122" s="1909"/>
    </row>
    <row r="123" spans="2:16" s="1892" customFormat="1" ht="12" customHeight="1" thickTop="1">
      <c r="B123" s="1901"/>
      <c r="C123" s="1902"/>
      <c r="D123" s="1907" t="s">
        <v>414</v>
      </c>
      <c r="E123" s="2504"/>
      <c r="F123" s="2694"/>
      <c r="G123" s="2694"/>
      <c r="H123" s="2694"/>
      <c r="I123" s="2694"/>
      <c r="J123" s="2694"/>
      <c r="K123" s="2695"/>
      <c r="L123" s="1901"/>
      <c r="M123" s="1906"/>
      <c r="O123" s="1909"/>
      <c r="P123" s="1909"/>
    </row>
    <row r="124" spans="2:16" s="1892" customFormat="1" ht="12" customHeight="1">
      <c r="B124" s="1904">
        <v>201</v>
      </c>
      <c r="C124" s="1905"/>
      <c r="D124" s="1641" t="s">
        <v>415</v>
      </c>
      <c r="E124" s="2506">
        <v>18236</v>
      </c>
      <c r="F124" s="2506">
        <v>1136</v>
      </c>
      <c r="G124" s="2506">
        <v>8952</v>
      </c>
      <c r="H124" s="2506">
        <v>1328</v>
      </c>
      <c r="I124" s="2506">
        <v>29652</v>
      </c>
      <c r="J124" s="2506">
        <v>2628</v>
      </c>
      <c r="K124" s="2505">
        <v>32280</v>
      </c>
      <c r="L124" s="1904">
        <v>201</v>
      </c>
      <c r="M124" s="1906"/>
      <c r="O124" s="1909"/>
      <c r="P124" s="1909"/>
    </row>
    <row r="125" spans="2:16" s="1892" customFormat="1" ht="12" customHeight="1">
      <c r="B125" s="1904">
        <v>202</v>
      </c>
      <c r="C125" s="1905"/>
      <c r="D125" s="1641" t="s">
        <v>416</v>
      </c>
      <c r="E125" s="2506">
        <v>161393</v>
      </c>
      <c r="F125" s="2506">
        <v>344279</v>
      </c>
      <c r="G125" s="2506">
        <v>196104</v>
      </c>
      <c r="H125" s="2506">
        <v>1515</v>
      </c>
      <c r="I125" s="2506">
        <v>703291</v>
      </c>
      <c r="J125" s="2506">
        <v>9763</v>
      </c>
      <c r="K125" s="2505">
        <v>713054</v>
      </c>
      <c r="L125" s="1904">
        <v>202</v>
      </c>
      <c r="M125" s="1906"/>
      <c r="O125" s="1909"/>
      <c r="P125" s="1909"/>
    </row>
    <row r="126" spans="2:16" s="1892" customFormat="1" ht="12" customHeight="1">
      <c r="B126" s="1904">
        <v>203</v>
      </c>
      <c r="C126" s="1905"/>
      <c r="D126" s="1641" t="s">
        <v>417</v>
      </c>
      <c r="E126" s="2506">
        <v>0</v>
      </c>
      <c r="F126" s="2506">
        <v>2944</v>
      </c>
      <c r="G126" s="2506">
        <v>4085</v>
      </c>
      <c r="H126" s="2506">
        <v>0</v>
      </c>
      <c r="I126" s="2506">
        <v>7029</v>
      </c>
      <c r="J126" s="2506">
        <v>0</v>
      </c>
      <c r="K126" s="2505">
        <v>7029</v>
      </c>
      <c r="L126" s="1904">
        <v>203</v>
      </c>
      <c r="M126" s="1906"/>
      <c r="O126" s="1909"/>
      <c r="P126" s="1909"/>
    </row>
    <row r="127" spans="2:16" s="1892" customFormat="1" ht="12" customHeight="1">
      <c r="B127" s="1904">
        <v>204</v>
      </c>
      <c r="C127" s="1905"/>
      <c r="D127" s="1641" t="s">
        <v>418</v>
      </c>
      <c r="E127" s="2506">
        <v>0</v>
      </c>
      <c r="F127" s="2506">
        <v>335</v>
      </c>
      <c r="G127" s="2506">
        <v>79</v>
      </c>
      <c r="H127" s="2506">
        <v>0</v>
      </c>
      <c r="I127" s="2506">
        <v>414</v>
      </c>
      <c r="J127" s="2506">
        <v>0</v>
      </c>
      <c r="K127" s="2505">
        <v>414</v>
      </c>
      <c r="L127" s="1904">
        <v>204</v>
      </c>
      <c r="M127" s="1906"/>
      <c r="O127" s="1909"/>
      <c r="P127" s="1909"/>
    </row>
    <row r="128" spans="2:16" s="1892" customFormat="1" ht="12" customHeight="1">
      <c r="B128" s="1904">
        <v>205</v>
      </c>
      <c r="C128" s="1905"/>
      <c r="D128" s="1900" t="s">
        <v>419</v>
      </c>
      <c r="E128" s="2701" t="s">
        <v>370</v>
      </c>
      <c r="F128" s="2416" t="s">
        <v>370</v>
      </c>
      <c r="G128" s="2416" t="s">
        <v>370</v>
      </c>
      <c r="H128" s="2506">
        <v>89946</v>
      </c>
      <c r="I128" s="2506">
        <v>89946</v>
      </c>
      <c r="J128" s="2506">
        <v>4005</v>
      </c>
      <c r="K128" s="2505">
        <v>93951</v>
      </c>
      <c r="L128" s="1904">
        <v>205</v>
      </c>
      <c r="M128" s="1906"/>
      <c r="O128" s="1909"/>
      <c r="P128" s="1909"/>
    </row>
    <row r="129" spans="1:16" s="1892" customFormat="1" ht="12" customHeight="1">
      <c r="B129" s="1904">
        <v>206</v>
      </c>
      <c r="C129" s="1905"/>
      <c r="D129" s="1900" t="s">
        <v>420</v>
      </c>
      <c r="E129" s="2701" t="s">
        <v>370</v>
      </c>
      <c r="F129" s="2416" t="s">
        <v>370</v>
      </c>
      <c r="G129" s="2416" t="s">
        <v>370</v>
      </c>
      <c r="H129" s="2506">
        <v>5206</v>
      </c>
      <c r="I129" s="2506">
        <v>5206</v>
      </c>
      <c r="J129" s="2506">
        <v>2</v>
      </c>
      <c r="K129" s="2505">
        <v>5208</v>
      </c>
      <c r="L129" s="1904">
        <v>206</v>
      </c>
      <c r="M129" s="1906"/>
      <c r="O129" s="1909"/>
      <c r="P129" s="1909"/>
    </row>
    <row r="130" spans="1:16" s="1892" customFormat="1" ht="12" customHeight="1">
      <c r="B130" s="1904">
        <v>207</v>
      </c>
      <c r="C130" s="1905"/>
      <c r="D130" s="1900" t="s">
        <v>421</v>
      </c>
      <c r="E130" s="2701" t="s">
        <v>370</v>
      </c>
      <c r="F130" s="2416" t="s">
        <v>370</v>
      </c>
      <c r="G130" s="2506">
        <v>266877</v>
      </c>
      <c r="H130" s="2416" t="s">
        <v>370</v>
      </c>
      <c r="I130" s="2506">
        <v>266877</v>
      </c>
      <c r="J130" s="2506">
        <v>0</v>
      </c>
      <c r="K130" s="2505">
        <v>266877</v>
      </c>
      <c r="L130" s="1904">
        <v>207</v>
      </c>
      <c r="M130" s="1906"/>
      <c r="O130" s="1909"/>
      <c r="P130" s="1909"/>
    </row>
    <row r="131" spans="1:16" s="1892" customFormat="1" ht="12" customHeight="1">
      <c r="B131" s="1904">
        <v>208</v>
      </c>
      <c r="C131" s="1905"/>
      <c r="D131" s="1900" t="s">
        <v>422</v>
      </c>
      <c r="E131" s="2701" t="s">
        <v>370</v>
      </c>
      <c r="F131" s="2416" t="s">
        <v>370</v>
      </c>
      <c r="G131" s="2506">
        <v>0</v>
      </c>
      <c r="H131" s="2416" t="s">
        <v>370</v>
      </c>
      <c r="I131" s="2506">
        <v>0</v>
      </c>
      <c r="J131" s="2506">
        <v>0</v>
      </c>
      <c r="K131" s="2505">
        <v>0</v>
      </c>
      <c r="L131" s="1904">
        <v>208</v>
      </c>
      <c r="M131" s="1906"/>
      <c r="O131" s="1909"/>
      <c r="P131" s="1909"/>
    </row>
    <row r="132" spans="1:16" s="1892" customFormat="1" ht="12" customHeight="1">
      <c r="B132" s="1904">
        <v>209</v>
      </c>
      <c r="C132" s="1905"/>
      <c r="D132" s="1900" t="s">
        <v>423</v>
      </c>
      <c r="E132" s="2701" t="s">
        <v>370</v>
      </c>
      <c r="F132" s="2416" t="s">
        <v>370</v>
      </c>
      <c r="G132" s="2506">
        <v>0</v>
      </c>
      <c r="H132" s="2416" t="s">
        <v>370</v>
      </c>
      <c r="I132" s="2506">
        <v>0</v>
      </c>
      <c r="J132" s="2506">
        <v>0</v>
      </c>
      <c r="K132" s="2505">
        <v>0</v>
      </c>
      <c r="L132" s="1904">
        <v>209</v>
      </c>
      <c r="M132" s="1906"/>
      <c r="O132" s="1909"/>
      <c r="P132" s="1909"/>
    </row>
    <row r="133" spans="1:16" s="1892" customFormat="1" ht="12" customHeight="1">
      <c r="B133" s="1904">
        <v>210</v>
      </c>
      <c r="C133" s="1905"/>
      <c r="D133" s="1900" t="s">
        <v>424</v>
      </c>
      <c r="E133" s="2701" t="s">
        <v>370</v>
      </c>
      <c r="F133" s="2416" t="s">
        <v>370</v>
      </c>
      <c r="G133" s="2506">
        <v>0</v>
      </c>
      <c r="H133" s="2416" t="s">
        <v>370</v>
      </c>
      <c r="I133" s="2506">
        <v>0</v>
      </c>
      <c r="J133" s="2506">
        <v>0</v>
      </c>
      <c r="K133" s="2505">
        <v>0</v>
      </c>
      <c r="L133" s="1904">
        <v>210</v>
      </c>
      <c r="M133" s="1906"/>
      <c r="O133" s="1909"/>
      <c r="P133" s="1909"/>
    </row>
    <row r="134" spans="1:16" s="1892" customFormat="1" ht="12" customHeight="1">
      <c r="B134" s="1904">
        <v>211</v>
      </c>
      <c r="C134" s="1905"/>
      <c r="D134" s="1900" t="s">
        <v>425</v>
      </c>
      <c r="E134" s="2701" t="s">
        <v>370</v>
      </c>
      <c r="F134" s="2416" t="s">
        <v>370</v>
      </c>
      <c r="G134" s="2506">
        <v>0</v>
      </c>
      <c r="H134" s="2416" t="s">
        <v>370</v>
      </c>
      <c r="I134" s="2506">
        <v>0</v>
      </c>
      <c r="J134" s="2506">
        <v>0</v>
      </c>
      <c r="K134" s="2505">
        <v>0</v>
      </c>
      <c r="L134" s="1904">
        <v>211</v>
      </c>
      <c r="M134" s="1906"/>
      <c r="O134" s="1909"/>
      <c r="P134" s="1909"/>
    </row>
    <row r="135" spans="1:16" s="1892" customFormat="1" ht="12" customHeight="1">
      <c r="B135" s="1904">
        <v>212</v>
      </c>
      <c r="C135" s="1905"/>
      <c r="D135" s="1900" t="s">
        <v>426</v>
      </c>
      <c r="E135" s="2701" t="s">
        <v>370</v>
      </c>
      <c r="F135" s="2416" t="s">
        <v>370</v>
      </c>
      <c r="G135" s="2506">
        <v>-2280</v>
      </c>
      <c r="H135" s="2416" t="s">
        <v>370</v>
      </c>
      <c r="I135" s="2506">
        <v>-2280</v>
      </c>
      <c r="J135" s="2506">
        <v>0</v>
      </c>
      <c r="K135" s="2505">
        <v>-2280</v>
      </c>
      <c r="L135" s="1904">
        <v>212</v>
      </c>
      <c r="M135" s="1906"/>
      <c r="O135" s="1909"/>
      <c r="P135" s="1909"/>
    </row>
    <row r="136" spans="1:16" s="1892" customFormat="1" ht="12" customHeight="1">
      <c r="B136" s="1904">
        <v>213</v>
      </c>
      <c r="C136" s="1905"/>
      <c r="D136" s="1900" t="s">
        <v>427</v>
      </c>
      <c r="E136" s="2701" t="s">
        <v>370</v>
      </c>
      <c r="F136" s="2416" t="s">
        <v>370</v>
      </c>
      <c r="G136" s="2416" t="s">
        <v>370</v>
      </c>
      <c r="H136" s="2506">
        <v>402081</v>
      </c>
      <c r="I136" s="2506">
        <v>402081</v>
      </c>
      <c r="J136" s="2506">
        <v>34</v>
      </c>
      <c r="K136" s="2505">
        <v>402115</v>
      </c>
      <c r="L136" s="1904">
        <v>213</v>
      </c>
      <c r="M136" s="1906"/>
      <c r="N136" s="1917"/>
      <c r="O136" s="1909"/>
      <c r="P136" s="1909"/>
    </row>
    <row r="137" spans="1:16" s="1892" customFormat="1" ht="12" customHeight="1">
      <c r="B137" s="1904">
        <v>214</v>
      </c>
      <c r="C137" s="1905"/>
      <c r="D137" s="1900" t="s">
        <v>428</v>
      </c>
      <c r="E137" s="2701" t="s">
        <v>370</v>
      </c>
      <c r="F137" s="2416" t="s">
        <v>370</v>
      </c>
      <c r="G137" s="2506">
        <v>0</v>
      </c>
      <c r="H137" s="2416" t="s">
        <v>370</v>
      </c>
      <c r="I137" s="2506">
        <v>0</v>
      </c>
      <c r="J137" s="2506">
        <v>0</v>
      </c>
      <c r="K137" s="2505">
        <v>0</v>
      </c>
      <c r="L137" s="1904">
        <v>214</v>
      </c>
      <c r="M137" s="3522">
        <v>47</v>
      </c>
      <c r="O137" s="1909"/>
      <c r="P137" s="1909"/>
    </row>
    <row r="138" spans="1:16" s="1892" customFormat="1" ht="12" customHeight="1">
      <c r="B138" s="1904">
        <v>215</v>
      </c>
      <c r="C138" s="1905"/>
      <c r="D138" s="1900" t="s">
        <v>429</v>
      </c>
      <c r="E138" s="2701" t="s">
        <v>370</v>
      </c>
      <c r="F138" s="2416" t="s">
        <v>370</v>
      </c>
      <c r="G138" s="2506">
        <v>-11</v>
      </c>
      <c r="H138" s="2416" t="s">
        <v>370</v>
      </c>
      <c r="I138" s="2506">
        <v>-11</v>
      </c>
      <c r="J138" s="2506">
        <v>0</v>
      </c>
      <c r="K138" s="2505">
        <v>-11</v>
      </c>
      <c r="L138" s="1904">
        <v>215</v>
      </c>
      <c r="M138" s="3528"/>
      <c r="O138" s="1909"/>
      <c r="P138" s="1909"/>
    </row>
    <row r="139" spans="1:16" s="1892" customFormat="1" ht="12" customHeight="1">
      <c r="B139" s="1911">
        <v>216</v>
      </c>
      <c r="C139" s="1875"/>
      <c r="D139" s="1912" t="s">
        <v>430</v>
      </c>
      <c r="E139" s="2700" t="s">
        <v>370</v>
      </c>
      <c r="F139" s="2503" t="s">
        <v>370</v>
      </c>
      <c r="G139" s="1342">
        <v>0</v>
      </c>
      <c r="H139" s="2503" t="s">
        <v>370</v>
      </c>
      <c r="I139" s="1342">
        <v>0</v>
      </c>
      <c r="J139" s="1342">
        <v>0</v>
      </c>
      <c r="K139" s="2417">
        <v>0</v>
      </c>
      <c r="L139" s="1911">
        <v>216</v>
      </c>
      <c r="O139" s="1909"/>
      <c r="P139" s="1909"/>
    </row>
    <row r="140" spans="1:16" s="1892" customFormat="1" ht="6" hidden="1" customHeight="1">
      <c r="A140" s="1915"/>
      <c r="B140" s="1889"/>
      <c r="C140" s="1890"/>
      <c r="D140" s="1890"/>
      <c r="E140" s="2508"/>
      <c r="F140" s="2508"/>
      <c r="G140" s="2508"/>
      <c r="H140" s="2508"/>
      <c r="I140" s="2689"/>
      <c r="J140" s="2689"/>
      <c r="K140" s="2689"/>
      <c r="L140" s="1891"/>
      <c r="M140" s="1906"/>
      <c r="O140" s="1909"/>
      <c r="P140" s="1909"/>
    </row>
    <row r="141" spans="1:16" s="1892" customFormat="1" ht="12" hidden="1" customHeight="1">
      <c r="A141" s="1915"/>
      <c r="B141" s="2978" t="s">
        <v>2920</v>
      </c>
      <c r="C141" s="1893"/>
      <c r="D141" s="1893"/>
      <c r="E141" s="2690"/>
      <c r="F141" s="2690"/>
      <c r="G141" s="2690"/>
      <c r="H141" s="2690"/>
      <c r="I141" s="2690"/>
      <c r="J141" s="2690"/>
      <c r="K141" s="1387"/>
      <c r="L141" s="2140"/>
      <c r="O141" s="1909"/>
      <c r="P141" s="1909"/>
    </row>
    <row r="142" spans="1:16" s="1892" customFormat="1" ht="12" hidden="1" customHeight="1">
      <c r="A142" s="1915"/>
      <c r="B142" s="2978" t="s">
        <v>1</v>
      </c>
      <c r="C142" s="1893"/>
      <c r="D142" s="1893"/>
      <c r="E142" s="2690"/>
      <c r="F142" s="2690"/>
      <c r="G142" s="2690"/>
      <c r="H142" s="2690"/>
      <c r="I142" s="2690"/>
      <c r="J142" s="2690"/>
      <c r="K142" s="2690"/>
      <c r="L142" s="2140"/>
      <c r="M142" s="3529">
        <v>48</v>
      </c>
      <c r="O142" s="1909"/>
      <c r="P142" s="1909"/>
    </row>
    <row r="143" spans="1:16" s="1892" customFormat="1" ht="6" hidden="1" customHeight="1">
      <c r="A143" s="1915"/>
      <c r="B143" s="2978"/>
      <c r="C143" s="1893"/>
      <c r="D143" s="1893"/>
      <c r="E143" s="2690"/>
      <c r="F143" s="2690"/>
      <c r="G143" s="2690"/>
      <c r="H143" s="2690"/>
      <c r="I143" s="2690"/>
      <c r="J143" s="2690"/>
      <c r="K143" s="2690"/>
      <c r="L143" s="2140"/>
      <c r="M143" s="3528"/>
      <c r="O143" s="1909"/>
      <c r="P143" s="1909"/>
    </row>
    <row r="144" spans="1:16" s="1892" customFormat="1" ht="9" hidden="1" customHeight="1">
      <c r="A144" s="1915"/>
      <c r="B144" s="2141"/>
      <c r="C144" s="1894" t="s">
        <v>307</v>
      </c>
      <c r="D144" s="1895"/>
      <c r="E144" s="2415"/>
      <c r="F144" s="2415"/>
      <c r="G144" s="2415"/>
      <c r="H144" s="2415"/>
      <c r="I144" s="2415"/>
      <c r="J144" s="2415"/>
      <c r="K144" s="2415"/>
      <c r="L144" s="2140"/>
      <c r="M144" s="1906"/>
      <c r="O144" s="1909"/>
      <c r="P144" s="1909"/>
    </row>
    <row r="145" spans="1:17" s="1892" customFormat="1" ht="9" hidden="1" customHeight="1">
      <c r="A145" s="1915"/>
      <c r="B145" s="2141"/>
      <c r="C145" s="1894" t="s">
        <v>308</v>
      </c>
      <c r="D145" s="1895"/>
      <c r="E145" s="2415"/>
      <c r="F145" s="2415"/>
      <c r="G145" s="2415"/>
      <c r="H145" s="2415"/>
      <c r="I145" s="2415"/>
      <c r="J145" s="2415"/>
      <c r="K145" s="2415"/>
      <c r="L145" s="2140"/>
      <c r="M145" s="1906"/>
      <c r="O145" s="1909"/>
      <c r="P145" s="1909"/>
    </row>
    <row r="146" spans="1:17" s="1892" customFormat="1" ht="6" hidden="1" customHeight="1">
      <c r="A146" s="1915"/>
      <c r="B146" s="1897"/>
      <c r="C146" s="1898"/>
      <c r="D146" s="1898"/>
      <c r="E146" s="2079"/>
      <c r="F146" s="2079"/>
      <c r="G146" s="2079"/>
      <c r="H146" s="2079"/>
      <c r="I146" s="2079"/>
      <c r="J146" s="2079"/>
      <c r="K146" s="2079"/>
      <c r="L146" s="1900"/>
      <c r="M146" s="1906"/>
      <c r="O146" s="1909"/>
      <c r="P146" s="1909"/>
    </row>
    <row r="147" spans="1:17" s="1892" customFormat="1" ht="11.25" hidden="1">
      <c r="A147" s="1915"/>
      <c r="B147" s="1901"/>
      <c r="C147" s="1902"/>
      <c r="D147" s="1902"/>
      <c r="E147" s="2080"/>
      <c r="F147" s="2080" t="s">
        <v>309</v>
      </c>
      <c r="G147" s="2080"/>
      <c r="H147" s="2080"/>
      <c r="I147" s="2080" t="s">
        <v>310</v>
      </c>
      <c r="J147" s="2080"/>
      <c r="K147" s="1386"/>
      <c r="L147" s="1903"/>
      <c r="M147" s="1906"/>
      <c r="O147" s="1909"/>
      <c r="P147" s="1909"/>
    </row>
    <row r="148" spans="1:17" s="1892" customFormat="1" ht="11.25" hidden="1">
      <c r="A148" s="1915"/>
      <c r="B148" s="1901" t="s">
        <v>7</v>
      </c>
      <c r="C148" s="1902" t="s">
        <v>8</v>
      </c>
      <c r="D148" s="1902"/>
      <c r="E148" s="2080" t="s">
        <v>311</v>
      </c>
      <c r="F148" s="2080" t="s">
        <v>312</v>
      </c>
      <c r="G148" s="2080" t="s">
        <v>313</v>
      </c>
      <c r="H148" s="2080"/>
      <c r="I148" s="2080" t="s">
        <v>314</v>
      </c>
      <c r="J148" s="2080"/>
      <c r="K148" s="1386"/>
      <c r="L148" s="1903" t="s">
        <v>7</v>
      </c>
      <c r="M148" s="1906"/>
      <c r="O148" s="1909"/>
      <c r="P148" s="1909"/>
    </row>
    <row r="149" spans="1:17" s="1892" customFormat="1" ht="11.25" hidden="1">
      <c r="A149" s="1915"/>
      <c r="B149" s="1901" t="s">
        <v>12</v>
      </c>
      <c r="C149" s="1902" t="s">
        <v>13</v>
      </c>
      <c r="D149" s="1902" t="s">
        <v>315</v>
      </c>
      <c r="E149" s="2080" t="s">
        <v>316</v>
      </c>
      <c r="F149" s="2080" t="s">
        <v>317</v>
      </c>
      <c r="G149" s="2080" t="s">
        <v>318</v>
      </c>
      <c r="H149" s="2080" t="s">
        <v>319</v>
      </c>
      <c r="I149" s="2080" t="s">
        <v>320</v>
      </c>
      <c r="J149" s="2080" t="s">
        <v>321</v>
      </c>
      <c r="K149" s="1386" t="s">
        <v>310</v>
      </c>
      <c r="L149" s="1903" t="s">
        <v>12</v>
      </c>
      <c r="M149" s="1906"/>
      <c r="O149" s="1909"/>
      <c r="P149" s="1909"/>
    </row>
    <row r="150" spans="1:17" s="1906" customFormat="1" ht="11.25" hidden="1">
      <c r="A150" s="1915"/>
      <c r="B150" s="1904"/>
      <c r="C150" s="1905"/>
      <c r="D150" s="1905" t="s">
        <v>21</v>
      </c>
      <c r="E150" s="2416" t="s">
        <v>22</v>
      </c>
      <c r="F150" s="2416" t="s">
        <v>23</v>
      </c>
      <c r="G150" s="2416" t="s">
        <v>168</v>
      </c>
      <c r="H150" s="2416" t="s">
        <v>24</v>
      </c>
      <c r="I150" s="2416" t="s">
        <v>25</v>
      </c>
      <c r="J150" s="2416" t="s">
        <v>26</v>
      </c>
      <c r="K150" s="2416" t="s">
        <v>322</v>
      </c>
      <c r="L150" s="1905"/>
      <c r="O150" s="1909"/>
      <c r="P150" s="1909"/>
    </row>
    <row r="151" spans="1:17" s="1892" customFormat="1" ht="11.25" hidden="1" customHeight="1">
      <c r="B151" s="1901"/>
      <c r="C151" s="1902"/>
      <c r="D151" s="1907" t="s">
        <v>431</v>
      </c>
      <c r="E151" s="2504"/>
      <c r="F151" s="2694"/>
      <c r="G151" s="2694"/>
      <c r="H151" s="2415"/>
      <c r="I151" s="1385"/>
      <c r="J151" s="2694"/>
      <c r="K151" s="2695"/>
      <c r="L151" s="1901"/>
      <c r="M151" s="1906"/>
      <c r="O151" s="1909"/>
      <c r="P151" s="1909"/>
    </row>
    <row r="152" spans="1:17" s="1892" customFormat="1" ht="11.25" customHeight="1">
      <c r="B152" s="1904">
        <v>217</v>
      </c>
      <c r="C152" s="1905"/>
      <c r="D152" s="1641" t="s">
        <v>432</v>
      </c>
      <c r="E152" s="2506">
        <v>0</v>
      </c>
      <c r="F152" s="2506">
        <v>0</v>
      </c>
      <c r="G152" s="2506">
        <v>0</v>
      </c>
      <c r="H152" s="2079">
        <v>0</v>
      </c>
      <c r="I152" s="2696">
        <v>0</v>
      </c>
      <c r="J152" s="2696">
        <v>0</v>
      </c>
      <c r="K152" s="2505">
        <v>0</v>
      </c>
      <c r="L152" s="1904">
        <v>217</v>
      </c>
      <c r="M152" s="1906"/>
      <c r="O152" s="1909"/>
      <c r="P152" s="1909"/>
    </row>
    <row r="153" spans="1:17" s="1892" customFormat="1" ht="11.25" customHeight="1">
      <c r="B153" s="1904">
        <v>218</v>
      </c>
      <c r="C153" s="1905"/>
      <c r="D153" s="1641" t="s">
        <v>329</v>
      </c>
      <c r="E153" s="2506">
        <v>2736</v>
      </c>
      <c r="F153" s="2506">
        <v>9</v>
      </c>
      <c r="G153" s="2506">
        <v>866</v>
      </c>
      <c r="H153" s="2506">
        <v>299</v>
      </c>
      <c r="I153" s="1342">
        <v>3910</v>
      </c>
      <c r="J153" s="1342">
        <v>0</v>
      </c>
      <c r="K153" s="2417">
        <v>3910</v>
      </c>
      <c r="L153" s="1904">
        <v>218</v>
      </c>
      <c r="M153" s="1906"/>
      <c r="O153" s="1909"/>
      <c r="P153" s="1909"/>
    </row>
    <row r="154" spans="1:17" s="1892" customFormat="1" ht="11.25" customHeight="1">
      <c r="B154" s="1904">
        <v>219</v>
      </c>
      <c r="C154" s="1905"/>
      <c r="D154" s="2142" t="s">
        <v>433</v>
      </c>
      <c r="E154" s="2506">
        <v>182365</v>
      </c>
      <c r="F154" s="2506">
        <v>348703</v>
      </c>
      <c r="G154" s="2506">
        <v>474672</v>
      </c>
      <c r="H154" s="2506">
        <v>500375</v>
      </c>
      <c r="I154" s="2506">
        <v>1506115</v>
      </c>
      <c r="J154" s="2506">
        <v>16432</v>
      </c>
      <c r="K154" s="2505">
        <v>1522547</v>
      </c>
      <c r="L154" s="1904">
        <v>219</v>
      </c>
      <c r="M154" s="1906"/>
      <c r="O154" s="1909"/>
      <c r="P154" s="1909"/>
    </row>
    <row r="155" spans="1:17" s="1892" customFormat="1" ht="11.25" customHeight="1">
      <c r="B155" s="1901"/>
      <c r="C155" s="1902"/>
      <c r="D155" s="1908" t="s">
        <v>434</v>
      </c>
      <c r="E155" s="2694"/>
      <c r="F155" s="2694"/>
      <c r="G155" s="2694"/>
      <c r="H155" s="2694"/>
      <c r="I155" s="2694"/>
      <c r="J155" s="2694"/>
      <c r="K155" s="2695"/>
      <c r="L155" s="1901"/>
      <c r="M155" s="1906"/>
      <c r="O155" s="1909"/>
      <c r="P155" s="1909"/>
    </row>
    <row r="156" spans="1:17" s="1892" customFormat="1" ht="11.25" customHeight="1">
      <c r="B156" s="1904">
        <v>220</v>
      </c>
      <c r="C156" s="1905"/>
      <c r="D156" s="1641" t="s">
        <v>415</v>
      </c>
      <c r="E156" s="2506">
        <v>7840</v>
      </c>
      <c r="F156" s="2506">
        <v>1253</v>
      </c>
      <c r="G156" s="2506">
        <v>3433</v>
      </c>
      <c r="H156" s="2506">
        <v>1229</v>
      </c>
      <c r="I156" s="2506">
        <v>13755</v>
      </c>
      <c r="J156" s="2416" t="s">
        <v>370</v>
      </c>
      <c r="K156" s="2505">
        <v>13755</v>
      </c>
      <c r="L156" s="1904">
        <v>220</v>
      </c>
      <c r="M156" s="1906"/>
      <c r="N156" s="1896"/>
      <c r="O156" s="1909"/>
      <c r="P156" s="1909"/>
      <c r="Q156" s="1896"/>
    </row>
    <row r="157" spans="1:17" s="1892" customFormat="1" ht="11.25" customHeight="1">
      <c r="B157" s="1904">
        <v>221</v>
      </c>
      <c r="C157" s="1905"/>
      <c r="D157" s="1641" t="s">
        <v>416</v>
      </c>
      <c r="E157" s="2506">
        <v>138129</v>
      </c>
      <c r="F157" s="2506">
        <v>199180</v>
      </c>
      <c r="G157" s="2506">
        <v>100364</v>
      </c>
      <c r="H157" s="2506">
        <v>2618</v>
      </c>
      <c r="I157" s="2506">
        <v>440291</v>
      </c>
      <c r="J157" s="2416" t="s">
        <v>370</v>
      </c>
      <c r="K157" s="2505">
        <v>440291</v>
      </c>
      <c r="L157" s="1904">
        <v>221</v>
      </c>
      <c r="M157" s="1906"/>
      <c r="N157" s="1896"/>
      <c r="O157" s="1909"/>
      <c r="P157" s="1909"/>
      <c r="Q157" s="1896"/>
    </row>
    <row r="158" spans="1:17" s="1892" customFormat="1" ht="11.25" customHeight="1">
      <c r="B158" s="1904">
        <v>222</v>
      </c>
      <c r="C158" s="1905"/>
      <c r="D158" s="1898" t="s">
        <v>417</v>
      </c>
      <c r="E158" s="2502">
        <v>0</v>
      </c>
      <c r="F158" s="2506">
        <v>2323</v>
      </c>
      <c r="G158" s="2506">
        <v>1708</v>
      </c>
      <c r="H158" s="2506">
        <v>0</v>
      </c>
      <c r="I158" s="2506">
        <v>4031</v>
      </c>
      <c r="J158" s="2416" t="s">
        <v>370</v>
      </c>
      <c r="K158" s="2505">
        <v>4031</v>
      </c>
      <c r="L158" s="1904">
        <v>222</v>
      </c>
      <c r="M158" s="1906"/>
      <c r="N158" s="1896"/>
      <c r="O158" s="1909"/>
      <c r="P158" s="1909"/>
      <c r="Q158" s="1896"/>
    </row>
    <row r="159" spans="1:17" s="1892" customFormat="1" ht="11.25" customHeight="1">
      <c r="B159" s="1904">
        <v>223</v>
      </c>
      <c r="C159" s="1905"/>
      <c r="D159" s="1898" t="s">
        <v>418</v>
      </c>
      <c r="E159" s="2502">
        <v>0</v>
      </c>
      <c r="F159" s="2506">
        <v>0</v>
      </c>
      <c r="G159" s="2506">
        <v>0</v>
      </c>
      <c r="H159" s="2506">
        <v>0</v>
      </c>
      <c r="I159" s="2506">
        <v>0</v>
      </c>
      <c r="J159" s="2416" t="s">
        <v>370</v>
      </c>
      <c r="K159" s="2505">
        <v>0</v>
      </c>
      <c r="L159" s="1904">
        <v>223</v>
      </c>
      <c r="M159" s="1906"/>
      <c r="N159" s="1896"/>
      <c r="O159" s="1909"/>
      <c r="P159" s="1909"/>
      <c r="Q159" s="1896"/>
    </row>
    <row r="160" spans="1:17" s="1892" customFormat="1" ht="11.25" customHeight="1">
      <c r="B160" s="1904">
        <v>224</v>
      </c>
      <c r="C160" s="1905"/>
      <c r="D160" s="1898" t="s">
        <v>419</v>
      </c>
      <c r="E160" s="2701" t="s">
        <v>370</v>
      </c>
      <c r="F160" s="2416" t="s">
        <v>370</v>
      </c>
      <c r="G160" s="2416" t="s">
        <v>370</v>
      </c>
      <c r="H160" s="2506">
        <v>72004</v>
      </c>
      <c r="I160" s="2506">
        <v>72004</v>
      </c>
      <c r="J160" s="2416" t="s">
        <v>370</v>
      </c>
      <c r="K160" s="2505">
        <v>72004</v>
      </c>
      <c r="L160" s="1904">
        <v>224</v>
      </c>
      <c r="M160" s="1906"/>
      <c r="N160" s="1896"/>
      <c r="O160" s="1909"/>
      <c r="P160" s="1909"/>
      <c r="Q160" s="1896"/>
    </row>
    <row r="161" spans="2:17" s="1892" customFormat="1" ht="11.25" customHeight="1">
      <c r="B161" s="1904">
        <v>225</v>
      </c>
      <c r="C161" s="1905"/>
      <c r="D161" s="1898" t="s">
        <v>435</v>
      </c>
      <c r="E161" s="2701" t="s">
        <v>370</v>
      </c>
      <c r="F161" s="2416" t="s">
        <v>370</v>
      </c>
      <c r="G161" s="2416" t="s">
        <v>370</v>
      </c>
      <c r="H161" s="2506">
        <v>37701</v>
      </c>
      <c r="I161" s="2506">
        <v>37701</v>
      </c>
      <c r="J161" s="2416" t="s">
        <v>370</v>
      </c>
      <c r="K161" s="2505">
        <v>37701</v>
      </c>
      <c r="L161" s="1904">
        <v>225</v>
      </c>
      <c r="M161" s="1906"/>
      <c r="N161" s="1896"/>
      <c r="O161" s="1909"/>
      <c r="P161" s="1909"/>
      <c r="Q161" s="1896"/>
    </row>
    <row r="162" spans="2:17" s="1892" customFormat="1" ht="11.25" customHeight="1">
      <c r="B162" s="1904">
        <v>226</v>
      </c>
      <c r="C162" s="1905"/>
      <c r="D162" s="1898" t="s">
        <v>421</v>
      </c>
      <c r="E162" s="2701" t="s">
        <v>370</v>
      </c>
      <c r="F162" s="2416" t="s">
        <v>370</v>
      </c>
      <c r="G162" s="2506">
        <v>178607</v>
      </c>
      <c r="H162" s="2416" t="s">
        <v>370</v>
      </c>
      <c r="I162" s="2506">
        <v>178607</v>
      </c>
      <c r="J162" s="2416" t="s">
        <v>370</v>
      </c>
      <c r="K162" s="2505">
        <v>178607</v>
      </c>
      <c r="L162" s="1904">
        <v>226</v>
      </c>
      <c r="M162" s="1906"/>
      <c r="N162" s="1896"/>
      <c r="O162" s="1909"/>
      <c r="P162" s="1909"/>
      <c r="Q162" s="1896"/>
    </row>
    <row r="163" spans="2:17" s="1892" customFormat="1" ht="11.25" customHeight="1">
      <c r="B163" s="1904">
        <v>227</v>
      </c>
      <c r="C163" s="1905"/>
      <c r="D163" s="1898" t="s">
        <v>422</v>
      </c>
      <c r="E163" s="2701" t="s">
        <v>370</v>
      </c>
      <c r="F163" s="2416" t="s">
        <v>370</v>
      </c>
      <c r="G163" s="2506">
        <v>-545</v>
      </c>
      <c r="H163" s="2416" t="s">
        <v>370</v>
      </c>
      <c r="I163" s="2506">
        <v>-545</v>
      </c>
      <c r="J163" s="2416" t="s">
        <v>370</v>
      </c>
      <c r="K163" s="2505">
        <v>-545</v>
      </c>
      <c r="L163" s="1904">
        <v>227</v>
      </c>
      <c r="M163" s="1906"/>
      <c r="N163" s="1896"/>
      <c r="O163" s="1909"/>
      <c r="P163" s="1909"/>
      <c r="Q163" s="1896"/>
    </row>
    <row r="164" spans="2:17" s="1892" customFormat="1" ht="11.25" customHeight="1">
      <c r="B164" s="1904">
        <v>228</v>
      </c>
      <c r="C164" s="1905"/>
      <c r="D164" s="1898" t="s">
        <v>423</v>
      </c>
      <c r="E164" s="2701" t="s">
        <v>370</v>
      </c>
      <c r="F164" s="2416" t="s">
        <v>370</v>
      </c>
      <c r="G164" s="2506">
        <v>0</v>
      </c>
      <c r="H164" s="2416" t="s">
        <v>370</v>
      </c>
      <c r="I164" s="2506">
        <v>0</v>
      </c>
      <c r="J164" s="2416" t="s">
        <v>370</v>
      </c>
      <c r="K164" s="2505">
        <v>0</v>
      </c>
      <c r="L164" s="1904">
        <v>228</v>
      </c>
      <c r="M164" s="1906"/>
      <c r="N164" s="1896"/>
      <c r="O164" s="1909"/>
      <c r="P164" s="1909"/>
      <c r="Q164" s="1896"/>
    </row>
    <row r="165" spans="2:17" s="1892" customFormat="1" ht="11.25" customHeight="1">
      <c r="B165" s="1904">
        <v>229</v>
      </c>
      <c r="C165" s="1905"/>
      <c r="D165" s="1898" t="s">
        <v>424</v>
      </c>
      <c r="E165" s="2701" t="s">
        <v>370</v>
      </c>
      <c r="F165" s="2416" t="s">
        <v>370</v>
      </c>
      <c r="G165" s="2506">
        <v>0</v>
      </c>
      <c r="H165" s="2416" t="s">
        <v>370</v>
      </c>
      <c r="I165" s="2506">
        <v>0</v>
      </c>
      <c r="J165" s="2416" t="s">
        <v>370</v>
      </c>
      <c r="K165" s="2505">
        <v>0</v>
      </c>
      <c r="L165" s="1904">
        <v>229</v>
      </c>
      <c r="M165" s="1906"/>
      <c r="N165" s="1896"/>
      <c r="O165" s="1909"/>
      <c r="P165" s="1909"/>
      <c r="Q165" s="1896"/>
    </row>
    <row r="166" spans="2:17" s="1892" customFormat="1" ht="11.25" customHeight="1">
      <c r="B166" s="1904">
        <v>230</v>
      </c>
      <c r="C166" s="1905"/>
      <c r="D166" s="1898" t="s">
        <v>425</v>
      </c>
      <c r="E166" s="2701" t="s">
        <v>370</v>
      </c>
      <c r="F166" s="2416" t="s">
        <v>370</v>
      </c>
      <c r="G166" s="2506">
        <v>712335</v>
      </c>
      <c r="H166" s="2416" t="s">
        <v>370</v>
      </c>
      <c r="I166" s="2506">
        <v>712335</v>
      </c>
      <c r="J166" s="2416" t="s">
        <v>370</v>
      </c>
      <c r="K166" s="2505">
        <v>712335</v>
      </c>
      <c r="L166" s="1904">
        <v>230</v>
      </c>
      <c r="M166" s="1906"/>
      <c r="N166" s="1896"/>
      <c r="O166" s="1909"/>
      <c r="P166" s="1909"/>
      <c r="Q166" s="1896"/>
    </row>
    <row r="167" spans="2:17" s="1892" customFormat="1" ht="11.25" customHeight="1">
      <c r="B167" s="1904">
        <v>231</v>
      </c>
      <c r="C167" s="1905"/>
      <c r="D167" s="1898" t="s">
        <v>426</v>
      </c>
      <c r="E167" s="2701" t="s">
        <v>370</v>
      </c>
      <c r="F167" s="2416" t="s">
        <v>370</v>
      </c>
      <c r="G167" s="2506">
        <v>-132233</v>
      </c>
      <c r="H167" s="2416" t="s">
        <v>370</v>
      </c>
      <c r="I167" s="2506">
        <v>-132233</v>
      </c>
      <c r="J167" s="2416" t="s">
        <v>370</v>
      </c>
      <c r="K167" s="2505">
        <v>-132233</v>
      </c>
      <c r="L167" s="1904">
        <v>231</v>
      </c>
      <c r="M167" s="1906"/>
      <c r="N167" s="1896"/>
      <c r="O167" s="1909"/>
      <c r="P167" s="1909"/>
      <c r="Q167" s="1896"/>
    </row>
    <row r="168" spans="2:17" s="1892" customFormat="1" ht="11.25" customHeight="1">
      <c r="B168" s="1904">
        <v>232</v>
      </c>
      <c r="C168" s="1905"/>
      <c r="D168" s="1898" t="s">
        <v>427</v>
      </c>
      <c r="E168" s="2701" t="s">
        <v>370</v>
      </c>
      <c r="F168" s="2416" t="s">
        <v>370</v>
      </c>
      <c r="G168" s="2416" t="s">
        <v>370</v>
      </c>
      <c r="H168" s="2506">
        <v>42873</v>
      </c>
      <c r="I168" s="2506">
        <v>42873</v>
      </c>
      <c r="J168" s="2416" t="s">
        <v>370</v>
      </c>
      <c r="K168" s="2505">
        <v>42873</v>
      </c>
      <c r="L168" s="1904">
        <v>232</v>
      </c>
      <c r="M168" s="1906"/>
      <c r="N168" s="1896"/>
      <c r="O168" s="1909"/>
      <c r="P168" s="1909"/>
      <c r="Q168" s="1896"/>
    </row>
    <row r="169" spans="2:17" s="1892" customFormat="1" ht="11.25" customHeight="1">
      <c r="B169" s="1904">
        <v>233</v>
      </c>
      <c r="C169" s="1905"/>
      <c r="D169" s="1898" t="s">
        <v>428</v>
      </c>
      <c r="E169" s="2701" t="s">
        <v>370</v>
      </c>
      <c r="F169" s="2416" t="s">
        <v>370</v>
      </c>
      <c r="G169" s="2506">
        <v>0</v>
      </c>
      <c r="H169" s="2416" t="s">
        <v>370</v>
      </c>
      <c r="I169" s="2506">
        <v>0</v>
      </c>
      <c r="J169" s="2416" t="s">
        <v>370</v>
      </c>
      <c r="K169" s="2505">
        <v>0</v>
      </c>
      <c r="L169" s="1904">
        <v>233</v>
      </c>
      <c r="M169" s="1906"/>
      <c r="N169" s="1896"/>
      <c r="O169" s="1909"/>
      <c r="P169" s="1909"/>
      <c r="Q169" s="1896"/>
    </row>
    <row r="170" spans="2:17" s="1892" customFormat="1" ht="11.25" customHeight="1">
      <c r="B170" s="1904">
        <v>234</v>
      </c>
      <c r="C170" s="1905"/>
      <c r="D170" s="1898" t="s">
        <v>429</v>
      </c>
      <c r="E170" s="2701" t="s">
        <v>370</v>
      </c>
      <c r="F170" s="2416" t="s">
        <v>370</v>
      </c>
      <c r="G170" s="2506">
        <v>0</v>
      </c>
      <c r="H170" s="2416" t="s">
        <v>370</v>
      </c>
      <c r="I170" s="2506">
        <v>0</v>
      </c>
      <c r="J170" s="2416" t="s">
        <v>370</v>
      </c>
      <c r="K170" s="2505">
        <v>0</v>
      </c>
      <c r="L170" s="1904">
        <v>234</v>
      </c>
      <c r="M170" s="1906"/>
      <c r="N170" s="1896"/>
      <c r="O170" s="1909"/>
      <c r="P170" s="1909"/>
      <c r="Q170" s="1896"/>
    </row>
    <row r="171" spans="2:17" s="1892" customFormat="1" ht="11.25" customHeight="1">
      <c r="B171" s="1904">
        <v>235</v>
      </c>
      <c r="C171" s="1905"/>
      <c r="D171" s="1898" t="s">
        <v>436</v>
      </c>
      <c r="E171" s="2701" t="s">
        <v>370</v>
      </c>
      <c r="F171" s="2416" t="s">
        <v>370</v>
      </c>
      <c r="G171" s="2506">
        <v>-180411</v>
      </c>
      <c r="H171" s="2416" t="s">
        <v>370</v>
      </c>
      <c r="I171" s="2506">
        <v>-180411</v>
      </c>
      <c r="J171" s="2416" t="s">
        <v>370</v>
      </c>
      <c r="K171" s="2505">
        <v>-180411</v>
      </c>
      <c r="L171" s="1904">
        <v>235</v>
      </c>
      <c r="M171" s="1906"/>
      <c r="N171" s="1896"/>
      <c r="O171" s="1909"/>
      <c r="P171" s="1909"/>
      <c r="Q171" s="1896"/>
    </row>
    <row r="172" spans="2:17" s="1892" customFormat="1" ht="11.25" customHeight="1">
      <c r="B172" s="1904">
        <v>236</v>
      </c>
      <c r="C172" s="1905"/>
      <c r="D172" s="1898" t="s">
        <v>432</v>
      </c>
      <c r="E172" s="2502">
        <v>0</v>
      </c>
      <c r="F172" s="2506">
        <v>0</v>
      </c>
      <c r="G172" s="2506">
        <v>0</v>
      </c>
      <c r="H172" s="2506">
        <v>0</v>
      </c>
      <c r="I172" s="2506">
        <v>0</v>
      </c>
      <c r="J172" s="2416" t="s">
        <v>370</v>
      </c>
      <c r="K172" s="2505">
        <v>0</v>
      </c>
      <c r="L172" s="1904">
        <v>236</v>
      </c>
      <c r="M172" s="1906"/>
      <c r="N172" s="1896"/>
      <c r="O172" s="1909"/>
      <c r="P172" s="1909"/>
      <c r="Q172" s="1896"/>
    </row>
    <row r="173" spans="2:17" s="1892" customFormat="1" ht="11.25" customHeight="1">
      <c r="B173" s="1904">
        <v>237</v>
      </c>
      <c r="C173" s="1905"/>
      <c r="D173" s="1898" t="s">
        <v>437</v>
      </c>
      <c r="E173" s="2502">
        <v>0</v>
      </c>
      <c r="F173" s="2506">
        <v>0</v>
      </c>
      <c r="G173" s="2506">
        <v>0</v>
      </c>
      <c r="H173" s="2506">
        <v>0</v>
      </c>
      <c r="I173" s="2506">
        <v>0</v>
      </c>
      <c r="J173" s="2416" t="s">
        <v>370</v>
      </c>
      <c r="K173" s="2505">
        <v>0</v>
      </c>
      <c r="L173" s="1904">
        <v>237</v>
      </c>
      <c r="M173" s="1906"/>
      <c r="N173" s="1896"/>
      <c r="O173" s="1909"/>
      <c r="P173" s="1909"/>
      <c r="Q173" s="1896"/>
    </row>
    <row r="174" spans="2:17" s="1892" customFormat="1" ht="11.25" customHeight="1">
      <c r="B174" s="1904">
        <v>238</v>
      </c>
      <c r="C174" s="1905"/>
      <c r="D174" s="1920" t="s">
        <v>438</v>
      </c>
      <c r="E174" s="2502">
        <v>145969</v>
      </c>
      <c r="F174" s="2506">
        <v>202756</v>
      </c>
      <c r="G174" s="2506">
        <v>683258</v>
      </c>
      <c r="H174" s="2506">
        <v>156425</v>
      </c>
      <c r="I174" s="2506">
        <v>1188408</v>
      </c>
      <c r="J174" s="2416" t="s">
        <v>370</v>
      </c>
      <c r="K174" s="2505">
        <v>1188408</v>
      </c>
      <c r="L174" s="1904">
        <v>238</v>
      </c>
      <c r="M174" s="1906"/>
      <c r="O174" s="1909"/>
      <c r="P174" s="1909"/>
    </row>
    <row r="175" spans="2:17" s="1892" customFormat="1" ht="11.25" customHeight="1">
      <c r="B175" s="1901"/>
      <c r="C175" s="1902"/>
      <c r="D175" s="1921" t="s">
        <v>439</v>
      </c>
      <c r="E175" s="2504"/>
      <c r="F175" s="2694"/>
      <c r="G175" s="2694"/>
      <c r="H175" s="2694"/>
      <c r="I175" s="2694"/>
      <c r="J175" s="2694"/>
      <c r="K175" s="2695"/>
      <c r="L175" s="1901"/>
      <c r="M175" s="1906"/>
      <c r="O175" s="1909"/>
      <c r="P175" s="1909"/>
    </row>
    <row r="176" spans="2:17" s="1892" customFormat="1" ht="11.25" customHeight="1">
      <c r="B176" s="1904">
        <v>301</v>
      </c>
      <c r="C176" s="1905"/>
      <c r="D176" s="1920" t="s">
        <v>440</v>
      </c>
      <c r="E176" s="2502">
        <v>0</v>
      </c>
      <c r="F176" s="2506">
        <v>0</v>
      </c>
      <c r="G176" s="2506">
        <v>0</v>
      </c>
      <c r="H176" s="2506">
        <v>0</v>
      </c>
      <c r="I176" s="2506">
        <v>0</v>
      </c>
      <c r="J176" s="2506">
        <v>1188</v>
      </c>
      <c r="K176" s="2505">
        <v>1188</v>
      </c>
      <c r="L176" s="1904">
        <v>301</v>
      </c>
      <c r="M176" s="1906"/>
      <c r="O176" s="1909"/>
      <c r="P176" s="1909"/>
    </row>
    <row r="177" spans="1:17" s="1892" customFormat="1" ht="11.25" customHeight="1">
      <c r="B177" s="1904"/>
      <c r="C177" s="1905"/>
      <c r="D177" s="1920" t="s">
        <v>441</v>
      </c>
      <c r="E177" s="2502">
        <v>0</v>
      </c>
      <c r="F177" s="2506">
        <v>0</v>
      </c>
      <c r="G177" s="2506">
        <v>0</v>
      </c>
      <c r="H177" s="2506">
        <v>0</v>
      </c>
      <c r="I177" s="2506"/>
      <c r="J177" s="2506"/>
      <c r="K177" s="2505"/>
      <c r="L177" s="1904"/>
      <c r="M177" s="3529" t="s">
        <v>3053</v>
      </c>
      <c r="O177" s="1909"/>
      <c r="P177" s="1909"/>
    </row>
    <row r="178" spans="1:17" s="1892" customFormat="1" ht="11.25" customHeight="1">
      <c r="B178" s="1904">
        <v>302</v>
      </c>
      <c r="C178" s="1905"/>
      <c r="D178" s="1898" t="s">
        <v>442</v>
      </c>
      <c r="E178" s="2502">
        <v>501</v>
      </c>
      <c r="F178" s="2506">
        <v>15662</v>
      </c>
      <c r="G178" s="2506">
        <v>27648</v>
      </c>
      <c r="H178" s="2506">
        <v>36</v>
      </c>
      <c r="I178" s="2506">
        <v>43847</v>
      </c>
      <c r="J178" s="2416" t="s">
        <v>370</v>
      </c>
      <c r="K178" s="2505">
        <v>43847</v>
      </c>
      <c r="L178" s="1904">
        <v>302</v>
      </c>
      <c r="M178" s="3527"/>
      <c r="N178" s="1896"/>
      <c r="O178" s="1909"/>
      <c r="P178" s="1909"/>
      <c r="Q178" s="1896"/>
    </row>
    <row r="179" spans="1:17" s="1892" customFormat="1" ht="11.25" customHeight="1">
      <c r="A179" s="3525" t="s">
        <v>383</v>
      </c>
      <c r="B179" s="1904">
        <v>303</v>
      </c>
      <c r="C179" s="1905"/>
      <c r="D179" s="1898" t="s">
        <v>443</v>
      </c>
      <c r="E179" s="2502">
        <v>0</v>
      </c>
      <c r="F179" s="2506">
        <v>0</v>
      </c>
      <c r="G179" s="2506">
        <v>0</v>
      </c>
      <c r="H179" s="2506">
        <v>0</v>
      </c>
      <c r="I179" s="2506">
        <v>0</v>
      </c>
      <c r="J179" s="2416" t="s">
        <v>370</v>
      </c>
      <c r="K179" s="2505">
        <v>0</v>
      </c>
      <c r="L179" s="1904">
        <v>303</v>
      </c>
      <c r="M179" s="3527"/>
      <c r="N179" s="1896"/>
      <c r="O179" s="1909"/>
      <c r="P179" s="1909"/>
      <c r="Q179" s="1896"/>
    </row>
    <row r="180" spans="1:17" s="1892" customFormat="1" ht="11.25" customHeight="1">
      <c r="A180" s="3525"/>
      <c r="B180" s="1904">
        <v>304</v>
      </c>
      <c r="C180" s="1905"/>
      <c r="D180" s="1898" t="s">
        <v>444</v>
      </c>
      <c r="E180" s="2502">
        <v>959</v>
      </c>
      <c r="F180" s="2506">
        <v>0</v>
      </c>
      <c r="G180" s="2506">
        <v>25</v>
      </c>
      <c r="H180" s="2506">
        <v>0</v>
      </c>
      <c r="I180" s="2506">
        <v>984</v>
      </c>
      <c r="J180" s="2506">
        <v>14927</v>
      </c>
      <c r="K180" s="2505">
        <v>15911</v>
      </c>
      <c r="L180" s="1904">
        <v>304</v>
      </c>
      <c r="M180" s="3527"/>
      <c r="N180" s="1896"/>
      <c r="O180" s="1909"/>
      <c r="P180" s="1909"/>
      <c r="Q180" s="1896"/>
    </row>
    <row r="181" spans="1:17" s="1892" customFormat="1" ht="11.25" customHeight="1">
      <c r="A181" s="3525"/>
      <c r="B181" s="1904">
        <v>305</v>
      </c>
      <c r="C181" s="1905"/>
      <c r="D181" s="1898" t="s">
        <v>445</v>
      </c>
      <c r="E181" s="2502">
        <v>0</v>
      </c>
      <c r="F181" s="2506">
        <v>2851</v>
      </c>
      <c r="G181" s="2506">
        <v>30184</v>
      </c>
      <c r="H181" s="2506">
        <v>0</v>
      </c>
      <c r="I181" s="2506">
        <v>33035</v>
      </c>
      <c r="J181" s="2506">
        <v>49</v>
      </c>
      <c r="K181" s="2505">
        <v>33084</v>
      </c>
      <c r="L181" s="1904">
        <v>305</v>
      </c>
      <c r="M181" s="3527"/>
      <c r="N181" s="1896"/>
      <c r="O181" s="1909"/>
      <c r="P181" s="1909"/>
      <c r="Q181" s="1896"/>
    </row>
    <row r="182" spans="1:17" s="1892" customFormat="1" ht="11.25" customHeight="1">
      <c r="A182" s="3525"/>
      <c r="B182" s="1904">
        <v>306</v>
      </c>
      <c r="C182" s="1905"/>
      <c r="D182" s="1898" t="s">
        <v>446</v>
      </c>
      <c r="E182" s="2502">
        <v>0</v>
      </c>
      <c r="F182" s="2506">
        <v>275</v>
      </c>
      <c r="G182" s="2506">
        <v>304</v>
      </c>
      <c r="H182" s="2506">
        <v>0</v>
      </c>
      <c r="I182" s="2506">
        <v>579</v>
      </c>
      <c r="J182" s="2506">
        <v>1</v>
      </c>
      <c r="K182" s="2505">
        <v>580</v>
      </c>
      <c r="L182" s="1904">
        <v>306</v>
      </c>
      <c r="M182" s="3527"/>
      <c r="N182" s="1896"/>
      <c r="O182" s="1909"/>
      <c r="P182" s="1909"/>
      <c r="Q182" s="1896"/>
    </row>
    <row r="183" spans="1:17" s="1892" customFormat="1" ht="11.25" customHeight="1">
      <c r="A183" s="3525"/>
      <c r="B183" s="1904">
        <v>307</v>
      </c>
      <c r="C183" s="1905"/>
      <c r="D183" s="1898" t="s">
        <v>447</v>
      </c>
      <c r="E183" s="2699">
        <v>1432</v>
      </c>
      <c r="F183" s="2506">
        <v>558</v>
      </c>
      <c r="G183" s="2506">
        <v>33235</v>
      </c>
      <c r="H183" s="2506">
        <v>0</v>
      </c>
      <c r="I183" s="2506">
        <v>35225</v>
      </c>
      <c r="J183" s="2506">
        <v>1171</v>
      </c>
      <c r="K183" s="2505">
        <v>36396</v>
      </c>
      <c r="L183" s="1904">
        <v>307</v>
      </c>
      <c r="M183" s="3527"/>
      <c r="N183" s="1896"/>
      <c r="O183" s="1909"/>
      <c r="P183" s="1909"/>
      <c r="Q183" s="1896"/>
    </row>
    <row r="184" spans="1:17" s="1892" customFormat="1" ht="11.25" customHeight="1">
      <c r="A184" s="3525"/>
      <c r="B184" s="1904">
        <v>308</v>
      </c>
      <c r="C184" s="1905"/>
      <c r="D184" s="1898" t="s">
        <v>448</v>
      </c>
      <c r="E184" s="2502">
        <v>0</v>
      </c>
      <c r="F184" s="2506">
        <v>0</v>
      </c>
      <c r="G184" s="2506">
        <v>0</v>
      </c>
      <c r="H184" s="2506">
        <v>0</v>
      </c>
      <c r="I184" s="2506">
        <v>0</v>
      </c>
      <c r="J184" s="2506">
        <v>0</v>
      </c>
      <c r="K184" s="2505">
        <v>0</v>
      </c>
      <c r="L184" s="1904">
        <v>308</v>
      </c>
      <c r="M184" s="3527"/>
      <c r="N184" s="1896"/>
      <c r="O184" s="1909"/>
      <c r="P184" s="1909"/>
      <c r="Q184" s="1896"/>
    </row>
    <row r="185" spans="1:17" s="1892" customFormat="1" ht="11.25" customHeight="1">
      <c r="A185" s="3525"/>
      <c r="B185" s="1904">
        <v>309</v>
      </c>
      <c r="C185" s="1905"/>
      <c r="D185" s="1898" t="s">
        <v>419</v>
      </c>
      <c r="E185" s="2701" t="s">
        <v>370</v>
      </c>
      <c r="F185" s="2416" t="s">
        <v>370</v>
      </c>
      <c r="G185" s="2416" t="s">
        <v>370</v>
      </c>
      <c r="H185" s="2506">
        <v>1578</v>
      </c>
      <c r="I185" s="2506">
        <v>1578</v>
      </c>
      <c r="J185" s="2506">
        <v>6104</v>
      </c>
      <c r="K185" s="2505">
        <v>7682</v>
      </c>
      <c r="L185" s="1904">
        <v>309</v>
      </c>
      <c r="M185" s="3527"/>
      <c r="N185" s="1896"/>
      <c r="O185" s="1909"/>
      <c r="P185" s="1909"/>
      <c r="Q185" s="1896"/>
    </row>
    <row r="186" spans="1:17" s="1892" customFormat="1" ht="12.75" customHeight="1">
      <c r="A186" s="3525"/>
      <c r="B186" s="1904">
        <v>310</v>
      </c>
      <c r="C186" s="1905"/>
      <c r="D186" s="1898" t="s">
        <v>435</v>
      </c>
      <c r="E186" s="2701" t="s">
        <v>370</v>
      </c>
      <c r="F186" s="2416" t="s">
        <v>370</v>
      </c>
      <c r="G186" s="2416" t="s">
        <v>370</v>
      </c>
      <c r="H186" s="2506">
        <v>83</v>
      </c>
      <c r="I186" s="2506">
        <v>83</v>
      </c>
      <c r="J186" s="2506">
        <v>3</v>
      </c>
      <c r="K186" s="2505">
        <v>86</v>
      </c>
      <c r="L186" s="1904">
        <v>310</v>
      </c>
      <c r="M186" s="3527"/>
      <c r="N186" s="1896"/>
      <c r="O186" s="1909"/>
      <c r="P186" s="1909"/>
      <c r="Q186" s="1896"/>
    </row>
    <row r="187" spans="1:17" s="1892" customFormat="1" ht="12" customHeight="1">
      <c r="A187" s="3525"/>
      <c r="B187" s="1904">
        <v>311</v>
      </c>
      <c r="C187" s="1905"/>
      <c r="D187" s="1898" t="s">
        <v>421</v>
      </c>
      <c r="E187" s="2701" t="s">
        <v>370</v>
      </c>
      <c r="F187" s="2416" t="s">
        <v>370</v>
      </c>
      <c r="G187" s="2506">
        <v>143736</v>
      </c>
      <c r="H187" s="2416" t="s">
        <v>370</v>
      </c>
      <c r="I187" s="2506">
        <v>143736</v>
      </c>
      <c r="J187" s="2506">
        <v>2277</v>
      </c>
      <c r="K187" s="2505">
        <v>146013</v>
      </c>
      <c r="L187" s="1904">
        <v>311</v>
      </c>
      <c r="M187" s="3527"/>
      <c r="N187" s="1896"/>
      <c r="O187" s="1909"/>
      <c r="P187" s="1909"/>
      <c r="Q187" s="1896"/>
    </row>
    <row r="188" spans="1:17" s="1892" customFormat="1" ht="12" customHeight="1">
      <c r="A188" s="3525"/>
      <c r="B188" s="1911">
        <v>312</v>
      </c>
      <c r="C188" s="1875"/>
      <c r="D188" s="1922" t="s">
        <v>422</v>
      </c>
      <c r="E188" s="2700" t="s">
        <v>370</v>
      </c>
      <c r="F188" s="2416" t="s">
        <v>370</v>
      </c>
      <c r="G188" s="2506">
        <v>-1043</v>
      </c>
      <c r="H188" s="2416" t="s">
        <v>370</v>
      </c>
      <c r="I188" s="2506">
        <v>-1043</v>
      </c>
      <c r="J188" s="2506">
        <v>0</v>
      </c>
      <c r="K188" s="2505">
        <v>-1043</v>
      </c>
      <c r="L188" s="1911">
        <v>312</v>
      </c>
      <c r="M188" s="3527"/>
      <c r="N188" s="1896"/>
      <c r="O188" s="1909"/>
      <c r="P188" s="1909"/>
      <c r="Q188" s="1896"/>
    </row>
    <row r="189" spans="1:17" s="1892" customFormat="1" ht="6" customHeight="1">
      <c r="A189" s="3526" t="s">
        <v>305</v>
      </c>
      <c r="B189" s="1889"/>
      <c r="C189" s="1890"/>
      <c r="D189" s="1890"/>
      <c r="E189" s="2508"/>
      <c r="F189" s="2508"/>
      <c r="G189" s="2508"/>
      <c r="H189" s="2508"/>
      <c r="I189" s="2689"/>
      <c r="J189" s="2689"/>
      <c r="K189" s="2689"/>
      <c r="L189" s="1891"/>
      <c r="M189" s="3527" t="s">
        <v>3052</v>
      </c>
      <c r="O189" s="1909"/>
      <c r="P189" s="1909"/>
    </row>
    <row r="190" spans="1:17" s="1892" customFormat="1" ht="12" customHeight="1">
      <c r="A190" s="3526"/>
      <c r="B190" s="2978" t="s">
        <v>2920</v>
      </c>
      <c r="C190" s="1893"/>
      <c r="D190" s="1893"/>
      <c r="E190" s="2690"/>
      <c r="F190" s="2690"/>
      <c r="G190" s="2690"/>
      <c r="H190" s="2690"/>
      <c r="I190" s="2690"/>
      <c r="J190" s="2690"/>
      <c r="K190" s="1387"/>
      <c r="L190" s="2140"/>
      <c r="M190" s="3527"/>
      <c r="O190" s="1909"/>
      <c r="P190" s="1909"/>
    </row>
    <row r="191" spans="1:17" s="1892" customFormat="1" ht="12" customHeight="1">
      <c r="A191" s="3526"/>
      <c r="B191" s="2978" t="s">
        <v>1</v>
      </c>
      <c r="C191" s="1893"/>
      <c r="D191" s="1893"/>
      <c r="E191" s="2690"/>
      <c r="F191" s="2690"/>
      <c r="G191" s="2690"/>
      <c r="H191" s="2690"/>
      <c r="I191" s="2690"/>
      <c r="J191" s="2690"/>
      <c r="K191" s="2690"/>
      <c r="L191" s="2140"/>
      <c r="M191" s="3527"/>
      <c r="O191" s="1909"/>
      <c r="P191" s="1909"/>
    </row>
    <row r="192" spans="1:17" s="1892" customFormat="1" ht="6" customHeight="1">
      <c r="A192" s="3526"/>
      <c r="B192" s="2978"/>
      <c r="C192" s="1893"/>
      <c r="D192" s="1893"/>
      <c r="E192" s="2690"/>
      <c r="F192" s="2690"/>
      <c r="G192" s="2690"/>
      <c r="H192" s="2690"/>
      <c r="I192" s="2690"/>
      <c r="J192" s="2690"/>
      <c r="K192" s="2690"/>
      <c r="L192" s="2140"/>
      <c r="M192" s="3527"/>
      <c r="O192" s="1909"/>
      <c r="P192" s="1909"/>
    </row>
    <row r="193" spans="1:17" s="1892" customFormat="1" ht="9" customHeight="1">
      <c r="A193" s="3526"/>
      <c r="B193" s="2141"/>
      <c r="C193" s="1894" t="s">
        <v>307</v>
      </c>
      <c r="D193" s="1895"/>
      <c r="E193" s="2415"/>
      <c r="F193" s="2415"/>
      <c r="G193" s="2415"/>
      <c r="H193" s="2415"/>
      <c r="I193" s="2415"/>
      <c r="J193" s="2415"/>
      <c r="K193" s="2415"/>
      <c r="L193" s="2140"/>
      <c r="M193" s="3527"/>
      <c r="O193" s="1909"/>
      <c r="P193" s="1909"/>
    </row>
    <row r="194" spans="1:17" s="1892" customFormat="1" ht="9" customHeight="1">
      <c r="A194" s="3526"/>
      <c r="B194" s="2141"/>
      <c r="C194" s="1894" t="s">
        <v>308</v>
      </c>
      <c r="D194" s="1895"/>
      <c r="E194" s="2415"/>
      <c r="F194" s="2415"/>
      <c r="G194" s="2415"/>
      <c r="H194" s="2415"/>
      <c r="I194" s="2415"/>
      <c r="J194" s="2415"/>
      <c r="K194" s="2415"/>
      <c r="L194" s="2140"/>
      <c r="M194" s="3527"/>
      <c r="O194" s="1909"/>
      <c r="P194" s="1909"/>
    </row>
    <row r="195" spans="1:17" s="1892" customFormat="1" ht="6" customHeight="1">
      <c r="A195" s="3526"/>
      <c r="B195" s="1897"/>
      <c r="C195" s="1898"/>
      <c r="D195" s="1898"/>
      <c r="E195" s="2079"/>
      <c r="F195" s="2079"/>
      <c r="G195" s="2079"/>
      <c r="H195" s="2079"/>
      <c r="I195" s="2079"/>
      <c r="J195" s="2079"/>
      <c r="K195" s="2079"/>
      <c r="L195" s="1900"/>
      <c r="M195" s="3527"/>
      <c r="O195" s="1909"/>
      <c r="P195" s="1909"/>
    </row>
    <row r="196" spans="1:17" s="1892" customFormat="1" ht="11.25">
      <c r="A196" s="3526"/>
      <c r="B196" s="1901"/>
      <c r="C196" s="1902"/>
      <c r="D196" s="1902"/>
      <c r="E196" s="2080"/>
      <c r="F196" s="2080" t="s">
        <v>309</v>
      </c>
      <c r="G196" s="2080"/>
      <c r="H196" s="2080"/>
      <c r="I196" s="2080" t="s">
        <v>310</v>
      </c>
      <c r="J196" s="2080"/>
      <c r="K196" s="1386"/>
      <c r="L196" s="1903"/>
      <c r="M196" s="3527"/>
      <c r="O196" s="1909"/>
      <c r="P196" s="1909"/>
    </row>
    <row r="197" spans="1:17" s="1892" customFormat="1" ht="11.25">
      <c r="A197" s="3526"/>
      <c r="B197" s="1901" t="s">
        <v>7</v>
      </c>
      <c r="C197" s="1902" t="s">
        <v>8</v>
      </c>
      <c r="D197" s="1902"/>
      <c r="E197" s="2080" t="s">
        <v>311</v>
      </c>
      <c r="F197" s="2080" t="s">
        <v>312</v>
      </c>
      <c r="G197" s="2080" t="s">
        <v>313</v>
      </c>
      <c r="H197" s="2080"/>
      <c r="I197" s="2080" t="s">
        <v>314</v>
      </c>
      <c r="J197" s="2080"/>
      <c r="K197" s="1386"/>
      <c r="L197" s="1903" t="s">
        <v>7</v>
      </c>
      <c r="M197" s="3527"/>
      <c r="O197" s="1909"/>
      <c r="P197" s="1909"/>
    </row>
    <row r="198" spans="1:17" s="1892" customFormat="1" ht="11.25">
      <c r="A198" s="3526"/>
      <c r="B198" s="1901" t="s">
        <v>12</v>
      </c>
      <c r="C198" s="1902" t="s">
        <v>13</v>
      </c>
      <c r="D198" s="1902" t="s">
        <v>315</v>
      </c>
      <c r="E198" s="2080" t="s">
        <v>316</v>
      </c>
      <c r="F198" s="2080" t="s">
        <v>317</v>
      </c>
      <c r="G198" s="2080" t="s">
        <v>318</v>
      </c>
      <c r="H198" s="2080" t="s">
        <v>319</v>
      </c>
      <c r="I198" s="2080" t="s">
        <v>320</v>
      </c>
      <c r="J198" s="2080" t="s">
        <v>321</v>
      </c>
      <c r="K198" s="1386" t="s">
        <v>310</v>
      </c>
      <c r="L198" s="1903" t="s">
        <v>12</v>
      </c>
      <c r="M198" s="3527"/>
      <c r="O198" s="1909"/>
      <c r="P198" s="1909"/>
    </row>
    <row r="199" spans="1:17" s="1906" customFormat="1" ht="11.25">
      <c r="A199" s="3526"/>
      <c r="B199" s="1904"/>
      <c r="C199" s="1905"/>
      <c r="D199" s="1905" t="s">
        <v>21</v>
      </c>
      <c r="E199" s="2416" t="s">
        <v>22</v>
      </c>
      <c r="F199" s="2416" t="s">
        <v>23</v>
      </c>
      <c r="G199" s="2416" t="s">
        <v>168</v>
      </c>
      <c r="H199" s="2416" t="s">
        <v>24</v>
      </c>
      <c r="I199" s="2416" t="s">
        <v>25</v>
      </c>
      <c r="J199" s="2416" t="s">
        <v>26</v>
      </c>
      <c r="K199" s="2416" t="s">
        <v>322</v>
      </c>
      <c r="L199" s="1905"/>
      <c r="M199" s="3527"/>
      <c r="O199" s="1909"/>
      <c r="P199" s="1909"/>
    </row>
    <row r="200" spans="1:17" s="1892" customFormat="1" ht="11.25" customHeight="1">
      <c r="A200" s="3526"/>
      <c r="B200" s="1901"/>
      <c r="C200" s="1902"/>
      <c r="D200" s="1921" t="s">
        <v>449</v>
      </c>
      <c r="E200" s="2553"/>
      <c r="F200" s="2704"/>
      <c r="G200" s="2940"/>
      <c r="H200" s="2705"/>
      <c r="I200" s="2940"/>
      <c r="J200" s="2940"/>
      <c r="K200" s="1447"/>
      <c r="L200" s="1901"/>
      <c r="M200" s="3527"/>
      <c r="O200" s="1909"/>
      <c r="P200" s="1909"/>
    </row>
    <row r="201" spans="1:17" s="1892" customFormat="1" ht="11.25" customHeight="1">
      <c r="A201" s="3526"/>
      <c r="B201" s="1904">
        <v>313</v>
      </c>
      <c r="C201" s="1905"/>
      <c r="D201" s="1898" t="s">
        <v>423</v>
      </c>
      <c r="E201" s="2701" t="s">
        <v>370</v>
      </c>
      <c r="F201" s="2416" t="s">
        <v>370</v>
      </c>
      <c r="G201" s="2506">
        <v>0</v>
      </c>
      <c r="H201" s="2416" t="s">
        <v>370</v>
      </c>
      <c r="I201" s="2506">
        <v>0</v>
      </c>
      <c r="J201" s="2506">
        <v>0</v>
      </c>
      <c r="K201" s="2505">
        <v>0</v>
      </c>
      <c r="L201" s="1904">
        <v>313</v>
      </c>
      <c r="M201" s="3527"/>
      <c r="N201" s="1896"/>
      <c r="O201" s="1909"/>
      <c r="P201" s="1909"/>
      <c r="Q201" s="1896"/>
    </row>
    <row r="202" spans="1:17" s="1892" customFormat="1" ht="11.25" customHeight="1">
      <c r="A202" s="3526"/>
      <c r="B202" s="1904">
        <v>314</v>
      </c>
      <c r="C202" s="1905"/>
      <c r="D202" s="1898" t="s">
        <v>424</v>
      </c>
      <c r="E202" s="2701" t="s">
        <v>370</v>
      </c>
      <c r="F202" s="2416" t="s">
        <v>370</v>
      </c>
      <c r="G202" s="2506">
        <v>0</v>
      </c>
      <c r="H202" s="2416" t="s">
        <v>370</v>
      </c>
      <c r="I202" s="2506">
        <v>0</v>
      </c>
      <c r="J202" s="2506">
        <v>0</v>
      </c>
      <c r="K202" s="2505">
        <v>0</v>
      </c>
      <c r="L202" s="1904">
        <v>314</v>
      </c>
      <c r="M202" s="3527"/>
      <c r="N202" s="1896"/>
      <c r="O202" s="1909"/>
      <c r="P202" s="1909"/>
      <c r="Q202" s="1896"/>
    </row>
    <row r="203" spans="1:17" s="1892" customFormat="1" ht="11.25" customHeight="1">
      <c r="A203" s="3526"/>
      <c r="B203" s="1904">
        <v>315</v>
      </c>
      <c r="C203" s="1905"/>
      <c r="D203" s="1898" t="s">
        <v>425</v>
      </c>
      <c r="E203" s="2701" t="s">
        <v>370</v>
      </c>
      <c r="F203" s="2416" t="s">
        <v>370</v>
      </c>
      <c r="G203" s="2506">
        <v>36261</v>
      </c>
      <c r="H203" s="2416" t="s">
        <v>370</v>
      </c>
      <c r="I203" s="2506">
        <v>36261</v>
      </c>
      <c r="J203" s="2506">
        <v>0</v>
      </c>
      <c r="K203" s="2505">
        <v>36261</v>
      </c>
      <c r="L203" s="1904">
        <v>315</v>
      </c>
      <c r="M203" s="3527"/>
      <c r="N203" s="1896"/>
      <c r="O203" s="1909"/>
      <c r="P203" s="1909"/>
      <c r="Q203" s="1896"/>
    </row>
    <row r="204" spans="1:17" s="1892" customFormat="1" ht="11.25" customHeight="1">
      <c r="A204" s="3526"/>
      <c r="B204" s="1904">
        <v>316</v>
      </c>
      <c r="C204" s="1905"/>
      <c r="D204" s="1898" t="s">
        <v>426</v>
      </c>
      <c r="E204" s="2701" t="s">
        <v>370</v>
      </c>
      <c r="F204" s="2416" t="s">
        <v>370</v>
      </c>
      <c r="G204" s="2506">
        <v>0</v>
      </c>
      <c r="H204" s="2416" t="s">
        <v>370</v>
      </c>
      <c r="I204" s="2506">
        <v>0</v>
      </c>
      <c r="J204" s="2506">
        <v>0</v>
      </c>
      <c r="K204" s="2505">
        <v>0</v>
      </c>
      <c r="L204" s="1904">
        <v>316</v>
      </c>
      <c r="M204" s="3527"/>
      <c r="N204" s="1923"/>
      <c r="O204" s="1909"/>
      <c r="P204" s="1909"/>
      <c r="Q204" s="1896"/>
    </row>
    <row r="205" spans="1:17" s="1892" customFormat="1" ht="11.25" customHeight="1">
      <c r="A205" s="3526"/>
      <c r="B205" s="1904">
        <v>317</v>
      </c>
      <c r="C205" s="1905"/>
      <c r="D205" s="1898" t="s">
        <v>427</v>
      </c>
      <c r="E205" s="2701" t="s">
        <v>370</v>
      </c>
      <c r="F205" s="2416" t="s">
        <v>370</v>
      </c>
      <c r="G205" s="2506">
        <v>0</v>
      </c>
      <c r="H205" s="2506">
        <v>104666</v>
      </c>
      <c r="I205" s="2506">
        <v>104666</v>
      </c>
      <c r="J205" s="2506">
        <v>147</v>
      </c>
      <c r="K205" s="2505">
        <v>104813</v>
      </c>
      <c r="L205" s="1904">
        <v>317</v>
      </c>
      <c r="M205" s="3527"/>
      <c r="N205" s="1896"/>
      <c r="O205" s="1909"/>
      <c r="P205" s="1909"/>
      <c r="Q205" s="1896"/>
    </row>
    <row r="206" spans="1:17" s="1892" customFormat="1" ht="11.25" customHeight="1">
      <c r="A206" s="3526"/>
      <c r="B206" s="1904">
        <v>318</v>
      </c>
      <c r="C206" s="1905"/>
      <c r="D206" s="1898" t="s">
        <v>428</v>
      </c>
      <c r="E206" s="2701" t="s">
        <v>370</v>
      </c>
      <c r="F206" s="2416" t="s">
        <v>370</v>
      </c>
      <c r="G206" s="2706">
        <v>7208</v>
      </c>
      <c r="H206" s="2416" t="s">
        <v>370</v>
      </c>
      <c r="I206" s="2506">
        <v>7208</v>
      </c>
      <c r="J206" s="2506">
        <v>0</v>
      </c>
      <c r="K206" s="2505">
        <v>7208</v>
      </c>
      <c r="L206" s="1904">
        <v>318</v>
      </c>
      <c r="M206" s="3527"/>
      <c r="N206" s="1896"/>
      <c r="O206" s="1909"/>
      <c r="P206" s="1909"/>
      <c r="Q206" s="1896"/>
    </row>
    <row r="207" spans="1:17" s="1892" customFormat="1" ht="12" customHeight="1">
      <c r="B207" s="1904">
        <v>319</v>
      </c>
      <c r="C207" s="1905"/>
      <c r="D207" s="1898" t="s">
        <v>429</v>
      </c>
      <c r="E207" s="2701" t="s">
        <v>370</v>
      </c>
      <c r="F207" s="2416" t="s">
        <v>370</v>
      </c>
      <c r="G207" s="2506">
        <v>0</v>
      </c>
      <c r="H207" s="2416" t="s">
        <v>370</v>
      </c>
      <c r="I207" s="2506">
        <v>0</v>
      </c>
      <c r="J207" s="2506">
        <v>0</v>
      </c>
      <c r="K207" s="2505">
        <v>0</v>
      </c>
      <c r="L207" s="1904">
        <v>319</v>
      </c>
      <c r="M207" s="3527"/>
      <c r="N207" s="1896"/>
      <c r="O207" s="1909"/>
      <c r="P207" s="1909"/>
      <c r="Q207" s="1896"/>
    </row>
    <row r="208" spans="1:17" s="1892" customFormat="1" ht="11.25" customHeight="1">
      <c r="B208" s="1904">
        <v>320</v>
      </c>
      <c r="C208" s="1905"/>
      <c r="D208" s="1898" t="s">
        <v>436</v>
      </c>
      <c r="E208" s="2701" t="s">
        <v>370</v>
      </c>
      <c r="F208" s="2416" t="s">
        <v>370</v>
      </c>
      <c r="G208" s="2506">
        <v>-7715</v>
      </c>
      <c r="H208" s="2416" t="s">
        <v>370</v>
      </c>
      <c r="I208" s="2506">
        <v>-7715</v>
      </c>
      <c r="J208" s="2506">
        <v>0</v>
      </c>
      <c r="K208" s="2505">
        <v>-7715</v>
      </c>
      <c r="L208" s="1904">
        <v>320</v>
      </c>
      <c r="M208" s="3527"/>
      <c r="N208" s="1896"/>
      <c r="O208" s="1909"/>
      <c r="P208" s="1909"/>
      <c r="Q208" s="1896"/>
    </row>
    <row r="209" spans="2:17" s="1892" customFormat="1" ht="11.25" customHeight="1">
      <c r="B209" s="1904">
        <v>321</v>
      </c>
      <c r="C209" s="1905"/>
      <c r="D209" s="1910" t="s">
        <v>450</v>
      </c>
      <c r="E209" s="2506">
        <v>0</v>
      </c>
      <c r="F209" s="2506">
        <v>0</v>
      </c>
      <c r="G209" s="2506">
        <v>0</v>
      </c>
      <c r="H209" s="2506">
        <v>0</v>
      </c>
      <c r="I209" s="2506">
        <v>0</v>
      </c>
      <c r="J209" s="2506">
        <v>0</v>
      </c>
      <c r="K209" s="2505">
        <v>0</v>
      </c>
      <c r="L209" s="1904">
        <v>321</v>
      </c>
      <c r="M209" s="1906"/>
      <c r="N209" s="1896"/>
      <c r="O209" s="1909"/>
      <c r="P209" s="1909"/>
      <c r="Q209" s="1896"/>
    </row>
    <row r="210" spans="2:17" s="1892" customFormat="1" ht="11.25" customHeight="1">
      <c r="B210" s="1904">
        <v>322</v>
      </c>
      <c r="C210" s="1905"/>
      <c r="D210" s="1641" t="s">
        <v>329</v>
      </c>
      <c r="E210" s="2506">
        <v>307</v>
      </c>
      <c r="F210" s="2506">
        <v>109</v>
      </c>
      <c r="G210" s="2506">
        <v>388</v>
      </c>
      <c r="H210" s="2506">
        <v>8</v>
      </c>
      <c r="I210" s="2506">
        <v>812</v>
      </c>
      <c r="J210" s="2506">
        <v>0</v>
      </c>
      <c r="K210" s="2505">
        <v>812</v>
      </c>
      <c r="L210" s="1904">
        <v>322</v>
      </c>
      <c r="M210" s="1906"/>
      <c r="N210" s="1896"/>
      <c r="O210" s="1909"/>
      <c r="P210" s="1909"/>
      <c r="Q210" s="1896"/>
    </row>
    <row r="211" spans="2:17" s="1892" customFormat="1" ht="11.25" customHeight="1">
      <c r="B211" s="1904">
        <v>323</v>
      </c>
      <c r="C211" s="1905"/>
      <c r="D211" s="1920" t="s">
        <v>451</v>
      </c>
      <c r="E211" s="2502">
        <v>3199</v>
      </c>
      <c r="F211" s="2506">
        <v>19455</v>
      </c>
      <c r="G211" s="2506">
        <v>270231</v>
      </c>
      <c r="H211" s="2506">
        <v>106371</v>
      </c>
      <c r="I211" s="2506">
        <v>399256</v>
      </c>
      <c r="J211" s="2506">
        <v>25867</v>
      </c>
      <c r="K211" s="2505">
        <v>425123</v>
      </c>
      <c r="L211" s="1904">
        <v>323</v>
      </c>
      <c r="M211" s="1906"/>
      <c r="O211" s="1909"/>
      <c r="P211" s="1909"/>
    </row>
    <row r="212" spans="2:17" s="1892" customFormat="1" ht="11.25" customHeight="1" thickBot="1">
      <c r="B212" s="1918">
        <v>324</v>
      </c>
      <c r="C212" s="1919"/>
      <c r="D212" s="1924" t="s">
        <v>114</v>
      </c>
      <c r="E212" s="2702">
        <v>331533</v>
      </c>
      <c r="F212" s="2500">
        <v>570914</v>
      </c>
      <c r="G212" s="2500">
        <v>1428161</v>
      </c>
      <c r="H212" s="2500">
        <v>763171</v>
      </c>
      <c r="I212" s="2500">
        <v>3093779</v>
      </c>
      <c r="J212" s="2500">
        <v>42299</v>
      </c>
      <c r="K212" s="2499">
        <v>3136078</v>
      </c>
      <c r="L212" s="1918">
        <v>324</v>
      </c>
      <c r="M212" s="1906"/>
      <c r="O212" s="1909"/>
      <c r="P212" s="1909"/>
    </row>
    <row r="213" spans="2:17" s="1892" customFormat="1" ht="12" customHeight="1" thickTop="1">
      <c r="B213" s="1901"/>
      <c r="C213" s="1902"/>
      <c r="D213" s="1921" t="s">
        <v>452</v>
      </c>
      <c r="E213" s="2504"/>
      <c r="F213" s="2694"/>
      <c r="G213" s="2694"/>
      <c r="H213" s="2694"/>
      <c r="I213" s="2694"/>
      <c r="J213" s="2694"/>
      <c r="K213" s="2695"/>
      <c r="L213" s="1901"/>
      <c r="M213" s="1906"/>
      <c r="O213" s="1909"/>
      <c r="P213" s="1909"/>
    </row>
    <row r="214" spans="2:17" s="1892" customFormat="1" ht="12" customHeight="1">
      <c r="B214" s="1901"/>
      <c r="C214" s="1902"/>
      <c r="D214" s="1921" t="s">
        <v>453</v>
      </c>
      <c r="E214" s="2504"/>
      <c r="F214" s="2694"/>
      <c r="G214" s="2694"/>
      <c r="H214" s="2694"/>
      <c r="I214" s="2694"/>
      <c r="J214" s="2694"/>
      <c r="K214" s="2695"/>
      <c r="L214" s="1901"/>
      <c r="M214" s="1906"/>
      <c r="O214" s="1909"/>
      <c r="P214" s="1909"/>
    </row>
    <row r="215" spans="2:17" s="1892" customFormat="1" ht="12" customHeight="1">
      <c r="B215" s="1904">
        <v>401</v>
      </c>
      <c r="C215" s="1905"/>
      <c r="D215" s="1641" t="s">
        <v>415</v>
      </c>
      <c r="E215" s="2506">
        <v>43675</v>
      </c>
      <c r="F215" s="2506">
        <v>3214</v>
      </c>
      <c r="G215" s="2506">
        <v>12141</v>
      </c>
      <c r="H215" s="2506">
        <v>5158</v>
      </c>
      <c r="I215" s="2506">
        <v>64188</v>
      </c>
      <c r="J215" s="2506">
        <v>5470</v>
      </c>
      <c r="K215" s="2505">
        <v>69658</v>
      </c>
      <c r="L215" s="1904">
        <v>401</v>
      </c>
      <c r="M215" s="1906"/>
      <c r="N215" s="1896"/>
      <c r="O215" s="1909"/>
      <c r="P215" s="1909"/>
      <c r="Q215" s="1896"/>
    </row>
    <row r="216" spans="2:17" s="1892" customFormat="1" ht="11.25" customHeight="1">
      <c r="B216" s="1904">
        <v>402</v>
      </c>
      <c r="C216" s="1905"/>
      <c r="D216" s="1641" t="s">
        <v>454</v>
      </c>
      <c r="E216" s="2506">
        <v>665032</v>
      </c>
      <c r="F216" s="2506">
        <v>2584</v>
      </c>
      <c r="G216" s="2506">
        <v>9227</v>
      </c>
      <c r="H216" s="2506">
        <v>107336</v>
      </c>
      <c r="I216" s="2506">
        <v>784179</v>
      </c>
      <c r="J216" s="2506">
        <v>8290</v>
      </c>
      <c r="K216" s="2505">
        <v>792469</v>
      </c>
      <c r="L216" s="1904">
        <v>402</v>
      </c>
      <c r="M216" s="1906"/>
      <c r="N216" s="1896"/>
      <c r="O216" s="1909"/>
      <c r="P216" s="1909"/>
      <c r="Q216" s="1896"/>
    </row>
    <row r="217" spans="2:17" s="1892" customFormat="1" ht="11.25" customHeight="1">
      <c r="B217" s="1904">
        <v>403</v>
      </c>
      <c r="C217" s="1905"/>
      <c r="D217" s="1641" t="s">
        <v>455</v>
      </c>
      <c r="E217" s="2506">
        <v>588971</v>
      </c>
      <c r="F217" s="2506">
        <v>0</v>
      </c>
      <c r="G217" s="2506">
        <v>78</v>
      </c>
      <c r="H217" s="2506">
        <v>113</v>
      </c>
      <c r="I217" s="2506">
        <v>589162</v>
      </c>
      <c r="J217" s="2506">
        <v>23767</v>
      </c>
      <c r="K217" s="2505">
        <v>612929</v>
      </c>
      <c r="L217" s="1904">
        <v>403</v>
      </c>
      <c r="M217" s="1906"/>
      <c r="N217" s="1896"/>
      <c r="O217" s="1909"/>
      <c r="P217" s="1909"/>
      <c r="Q217" s="1896"/>
    </row>
    <row r="218" spans="2:17" s="1892" customFormat="1" ht="11.25" customHeight="1">
      <c r="B218" s="1904">
        <v>404</v>
      </c>
      <c r="C218" s="1905"/>
      <c r="D218" s="1641" t="s">
        <v>456</v>
      </c>
      <c r="E218" s="2506">
        <v>50992</v>
      </c>
      <c r="F218" s="2506">
        <v>165</v>
      </c>
      <c r="G218" s="2506">
        <v>2203</v>
      </c>
      <c r="H218" s="2506">
        <v>529</v>
      </c>
      <c r="I218" s="2506">
        <v>53889</v>
      </c>
      <c r="J218" s="2506">
        <v>599</v>
      </c>
      <c r="K218" s="2505">
        <v>54488</v>
      </c>
      <c r="L218" s="1904">
        <v>404</v>
      </c>
      <c r="M218" s="1906"/>
      <c r="N218" s="1896"/>
      <c r="O218" s="1909"/>
      <c r="P218" s="1909"/>
      <c r="Q218" s="1896"/>
    </row>
    <row r="219" spans="2:17" s="1892" customFormat="1" ht="12" customHeight="1">
      <c r="B219" s="1904">
        <v>405</v>
      </c>
      <c r="C219" s="1905"/>
      <c r="D219" s="1641" t="s">
        <v>457</v>
      </c>
      <c r="E219" s="2506">
        <v>159</v>
      </c>
      <c r="F219" s="2506">
        <v>0</v>
      </c>
      <c r="G219" s="2506">
        <v>4844</v>
      </c>
      <c r="H219" s="2506">
        <v>0</v>
      </c>
      <c r="I219" s="2506">
        <v>5003</v>
      </c>
      <c r="J219" s="2506">
        <v>475</v>
      </c>
      <c r="K219" s="2505">
        <v>5478</v>
      </c>
      <c r="L219" s="1904">
        <v>405</v>
      </c>
      <c r="M219" s="1906"/>
      <c r="N219" s="1896"/>
      <c r="O219" s="1909"/>
      <c r="P219" s="1909"/>
      <c r="Q219" s="1896"/>
    </row>
    <row r="220" spans="2:17" s="1892" customFormat="1" ht="12" customHeight="1">
      <c r="B220" s="1904">
        <v>406</v>
      </c>
      <c r="C220" s="1905"/>
      <c r="D220" s="1641" t="s">
        <v>458</v>
      </c>
      <c r="E220" s="2506">
        <v>0</v>
      </c>
      <c r="F220" s="2506">
        <v>0</v>
      </c>
      <c r="G220" s="2506">
        <v>0</v>
      </c>
      <c r="H220" s="2506">
        <v>0</v>
      </c>
      <c r="I220" s="2506">
        <v>0</v>
      </c>
      <c r="J220" s="2506">
        <v>0</v>
      </c>
      <c r="K220" s="2505">
        <v>0</v>
      </c>
      <c r="L220" s="1904">
        <v>406</v>
      </c>
      <c r="M220" s="1906"/>
      <c r="N220" s="1896"/>
      <c r="O220" s="1909"/>
      <c r="P220" s="1909"/>
      <c r="Q220" s="1896"/>
    </row>
    <row r="221" spans="2:17" s="1892" customFormat="1" ht="11.25" customHeight="1">
      <c r="B221" s="1904">
        <v>407</v>
      </c>
      <c r="C221" s="1905"/>
      <c r="D221" s="1641" t="s">
        <v>459</v>
      </c>
      <c r="E221" s="2506">
        <v>0</v>
      </c>
      <c r="F221" s="2506">
        <v>0</v>
      </c>
      <c r="G221" s="2506">
        <v>2352</v>
      </c>
      <c r="H221" s="2506">
        <v>0</v>
      </c>
      <c r="I221" s="2506">
        <v>2352</v>
      </c>
      <c r="J221" s="2506">
        <v>0</v>
      </c>
      <c r="K221" s="2505">
        <v>2352</v>
      </c>
      <c r="L221" s="1904">
        <v>407</v>
      </c>
      <c r="M221" s="1906"/>
      <c r="N221" s="1896"/>
      <c r="O221" s="1909"/>
      <c r="P221" s="1909"/>
      <c r="Q221" s="1896"/>
    </row>
    <row r="222" spans="2:17" s="1892" customFormat="1" ht="11.25" customHeight="1">
      <c r="B222" s="1904">
        <v>408</v>
      </c>
      <c r="C222" s="1905"/>
      <c r="D222" s="1641" t="s">
        <v>460</v>
      </c>
      <c r="E222" s="2506">
        <v>69827</v>
      </c>
      <c r="F222" s="2506">
        <v>42142</v>
      </c>
      <c r="G222" s="2506">
        <v>1227</v>
      </c>
      <c r="H222" s="2506">
        <v>4730</v>
      </c>
      <c r="I222" s="2506">
        <v>117926</v>
      </c>
      <c r="J222" s="2506">
        <v>170</v>
      </c>
      <c r="K222" s="2505">
        <v>118096</v>
      </c>
      <c r="L222" s="1904">
        <v>408</v>
      </c>
      <c r="M222" s="1906"/>
      <c r="N222" s="1896"/>
      <c r="O222" s="1909"/>
      <c r="P222" s="1909"/>
      <c r="Q222" s="1896"/>
    </row>
    <row r="223" spans="2:17" s="1892" customFormat="1" ht="12" customHeight="1">
      <c r="B223" s="1904">
        <v>409</v>
      </c>
      <c r="C223" s="1905"/>
      <c r="D223" s="1898" t="s">
        <v>461</v>
      </c>
      <c r="E223" s="2502">
        <v>0</v>
      </c>
      <c r="F223" s="2506">
        <v>3007986</v>
      </c>
      <c r="G223" s="2506">
        <v>0</v>
      </c>
      <c r="H223" s="2506">
        <v>0</v>
      </c>
      <c r="I223" s="2506">
        <v>3007986</v>
      </c>
      <c r="J223" s="2506">
        <v>32059</v>
      </c>
      <c r="K223" s="2505">
        <v>3040045</v>
      </c>
      <c r="L223" s="1904">
        <v>409</v>
      </c>
      <c r="M223" s="1906"/>
      <c r="N223" s="1896"/>
      <c r="O223" s="1909"/>
      <c r="P223" s="1909"/>
      <c r="Q223" s="1896"/>
    </row>
    <row r="224" spans="2:17" s="1892" customFormat="1" ht="11.25" customHeight="1">
      <c r="B224" s="1904">
        <v>410</v>
      </c>
      <c r="C224" s="1905"/>
      <c r="D224" s="1925" t="s">
        <v>462</v>
      </c>
      <c r="E224" s="2502">
        <v>0</v>
      </c>
      <c r="F224" s="2506">
        <v>0</v>
      </c>
      <c r="G224" s="2506">
        <v>0</v>
      </c>
      <c r="H224" s="2506">
        <v>0</v>
      </c>
      <c r="I224" s="2506">
        <v>0</v>
      </c>
      <c r="J224" s="2506">
        <v>0</v>
      </c>
      <c r="K224" s="2505">
        <v>0</v>
      </c>
      <c r="L224" s="1904">
        <v>410</v>
      </c>
      <c r="M224" s="1906"/>
      <c r="N224" s="1896"/>
      <c r="O224" s="1909"/>
      <c r="P224" s="1909"/>
      <c r="Q224" s="1896"/>
    </row>
    <row r="225" spans="1:17" s="1892" customFormat="1" ht="12" customHeight="1">
      <c r="B225" s="1904">
        <v>411</v>
      </c>
      <c r="C225" s="1905"/>
      <c r="D225" s="1910" t="s">
        <v>463</v>
      </c>
      <c r="E225" s="2506">
        <v>83495</v>
      </c>
      <c r="F225" s="2506">
        <v>4837</v>
      </c>
      <c r="G225" s="2506">
        <v>5509</v>
      </c>
      <c r="H225" s="2506">
        <v>1</v>
      </c>
      <c r="I225" s="2506">
        <v>93842</v>
      </c>
      <c r="J225" s="2506">
        <v>2417</v>
      </c>
      <c r="K225" s="2505">
        <v>96259</v>
      </c>
      <c r="L225" s="1904">
        <v>411</v>
      </c>
      <c r="M225" s="1906"/>
      <c r="N225" s="1896"/>
      <c r="O225" s="1909"/>
      <c r="P225" s="1909"/>
      <c r="Q225" s="1896"/>
    </row>
    <row r="226" spans="1:17" s="1892" customFormat="1" ht="12" customHeight="1">
      <c r="B226" s="1904">
        <v>412</v>
      </c>
      <c r="C226" s="1905"/>
      <c r="D226" s="1641" t="s">
        <v>464</v>
      </c>
      <c r="E226" s="2498">
        <v>0</v>
      </c>
      <c r="F226" s="2498">
        <v>0</v>
      </c>
      <c r="G226" s="2506">
        <v>0</v>
      </c>
      <c r="H226" s="2506">
        <v>0</v>
      </c>
      <c r="I226" s="2506">
        <v>0</v>
      </c>
      <c r="J226" s="2506">
        <v>0</v>
      </c>
      <c r="K226" s="2505">
        <v>0</v>
      </c>
      <c r="L226" s="1904">
        <v>412</v>
      </c>
      <c r="M226" s="1906"/>
      <c r="N226" s="1896"/>
      <c r="O226" s="1909"/>
      <c r="P226" s="1909"/>
      <c r="Q226" s="1896"/>
    </row>
    <row r="227" spans="1:17" s="1892" customFormat="1" ht="12" customHeight="1">
      <c r="B227" s="1904">
        <v>413</v>
      </c>
      <c r="C227" s="1905"/>
      <c r="D227" s="1641" t="s">
        <v>465</v>
      </c>
      <c r="E227" s="2498">
        <v>814</v>
      </c>
      <c r="F227" s="2506">
        <v>129</v>
      </c>
      <c r="G227" s="2506">
        <v>22180</v>
      </c>
      <c r="H227" s="2506">
        <v>0</v>
      </c>
      <c r="I227" s="2506">
        <v>23123</v>
      </c>
      <c r="J227" s="2506">
        <v>0</v>
      </c>
      <c r="K227" s="2505">
        <v>23123</v>
      </c>
      <c r="L227" s="1904">
        <v>413</v>
      </c>
      <c r="M227" s="1906"/>
      <c r="N227" s="1896"/>
      <c r="O227" s="1909"/>
      <c r="P227" s="1909"/>
      <c r="Q227" s="1896"/>
    </row>
    <row r="228" spans="1:17" s="1892" customFormat="1" ht="12" customHeight="1">
      <c r="B228" s="1904">
        <v>414</v>
      </c>
      <c r="C228" s="1905"/>
      <c r="D228" s="1898" t="s">
        <v>419</v>
      </c>
      <c r="E228" s="2707">
        <v>0</v>
      </c>
      <c r="F228" s="2497">
        <v>0</v>
      </c>
      <c r="G228" s="2506">
        <v>0</v>
      </c>
      <c r="H228" s="2506">
        <v>675853</v>
      </c>
      <c r="I228" s="2506">
        <v>675853</v>
      </c>
      <c r="J228" s="2506">
        <v>14979</v>
      </c>
      <c r="K228" s="2505">
        <v>690832</v>
      </c>
      <c r="L228" s="1904">
        <v>414</v>
      </c>
      <c r="M228" s="1906"/>
      <c r="N228" s="1896"/>
      <c r="O228" s="1909"/>
      <c r="P228" s="1909"/>
      <c r="Q228" s="1896"/>
    </row>
    <row r="229" spans="1:17" s="1892" customFormat="1" ht="12" customHeight="1">
      <c r="B229" s="1904">
        <v>415</v>
      </c>
      <c r="C229" s="1905"/>
      <c r="D229" s="1898" t="s">
        <v>435</v>
      </c>
      <c r="E229" s="2707">
        <v>0</v>
      </c>
      <c r="F229" s="2497">
        <v>0</v>
      </c>
      <c r="G229" s="2506">
        <v>0</v>
      </c>
      <c r="H229" s="2506">
        <v>14140</v>
      </c>
      <c r="I229" s="2506">
        <v>14140</v>
      </c>
      <c r="J229" s="2506">
        <v>2705</v>
      </c>
      <c r="K229" s="2505">
        <v>16845</v>
      </c>
      <c r="L229" s="1904">
        <v>415</v>
      </c>
      <c r="M229" s="1906"/>
      <c r="N229" s="1896"/>
      <c r="O229" s="1909"/>
      <c r="P229" s="1909"/>
      <c r="Q229" s="1896"/>
    </row>
    <row r="230" spans="1:17" s="1892" customFormat="1" ht="12" customHeight="1">
      <c r="B230" s="1904">
        <v>416</v>
      </c>
      <c r="C230" s="1905"/>
      <c r="D230" s="1898" t="s">
        <v>428</v>
      </c>
      <c r="E230" s="2707">
        <v>0</v>
      </c>
      <c r="F230" s="2497">
        <v>0</v>
      </c>
      <c r="G230" s="2506">
        <v>89633</v>
      </c>
      <c r="H230" s="2506">
        <v>0</v>
      </c>
      <c r="I230" s="2506">
        <v>89633</v>
      </c>
      <c r="J230" s="2506">
        <v>0</v>
      </c>
      <c r="K230" s="2505">
        <v>89633</v>
      </c>
      <c r="L230" s="1904">
        <v>416</v>
      </c>
      <c r="M230" s="1906"/>
      <c r="N230" s="1896"/>
      <c r="O230" s="1909"/>
      <c r="P230" s="1909"/>
      <c r="Q230" s="1896"/>
    </row>
    <row r="231" spans="1:17" s="1892" customFormat="1" ht="12" customHeight="1">
      <c r="B231" s="1904">
        <v>417</v>
      </c>
      <c r="C231" s="1905"/>
      <c r="D231" s="1910" t="s">
        <v>429</v>
      </c>
      <c r="E231" s="2498">
        <v>0</v>
      </c>
      <c r="F231" s="2498">
        <v>0</v>
      </c>
      <c r="G231" s="2506">
        <v>-135845</v>
      </c>
      <c r="H231" s="2506">
        <v>0</v>
      </c>
      <c r="I231" s="2506">
        <v>-135845</v>
      </c>
      <c r="J231" s="2506">
        <v>0</v>
      </c>
      <c r="K231" s="2505">
        <v>-135845</v>
      </c>
      <c r="L231" s="1904">
        <v>417</v>
      </c>
      <c r="M231" s="1906"/>
      <c r="N231" s="1896"/>
      <c r="O231" s="1909"/>
      <c r="P231" s="1909"/>
      <c r="Q231" s="1896"/>
    </row>
    <row r="232" spans="1:17" s="1892" customFormat="1" ht="12" customHeight="1">
      <c r="B232" s="1904">
        <v>418</v>
      </c>
      <c r="C232" s="1905"/>
      <c r="D232" s="1641" t="s">
        <v>329</v>
      </c>
      <c r="E232" s="2506">
        <v>33253</v>
      </c>
      <c r="F232" s="2506">
        <v>283</v>
      </c>
      <c r="G232" s="2506">
        <v>307050</v>
      </c>
      <c r="H232" s="2506">
        <v>5282</v>
      </c>
      <c r="I232" s="2506">
        <v>345868</v>
      </c>
      <c r="J232" s="2506">
        <v>502</v>
      </c>
      <c r="K232" s="2505">
        <v>346370</v>
      </c>
      <c r="L232" s="1904">
        <v>418</v>
      </c>
      <c r="M232" s="1906"/>
      <c r="N232" s="1896"/>
      <c r="O232" s="1909"/>
      <c r="P232" s="1909"/>
      <c r="Q232" s="1896"/>
    </row>
    <row r="233" spans="1:17" s="1892" customFormat="1" ht="12" customHeight="1">
      <c r="B233" s="1904">
        <v>419</v>
      </c>
      <c r="C233" s="1905"/>
      <c r="D233" s="1920" t="s">
        <v>466</v>
      </c>
      <c r="E233" s="2502">
        <v>1536218</v>
      </c>
      <c r="F233" s="2506">
        <v>3061340</v>
      </c>
      <c r="G233" s="2506">
        <v>320599</v>
      </c>
      <c r="H233" s="2506">
        <v>813142</v>
      </c>
      <c r="I233" s="2506">
        <v>5731299</v>
      </c>
      <c r="J233" s="2708">
        <v>91433</v>
      </c>
      <c r="K233" s="2505">
        <v>5822732</v>
      </c>
      <c r="L233" s="1904">
        <v>419</v>
      </c>
      <c r="M233" s="3522">
        <v>49</v>
      </c>
      <c r="O233" s="1909"/>
      <c r="P233" s="1909"/>
    </row>
    <row r="234" spans="1:17" s="1892" customFormat="1" ht="12" customHeight="1">
      <c r="B234" s="1901"/>
      <c r="C234" s="1902"/>
      <c r="D234" s="1921" t="s">
        <v>467</v>
      </c>
      <c r="E234" s="2504"/>
      <c r="F234" s="2694"/>
      <c r="G234" s="2694"/>
      <c r="H234" s="2694"/>
      <c r="I234" s="2694"/>
      <c r="J234" s="2694"/>
      <c r="K234" s="2695"/>
      <c r="L234" s="1901"/>
      <c r="M234" s="3523"/>
      <c r="N234" s="1906"/>
      <c r="O234" s="1909"/>
      <c r="P234" s="1909"/>
    </row>
    <row r="235" spans="1:17" s="1892" customFormat="1" ht="12" customHeight="1">
      <c r="B235" s="1904">
        <v>420</v>
      </c>
      <c r="C235" s="1905"/>
      <c r="D235" s="1641" t="s">
        <v>415</v>
      </c>
      <c r="E235" s="2506">
        <v>3810</v>
      </c>
      <c r="F235" s="2506">
        <v>555</v>
      </c>
      <c r="G235" s="2506">
        <v>11944</v>
      </c>
      <c r="H235" s="2506">
        <v>179</v>
      </c>
      <c r="I235" s="2506">
        <v>16488</v>
      </c>
      <c r="J235" s="2506">
        <v>11</v>
      </c>
      <c r="K235" s="2505">
        <v>16499</v>
      </c>
      <c r="L235" s="1904">
        <v>420</v>
      </c>
      <c r="M235" s="3523"/>
      <c r="N235" s="2979"/>
      <c r="O235" s="1909"/>
      <c r="P235" s="1909"/>
      <c r="Q235" s="1896"/>
    </row>
    <row r="236" spans="1:17" s="1892" customFormat="1" ht="12" customHeight="1">
      <c r="B236" s="1911">
        <v>421</v>
      </c>
      <c r="C236" s="1875"/>
      <c r="D236" s="1922" t="s">
        <v>468</v>
      </c>
      <c r="E236" s="2502">
        <v>272898</v>
      </c>
      <c r="F236" s="2506">
        <v>8002</v>
      </c>
      <c r="G236" s="2506">
        <v>9594</v>
      </c>
      <c r="H236" s="2506">
        <v>67912</v>
      </c>
      <c r="I236" s="2506">
        <v>358406</v>
      </c>
      <c r="J236" s="2506">
        <v>1332</v>
      </c>
      <c r="K236" s="2505">
        <v>359738</v>
      </c>
      <c r="L236" s="1911">
        <v>421</v>
      </c>
      <c r="N236" s="2979"/>
      <c r="O236" s="1909"/>
      <c r="P236" s="1909"/>
      <c r="Q236" s="1896"/>
    </row>
    <row r="237" spans="1:17" s="1892" customFormat="1" ht="6" customHeight="1">
      <c r="A237" s="1915"/>
      <c r="B237" s="1889"/>
      <c r="C237" s="1890"/>
      <c r="D237" s="1890"/>
      <c r="E237" s="2508"/>
      <c r="F237" s="2508"/>
      <c r="G237" s="2508"/>
      <c r="H237" s="2508"/>
      <c r="I237" s="2689"/>
      <c r="J237" s="2689"/>
      <c r="K237" s="2689"/>
      <c r="L237" s="1891"/>
      <c r="M237" s="1906"/>
      <c r="N237" s="1906"/>
      <c r="O237" s="1909"/>
      <c r="P237" s="1909"/>
    </row>
    <row r="238" spans="1:17" s="1892" customFormat="1" ht="12" customHeight="1">
      <c r="A238" s="1915"/>
      <c r="B238" s="2978" t="s">
        <v>2920</v>
      </c>
      <c r="C238" s="1893"/>
      <c r="D238" s="1893"/>
      <c r="E238" s="2690"/>
      <c r="F238" s="2690"/>
      <c r="G238" s="2690"/>
      <c r="H238" s="2690"/>
      <c r="I238" s="2690"/>
      <c r="J238" s="2690"/>
      <c r="K238" s="1387"/>
      <c r="L238" s="2140"/>
      <c r="N238" s="1906"/>
      <c r="O238" s="1909"/>
      <c r="P238" s="1909"/>
    </row>
    <row r="239" spans="1:17" s="1892" customFormat="1" ht="13.5" customHeight="1">
      <c r="A239" s="1915"/>
      <c r="B239" s="2978" t="s">
        <v>1</v>
      </c>
      <c r="C239" s="1893"/>
      <c r="D239" s="1893"/>
      <c r="E239" s="2690"/>
      <c r="F239" s="2690"/>
      <c r="G239" s="2690"/>
      <c r="H239" s="2690"/>
      <c r="I239" s="2690"/>
      <c r="J239" s="2690"/>
      <c r="K239" s="2690"/>
      <c r="L239" s="2140"/>
      <c r="M239" s="1913">
        <v>50</v>
      </c>
      <c r="N239" s="1906"/>
      <c r="O239" s="1909"/>
      <c r="P239" s="1909"/>
    </row>
    <row r="240" spans="1:17" s="1892" customFormat="1" ht="6" customHeight="1">
      <c r="A240" s="1915"/>
      <c r="B240" s="2978"/>
      <c r="C240" s="1893"/>
      <c r="D240" s="1893"/>
      <c r="E240" s="2690"/>
      <c r="F240" s="2690"/>
      <c r="G240" s="2690"/>
      <c r="H240" s="2690"/>
      <c r="I240" s="2690"/>
      <c r="J240" s="2690"/>
      <c r="K240" s="2690"/>
      <c r="L240" s="2140"/>
      <c r="M240" s="1906"/>
      <c r="O240" s="1909"/>
      <c r="P240" s="1909"/>
    </row>
    <row r="241" spans="1:17" s="1892" customFormat="1" ht="9" customHeight="1">
      <c r="A241" s="1915"/>
      <c r="B241" s="2141"/>
      <c r="C241" s="1894" t="s">
        <v>307</v>
      </c>
      <c r="D241" s="1895"/>
      <c r="E241" s="2415"/>
      <c r="F241" s="2415"/>
      <c r="G241" s="2415"/>
      <c r="H241" s="2415"/>
      <c r="I241" s="2415"/>
      <c r="J241" s="2415"/>
      <c r="K241" s="2415"/>
      <c r="L241" s="2140"/>
      <c r="M241" s="1906"/>
      <c r="O241" s="1909"/>
      <c r="P241" s="1909"/>
    </row>
    <row r="242" spans="1:17" s="1892" customFormat="1" ht="9" customHeight="1">
      <c r="A242" s="1915"/>
      <c r="B242" s="2141"/>
      <c r="C242" s="1894" t="s">
        <v>308</v>
      </c>
      <c r="D242" s="1895"/>
      <c r="E242" s="2415"/>
      <c r="F242" s="2415"/>
      <c r="G242" s="2415"/>
      <c r="H242" s="2415"/>
      <c r="I242" s="2415"/>
      <c r="J242" s="2415"/>
      <c r="K242" s="2415"/>
      <c r="L242" s="2140"/>
      <c r="M242" s="1906"/>
      <c r="O242" s="1909"/>
      <c r="P242" s="1909"/>
    </row>
    <row r="243" spans="1:17" s="1892" customFormat="1" ht="6" customHeight="1">
      <c r="A243" s="1915"/>
      <c r="B243" s="1897"/>
      <c r="C243" s="1898"/>
      <c r="D243" s="1898"/>
      <c r="E243" s="2079"/>
      <c r="F243" s="2079"/>
      <c r="G243" s="2079"/>
      <c r="H243" s="2079"/>
      <c r="I243" s="2079"/>
      <c r="J243" s="2079"/>
      <c r="K243" s="2079"/>
      <c r="L243" s="1900"/>
      <c r="M243" s="1906"/>
      <c r="O243" s="1909"/>
      <c r="P243" s="1909"/>
    </row>
    <row r="244" spans="1:17" s="1892" customFormat="1" ht="11.25">
      <c r="A244" s="1915"/>
      <c r="B244" s="1901"/>
      <c r="C244" s="1902"/>
      <c r="D244" s="1902"/>
      <c r="E244" s="2080"/>
      <c r="F244" s="2080" t="s">
        <v>309</v>
      </c>
      <c r="G244" s="2080"/>
      <c r="H244" s="2080"/>
      <c r="I244" s="2080" t="s">
        <v>310</v>
      </c>
      <c r="J244" s="2080"/>
      <c r="K244" s="1386"/>
      <c r="L244" s="1903"/>
      <c r="M244" s="1906"/>
      <c r="O244" s="1909"/>
      <c r="P244" s="1909"/>
    </row>
    <row r="245" spans="1:17" s="1892" customFormat="1" ht="11.25">
      <c r="A245" s="1915"/>
      <c r="B245" s="1901" t="s">
        <v>7</v>
      </c>
      <c r="C245" s="1902" t="s">
        <v>8</v>
      </c>
      <c r="D245" s="1902"/>
      <c r="E245" s="2080" t="s">
        <v>311</v>
      </c>
      <c r="F245" s="2080" t="s">
        <v>312</v>
      </c>
      <c r="G245" s="2080" t="s">
        <v>313</v>
      </c>
      <c r="H245" s="2080"/>
      <c r="I245" s="2080" t="s">
        <v>314</v>
      </c>
      <c r="J245" s="2080"/>
      <c r="K245" s="1386"/>
      <c r="L245" s="1903" t="s">
        <v>7</v>
      </c>
      <c r="M245" s="1906"/>
      <c r="O245" s="1909"/>
      <c r="P245" s="1909"/>
    </row>
    <row r="246" spans="1:17" s="1892" customFormat="1" ht="11.25">
      <c r="A246" s="1915"/>
      <c r="B246" s="1901" t="s">
        <v>12</v>
      </c>
      <c r="C246" s="1902" t="s">
        <v>13</v>
      </c>
      <c r="D246" s="1902" t="s">
        <v>315</v>
      </c>
      <c r="E246" s="2080" t="s">
        <v>316</v>
      </c>
      <c r="F246" s="2080" t="s">
        <v>317</v>
      </c>
      <c r="G246" s="2080" t="s">
        <v>318</v>
      </c>
      <c r="H246" s="2080" t="s">
        <v>319</v>
      </c>
      <c r="I246" s="2080" t="s">
        <v>320</v>
      </c>
      <c r="J246" s="2080" t="s">
        <v>321</v>
      </c>
      <c r="K246" s="1386" t="s">
        <v>310</v>
      </c>
      <c r="L246" s="1903" t="s">
        <v>12</v>
      </c>
      <c r="M246" s="1906"/>
      <c r="O246" s="1909"/>
      <c r="P246" s="1909"/>
    </row>
    <row r="247" spans="1:17" s="1906" customFormat="1" ht="11.25">
      <c r="A247" s="1915"/>
      <c r="B247" s="1904"/>
      <c r="C247" s="1905"/>
      <c r="D247" s="1905" t="s">
        <v>21</v>
      </c>
      <c r="E247" s="2416" t="s">
        <v>22</v>
      </c>
      <c r="F247" s="2416" t="s">
        <v>23</v>
      </c>
      <c r="G247" s="2416" t="s">
        <v>168</v>
      </c>
      <c r="H247" s="2416" t="s">
        <v>24</v>
      </c>
      <c r="I247" s="2416" t="s">
        <v>25</v>
      </c>
      <c r="J247" s="2416" t="s">
        <v>26</v>
      </c>
      <c r="K247" s="2416" t="s">
        <v>322</v>
      </c>
      <c r="L247" s="1905"/>
      <c r="O247" s="1909"/>
      <c r="P247" s="1909"/>
    </row>
    <row r="248" spans="1:17" s="1892" customFormat="1" ht="12" customHeight="1">
      <c r="B248" s="1901"/>
      <c r="C248" s="1902"/>
      <c r="D248" s="1642" t="s">
        <v>469</v>
      </c>
      <c r="E248" s="2694"/>
      <c r="F248" s="2694"/>
      <c r="G248" s="2694"/>
      <c r="H248" s="2694"/>
      <c r="I248" s="2694"/>
      <c r="J248" s="2694"/>
      <c r="K248" s="2695"/>
      <c r="L248" s="1901"/>
      <c r="M248" s="1906"/>
      <c r="O248" s="1909"/>
      <c r="P248" s="1909"/>
    </row>
    <row r="249" spans="1:17" s="1892" customFormat="1" ht="12" customHeight="1">
      <c r="B249" s="1904">
        <v>422</v>
      </c>
      <c r="C249" s="1905"/>
      <c r="D249" s="1641" t="s">
        <v>470</v>
      </c>
      <c r="E249" s="2506">
        <v>43878</v>
      </c>
      <c r="F249" s="2506">
        <v>0</v>
      </c>
      <c r="G249" s="2506">
        <v>0</v>
      </c>
      <c r="H249" s="2506">
        <v>0</v>
      </c>
      <c r="I249" s="2506">
        <v>43878</v>
      </c>
      <c r="J249" s="2696">
        <v>990</v>
      </c>
      <c r="K249" s="2505">
        <v>44868</v>
      </c>
      <c r="L249" s="1904">
        <v>422</v>
      </c>
      <c r="M249" s="1906"/>
      <c r="N249" s="1896"/>
      <c r="O249" s="1909"/>
      <c r="P249" s="1909"/>
      <c r="Q249" s="1896"/>
    </row>
    <row r="250" spans="1:17" s="1892" customFormat="1" ht="12" customHeight="1">
      <c r="B250" s="1904">
        <v>423</v>
      </c>
      <c r="C250" s="1905"/>
      <c r="D250" s="1641" t="s">
        <v>471</v>
      </c>
      <c r="E250" s="2506">
        <v>9139</v>
      </c>
      <c r="F250" s="2506">
        <v>641</v>
      </c>
      <c r="G250" s="2506">
        <v>0</v>
      </c>
      <c r="H250" s="2506">
        <v>72</v>
      </c>
      <c r="I250" s="2506">
        <v>9852</v>
      </c>
      <c r="J250" s="2696">
        <v>681</v>
      </c>
      <c r="K250" s="2505">
        <v>10533</v>
      </c>
      <c r="L250" s="1904">
        <v>423</v>
      </c>
      <c r="M250" s="1906"/>
      <c r="N250" s="1896"/>
      <c r="O250" s="1909"/>
      <c r="P250" s="1909"/>
      <c r="Q250" s="1896"/>
    </row>
    <row r="251" spans="1:17" s="1892" customFormat="1" ht="12" customHeight="1">
      <c r="B251" s="1904">
        <v>424</v>
      </c>
      <c r="C251" s="1905"/>
      <c r="D251" s="1641" t="s">
        <v>472</v>
      </c>
      <c r="E251" s="2506">
        <v>172</v>
      </c>
      <c r="F251" s="2506">
        <v>0</v>
      </c>
      <c r="G251" s="2506">
        <v>4575</v>
      </c>
      <c r="H251" s="2506">
        <v>2</v>
      </c>
      <c r="I251" s="2506">
        <v>4749</v>
      </c>
      <c r="J251" s="2696">
        <v>156</v>
      </c>
      <c r="K251" s="2505">
        <v>4905</v>
      </c>
      <c r="L251" s="1904">
        <v>424</v>
      </c>
      <c r="M251" s="1906"/>
      <c r="N251" s="1896"/>
      <c r="O251" s="1909"/>
      <c r="P251" s="1909"/>
      <c r="Q251" s="1896"/>
    </row>
    <row r="252" spans="1:17" s="1892" customFormat="1" ht="12" customHeight="1">
      <c r="B252" s="1904">
        <v>425</v>
      </c>
      <c r="C252" s="1905"/>
      <c r="D252" s="1641" t="s">
        <v>461</v>
      </c>
      <c r="E252" s="2506">
        <v>0</v>
      </c>
      <c r="F252" s="2506">
        <v>406646</v>
      </c>
      <c r="G252" s="2506">
        <v>0</v>
      </c>
      <c r="H252" s="2506">
        <v>0</v>
      </c>
      <c r="I252" s="2506">
        <v>406646</v>
      </c>
      <c r="J252" s="2696">
        <v>0</v>
      </c>
      <c r="K252" s="2505">
        <v>406646</v>
      </c>
      <c r="L252" s="1904">
        <v>425</v>
      </c>
      <c r="M252" s="1906"/>
      <c r="N252" s="1896"/>
      <c r="O252" s="1909"/>
      <c r="P252" s="1909"/>
      <c r="Q252" s="1896"/>
    </row>
    <row r="253" spans="1:17" s="1892" customFormat="1" ht="12" customHeight="1">
      <c r="B253" s="1904">
        <v>426</v>
      </c>
      <c r="C253" s="1905"/>
      <c r="D253" s="1925" t="s">
        <v>462</v>
      </c>
      <c r="E253" s="1841">
        <v>0</v>
      </c>
      <c r="F253" s="1516">
        <v>0</v>
      </c>
      <c r="G253" s="1516">
        <v>0</v>
      </c>
      <c r="H253" s="2696">
        <v>0</v>
      </c>
      <c r="I253" s="2506">
        <v>0</v>
      </c>
      <c r="J253" s="2696">
        <v>0</v>
      </c>
      <c r="K253" s="2505">
        <v>0</v>
      </c>
      <c r="L253" s="1904">
        <v>426</v>
      </c>
      <c r="M253" s="1906"/>
      <c r="N253" s="1896"/>
      <c r="O253" s="1909"/>
      <c r="P253" s="1909"/>
      <c r="Q253" s="1896"/>
    </row>
    <row r="254" spans="1:17" s="1892" customFormat="1" ht="12" customHeight="1">
      <c r="B254" s="1904">
        <v>427</v>
      </c>
      <c r="C254" s="1905"/>
      <c r="D254" s="1898" t="s">
        <v>463</v>
      </c>
      <c r="E254" s="1841">
        <v>0</v>
      </c>
      <c r="F254" s="1516">
        <v>0</v>
      </c>
      <c r="G254" s="1516">
        <v>0</v>
      </c>
      <c r="H254" s="2696">
        <v>0</v>
      </c>
      <c r="I254" s="2506">
        <v>0</v>
      </c>
      <c r="J254" s="2696">
        <v>0</v>
      </c>
      <c r="K254" s="2505">
        <v>0</v>
      </c>
      <c r="L254" s="1904">
        <v>427</v>
      </c>
      <c r="M254" s="1906"/>
      <c r="N254" s="1896"/>
      <c r="O254" s="1909"/>
      <c r="P254" s="1909"/>
      <c r="Q254" s="1896"/>
    </row>
    <row r="255" spans="1:17" s="1892" customFormat="1" ht="12" customHeight="1">
      <c r="B255" s="1904">
        <v>428</v>
      </c>
      <c r="C255" s="1905"/>
      <c r="D255" s="1898" t="s">
        <v>473</v>
      </c>
      <c r="E255" s="2701" t="s">
        <v>370</v>
      </c>
      <c r="F255" s="2416" t="s">
        <v>370</v>
      </c>
      <c r="G255" s="2416" t="s">
        <v>370</v>
      </c>
      <c r="H255" s="2696">
        <v>0</v>
      </c>
      <c r="I255" s="2506">
        <v>0</v>
      </c>
      <c r="J255" s="2696">
        <v>0</v>
      </c>
      <c r="K255" s="2505">
        <v>0</v>
      </c>
      <c r="L255" s="1904">
        <v>428</v>
      </c>
      <c r="M255" s="1906"/>
      <c r="N255" s="1896"/>
      <c r="O255" s="1909"/>
      <c r="P255" s="1909"/>
      <c r="Q255" s="1896"/>
    </row>
    <row r="256" spans="1:17" s="1892" customFormat="1" ht="12" customHeight="1">
      <c r="B256" s="1904">
        <v>429</v>
      </c>
      <c r="C256" s="1905"/>
      <c r="D256" s="1898" t="s">
        <v>465</v>
      </c>
      <c r="E256" s="1841">
        <v>0</v>
      </c>
      <c r="F256" s="1516">
        <v>0</v>
      </c>
      <c r="G256" s="1516">
        <v>0</v>
      </c>
      <c r="H256" s="2696">
        <v>0</v>
      </c>
      <c r="I256" s="2506">
        <v>0</v>
      </c>
      <c r="J256" s="2696">
        <v>72</v>
      </c>
      <c r="K256" s="2505">
        <v>72</v>
      </c>
      <c r="L256" s="1904">
        <v>429</v>
      </c>
      <c r="M256" s="1906"/>
      <c r="N256" s="1896"/>
      <c r="O256" s="1909"/>
      <c r="P256" s="1909"/>
      <c r="Q256" s="1896"/>
    </row>
    <row r="257" spans="2:17" s="1892" customFormat="1" ht="12" customHeight="1">
      <c r="B257" s="1904">
        <v>430</v>
      </c>
      <c r="C257" s="1905"/>
      <c r="D257" s="1898" t="s">
        <v>419</v>
      </c>
      <c r="E257" s="2701" t="s">
        <v>370</v>
      </c>
      <c r="F257" s="2416" t="s">
        <v>370</v>
      </c>
      <c r="G257" s="2416" t="s">
        <v>370</v>
      </c>
      <c r="H257" s="2696">
        <v>145133</v>
      </c>
      <c r="I257" s="2506">
        <v>145133</v>
      </c>
      <c r="J257" s="2696">
        <v>1276</v>
      </c>
      <c r="K257" s="2505">
        <v>146409</v>
      </c>
      <c r="L257" s="1904">
        <v>430</v>
      </c>
      <c r="M257" s="1906"/>
      <c r="N257" s="1896"/>
      <c r="O257" s="1909"/>
      <c r="P257" s="1909"/>
      <c r="Q257" s="1896"/>
    </row>
    <row r="258" spans="2:17" s="1892" customFormat="1" ht="12" customHeight="1">
      <c r="B258" s="1904">
        <v>431</v>
      </c>
      <c r="C258" s="1905"/>
      <c r="D258" s="1898" t="s">
        <v>435</v>
      </c>
      <c r="E258" s="2701" t="s">
        <v>370</v>
      </c>
      <c r="F258" s="2416" t="s">
        <v>370</v>
      </c>
      <c r="G258" s="2416" t="s">
        <v>370</v>
      </c>
      <c r="H258" s="2696">
        <v>3407</v>
      </c>
      <c r="I258" s="2506">
        <v>3407</v>
      </c>
      <c r="J258" s="2696">
        <v>0</v>
      </c>
      <c r="K258" s="2505">
        <v>3407</v>
      </c>
      <c r="L258" s="1904">
        <v>431</v>
      </c>
      <c r="M258" s="1906"/>
      <c r="N258" s="1896"/>
      <c r="O258" s="1909"/>
      <c r="P258" s="1909"/>
      <c r="Q258" s="1896"/>
    </row>
    <row r="259" spans="2:17" s="1892" customFormat="1" ht="12" customHeight="1">
      <c r="B259" s="1904">
        <v>432</v>
      </c>
      <c r="C259" s="1905"/>
      <c r="D259" s="1898" t="s">
        <v>428</v>
      </c>
      <c r="E259" s="2701" t="s">
        <v>370</v>
      </c>
      <c r="F259" s="2416" t="s">
        <v>370</v>
      </c>
      <c r="G259" s="2696">
        <v>36591</v>
      </c>
      <c r="H259" s="2416" t="s">
        <v>370</v>
      </c>
      <c r="I259" s="2506">
        <v>36591</v>
      </c>
      <c r="J259" s="2696">
        <v>0</v>
      </c>
      <c r="K259" s="2505">
        <v>36591</v>
      </c>
      <c r="L259" s="1904">
        <v>432</v>
      </c>
      <c r="M259" s="1906"/>
      <c r="N259" s="1896"/>
      <c r="O259" s="1909"/>
      <c r="P259" s="1909"/>
      <c r="Q259" s="1896"/>
    </row>
    <row r="260" spans="2:17" s="1892" customFormat="1" ht="12" customHeight="1">
      <c r="B260" s="1904">
        <v>433</v>
      </c>
      <c r="C260" s="1905"/>
      <c r="D260" s="1898" t="s">
        <v>429</v>
      </c>
      <c r="E260" s="2701" t="s">
        <v>370</v>
      </c>
      <c r="F260" s="2416" t="s">
        <v>370</v>
      </c>
      <c r="G260" s="2696">
        <v>-2414</v>
      </c>
      <c r="H260" s="2416" t="s">
        <v>370</v>
      </c>
      <c r="I260" s="2506">
        <v>-2414</v>
      </c>
      <c r="J260" s="2696">
        <v>0</v>
      </c>
      <c r="K260" s="2505">
        <v>-2414</v>
      </c>
      <c r="L260" s="1904">
        <v>433</v>
      </c>
      <c r="M260" s="1906"/>
      <c r="N260" s="1896"/>
      <c r="O260" s="1909"/>
      <c r="P260" s="1909"/>
      <c r="Q260" s="1896"/>
    </row>
    <row r="261" spans="2:17" s="1892" customFormat="1" ht="12" customHeight="1">
      <c r="B261" s="1904">
        <v>434</v>
      </c>
      <c r="C261" s="1905"/>
      <c r="D261" s="1898" t="s">
        <v>329</v>
      </c>
      <c r="E261" s="1841">
        <v>0</v>
      </c>
      <c r="F261" s="1516">
        <v>0</v>
      </c>
      <c r="G261" s="1516">
        <v>0</v>
      </c>
      <c r="H261" s="2696">
        <v>0</v>
      </c>
      <c r="I261" s="2506">
        <v>0</v>
      </c>
      <c r="J261" s="2696">
        <v>0</v>
      </c>
      <c r="K261" s="2505">
        <v>0</v>
      </c>
      <c r="L261" s="1904">
        <v>434</v>
      </c>
      <c r="M261" s="1906"/>
      <c r="N261" s="1896"/>
      <c r="O261" s="1909"/>
      <c r="P261" s="1909"/>
      <c r="Q261" s="1896"/>
    </row>
    <row r="262" spans="2:17" s="1892" customFormat="1" ht="12" customHeight="1">
      <c r="B262" s="1904">
        <v>435</v>
      </c>
      <c r="C262" s="1905"/>
      <c r="D262" s="1920" t="s">
        <v>474</v>
      </c>
      <c r="E262" s="2502">
        <v>329897</v>
      </c>
      <c r="F262" s="2506">
        <v>415844</v>
      </c>
      <c r="G262" s="2506">
        <v>60290</v>
      </c>
      <c r="H262" s="2506">
        <v>216705</v>
      </c>
      <c r="I262" s="2506">
        <v>1022736</v>
      </c>
      <c r="J262" s="2506">
        <v>4518</v>
      </c>
      <c r="K262" s="2505">
        <v>1027254</v>
      </c>
      <c r="L262" s="1904">
        <v>435</v>
      </c>
      <c r="M262" s="1906"/>
      <c r="O262" s="1909"/>
      <c r="P262" s="1909"/>
    </row>
    <row r="263" spans="2:17" s="1892" customFormat="1" ht="12" customHeight="1">
      <c r="B263" s="1901"/>
      <c r="C263" s="1902"/>
      <c r="D263" s="1921" t="s">
        <v>475</v>
      </c>
      <c r="E263" s="2504"/>
      <c r="F263" s="2694"/>
      <c r="G263" s="2694"/>
      <c r="H263" s="2694"/>
      <c r="I263" s="2694"/>
      <c r="J263" s="2694"/>
      <c r="K263" s="2695"/>
      <c r="L263" s="1901"/>
      <c r="M263" s="1906"/>
      <c r="O263" s="1909"/>
      <c r="P263" s="1909"/>
    </row>
    <row r="264" spans="2:17" s="1892" customFormat="1" ht="12" customHeight="1">
      <c r="B264" s="1926">
        <v>501</v>
      </c>
      <c r="C264" s="1905"/>
      <c r="D264" s="1898" t="s">
        <v>476</v>
      </c>
      <c r="E264" s="2502">
        <v>280</v>
      </c>
      <c r="F264" s="2506">
        <v>0</v>
      </c>
      <c r="G264" s="2506">
        <v>6841</v>
      </c>
      <c r="H264" s="2416" t="s">
        <v>370</v>
      </c>
      <c r="I264" s="2506">
        <v>7121</v>
      </c>
      <c r="J264" s="2506">
        <v>4138</v>
      </c>
      <c r="K264" s="2505">
        <v>11259</v>
      </c>
      <c r="L264" s="1904">
        <v>501</v>
      </c>
      <c r="M264" s="1906"/>
      <c r="N264" s="1896"/>
      <c r="O264" s="1909"/>
      <c r="P264" s="1909"/>
      <c r="Q264" s="1896"/>
    </row>
    <row r="265" spans="2:17" s="1892" customFormat="1" ht="12" customHeight="1">
      <c r="B265" s="1904">
        <v>502</v>
      </c>
      <c r="C265" s="1905"/>
      <c r="D265" s="1898" t="s">
        <v>477</v>
      </c>
      <c r="E265" s="2502">
        <v>1</v>
      </c>
      <c r="F265" s="2506">
        <v>0</v>
      </c>
      <c r="G265" s="2506">
        <v>13374</v>
      </c>
      <c r="H265" s="2416" t="s">
        <v>370</v>
      </c>
      <c r="I265" s="2506">
        <v>13375</v>
      </c>
      <c r="J265" s="2416" t="s">
        <v>370</v>
      </c>
      <c r="K265" s="2505">
        <v>13375</v>
      </c>
      <c r="L265" s="1904">
        <v>502</v>
      </c>
      <c r="M265" s="1906"/>
      <c r="N265" s="1896"/>
      <c r="O265" s="1909"/>
      <c r="P265" s="1909"/>
      <c r="Q265" s="1896"/>
    </row>
    <row r="266" spans="2:17" s="1892" customFormat="1" ht="12" customHeight="1">
      <c r="B266" s="1904">
        <v>503</v>
      </c>
      <c r="C266" s="1905"/>
      <c r="D266" s="1898" t="s">
        <v>478</v>
      </c>
      <c r="E266" s="2502">
        <v>0</v>
      </c>
      <c r="F266" s="2506">
        <v>738</v>
      </c>
      <c r="G266" s="2506">
        <v>27819</v>
      </c>
      <c r="H266" s="2416" t="s">
        <v>370</v>
      </c>
      <c r="I266" s="2506">
        <v>28557</v>
      </c>
      <c r="J266" s="2416" t="s">
        <v>370</v>
      </c>
      <c r="K266" s="2505">
        <v>28557</v>
      </c>
      <c r="L266" s="1904">
        <v>503</v>
      </c>
      <c r="M266" s="1906"/>
      <c r="N266" s="1896"/>
      <c r="O266" s="1909"/>
      <c r="P266" s="1909"/>
      <c r="Q266" s="1896"/>
    </row>
    <row r="267" spans="2:17" s="1892" customFormat="1" ht="12" customHeight="1">
      <c r="B267" s="1904">
        <v>504</v>
      </c>
      <c r="C267" s="1905"/>
      <c r="D267" s="1898" t="s">
        <v>479</v>
      </c>
      <c r="E267" s="2502">
        <v>0</v>
      </c>
      <c r="F267" s="2416" t="s">
        <v>370</v>
      </c>
      <c r="G267" s="2506">
        <v>0</v>
      </c>
      <c r="H267" s="2506">
        <v>36563</v>
      </c>
      <c r="I267" s="2506">
        <v>36563</v>
      </c>
      <c r="J267" s="2506">
        <v>0</v>
      </c>
      <c r="K267" s="2505">
        <v>36563</v>
      </c>
      <c r="L267" s="1904">
        <v>504</v>
      </c>
      <c r="M267" s="1906"/>
      <c r="N267" s="1896"/>
      <c r="O267" s="1909"/>
      <c r="P267" s="1909"/>
      <c r="Q267" s="1896"/>
    </row>
    <row r="268" spans="2:17" s="1892" customFormat="1" ht="12" customHeight="1">
      <c r="B268" s="1904">
        <v>505</v>
      </c>
      <c r="C268" s="1905"/>
      <c r="D268" s="1898" t="s">
        <v>419</v>
      </c>
      <c r="E268" s="2502">
        <v>0</v>
      </c>
      <c r="F268" s="2416" t="s">
        <v>370</v>
      </c>
      <c r="G268" s="2506">
        <v>0</v>
      </c>
      <c r="H268" s="2506">
        <v>124</v>
      </c>
      <c r="I268" s="2506">
        <v>124</v>
      </c>
      <c r="J268" s="2506">
        <v>1</v>
      </c>
      <c r="K268" s="2505">
        <v>125</v>
      </c>
      <c r="L268" s="1904">
        <v>505</v>
      </c>
      <c r="M268" s="1906"/>
      <c r="N268" s="1896"/>
      <c r="O268" s="1909"/>
      <c r="P268" s="1909"/>
      <c r="Q268" s="1896"/>
    </row>
    <row r="269" spans="2:17" s="1892" customFormat="1" ht="12" customHeight="1">
      <c r="B269" s="1904">
        <v>506</v>
      </c>
      <c r="C269" s="1905"/>
      <c r="D269" s="1920" t="s">
        <v>480</v>
      </c>
      <c r="E269" s="2502">
        <v>281</v>
      </c>
      <c r="F269" s="2506">
        <v>738</v>
      </c>
      <c r="G269" s="2506">
        <v>48034</v>
      </c>
      <c r="H269" s="2506">
        <v>36687</v>
      </c>
      <c r="I269" s="2506">
        <v>85740</v>
      </c>
      <c r="J269" s="2506">
        <v>4139</v>
      </c>
      <c r="K269" s="2505">
        <v>89879</v>
      </c>
      <c r="L269" s="1904">
        <v>506</v>
      </c>
      <c r="M269" s="1906"/>
      <c r="O269" s="1909"/>
      <c r="P269" s="1909"/>
    </row>
    <row r="270" spans="2:17" s="1892" customFormat="1" ht="12" customHeight="1">
      <c r="B270" s="1901"/>
      <c r="C270" s="1902"/>
      <c r="D270" s="1921" t="s">
        <v>481</v>
      </c>
      <c r="E270" s="2504"/>
      <c r="F270" s="2694"/>
      <c r="G270" s="2694"/>
      <c r="H270" s="2694"/>
      <c r="I270" s="2694"/>
      <c r="J270" s="2694"/>
      <c r="K270" s="2695"/>
      <c r="L270" s="1901"/>
      <c r="M270" s="1906"/>
      <c r="O270" s="1909"/>
      <c r="P270" s="1909"/>
    </row>
    <row r="271" spans="2:17" s="1892" customFormat="1" ht="12" customHeight="1">
      <c r="B271" s="1904">
        <v>507</v>
      </c>
      <c r="C271" s="1905"/>
      <c r="D271" s="1898" t="s">
        <v>415</v>
      </c>
      <c r="E271" s="2502">
        <v>10371</v>
      </c>
      <c r="F271" s="2506">
        <v>175</v>
      </c>
      <c r="G271" s="2506">
        <v>53241</v>
      </c>
      <c r="H271" s="2506">
        <v>311</v>
      </c>
      <c r="I271" s="2506">
        <v>64098</v>
      </c>
      <c r="J271" s="2416" t="s">
        <v>370</v>
      </c>
      <c r="K271" s="2505">
        <v>64098</v>
      </c>
      <c r="L271" s="1904">
        <v>507</v>
      </c>
      <c r="M271" s="3524" t="s">
        <v>3052</v>
      </c>
      <c r="N271" s="1896"/>
      <c r="O271" s="1909"/>
      <c r="P271" s="1909"/>
      <c r="Q271" s="1896"/>
    </row>
    <row r="272" spans="2:17" s="1892" customFormat="1" ht="12" customHeight="1">
      <c r="B272" s="1904">
        <v>508</v>
      </c>
      <c r="C272" s="1905"/>
      <c r="D272" s="1898" t="s">
        <v>482</v>
      </c>
      <c r="E272" s="2502">
        <v>0</v>
      </c>
      <c r="F272" s="2506">
        <v>0</v>
      </c>
      <c r="G272" s="2506">
        <v>25630</v>
      </c>
      <c r="H272" s="2506">
        <v>0</v>
      </c>
      <c r="I272" s="2506">
        <v>25630</v>
      </c>
      <c r="J272" s="2416" t="s">
        <v>370</v>
      </c>
      <c r="K272" s="2505">
        <v>25630</v>
      </c>
      <c r="L272" s="1904">
        <v>508</v>
      </c>
      <c r="M272" s="3524"/>
      <c r="N272" s="1896"/>
      <c r="O272" s="1909"/>
      <c r="P272" s="1909"/>
      <c r="Q272" s="1896"/>
    </row>
    <row r="273" spans="1:17" s="1892" customFormat="1" ht="12" customHeight="1">
      <c r="A273" s="3525" t="s">
        <v>483</v>
      </c>
      <c r="B273" s="1904">
        <v>509</v>
      </c>
      <c r="C273" s="1905"/>
      <c r="D273" s="1898" t="s">
        <v>484</v>
      </c>
      <c r="E273" s="2502">
        <v>24174</v>
      </c>
      <c r="F273" s="2506">
        <v>0</v>
      </c>
      <c r="G273" s="2506">
        <v>274393</v>
      </c>
      <c r="H273" s="2554">
        <v>224</v>
      </c>
      <c r="I273" s="2506">
        <v>298791</v>
      </c>
      <c r="J273" s="2416" t="s">
        <v>370</v>
      </c>
      <c r="K273" s="2505">
        <v>298791</v>
      </c>
      <c r="L273" s="1904">
        <v>509</v>
      </c>
      <c r="M273" s="3524"/>
      <c r="N273" s="1896"/>
      <c r="O273" s="1909"/>
      <c r="P273" s="1909"/>
      <c r="Q273" s="1896"/>
    </row>
    <row r="274" spans="1:17" s="1892" customFormat="1" ht="12" customHeight="1">
      <c r="A274" s="3525"/>
      <c r="B274" s="1904">
        <v>510</v>
      </c>
      <c r="C274" s="1905"/>
      <c r="D274" s="1898" t="s">
        <v>485</v>
      </c>
      <c r="E274" s="2502">
        <v>0</v>
      </c>
      <c r="F274" s="2506">
        <v>0</v>
      </c>
      <c r="G274" s="2506">
        <v>9146</v>
      </c>
      <c r="H274" s="2506">
        <v>0</v>
      </c>
      <c r="I274" s="2506">
        <v>9146</v>
      </c>
      <c r="J274" s="2416" t="s">
        <v>370</v>
      </c>
      <c r="K274" s="2505">
        <v>9146</v>
      </c>
      <c r="L274" s="1904">
        <v>510</v>
      </c>
      <c r="M274" s="3524"/>
      <c r="N274" s="1896"/>
      <c r="O274" s="1909"/>
      <c r="P274" s="1909"/>
      <c r="Q274" s="1896"/>
    </row>
    <row r="275" spans="1:17" s="1892" customFormat="1" ht="12" customHeight="1">
      <c r="A275" s="3525"/>
      <c r="B275" s="1904">
        <v>511</v>
      </c>
      <c r="C275" s="1905"/>
      <c r="D275" s="1898" t="s">
        <v>486</v>
      </c>
      <c r="E275" s="2701" t="s">
        <v>370</v>
      </c>
      <c r="F275" s="2416" t="s">
        <v>370</v>
      </c>
      <c r="G275" s="2416" t="s">
        <v>370</v>
      </c>
      <c r="H275" s="2506">
        <v>0</v>
      </c>
      <c r="I275" s="2506">
        <v>0</v>
      </c>
      <c r="J275" s="2416" t="s">
        <v>370</v>
      </c>
      <c r="K275" s="2505">
        <v>0</v>
      </c>
      <c r="L275" s="1904">
        <v>511</v>
      </c>
      <c r="M275" s="3524"/>
      <c r="N275" s="1896"/>
      <c r="O275" s="1909"/>
      <c r="P275" s="1909"/>
      <c r="Q275" s="1896"/>
    </row>
    <row r="276" spans="1:17" s="1892" customFormat="1" ht="12" customHeight="1">
      <c r="A276" s="3525"/>
      <c r="B276" s="1904">
        <v>512</v>
      </c>
      <c r="C276" s="1905"/>
      <c r="D276" s="1898" t="s">
        <v>419</v>
      </c>
      <c r="E276" s="2701" t="s">
        <v>370</v>
      </c>
      <c r="F276" s="2416" t="s">
        <v>370</v>
      </c>
      <c r="G276" s="2416" t="s">
        <v>370</v>
      </c>
      <c r="H276" s="2506">
        <v>17007</v>
      </c>
      <c r="I276" s="2506">
        <v>17007</v>
      </c>
      <c r="J276" s="2416" t="s">
        <v>370</v>
      </c>
      <c r="K276" s="2505">
        <v>17007</v>
      </c>
      <c r="L276" s="1904">
        <v>512</v>
      </c>
      <c r="M276" s="3524"/>
      <c r="N276" s="1896"/>
      <c r="O276" s="1909"/>
      <c r="P276" s="1909"/>
      <c r="Q276" s="1896"/>
    </row>
    <row r="277" spans="1:17" s="1892" customFormat="1" ht="12" customHeight="1">
      <c r="A277" s="3525"/>
      <c r="B277" s="1904">
        <v>513</v>
      </c>
      <c r="C277" s="1905"/>
      <c r="D277" s="1898" t="s">
        <v>487</v>
      </c>
      <c r="E277" s="2701" t="s">
        <v>370</v>
      </c>
      <c r="F277" s="2416" t="s">
        <v>370</v>
      </c>
      <c r="G277" s="2416" t="s">
        <v>370</v>
      </c>
      <c r="H277" s="2506">
        <v>284</v>
      </c>
      <c r="I277" s="2506">
        <v>284</v>
      </c>
      <c r="J277" s="2416" t="s">
        <v>370</v>
      </c>
      <c r="K277" s="2505">
        <v>284</v>
      </c>
      <c r="L277" s="1904">
        <v>513</v>
      </c>
      <c r="M277" s="3524"/>
      <c r="N277" s="1896"/>
      <c r="O277" s="1909"/>
      <c r="P277" s="1909"/>
      <c r="Q277" s="1896"/>
    </row>
    <row r="278" spans="1:17" s="1892" customFormat="1" ht="12" customHeight="1">
      <c r="A278" s="3525"/>
      <c r="B278" s="1904">
        <v>514</v>
      </c>
      <c r="C278" s="1905"/>
      <c r="D278" s="1898" t="s">
        <v>428</v>
      </c>
      <c r="E278" s="2701" t="s">
        <v>370</v>
      </c>
      <c r="F278" s="2416" t="s">
        <v>370</v>
      </c>
      <c r="G278" s="2506">
        <v>0</v>
      </c>
      <c r="H278" s="2506">
        <v>0</v>
      </c>
      <c r="I278" s="2506">
        <v>0</v>
      </c>
      <c r="J278" s="2416" t="s">
        <v>370</v>
      </c>
      <c r="K278" s="2505">
        <v>0</v>
      </c>
      <c r="L278" s="1904">
        <v>514</v>
      </c>
      <c r="M278" s="3524"/>
      <c r="N278" s="1896"/>
      <c r="O278" s="1909"/>
      <c r="P278" s="1909"/>
      <c r="Q278" s="1896"/>
    </row>
    <row r="279" spans="1:17" s="1892" customFormat="1" ht="12" customHeight="1">
      <c r="A279" s="3525"/>
      <c r="B279" s="1904">
        <v>515</v>
      </c>
      <c r="C279" s="1905"/>
      <c r="D279" s="1898" t="s">
        <v>429</v>
      </c>
      <c r="E279" s="2701" t="s">
        <v>370</v>
      </c>
      <c r="F279" s="2416" t="s">
        <v>370</v>
      </c>
      <c r="G279" s="2506">
        <v>0</v>
      </c>
      <c r="H279" s="2506">
        <v>0</v>
      </c>
      <c r="I279" s="2506">
        <v>0</v>
      </c>
      <c r="J279" s="2416" t="s">
        <v>370</v>
      </c>
      <c r="K279" s="2505">
        <v>0</v>
      </c>
      <c r="L279" s="1904">
        <v>515</v>
      </c>
      <c r="M279" s="3524"/>
      <c r="N279" s="1896"/>
      <c r="O279" s="1909"/>
      <c r="P279" s="1909"/>
      <c r="Q279" s="1896"/>
    </row>
    <row r="280" spans="1:17" s="1892" customFormat="1" ht="12" customHeight="1">
      <c r="A280" s="3525"/>
      <c r="B280" s="1904">
        <v>516</v>
      </c>
      <c r="C280" s="1905"/>
      <c r="D280" s="1898" t="s">
        <v>437</v>
      </c>
      <c r="E280" s="2502">
        <v>4113</v>
      </c>
      <c r="F280" s="2506">
        <v>285</v>
      </c>
      <c r="G280" s="2506">
        <v>2862</v>
      </c>
      <c r="H280" s="2506">
        <v>212</v>
      </c>
      <c r="I280" s="2506">
        <v>7472</v>
      </c>
      <c r="J280" s="2416" t="s">
        <v>370</v>
      </c>
      <c r="K280" s="2505">
        <v>7472</v>
      </c>
      <c r="L280" s="1904">
        <v>516</v>
      </c>
      <c r="M280" s="3524"/>
      <c r="N280" s="1896"/>
      <c r="O280" s="1909"/>
      <c r="P280" s="1909"/>
      <c r="Q280" s="1896"/>
    </row>
    <row r="281" spans="1:17" s="1892" customFormat="1" ht="12" customHeight="1">
      <c r="A281" s="3525"/>
      <c r="B281" s="1911">
        <v>517</v>
      </c>
      <c r="C281" s="1875"/>
      <c r="D281" s="1927" t="s">
        <v>488</v>
      </c>
      <c r="E281" s="2699">
        <v>38658</v>
      </c>
      <c r="F281" s="1342">
        <v>460</v>
      </c>
      <c r="G281" s="1342">
        <v>365272</v>
      </c>
      <c r="H281" s="1342">
        <v>18038</v>
      </c>
      <c r="I281" s="1342">
        <v>422428</v>
      </c>
      <c r="J281" s="2503" t="s">
        <v>370</v>
      </c>
      <c r="K281" s="2417">
        <v>422428</v>
      </c>
      <c r="L281" s="1911">
        <v>517</v>
      </c>
      <c r="M281" s="3524"/>
      <c r="O281" s="1909"/>
      <c r="P281" s="1909"/>
    </row>
    <row r="282" spans="1:17" s="1892" customFormat="1" ht="23.25" customHeight="1">
      <c r="A282" s="3525"/>
      <c r="B282" s="1911"/>
      <c r="C282" s="1875"/>
      <c r="D282" s="1927"/>
      <c r="E282" s="2699"/>
      <c r="F282" s="1342"/>
      <c r="G282" s="1342"/>
      <c r="H282" s="1342"/>
      <c r="I282" s="1342"/>
      <c r="J282" s="2503"/>
      <c r="K282" s="2417"/>
      <c r="L282" s="1911"/>
      <c r="M282" s="3524"/>
      <c r="O282" s="1909"/>
      <c r="P282" s="1909"/>
    </row>
    <row r="283" spans="1:17" s="1892" customFormat="1" ht="6" customHeight="1">
      <c r="A283" s="3526" t="s">
        <v>305</v>
      </c>
      <c r="B283" s="1889"/>
      <c r="C283" s="1890"/>
      <c r="D283" s="1890"/>
      <c r="E283" s="2508"/>
      <c r="F283" s="2508"/>
      <c r="G283" s="2508"/>
      <c r="H283" s="2508"/>
      <c r="I283" s="2689"/>
      <c r="J283" s="2689"/>
      <c r="K283" s="2689"/>
      <c r="L283" s="1891"/>
      <c r="M283" s="3527" t="s">
        <v>3052</v>
      </c>
      <c r="O283" s="1909"/>
      <c r="P283" s="1909"/>
    </row>
    <row r="284" spans="1:17" s="1892" customFormat="1" ht="12" customHeight="1">
      <c r="A284" s="3526"/>
      <c r="B284" s="2978" t="s">
        <v>2921</v>
      </c>
      <c r="C284" s="1893"/>
      <c r="D284" s="1893"/>
      <c r="E284" s="2690"/>
      <c r="F284" s="2690"/>
      <c r="G284" s="2690"/>
      <c r="H284" s="2690"/>
      <c r="I284" s="2690"/>
      <c r="J284" s="2690"/>
      <c r="K284" s="1387"/>
      <c r="L284" s="2140"/>
      <c r="M284" s="3527"/>
      <c r="O284" s="1909"/>
      <c r="P284" s="1909"/>
    </row>
    <row r="285" spans="1:17" s="1892" customFormat="1" ht="12" customHeight="1">
      <c r="A285" s="3526"/>
      <c r="B285" s="2978" t="s">
        <v>1</v>
      </c>
      <c r="C285" s="1893"/>
      <c r="D285" s="1893"/>
      <c r="E285" s="2690"/>
      <c r="F285" s="2690"/>
      <c r="G285" s="2690"/>
      <c r="H285" s="2690"/>
      <c r="I285" s="2690"/>
      <c r="J285" s="2690"/>
      <c r="K285" s="2690"/>
      <c r="L285" s="2140"/>
      <c r="M285" s="3527"/>
      <c r="O285" s="1909"/>
      <c r="P285" s="1909"/>
    </row>
    <row r="286" spans="1:17" s="1892" customFormat="1" ht="6" customHeight="1">
      <c r="A286" s="3526"/>
      <c r="B286" s="2978"/>
      <c r="C286" s="1893"/>
      <c r="D286" s="1893"/>
      <c r="E286" s="2690"/>
      <c r="F286" s="2690"/>
      <c r="G286" s="2690"/>
      <c r="H286" s="2690"/>
      <c r="I286" s="2690"/>
      <c r="J286" s="2690"/>
      <c r="K286" s="2690"/>
      <c r="L286" s="2140"/>
      <c r="M286" s="3527"/>
      <c r="O286" s="1909"/>
      <c r="P286" s="1909"/>
    </row>
    <row r="287" spans="1:17" s="1892" customFormat="1" ht="9" customHeight="1">
      <c r="A287" s="3526"/>
      <c r="B287" s="2141"/>
      <c r="C287" s="1894" t="s">
        <v>307</v>
      </c>
      <c r="D287" s="1895"/>
      <c r="E287" s="2415"/>
      <c r="F287" s="2415"/>
      <c r="G287" s="2415"/>
      <c r="H287" s="2415"/>
      <c r="I287" s="2415"/>
      <c r="J287" s="2415"/>
      <c r="K287" s="2415"/>
      <c r="L287" s="2140"/>
      <c r="M287" s="3527"/>
      <c r="O287" s="1909"/>
      <c r="P287" s="1909"/>
    </row>
    <row r="288" spans="1:17" s="1892" customFormat="1" ht="9" customHeight="1">
      <c r="A288" s="3526"/>
      <c r="B288" s="2141"/>
      <c r="C288" s="1894" t="s">
        <v>308</v>
      </c>
      <c r="D288" s="1895"/>
      <c r="E288" s="2415"/>
      <c r="F288" s="2415"/>
      <c r="G288" s="2415"/>
      <c r="H288" s="2415"/>
      <c r="I288" s="2415"/>
      <c r="J288" s="2415"/>
      <c r="K288" s="2415"/>
      <c r="L288" s="2140"/>
      <c r="M288" s="3527"/>
      <c r="O288" s="1909"/>
      <c r="P288" s="1909"/>
    </row>
    <row r="289" spans="1:17" s="1892" customFormat="1" ht="6" customHeight="1">
      <c r="A289" s="3526"/>
      <c r="B289" s="1897"/>
      <c r="C289" s="1898"/>
      <c r="D289" s="1898"/>
      <c r="E289" s="2079"/>
      <c r="F289" s="2079"/>
      <c r="G289" s="2079"/>
      <c r="H289" s="2079"/>
      <c r="I289" s="2079"/>
      <c r="J289" s="2079"/>
      <c r="K289" s="2079"/>
      <c r="L289" s="1900"/>
      <c r="M289" s="3527"/>
      <c r="O289" s="1909"/>
      <c r="P289" s="1909"/>
    </row>
    <row r="290" spans="1:17" s="1892" customFormat="1" ht="11.25">
      <c r="A290" s="3526"/>
      <c r="B290" s="1901"/>
      <c r="C290" s="1902"/>
      <c r="D290" s="1902"/>
      <c r="E290" s="2080"/>
      <c r="F290" s="2080" t="s">
        <v>309</v>
      </c>
      <c r="G290" s="2080"/>
      <c r="H290" s="2080"/>
      <c r="I290" s="2080" t="s">
        <v>310</v>
      </c>
      <c r="J290" s="2080"/>
      <c r="K290" s="1386"/>
      <c r="L290" s="1903"/>
      <c r="M290" s="3527"/>
      <c r="O290" s="1909"/>
      <c r="P290" s="1909"/>
    </row>
    <row r="291" spans="1:17" s="1892" customFormat="1" ht="11.25">
      <c r="A291" s="3526"/>
      <c r="B291" s="1901" t="s">
        <v>7</v>
      </c>
      <c r="C291" s="1902" t="s">
        <v>8</v>
      </c>
      <c r="D291" s="1902"/>
      <c r="E291" s="2080" t="s">
        <v>311</v>
      </c>
      <c r="F291" s="2080" t="s">
        <v>312</v>
      </c>
      <c r="G291" s="2080" t="s">
        <v>313</v>
      </c>
      <c r="H291" s="2080"/>
      <c r="I291" s="2080" t="s">
        <v>314</v>
      </c>
      <c r="J291" s="2080"/>
      <c r="K291" s="1386"/>
      <c r="L291" s="1903" t="s">
        <v>7</v>
      </c>
      <c r="M291" s="3527"/>
      <c r="O291" s="1909"/>
      <c r="P291" s="1909"/>
    </row>
    <row r="292" spans="1:17" s="1892" customFormat="1" ht="11.25">
      <c r="A292" s="3526"/>
      <c r="B292" s="1901" t="s">
        <v>12</v>
      </c>
      <c r="C292" s="1902" t="s">
        <v>13</v>
      </c>
      <c r="D292" s="1902" t="s">
        <v>315</v>
      </c>
      <c r="E292" s="2080" t="s">
        <v>316</v>
      </c>
      <c r="F292" s="2080" t="s">
        <v>317</v>
      </c>
      <c r="G292" s="2080" t="s">
        <v>318</v>
      </c>
      <c r="H292" s="2080" t="s">
        <v>319</v>
      </c>
      <c r="I292" s="2080" t="s">
        <v>320</v>
      </c>
      <c r="J292" s="2080" t="s">
        <v>321</v>
      </c>
      <c r="K292" s="1386" t="s">
        <v>310</v>
      </c>
      <c r="L292" s="1903" t="s">
        <v>12</v>
      </c>
      <c r="M292" s="3527"/>
      <c r="O292" s="1909"/>
      <c r="P292" s="1909"/>
    </row>
    <row r="293" spans="1:17" s="1906" customFormat="1" ht="11.25">
      <c r="A293" s="3526"/>
      <c r="B293" s="1904"/>
      <c r="C293" s="1905"/>
      <c r="D293" s="1905" t="s">
        <v>21</v>
      </c>
      <c r="E293" s="2416" t="s">
        <v>22</v>
      </c>
      <c r="F293" s="2416" t="s">
        <v>23</v>
      </c>
      <c r="G293" s="2416" t="s">
        <v>168</v>
      </c>
      <c r="H293" s="2416" t="s">
        <v>24</v>
      </c>
      <c r="I293" s="2416" t="s">
        <v>25</v>
      </c>
      <c r="J293" s="2416" t="s">
        <v>26</v>
      </c>
      <c r="K293" s="2416" t="s">
        <v>322</v>
      </c>
      <c r="L293" s="1905"/>
      <c r="M293" s="3527"/>
      <c r="O293" s="1909"/>
      <c r="P293" s="1909"/>
    </row>
    <row r="294" spans="1:17" s="1892" customFormat="1" ht="12" customHeight="1">
      <c r="A294" s="3526"/>
      <c r="B294" s="1901"/>
      <c r="C294" s="1902"/>
      <c r="D294" s="1921" t="s">
        <v>489</v>
      </c>
      <c r="E294" s="2504"/>
      <c r="F294" s="2694"/>
      <c r="G294" s="2694"/>
      <c r="H294" s="2694"/>
      <c r="I294" s="2694"/>
      <c r="J294" s="2694"/>
      <c r="K294" s="2695"/>
      <c r="L294" s="1901"/>
      <c r="M294" s="3527"/>
      <c r="O294" s="1909"/>
      <c r="P294" s="1909"/>
    </row>
    <row r="295" spans="1:17" s="1892" customFormat="1" ht="12" customHeight="1">
      <c r="A295" s="3526"/>
      <c r="B295" s="1904">
        <v>518</v>
      </c>
      <c r="C295" s="1905"/>
      <c r="D295" s="1898" t="s">
        <v>415</v>
      </c>
      <c r="E295" s="2502">
        <v>176518</v>
      </c>
      <c r="F295" s="2506">
        <v>5277</v>
      </c>
      <c r="G295" s="2506">
        <v>12648</v>
      </c>
      <c r="H295" s="2506">
        <v>79061</v>
      </c>
      <c r="I295" s="2506">
        <v>273504</v>
      </c>
      <c r="J295" s="2506">
        <v>1431</v>
      </c>
      <c r="K295" s="2505">
        <v>274935</v>
      </c>
      <c r="L295" s="1904">
        <v>518</v>
      </c>
      <c r="M295" s="3527"/>
      <c r="N295" s="1896"/>
      <c r="O295" s="1909"/>
      <c r="P295" s="1909"/>
      <c r="Q295" s="1896"/>
    </row>
    <row r="296" spans="1:17" s="1892" customFormat="1" ht="12" customHeight="1">
      <c r="A296" s="3526"/>
      <c r="B296" s="1904">
        <v>519</v>
      </c>
      <c r="C296" s="1905"/>
      <c r="D296" s="1898" t="s">
        <v>490</v>
      </c>
      <c r="E296" s="2502">
        <v>6054</v>
      </c>
      <c r="F296" s="2506">
        <v>5498</v>
      </c>
      <c r="G296" s="2506">
        <v>2793</v>
      </c>
      <c r="H296" s="2506">
        <v>223</v>
      </c>
      <c r="I296" s="2506">
        <v>14568</v>
      </c>
      <c r="J296" s="2506">
        <v>6727</v>
      </c>
      <c r="K296" s="2505">
        <v>21295</v>
      </c>
      <c r="L296" s="1904">
        <v>519</v>
      </c>
      <c r="M296" s="3527"/>
      <c r="N296" s="1896"/>
      <c r="O296" s="1909"/>
      <c r="P296" s="1909"/>
      <c r="Q296" s="1896"/>
    </row>
    <row r="297" spans="1:17" s="1892" customFormat="1" ht="12" customHeight="1">
      <c r="A297" s="3526"/>
      <c r="B297" s="1904">
        <v>520</v>
      </c>
      <c r="C297" s="1905"/>
      <c r="D297" s="1898" t="s">
        <v>491</v>
      </c>
      <c r="E297" s="2502">
        <v>4972</v>
      </c>
      <c r="F297" s="2506">
        <v>834</v>
      </c>
      <c r="G297" s="2506">
        <v>1657</v>
      </c>
      <c r="H297" s="2506">
        <v>705</v>
      </c>
      <c r="I297" s="2506">
        <v>8168</v>
      </c>
      <c r="J297" s="2506">
        <v>625</v>
      </c>
      <c r="K297" s="2505">
        <v>8793</v>
      </c>
      <c r="L297" s="1904">
        <v>520</v>
      </c>
      <c r="M297" s="3527"/>
      <c r="N297" s="1896"/>
      <c r="O297" s="1909"/>
      <c r="P297" s="1909"/>
      <c r="Q297" s="1896"/>
    </row>
    <row r="298" spans="1:17" s="1892" customFormat="1" ht="12" customHeight="1">
      <c r="B298" s="1904">
        <v>521</v>
      </c>
      <c r="C298" s="1905"/>
      <c r="D298" s="1898" t="s">
        <v>492</v>
      </c>
      <c r="E298" s="2502">
        <v>13988</v>
      </c>
      <c r="F298" s="2506">
        <v>217</v>
      </c>
      <c r="G298" s="2506">
        <v>5046</v>
      </c>
      <c r="H298" s="2506">
        <v>1532</v>
      </c>
      <c r="I298" s="2506">
        <v>20783</v>
      </c>
      <c r="J298" s="2506">
        <v>0</v>
      </c>
      <c r="K298" s="2505">
        <v>20783</v>
      </c>
      <c r="L298" s="1904">
        <v>521</v>
      </c>
      <c r="M298" s="3527"/>
      <c r="N298" s="1896"/>
      <c r="O298" s="1909"/>
      <c r="P298" s="1909"/>
      <c r="Q298" s="1896"/>
    </row>
    <row r="299" spans="1:17" s="1892" customFormat="1" ht="12" customHeight="1">
      <c r="B299" s="1904">
        <v>522</v>
      </c>
      <c r="C299" s="1905"/>
      <c r="D299" s="1898" t="s">
        <v>419</v>
      </c>
      <c r="E299" s="2701" t="s">
        <v>370</v>
      </c>
      <c r="F299" s="2416" t="s">
        <v>370</v>
      </c>
      <c r="G299" s="2506">
        <v>0</v>
      </c>
      <c r="H299" s="2506">
        <v>73331</v>
      </c>
      <c r="I299" s="2506">
        <v>73331</v>
      </c>
      <c r="J299" s="2506">
        <v>2735</v>
      </c>
      <c r="K299" s="2505">
        <v>76066</v>
      </c>
      <c r="L299" s="1904">
        <v>522</v>
      </c>
      <c r="M299" s="3527"/>
      <c r="N299" s="1896"/>
      <c r="O299" s="1909"/>
      <c r="P299" s="1909"/>
      <c r="Q299" s="1896"/>
    </row>
    <row r="300" spans="1:17" s="1892" customFormat="1" ht="12" customHeight="1">
      <c r="B300" s="1904">
        <v>523</v>
      </c>
      <c r="C300" s="1905"/>
      <c r="D300" s="1898" t="s">
        <v>487</v>
      </c>
      <c r="E300" s="2701" t="s">
        <v>370</v>
      </c>
      <c r="F300" s="2416" t="s">
        <v>370</v>
      </c>
      <c r="G300" s="2506">
        <v>0</v>
      </c>
      <c r="H300" s="2506">
        <v>2429</v>
      </c>
      <c r="I300" s="2506">
        <v>2429</v>
      </c>
      <c r="J300" s="2506">
        <v>0</v>
      </c>
      <c r="K300" s="2505">
        <v>2429</v>
      </c>
      <c r="L300" s="1904">
        <v>523</v>
      </c>
      <c r="M300" s="3527"/>
      <c r="N300" s="1896"/>
      <c r="O300" s="1909"/>
      <c r="P300" s="1909"/>
      <c r="Q300" s="1896"/>
    </row>
    <row r="301" spans="1:17" s="1892" customFormat="1" ht="12" customHeight="1">
      <c r="B301" s="1904">
        <v>524</v>
      </c>
      <c r="C301" s="1905"/>
      <c r="D301" s="1898" t="s">
        <v>428</v>
      </c>
      <c r="E301" s="2701" t="s">
        <v>370</v>
      </c>
      <c r="F301" s="2416" t="s">
        <v>370</v>
      </c>
      <c r="G301" s="2506">
        <v>0</v>
      </c>
      <c r="H301" s="2416" t="s">
        <v>370</v>
      </c>
      <c r="I301" s="2506">
        <v>0</v>
      </c>
      <c r="J301" s="2506">
        <v>0</v>
      </c>
      <c r="K301" s="2505">
        <v>0</v>
      </c>
      <c r="L301" s="1904">
        <v>524</v>
      </c>
      <c r="M301" s="3527"/>
      <c r="N301" s="1896"/>
      <c r="O301" s="1909"/>
      <c r="P301" s="1909"/>
      <c r="Q301" s="1896"/>
    </row>
    <row r="302" spans="1:17" s="1892" customFormat="1" ht="12" customHeight="1">
      <c r="B302" s="1904">
        <v>525</v>
      </c>
      <c r="C302" s="1905"/>
      <c r="D302" s="1898" t="s">
        <v>429</v>
      </c>
      <c r="E302" s="2701" t="s">
        <v>370</v>
      </c>
      <c r="F302" s="2416" t="s">
        <v>370</v>
      </c>
      <c r="G302" s="2506">
        <v>-606</v>
      </c>
      <c r="H302" s="2416" t="s">
        <v>370</v>
      </c>
      <c r="I302" s="2506">
        <v>-606</v>
      </c>
      <c r="J302" s="2506">
        <v>0</v>
      </c>
      <c r="K302" s="2505">
        <v>-606</v>
      </c>
      <c r="L302" s="1904">
        <v>525</v>
      </c>
      <c r="M302" s="3527"/>
      <c r="N302" s="1896"/>
      <c r="O302" s="1909"/>
      <c r="P302" s="1909"/>
      <c r="Q302" s="1896"/>
    </row>
    <row r="303" spans="1:17" s="1892" customFormat="1" ht="12" customHeight="1">
      <c r="B303" s="1904">
        <v>526</v>
      </c>
      <c r="C303" s="1905"/>
      <c r="D303" s="1898" t="s">
        <v>329</v>
      </c>
      <c r="E303" s="2502">
        <v>2064</v>
      </c>
      <c r="F303" s="2506">
        <v>3</v>
      </c>
      <c r="G303" s="2506">
        <v>305</v>
      </c>
      <c r="H303" s="2506">
        <v>170</v>
      </c>
      <c r="I303" s="2506">
        <v>2542</v>
      </c>
      <c r="J303" s="2506">
        <v>0</v>
      </c>
      <c r="K303" s="2505">
        <v>2542</v>
      </c>
      <c r="L303" s="1904">
        <v>526</v>
      </c>
      <c r="M303" s="1906"/>
      <c r="N303" s="1896"/>
      <c r="O303" s="1909"/>
      <c r="P303" s="1909"/>
      <c r="Q303" s="1896"/>
    </row>
    <row r="304" spans="1:17" s="1892" customFormat="1" ht="12" customHeight="1">
      <c r="B304" s="1904">
        <v>527</v>
      </c>
      <c r="C304" s="1905"/>
      <c r="D304" s="1920" t="s">
        <v>493</v>
      </c>
      <c r="E304" s="2699">
        <v>203596</v>
      </c>
      <c r="F304" s="2506">
        <v>11829</v>
      </c>
      <c r="G304" s="2506">
        <v>21843</v>
      </c>
      <c r="H304" s="2506">
        <v>157451</v>
      </c>
      <c r="I304" s="2506">
        <v>394719</v>
      </c>
      <c r="J304" s="2506">
        <v>11518</v>
      </c>
      <c r="K304" s="2505">
        <v>406237</v>
      </c>
      <c r="L304" s="1904">
        <v>527</v>
      </c>
      <c r="M304" s="1906"/>
      <c r="O304" s="1909"/>
      <c r="P304" s="1909"/>
    </row>
    <row r="305" spans="2:17" s="1892" customFormat="1" ht="12" customHeight="1" thickBot="1">
      <c r="B305" s="1918">
        <v>528</v>
      </c>
      <c r="C305" s="1919"/>
      <c r="D305" s="1924" t="s">
        <v>494</v>
      </c>
      <c r="E305" s="2702">
        <v>2108650</v>
      </c>
      <c r="F305" s="2500">
        <v>3490211</v>
      </c>
      <c r="G305" s="2500">
        <v>816038</v>
      </c>
      <c r="H305" s="2500">
        <v>1242023</v>
      </c>
      <c r="I305" s="2500">
        <v>7656922</v>
      </c>
      <c r="J305" s="2500">
        <v>111608</v>
      </c>
      <c r="K305" s="2499">
        <v>7768530</v>
      </c>
      <c r="L305" s="1919">
        <v>528</v>
      </c>
      <c r="M305" s="1906"/>
      <c r="O305" s="1909"/>
      <c r="P305" s="1909"/>
    </row>
    <row r="306" spans="2:17" s="1892" customFormat="1" ht="12" customHeight="1" thickTop="1">
      <c r="B306" s="1901"/>
      <c r="C306" s="1902"/>
      <c r="D306" s="1921" t="s">
        <v>495</v>
      </c>
      <c r="E306" s="2504"/>
      <c r="F306" s="2694"/>
      <c r="G306" s="2694"/>
      <c r="H306" s="2694"/>
      <c r="I306" s="2694"/>
      <c r="J306" s="2694"/>
      <c r="K306" s="2695"/>
      <c r="L306" s="1901"/>
      <c r="M306" s="1906"/>
      <c r="O306" s="1909"/>
      <c r="P306" s="1909"/>
    </row>
    <row r="307" spans="2:17" s="1892" customFormat="1" ht="12" customHeight="1">
      <c r="B307" s="1904">
        <v>601</v>
      </c>
      <c r="C307" s="1905"/>
      <c r="D307" s="1898" t="s">
        <v>496</v>
      </c>
      <c r="E307" s="2502">
        <v>52235</v>
      </c>
      <c r="F307" s="2506">
        <v>6216</v>
      </c>
      <c r="G307" s="2506">
        <v>25636</v>
      </c>
      <c r="H307" s="2506">
        <v>17487</v>
      </c>
      <c r="I307" s="2506">
        <v>101574</v>
      </c>
      <c r="J307" s="2506">
        <v>159</v>
      </c>
      <c r="K307" s="2505">
        <v>101733</v>
      </c>
      <c r="L307" s="1904">
        <v>601</v>
      </c>
      <c r="M307" s="1906"/>
      <c r="N307" s="1896"/>
      <c r="O307" s="1909"/>
      <c r="P307" s="1909"/>
      <c r="Q307" s="1896"/>
    </row>
    <row r="308" spans="2:17" s="1892" customFormat="1" ht="12" customHeight="1">
      <c r="B308" s="1904">
        <v>602</v>
      </c>
      <c r="C308" s="1905"/>
      <c r="D308" s="1898" t="s">
        <v>497</v>
      </c>
      <c r="E308" s="2502">
        <v>29729</v>
      </c>
      <c r="F308" s="2506">
        <v>108</v>
      </c>
      <c r="G308" s="2506">
        <v>11489</v>
      </c>
      <c r="H308" s="2506">
        <v>1827</v>
      </c>
      <c r="I308" s="2506">
        <v>43153</v>
      </c>
      <c r="J308" s="2506">
        <v>203</v>
      </c>
      <c r="K308" s="2505">
        <v>43356</v>
      </c>
      <c r="L308" s="1904">
        <v>602</v>
      </c>
      <c r="M308" s="1906"/>
      <c r="N308" s="1896"/>
      <c r="O308" s="1909"/>
      <c r="P308" s="1909"/>
      <c r="Q308" s="1896"/>
    </row>
    <row r="309" spans="2:17" s="1892" customFormat="1" ht="12" customHeight="1">
      <c r="B309" s="1904">
        <v>603</v>
      </c>
      <c r="C309" s="1905"/>
      <c r="D309" s="1898" t="s">
        <v>498</v>
      </c>
      <c r="E309" s="2502">
        <v>54147</v>
      </c>
      <c r="F309" s="2506">
        <v>3301</v>
      </c>
      <c r="G309" s="2506">
        <v>7854</v>
      </c>
      <c r="H309" s="2506">
        <v>2575</v>
      </c>
      <c r="I309" s="2506">
        <v>67877</v>
      </c>
      <c r="J309" s="2506">
        <v>462</v>
      </c>
      <c r="K309" s="2505">
        <v>68339</v>
      </c>
      <c r="L309" s="1904">
        <v>603</v>
      </c>
      <c r="M309" s="1906"/>
      <c r="N309" s="1896"/>
      <c r="O309" s="1909"/>
      <c r="P309" s="1909"/>
      <c r="Q309" s="1896"/>
    </row>
    <row r="310" spans="2:17" s="1892" customFormat="1" ht="12" customHeight="1">
      <c r="B310" s="1904">
        <v>604</v>
      </c>
      <c r="C310" s="1905"/>
      <c r="D310" s="1898" t="s">
        <v>499</v>
      </c>
      <c r="E310" s="2502">
        <v>52748</v>
      </c>
      <c r="F310" s="2506">
        <v>2380</v>
      </c>
      <c r="G310" s="2506">
        <v>31254</v>
      </c>
      <c r="H310" s="2506">
        <v>8929</v>
      </c>
      <c r="I310" s="2506">
        <v>95311</v>
      </c>
      <c r="J310" s="2506">
        <v>40</v>
      </c>
      <c r="K310" s="2505">
        <v>95351</v>
      </c>
      <c r="L310" s="1904">
        <v>604</v>
      </c>
      <c r="M310" s="1906"/>
      <c r="N310" s="1896"/>
      <c r="O310" s="1909"/>
      <c r="P310" s="1909"/>
      <c r="Q310" s="1896"/>
    </row>
    <row r="311" spans="2:17" s="1892" customFormat="1" ht="12" customHeight="1">
      <c r="B311" s="1904">
        <v>605</v>
      </c>
      <c r="C311" s="1905"/>
      <c r="D311" s="1898" t="s">
        <v>500</v>
      </c>
      <c r="E311" s="2502">
        <v>0</v>
      </c>
      <c r="F311" s="2506">
        <v>0</v>
      </c>
      <c r="G311" s="2506">
        <v>583</v>
      </c>
      <c r="H311" s="2506">
        <v>0</v>
      </c>
      <c r="I311" s="2506">
        <v>583</v>
      </c>
      <c r="J311" s="2506">
        <v>0</v>
      </c>
      <c r="K311" s="2505">
        <v>583</v>
      </c>
      <c r="L311" s="1904">
        <v>605</v>
      </c>
      <c r="M311" s="1906"/>
      <c r="N311" s="1896"/>
      <c r="O311" s="1909"/>
      <c r="P311" s="1909"/>
      <c r="Q311" s="1896"/>
    </row>
    <row r="312" spans="2:17" s="1892" customFormat="1" ht="12" customHeight="1">
      <c r="B312" s="1904">
        <v>606</v>
      </c>
      <c r="C312" s="1905"/>
      <c r="D312" s="1898" t="s">
        <v>501</v>
      </c>
      <c r="E312" s="2502">
        <v>3979</v>
      </c>
      <c r="F312" s="2506">
        <v>86</v>
      </c>
      <c r="G312" s="2506">
        <v>66</v>
      </c>
      <c r="H312" s="2506">
        <v>314</v>
      </c>
      <c r="I312" s="2506">
        <v>4445</v>
      </c>
      <c r="J312" s="2506">
        <v>0</v>
      </c>
      <c r="K312" s="2505">
        <v>4445</v>
      </c>
      <c r="L312" s="1904">
        <v>606</v>
      </c>
      <c r="M312" s="1906"/>
      <c r="N312" s="1896"/>
      <c r="O312" s="1909"/>
      <c r="P312" s="1909"/>
      <c r="Q312" s="1896"/>
    </row>
    <row r="313" spans="2:17" s="1892" customFormat="1" ht="12" customHeight="1">
      <c r="B313" s="1904">
        <v>607</v>
      </c>
      <c r="C313" s="1905"/>
      <c r="D313" s="1898" t="s">
        <v>502</v>
      </c>
      <c r="E313" s="2502">
        <v>40791</v>
      </c>
      <c r="F313" s="2506">
        <v>861</v>
      </c>
      <c r="G313" s="2506">
        <v>3135</v>
      </c>
      <c r="H313" s="2506">
        <v>14793</v>
      </c>
      <c r="I313" s="2506">
        <v>59580</v>
      </c>
      <c r="J313" s="2506">
        <v>1705</v>
      </c>
      <c r="K313" s="2505">
        <v>61285</v>
      </c>
      <c r="L313" s="1904">
        <v>607</v>
      </c>
      <c r="M313" s="1906"/>
      <c r="N313" s="1896"/>
      <c r="O313" s="1909"/>
      <c r="P313" s="1909"/>
      <c r="Q313" s="1896"/>
    </row>
    <row r="314" spans="2:17" s="1892" customFormat="1" ht="12" customHeight="1">
      <c r="B314" s="1904">
        <v>608</v>
      </c>
      <c r="C314" s="1905"/>
      <c r="D314" s="1898" t="s">
        <v>503</v>
      </c>
      <c r="E314" s="2502">
        <v>19436</v>
      </c>
      <c r="F314" s="2506">
        <v>163</v>
      </c>
      <c r="G314" s="2506">
        <v>76452</v>
      </c>
      <c r="H314" s="2506">
        <v>3040</v>
      </c>
      <c r="I314" s="2506">
        <v>99091</v>
      </c>
      <c r="J314" s="2506">
        <v>957</v>
      </c>
      <c r="K314" s="2505">
        <v>100048</v>
      </c>
      <c r="L314" s="1904">
        <v>608</v>
      </c>
      <c r="M314" s="1906"/>
      <c r="N314" s="1896"/>
      <c r="O314" s="1909"/>
      <c r="P314" s="1909"/>
      <c r="Q314" s="1896"/>
    </row>
    <row r="315" spans="2:17" s="1892" customFormat="1" ht="12" customHeight="1">
      <c r="B315" s="1904">
        <v>609</v>
      </c>
      <c r="C315" s="1905"/>
      <c r="D315" s="1898" t="s">
        <v>504</v>
      </c>
      <c r="E315" s="2502">
        <v>3213</v>
      </c>
      <c r="F315" s="2506">
        <v>130</v>
      </c>
      <c r="G315" s="2506">
        <v>1902</v>
      </c>
      <c r="H315" s="2506">
        <v>7211</v>
      </c>
      <c r="I315" s="2506">
        <v>12456</v>
      </c>
      <c r="J315" s="2506">
        <v>50</v>
      </c>
      <c r="K315" s="2505">
        <v>12506</v>
      </c>
      <c r="L315" s="1904">
        <v>609</v>
      </c>
      <c r="M315" s="1906"/>
      <c r="N315" s="1896"/>
      <c r="O315" s="1909"/>
      <c r="P315" s="1909"/>
      <c r="Q315" s="1896"/>
    </row>
    <row r="316" spans="2:17" s="1892" customFormat="1" ht="12" customHeight="1">
      <c r="B316" s="1904">
        <v>610</v>
      </c>
      <c r="C316" s="1905"/>
      <c r="D316" s="1898" t="s">
        <v>505</v>
      </c>
      <c r="E316" s="2502">
        <v>69</v>
      </c>
      <c r="F316" s="2506">
        <v>11</v>
      </c>
      <c r="G316" s="2506">
        <v>0</v>
      </c>
      <c r="H316" s="2506">
        <v>29</v>
      </c>
      <c r="I316" s="2506">
        <v>109</v>
      </c>
      <c r="J316" s="2506">
        <v>0</v>
      </c>
      <c r="K316" s="2505">
        <v>109</v>
      </c>
      <c r="L316" s="1904">
        <v>610</v>
      </c>
      <c r="M316" s="1906"/>
      <c r="N316" s="1896"/>
      <c r="O316" s="1909"/>
      <c r="P316" s="1909"/>
      <c r="Q316" s="1896"/>
    </row>
    <row r="317" spans="2:17" s="1892" customFormat="1" ht="12" customHeight="1">
      <c r="B317" s="1904">
        <v>611</v>
      </c>
      <c r="C317" s="1905"/>
      <c r="D317" s="1898" t="s">
        <v>419</v>
      </c>
      <c r="E317" s="2701" t="s">
        <v>370</v>
      </c>
      <c r="F317" s="2416" t="s">
        <v>370</v>
      </c>
      <c r="G317" s="2416" t="s">
        <v>370</v>
      </c>
      <c r="H317" s="2506">
        <v>151106</v>
      </c>
      <c r="I317" s="2506">
        <v>151106</v>
      </c>
      <c r="J317" s="2506">
        <v>758</v>
      </c>
      <c r="K317" s="2505">
        <v>151864</v>
      </c>
      <c r="L317" s="1904">
        <v>611</v>
      </c>
      <c r="M317" s="1906"/>
      <c r="N317" s="1896"/>
      <c r="O317" s="1909"/>
      <c r="P317" s="1909"/>
      <c r="Q317" s="1896"/>
    </row>
    <row r="318" spans="2:17" s="1892" customFormat="1" ht="12" customHeight="1">
      <c r="B318" s="1904">
        <v>612</v>
      </c>
      <c r="C318" s="1905"/>
      <c r="D318" s="1898" t="s">
        <v>487</v>
      </c>
      <c r="E318" s="2701" t="s">
        <v>370</v>
      </c>
      <c r="F318" s="2416" t="s">
        <v>370</v>
      </c>
      <c r="G318" s="2416" t="s">
        <v>370</v>
      </c>
      <c r="H318" s="2506">
        <v>78558</v>
      </c>
      <c r="I318" s="2506">
        <v>78558</v>
      </c>
      <c r="J318" s="2506">
        <v>10</v>
      </c>
      <c r="K318" s="2505">
        <v>78568</v>
      </c>
      <c r="L318" s="1904">
        <v>612</v>
      </c>
      <c r="M318" s="1906"/>
      <c r="N318" s="1896"/>
      <c r="O318" s="1909"/>
      <c r="P318" s="1909"/>
      <c r="Q318" s="1896"/>
    </row>
    <row r="319" spans="2:17" s="1892" customFormat="1" ht="12" customHeight="1">
      <c r="B319" s="1904">
        <v>613</v>
      </c>
      <c r="C319" s="1905"/>
      <c r="D319" s="1898" t="s">
        <v>506</v>
      </c>
      <c r="E319" s="2701" t="s">
        <v>370</v>
      </c>
      <c r="F319" s="2416" t="s">
        <v>370</v>
      </c>
      <c r="G319" s="2416" t="s">
        <v>370</v>
      </c>
      <c r="H319" s="2506">
        <v>-3665</v>
      </c>
      <c r="I319" s="2506">
        <v>-3665</v>
      </c>
      <c r="J319" s="2506">
        <v>14</v>
      </c>
      <c r="K319" s="2505">
        <v>-3651</v>
      </c>
      <c r="L319" s="1904">
        <v>613</v>
      </c>
      <c r="M319" s="1906"/>
      <c r="N319" s="1896"/>
      <c r="O319" s="1909"/>
      <c r="P319" s="1909"/>
      <c r="Q319" s="1896"/>
    </row>
    <row r="320" spans="2:17" s="1892" customFormat="1" ht="12" customHeight="1">
      <c r="B320" s="1904">
        <v>614</v>
      </c>
      <c r="C320" s="1905"/>
      <c r="D320" s="1898" t="s">
        <v>507</v>
      </c>
      <c r="E320" s="2701" t="s">
        <v>370</v>
      </c>
      <c r="F320" s="2416" t="s">
        <v>370</v>
      </c>
      <c r="G320" s="2416" t="s">
        <v>370</v>
      </c>
      <c r="H320" s="2506">
        <v>347857</v>
      </c>
      <c r="I320" s="2506">
        <v>347857</v>
      </c>
      <c r="J320" s="2506">
        <v>1930</v>
      </c>
      <c r="K320" s="2505">
        <v>349787</v>
      </c>
      <c r="L320" s="1904">
        <v>614</v>
      </c>
      <c r="M320" s="1906"/>
      <c r="N320" s="1896"/>
      <c r="O320" s="1909"/>
      <c r="P320" s="1909"/>
      <c r="Q320" s="1896"/>
    </row>
    <row r="321" spans="2:17" s="1892" customFormat="1" ht="12" customHeight="1">
      <c r="B321" s="1904">
        <v>615</v>
      </c>
      <c r="C321" s="1905"/>
      <c r="D321" s="1898" t="s">
        <v>508</v>
      </c>
      <c r="E321" s="2701" t="s">
        <v>370</v>
      </c>
      <c r="F321" s="2416" t="s">
        <v>370</v>
      </c>
      <c r="G321" s="2416" t="s">
        <v>370</v>
      </c>
      <c r="H321" s="2506">
        <v>35382</v>
      </c>
      <c r="I321" s="2506">
        <v>35382</v>
      </c>
      <c r="J321" s="2506">
        <v>112</v>
      </c>
      <c r="K321" s="2505">
        <v>35494</v>
      </c>
      <c r="L321" s="1904">
        <v>615</v>
      </c>
      <c r="M321" s="1906"/>
      <c r="N321" s="1896"/>
      <c r="O321" s="1909"/>
      <c r="P321" s="1909"/>
      <c r="Q321" s="1896"/>
    </row>
    <row r="322" spans="2:17" s="1892" customFormat="1" ht="12" customHeight="1">
      <c r="B322" s="1904">
        <v>616</v>
      </c>
      <c r="C322" s="1905"/>
      <c r="D322" s="1898" t="s">
        <v>428</v>
      </c>
      <c r="E322" s="2701" t="s">
        <v>370</v>
      </c>
      <c r="F322" s="2416" t="s">
        <v>370</v>
      </c>
      <c r="G322" s="2506">
        <v>5478</v>
      </c>
      <c r="H322" s="2416" t="s">
        <v>370</v>
      </c>
      <c r="I322" s="2506">
        <v>5478</v>
      </c>
      <c r="J322" s="2506">
        <v>0</v>
      </c>
      <c r="K322" s="2505">
        <v>5478</v>
      </c>
      <c r="L322" s="1904">
        <v>616</v>
      </c>
      <c r="M322" s="1906"/>
      <c r="N322" s="1896"/>
      <c r="O322" s="1909"/>
      <c r="P322" s="1909"/>
      <c r="Q322" s="1896"/>
    </row>
    <row r="323" spans="2:17" s="1892" customFormat="1" ht="12" customHeight="1">
      <c r="B323" s="1904">
        <v>617</v>
      </c>
      <c r="C323" s="1905"/>
      <c r="D323" s="1898" t="s">
        <v>429</v>
      </c>
      <c r="E323" s="2701" t="s">
        <v>370</v>
      </c>
      <c r="F323" s="2416" t="s">
        <v>370</v>
      </c>
      <c r="G323" s="2506">
        <v>-44</v>
      </c>
      <c r="H323" s="2416" t="s">
        <v>370</v>
      </c>
      <c r="I323" s="2506">
        <v>-44</v>
      </c>
      <c r="J323" s="2506">
        <v>0</v>
      </c>
      <c r="K323" s="2505">
        <v>-44</v>
      </c>
      <c r="L323" s="1904">
        <v>617</v>
      </c>
      <c r="M323" s="1906"/>
      <c r="N323" s="1896"/>
      <c r="O323" s="1909"/>
      <c r="P323" s="1909"/>
      <c r="Q323" s="1896"/>
    </row>
    <row r="324" spans="2:17" s="1892" customFormat="1" ht="12" customHeight="1">
      <c r="B324" s="1904">
        <v>618</v>
      </c>
      <c r="C324" s="1905"/>
      <c r="D324" s="1898" t="s">
        <v>329</v>
      </c>
      <c r="E324" s="2502">
        <v>33056</v>
      </c>
      <c r="F324" s="2506">
        <v>65</v>
      </c>
      <c r="G324" s="2506">
        <v>45893</v>
      </c>
      <c r="H324" s="2506">
        <v>19510</v>
      </c>
      <c r="I324" s="2506">
        <v>98524</v>
      </c>
      <c r="J324" s="2506">
        <v>139</v>
      </c>
      <c r="K324" s="2505">
        <v>98663</v>
      </c>
      <c r="L324" s="1904">
        <v>618</v>
      </c>
      <c r="M324" s="1906"/>
      <c r="N324" s="1896"/>
      <c r="O324" s="1909"/>
      <c r="P324" s="1909"/>
      <c r="Q324" s="1896"/>
    </row>
    <row r="325" spans="2:17" s="1892" customFormat="1" ht="15.75" customHeight="1" thickBot="1">
      <c r="B325" s="1918">
        <v>619</v>
      </c>
      <c r="C325" s="1919"/>
      <c r="D325" s="1924" t="s">
        <v>509</v>
      </c>
      <c r="E325" s="2702">
        <v>289403</v>
      </c>
      <c r="F325" s="2500">
        <v>13321</v>
      </c>
      <c r="G325" s="2500">
        <v>209698</v>
      </c>
      <c r="H325" s="2500">
        <v>684953</v>
      </c>
      <c r="I325" s="2500">
        <v>1197375</v>
      </c>
      <c r="J325" s="2500">
        <v>6539</v>
      </c>
      <c r="K325" s="2499">
        <v>1203914</v>
      </c>
      <c r="L325" s="1918">
        <v>619</v>
      </c>
      <c r="M325" s="1906"/>
      <c r="O325" s="1909"/>
      <c r="P325" s="1909"/>
    </row>
    <row r="326" spans="2:17" s="1892" customFormat="1" ht="16.5" customHeight="1" thickTop="1" thickBot="1">
      <c r="B326" s="1901">
        <v>620</v>
      </c>
      <c r="C326" s="1902"/>
      <c r="D326" s="1921" t="s">
        <v>510</v>
      </c>
      <c r="E326" s="2709">
        <v>3147416</v>
      </c>
      <c r="F326" s="2496">
        <v>4208189</v>
      </c>
      <c r="G326" s="2496">
        <v>2822183</v>
      </c>
      <c r="H326" s="2710">
        <v>4387343</v>
      </c>
      <c r="I326" s="2710">
        <v>14565131</v>
      </c>
      <c r="J326" s="2710">
        <v>200797</v>
      </c>
      <c r="K326" s="2711">
        <v>14765928</v>
      </c>
      <c r="L326" s="1901">
        <v>620</v>
      </c>
      <c r="M326" s="1906"/>
      <c r="O326" s="1909"/>
      <c r="P326" s="1909"/>
    </row>
    <row r="327" spans="2:17" s="1892" customFormat="1" ht="27" customHeight="1">
      <c r="B327" s="1928"/>
      <c r="C327" s="1929"/>
      <c r="D327" s="1927"/>
      <c r="E327" s="2079"/>
      <c r="F327" s="2079"/>
      <c r="G327" s="2079"/>
      <c r="H327" s="2079"/>
      <c r="I327" s="2079"/>
      <c r="J327" s="2079"/>
      <c r="K327" s="2079"/>
      <c r="L327" s="1875"/>
      <c r="M327" s="1913">
        <v>51</v>
      </c>
      <c r="O327" s="1909"/>
      <c r="P327" s="1909"/>
    </row>
    <row r="328" spans="2:17" s="1894" customFormat="1" ht="12" customHeight="1">
      <c r="B328" s="2898"/>
      <c r="C328" s="2898"/>
      <c r="E328" s="2415"/>
      <c r="F328" s="2415"/>
      <c r="G328" s="2415"/>
      <c r="H328" s="2415"/>
      <c r="I328" s="2415"/>
      <c r="J328" s="2415"/>
      <c r="K328" s="2415"/>
      <c r="L328" s="2898"/>
      <c r="M328" s="2898"/>
      <c r="O328" s="1909"/>
      <c r="P328" s="1909"/>
    </row>
    <row r="329" spans="2:17" ht="14.1" customHeight="1">
      <c r="O329" s="1909"/>
      <c r="P329" s="1909"/>
    </row>
    <row r="330" spans="2:17" ht="14.1" customHeight="1">
      <c r="O330" s="1909"/>
      <c r="P330" s="1909"/>
    </row>
    <row r="331" spans="2:17" ht="14.1" customHeight="1">
      <c r="O331" s="1909"/>
      <c r="P331" s="1909"/>
    </row>
    <row r="332" spans="2:17" ht="14.1" customHeight="1">
      <c r="O332" s="1909"/>
      <c r="P332" s="1909"/>
    </row>
    <row r="333" spans="2:17" ht="14.1" customHeight="1">
      <c r="O333" s="1909"/>
      <c r="P333" s="1909"/>
    </row>
    <row r="334" spans="2:17" ht="14.1" customHeight="1">
      <c r="O334" s="1909"/>
      <c r="P334" s="1909"/>
    </row>
    <row r="335" spans="2:17" ht="14.1" customHeight="1">
      <c r="O335" s="1909"/>
      <c r="P335" s="1909"/>
    </row>
    <row r="336" spans="2:17" ht="14.1" customHeight="1">
      <c r="O336" s="1909"/>
      <c r="P336" s="1909"/>
    </row>
    <row r="337" spans="15:16" ht="14.1" customHeight="1">
      <c r="O337" s="1909"/>
      <c r="P337" s="1909"/>
    </row>
    <row r="338" spans="15:16" ht="14.1" customHeight="1">
      <c r="O338" s="1909"/>
      <c r="P338" s="1909"/>
    </row>
    <row r="339" spans="15:16" ht="14.1" customHeight="1">
      <c r="O339" s="1909"/>
      <c r="P339" s="1909"/>
    </row>
    <row r="340" spans="15:16" ht="14.1" customHeight="1">
      <c r="O340" s="1909"/>
      <c r="P340" s="1909"/>
    </row>
    <row r="341" spans="15:16" ht="14.1" customHeight="1">
      <c r="O341" s="1909"/>
      <c r="P341" s="1909"/>
    </row>
    <row r="342" spans="15:16" ht="14.1" customHeight="1">
      <c r="O342" s="1909"/>
      <c r="P342" s="1909"/>
    </row>
    <row r="343" spans="15:16" ht="14.1" customHeight="1">
      <c r="O343" s="1909"/>
      <c r="P343" s="1909"/>
    </row>
    <row r="344" spans="15:16" ht="14.1" customHeight="1">
      <c r="O344" s="1909"/>
      <c r="P344" s="1909"/>
    </row>
    <row r="345" spans="15:16" ht="14.1" customHeight="1">
      <c r="O345" s="1909"/>
      <c r="P345" s="1909"/>
    </row>
    <row r="346" spans="15:16" ht="14.1" customHeight="1">
      <c r="O346" s="1909"/>
      <c r="P346" s="1909"/>
    </row>
    <row r="347" spans="15:16" ht="14.1" customHeight="1">
      <c r="O347" s="1909"/>
      <c r="P347" s="1909"/>
    </row>
    <row r="348" spans="15:16" ht="14.1" customHeight="1">
      <c r="O348" s="1909"/>
      <c r="P348" s="1909"/>
    </row>
    <row r="349" spans="15:16" ht="14.1" customHeight="1">
      <c r="O349" s="1909"/>
      <c r="P349" s="1909"/>
    </row>
    <row r="350" spans="15:16" ht="14.1" customHeight="1">
      <c r="O350" s="1909"/>
      <c r="P350" s="1909"/>
    </row>
    <row r="351" spans="15:16" ht="14.1" customHeight="1">
      <c r="O351" s="1909"/>
      <c r="P351" s="1909"/>
    </row>
    <row r="352" spans="15:16" ht="14.1" customHeight="1">
      <c r="O352" s="1909"/>
      <c r="P352" s="1909"/>
    </row>
    <row r="353" spans="15:16" ht="14.1" customHeight="1">
      <c r="O353" s="1909"/>
      <c r="P353" s="1909"/>
    </row>
    <row r="354" spans="15:16" ht="14.1" customHeight="1">
      <c r="O354" s="1909"/>
      <c r="P354" s="1909"/>
    </row>
    <row r="355" spans="15:16" ht="14.1" customHeight="1">
      <c r="O355" s="1909"/>
      <c r="P355" s="1909"/>
    </row>
    <row r="356" spans="15:16" ht="14.1" customHeight="1">
      <c r="O356" s="1909"/>
      <c r="P356" s="1909"/>
    </row>
    <row r="357" spans="15:16" ht="14.1" customHeight="1">
      <c r="O357" s="1909"/>
      <c r="P357" s="1909"/>
    </row>
    <row r="358" spans="15:16" ht="14.1" customHeight="1">
      <c r="O358" s="1909"/>
      <c r="P358" s="1909"/>
    </row>
  </sheetData>
  <mergeCells count="18">
    <mergeCell ref="A92:A108"/>
    <mergeCell ref="M92:M111"/>
    <mergeCell ref="A1:A13"/>
    <mergeCell ref="M1:M20"/>
    <mergeCell ref="M48:M49"/>
    <mergeCell ref="M80:M91"/>
    <mergeCell ref="A82:A91"/>
    <mergeCell ref="M137:M138"/>
    <mergeCell ref="M142:M143"/>
    <mergeCell ref="M177:M188"/>
    <mergeCell ref="A179:A188"/>
    <mergeCell ref="A189:A206"/>
    <mergeCell ref="M189:M208"/>
    <mergeCell ref="M233:M235"/>
    <mergeCell ref="M271:M282"/>
    <mergeCell ref="A273:A282"/>
    <mergeCell ref="A283:A297"/>
    <mergeCell ref="M283:M302"/>
  </mergeCells>
  <printOptions horizontalCentered="1" verticalCentered="1"/>
  <pageMargins left="0.65" right="0.25" top="0.5" bottom="0.5" header="0.25" footer="0.25"/>
  <pageSetup scale="94" orientation="landscape" blackAndWhite="1" horizontalDpi="1200" verticalDpi="1200" copies="2" r:id="rId1"/>
  <headerFooter alignWithMargins="0"/>
  <rowBreaks count="6" manualBreakCount="6">
    <brk id="45" max="12" man="1"/>
    <brk id="91" max="12" man="1"/>
    <brk id="139" max="12" man="1"/>
    <brk id="188" max="12" man="1"/>
    <brk id="236" max="12" man="1"/>
    <brk id="282" max="12" man="1"/>
  </rowBreaks>
</worksheet>
</file>

<file path=xl/worksheets/sheet41.xml><?xml version="1.0" encoding="utf-8"?>
<worksheet xmlns="http://schemas.openxmlformats.org/spreadsheetml/2006/main" xmlns:r="http://schemas.openxmlformats.org/officeDocument/2006/relationships">
  <sheetPr codeName="Sheet41">
    <pageSetUpPr fitToPage="1"/>
  </sheetPr>
  <dimension ref="A1:I57"/>
  <sheetViews>
    <sheetView zoomScaleNormal="100" workbookViewId="0"/>
  </sheetViews>
  <sheetFormatPr defaultRowHeight="11.25"/>
  <cols>
    <col min="1" max="1" width="3.375" style="748" customWidth="1"/>
    <col min="2" max="2" width="4.125" style="748" customWidth="1"/>
    <col min="3" max="3" width="6" style="748" bestFit="1" customWidth="1"/>
    <col min="4" max="4" width="31.75" style="748" customWidth="1"/>
    <col min="5" max="5" width="12.875" style="748" customWidth="1"/>
    <col min="6" max="6" width="14.375" style="748" customWidth="1"/>
    <col min="7" max="7" width="16.125" style="748" customWidth="1"/>
    <col min="8" max="8" width="3.25" style="748" customWidth="1"/>
    <col min="9" max="16384" width="9" style="748"/>
  </cols>
  <sheetData>
    <row r="1" spans="1:8" ht="13.5" customHeight="1">
      <c r="A1" s="1046" t="s">
        <v>511</v>
      </c>
      <c r="B1" s="951"/>
      <c r="C1" s="951"/>
      <c r="D1" s="951"/>
      <c r="E1" s="2926"/>
      <c r="F1" s="951"/>
      <c r="G1" s="951"/>
      <c r="H1" s="1229"/>
    </row>
    <row r="2" spans="1:8" ht="13.5" customHeight="1">
      <c r="A2" s="978" t="s">
        <v>1</v>
      </c>
      <c r="B2" s="977"/>
      <c r="C2" s="977"/>
      <c r="D2" s="976"/>
      <c r="E2" s="977"/>
      <c r="F2" s="977"/>
      <c r="G2" s="977"/>
      <c r="H2" s="720"/>
    </row>
    <row r="3" spans="1:8" ht="13.5" customHeight="1">
      <c r="A3" s="1610"/>
      <c r="B3" s="977"/>
      <c r="C3" s="977"/>
      <c r="D3" s="977"/>
      <c r="E3" s="977"/>
      <c r="F3" s="977"/>
      <c r="G3" s="975"/>
      <c r="H3" s="974"/>
    </row>
    <row r="4" spans="1:8" ht="13.5" customHeight="1">
      <c r="A4" s="973" t="s">
        <v>3054</v>
      </c>
      <c r="B4" s="2143" t="s">
        <v>512</v>
      </c>
      <c r="C4" s="975"/>
      <c r="D4" s="975"/>
      <c r="E4" s="975"/>
      <c r="F4" s="975"/>
      <c r="G4" s="975"/>
      <c r="H4" s="974"/>
    </row>
    <row r="5" spans="1:8" ht="13.5" customHeight="1">
      <c r="A5" s="973" t="s">
        <v>67</v>
      </c>
      <c r="B5" s="2143" t="s">
        <v>3055</v>
      </c>
      <c r="C5" s="975"/>
      <c r="D5" s="975"/>
      <c r="E5" s="975"/>
      <c r="F5" s="975"/>
      <c r="G5" s="975"/>
      <c r="H5" s="974"/>
    </row>
    <row r="6" spans="1:8" ht="13.5" customHeight="1">
      <c r="A6" s="721" t="s">
        <v>3056</v>
      </c>
      <c r="B6" s="2143"/>
      <c r="C6" s="975"/>
      <c r="D6" s="975"/>
      <c r="E6" s="975"/>
      <c r="F6" s="975"/>
      <c r="G6" s="975"/>
      <c r="H6" s="974"/>
    </row>
    <row r="7" spans="1:8" ht="13.5" customHeight="1">
      <c r="A7" s="973" t="s">
        <v>68</v>
      </c>
      <c r="B7" s="2143" t="s">
        <v>3057</v>
      </c>
      <c r="C7" s="975"/>
      <c r="D7" s="975"/>
      <c r="E7" s="975"/>
      <c r="F7" s="975"/>
      <c r="G7" s="975"/>
      <c r="H7" s="974"/>
    </row>
    <row r="8" spans="1:8" ht="13.5" customHeight="1">
      <c r="A8" s="721" t="s">
        <v>3058</v>
      </c>
      <c r="B8" s="2143"/>
      <c r="C8" s="975"/>
      <c r="D8" s="975"/>
      <c r="E8" s="975"/>
      <c r="F8" s="975"/>
      <c r="G8" s="975"/>
      <c r="H8" s="974"/>
    </row>
    <row r="9" spans="1:8" ht="13.5" customHeight="1">
      <c r="A9" s="721" t="s">
        <v>3059</v>
      </c>
      <c r="B9" s="2143"/>
      <c r="C9" s="975"/>
      <c r="D9" s="975"/>
      <c r="E9" s="975"/>
      <c r="F9" s="975"/>
      <c r="G9" s="975"/>
      <c r="H9" s="974"/>
    </row>
    <row r="10" spans="1:8" ht="13.5" customHeight="1">
      <c r="A10" s="721" t="s">
        <v>3060</v>
      </c>
      <c r="B10" s="2143"/>
      <c r="C10" s="975"/>
      <c r="D10" s="975"/>
      <c r="E10" s="975"/>
      <c r="F10" s="975"/>
      <c r="G10" s="975"/>
      <c r="H10" s="974"/>
    </row>
    <row r="11" spans="1:8" ht="13.5" customHeight="1">
      <c r="A11" s="721" t="s">
        <v>3061</v>
      </c>
      <c r="B11" s="2143"/>
      <c r="C11" s="975"/>
      <c r="D11" s="975"/>
      <c r="E11" s="975"/>
      <c r="F11" s="975"/>
      <c r="G11" s="975"/>
      <c r="H11" s="974"/>
    </row>
    <row r="12" spans="1:8" ht="13.5" customHeight="1">
      <c r="A12" s="973" t="s">
        <v>69</v>
      </c>
      <c r="B12" s="2143" t="s">
        <v>513</v>
      </c>
      <c r="C12" s="975"/>
      <c r="D12" s="975"/>
      <c r="E12" s="975"/>
      <c r="F12" s="975"/>
      <c r="G12" s="975"/>
      <c r="H12" s="974"/>
    </row>
    <row r="13" spans="1:8" ht="13.5" customHeight="1">
      <c r="A13" s="721" t="s">
        <v>3062</v>
      </c>
      <c r="B13" s="2143"/>
      <c r="C13" s="975"/>
      <c r="D13" s="975"/>
      <c r="E13" s="975"/>
      <c r="F13" s="975"/>
      <c r="G13" s="975"/>
      <c r="H13" s="974"/>
    </row>
    <row r="14" spans="1:8" ht="13.5" customHeight="1">
      <c r="A14" s="973" t="s">
        <v>70</v>
      </c>
      <c r="B14" s="2143" t="s">
        <v>3063</v>
      </c>
      <c r="C14" s="975"/>
      <c r="D14" s="975"/>
      <c r="E14" s="975"/>
      <c r="F14" s="975"/>
      <c r="G14" s="975"/>
      <c r="H14" s="974"/>
    </row>
    <row r="15" spans="1:8" ht="13.5" customHeight="1">
      <c r="A15" s="973" t="s">
        <v>514</v>
      </c>
      <c r="B15" s="2143" t="s">
        <v>515</v>
      </c>
      <c r="C15" s="975"/>
      <c r="D15" s="975"/>
      <c r="E15" s="975"/>
      <c r="F15" s="975"/>
      <c r="G15" s="975"/>
      <c r="H15" s="974"/>
    </row>
    <row r="16" spans="1:8" ht="13.5" customHeight="1">
      <c r="A16" s="971"/>
      <c r="B16" s="724"/>
      <c r="C16" s="724"/>
      <c r="D16" s="724"/>
      <c r="E16" s="724"/>
      <c r="F16" s="724"/>
      <c r="G16" s="724"/>
      <c r="H16" s="719"/>
    </row>
    <row r="17" spans="1:8" ht="13.5" customHeight="1">
      <c r="A17" s="1047"/>
      <c r="B17" s="974"/>
      <c r="C17" s="974"/>
      <c r="D17" s="974"/>
      <c r="E17" s="974"/>
      <c r="F17" s="974"/>
      <c r="G17" s="970" t="s">
        <v>516</v>
      </c>
      <c r="H17" s="974"/>
    </row>
    <row r="18" spans="1:8" ht="13.5" customHeight="1">
      <c r="A18" s="1047" t="s">
        <v>7</v>
      </c>
      <c r="B18" s="970" t="s">
        <v>8</v>
      </c>
      <c r="C18" s="970" t="s">
        <v>517</v>
      </c>
      <c r="D18" s="974"/>
      <c r="E18" s="974"/>
      <c r="F18" s="970" t="s">
        <v>518</v>
      </c>
      <c r="G18" s="970" t="s">
        <v>519</v>
      </c>
      <c r="H18" s="970" t="s">
        <v>7</v>
      </c>
    </row>
    <row r="19" spans="1:8" ht="13.5" customHeight="1">
      <c r="A19" s="1047" t="s">
        <v>12</v>
      </c>
      <c r="B19" s="970" t="s">
        <v>13</v>
      </c>
      <c r="C19" s="970" t="s">
        <v>520</v>
      </c>
      <c r="D19" s="970" t="s">
        <v>521</v>
      </c>
      <c r="E19" s="970" t="s">
        <v>427</v>
      </c>
      <c r="F19" s="970" t="s">
        <v>522</v>
      </c>
      <c r="G19" s="970" t="s">
        <v>523</v>
      </c>
      <c r="H19" s="970" t="s">
        <v>12</v>
      </c>
    </row>
    <row r="20" spans="1:8" ht="13.5" customHeight="1" thickBot="1">
      <c r="A20" s="969"/>
      <c r="B20" s="719"/>
      <c r="C20" s="719"/>
      <c r="D20" s="963" t="s">
        <v>21</v>
      </c>
      <c r="E20" s="970" t="s">
        <v>22</v>
      </c>
      <c r="F20" s="970" t="s">
        <v>23</v>
      </c>
      <c r="G20" s="970" t="s">
        <v>168</v>
      </c>
      <c r="H20" s="719"/>
    </row>
    <row r="21" spans="1:8" ht="13.5" customHeight="1">
      <c r="A21" s="941">
        <v>1</v>
      </c>
      <c r="B21" s="719"/>
      <c r="C21" s="963" t="s">
        <v>524</v>
      </c>
      <c r="D21" s="2144" t="s">
        <v>525</v>
      </c>
      <c r="E21" s="1930" t="s">
        <v>370</v>
      </c>
      <c r="F21" s="1931"/>
      <c r="G21" s="1932">
        <v>0</v>
      </c>
      <c r="H21" s="963">
        <v>1</v>
      </c>
    </row>
    <row r="22" spans="1:8" ht="13.5" customHeight="1">
      <c r="A22" s="941">
        <v>2</v>
      </c>
      <c r="B22" s="719"/>
      <c r="C22" s="963" t="s">
        <v>526</v>
      </c>
      <c r="D22" s="2144" t="s">
        <v>527</v>
      </c>
      <c r="E22" s="1933">
        <v>45309</v>
      </c>
      <c r="F22" s="1934"/>
      <c r="G22" s="1935">
        <v>-357</v>
      </c>
      <c r="H22" s="963">
        <v>2</v>
      </c>
    </row>
    <row r="23" spans="1:8" ht="13.5" customHeight="1">
      <c r="A23" s="941">
        <v>3</v>
      </c>
      <c r="B23" s="719"/>
      <c r="C23" s="963" t="s">
        <v>528</v>
      </c>
      <c r="D23" s="2144" t="s">
        <v>529</v>
      </c>
      <c r="E23" s="1933">
        <v>2381</v>
      </c>
      <c r="F23" s="1934"/>
      <c r="G23" s="1935">
        <v>-11</v>
      </c>
      <c r="H23" s="963">
        <v>3</v>
      </c>
    </row>
    <row r="24" spans="1:8" ht="13.5" customHeight="1">
      <c r="A24" s="941">
        <v>4</v>
      </c>
      <c r="B24" s="719"/>
      <c r="C24" s="963" t="s">
        <v>530</v>
      </c>
      <c r="D24" s="2144" t="s">
        <v>531</v>
      </c>
      <c r="E24" s="1933">
        <v>3997</v>
      </c>
      <c r="F24" s="1934"/>
      <c r="G24" s="1935">
        <v>-106</v>
      </c>
      <c r="H24" s="963">
        <v>4</v>
      </c>
    </row>
    <row r="25" spans="1:8" ht="13.5" customHeight="1">
      <c r="A25" s="941">
        <v>5</v>
      </c>
      <c r="B25" s="719"/>
      <c r="C25" s="963" t="s">
        <v>532</v>
      </c>
      <c r="D25" s="2144" t="s">
        <v>533</v>
      </c>
      <c r="E25" s="1933">
        <v>66280</v>
      </c>
      <c r="F25" s="1934"/>
      <c r="G25" s="1935">
        <v>684</v>
      </c>
      <c r="H25" s="963">
        <v>5</v>
      </c>
    </row>
    <row r="26" spans="1:8" ht="13.5" customHeight="1">
      <c r="A26" s="941">
        <v>6</v>
      </c>
      <c r="B26" s="719"/>
      <c r="C26" s="963" t="s">
        <v>534</v>
      </c>
      <c r="D26" s="2144" t="s">
        <v>535</v>
      </c>
      <c r="E26" s="1933">
        <v>0</v>
      </c>
      <c r="F26" s="1934"/>
      <c r="G26" s="1935">
        <v>0</v>
      </c>
      <c r="H26" s="963">
        <v>6</v>
      </c>
    </row>
    <row r="27" spans="1:8" ht="13.5" customHeight="1">
      <c r="A27" s="941">
        <v>7</v>
      </c>
      <c r="B27" s="719"/>
      <c r="C27" s="963" t="s">
        <v>536</v>
      </c>
      <c r="D27" s="2144" t="s">
        <v>537</v>
      </c>
      <c r="E27" s="1933">
        <v>402786</v>
      </c>
      <c r="F27" s="1934"/>
      <c r="G27" s="1935">
        <v>13383</v>
      </c>
      <c r="H27" s="963">
        <v>7</v>
      </c>
    </row>
    <row r="28" spans="1:8" ht="13.5" customHeight="1">
      <c r="A28" s="941">
        <v>8</v>
      </c>
      <c r="B28" s="719"/>
      <c r="C28" s="963" t="s">
        <v>538</v>
      </c>
      <c r="D28" s="2144" t="s">
        <v>539</v>
      </c>
      <c r="E28" s="1933">
        <v>520108</v>
      </c>
      <c r="F28" s="1934"/>
      <c r="G28" s="1935">
        <v>-13442</v>
      </c>
      <c r="H28" s="963">
        <v>8</v>
      </c>
    </row>
    <row r="29" spans="1:8" ht="13.5" customHeight="1">
      <c r="A29" s="941">
        <v>9</v>
      </c>
      <c r="B29" s="719"/>
      <c r="C29" s="963" t="s">
        <v>540</v>
      </c>
      <c r="D29" s="2144" t="s">
        <v>541</v>
      </c>
      <c r="E29" s="1933">
        <v>132026</v>
      </c>
      <c r="F29" s="1934"/>
      <c r="G29" s="1935">
        <v>2216</v>
      </c>
      <c r="H29" s="963">
        <v>9</v>
      </c>
    </row>
    <row r="30" spans="1:8" ht="13.5" customHeight="1">
      <c r="A30" s="941">
        <v>10</v>
      </c>
      <c r="B30" s="719"/>
      <c r="C30" s="963" t="s">
        <v>542</v>
      </c>
      <c r="D30" s="2144" t="s">
        <v>543</v>
      </c>
      <c r="E30" s="1933">
        <v>1545</v>
      </c>
      <c r="F30" s="1934"/>
      <c r="G30" s="1935">
        <v>79</v>
      </c>
      <c r="H30" s="963">
        <v>10</v>
      </c>
    </row>
    <row r="31" spans="1:8" ht="13.5" customHeight="1">
      <c r="A31" s="941">
        <v>11</v>
      </c>
      <c r="B31" s="719"/>
      <c r="C31" s="963" t="s">
        <v>544</v>
      </c>
      <c r="D31" s="2144" t="s">
        <v>545</v>
      </c>
      <c r="E31" s="1933">
        <v>21900</v>
      </c>
      <c r="F31" s="1934"/>
      <c r="G31" s="1935">
        <v>70</v>
      </c>
      <c r="H31" s="963">
        <v>11</v>
      </c>
    </row>
    <row r="32" spans="1:8" ht="13.5" customHeight="1">
      <c r="A32" s="941">
        <v>12</v>
      </c>
      <c r="B32" s="719"/>
      <c r="C32" s="963" t="s">
        <v>546</v>
      </c>
      <c r="D32" s="2144" t="s">
        <v>547</v>
      </c>
      <c r="E32" s="1933">
        <v>1221</v>
      </c>
      <c r="F32" s="1934"/>
      <c r="G32" s="1935">
        <v>-25</v>
      </c>
      <c r="H32" s="963">
        <v>12</v>
      </c>
    </row>
    <row r="33" spans="1:8" ht="13.5" customHeight="1">
      <c r="A33" s="941">
        <v>13</v>
      </c>
      <c r="B33" s="719"/>
      <c r="C33" s="963" t="s">
        <v>548</v>
      </c>
      <c r="D33" s="2144" t="s">
        <v>549</v>
      </c>
      <c r="E33" s="1933">
        <v>86</v>
      </c>
      <c r="F33" s="1934"/>
      <c r="G33" s="1935">
        <v>-86</v>
      </c>
      <c r="H33" s="963">
        <v>13</v>
      </c>
    </row>
    <row r="34" spans="1:8" ht="13.5" customHeight="1">
      <c r="A34" s="941">
        <v>14</v>
      </c>
      <c r="B34" s="719"/>
      <c r="C34" s="963" t="s">
        <v>550</v>
      </c>
      <c r="D34" s="2144" t="s">
        <v>551</v>
      </c>
      <c r="E34" s="1933">
        <v>5490</v>
      </c>
      <c r="F34" s="1934"/>
      <c r="G34" s="1935">
        <v>-108</v>
      </c>
      <c r="H34" s="963">
        <v>14</v>
      </c>
    </row>
    <row r="35" spans="1:8" ht="13.5" customHeight="1">
      <c r="A35" s="941">
        <v>15</v>
      </c>
      <c r="B35" s="719"/>
      <c r="C35" s="963" t="s">
        <v>552</v>
      </c>
      <c r="D35" s="2144" t="s">
        <v>553</v>
      </c>
      <c r="E35" s="1933">
        <v>6098</v>
      </c>
      <c r="F35" s="1934"/>
      <c r="G35" s="1935">
        <v>-885</v>
      </c>
      <c r="H35" s="963">
        <v>15</v>
      </c>
    </row>
    <row r="36" spans="1:8" ht="13.5" customHeight="1">
      <c r="A36" s="941">
        <v>16</v>
      </c>
      <c r="B36" s="719"/>
      <c r="C36" s="963" t="s">
        <v>554</v>
      </c>
      <c r="D36" s="2144" t="s">
        <v>555</v>
      </c>
      <c r="E36" s="1933">
        <v>11</v>
      </c>
      <c r="F36" s="1934"/>
      <c r="G36" s="1935">
        <v>0</v>
      </c>
      <c r="H36" s="963">
        <v>16</v>
      </c>
    </row>
    <row r="37" spans="1:8" ht="13.5" customHeight="1">
      <c r="A37" s="941">
        <v>17</v>
      </c>
      <c r="B37" s="719"/>
      <c r="C37" s="963" t="s">
        <v>556</v>
      </c>
      <c r="D37" s="2144" t="s">
        <v>557</v>
      </c>
      <c r="E37" s="1933">
        <v>617</v>
      </c>
      <c r="F37" s="1934"/>
      <c r="G37" s="1935">
        <v>0</v>
      </c>
      <c r="H37" s="963">
        <v>17</v>
      </c>
    </row>
    <row r="38" spans="1:8" ht="13.5" customHeight="1">
      <c r="A38" s="941">
        <v>18</v>
      </c>
      <c r="B38" s="719"/>
      <c r="C38" s="963" t="s">
        <v>558</v>
      </c>
      <c r="D38" s="2144" t="s">
        <v>559</v>
      </c>
      <c r="E38" s="1933">
        <v>104</v>
      </c>
      <c r="F38" s="1934"/>
      <c r="G38" s="1935">
        <v>9</v>
      </c>
      <c r="H38" s="963">
        <v>18</v>
      </c>
    </row>
    <row r="39" spans="1:8" ht="13.5" customHeight="1">
      <c r="A39" s="941">
        <v>19</v>
      </c>
      <c r="B39" s="719"/>
      <c r="C39" s="963" t="s">
        <v>560</v>
      </c>
      <c r="D39" s="2144" t="s">
        <v>561</v>
      </c>
      <c r="E39" s="1933">
        <v>25074</v>
      </c>
      <c r="F39" s="1934"/>
      <c r="G39" s="1935">
        <v>-636</v>
      </c>
      <c r="H39" s="963">
        <v>19</v>
      </c>
    </row>
    <row r="40" spans="1:8" ht="13.5" customHeight="1">
      <c r="A40" s="941">
        <v>20</v>
      </c>
      <c r="B40" s="719"/>
      <c r="C40" s="963" t="s">
        <v>562</v>
      </c>
      <c r="D40" s="2144" t="s">
        <v>563</v>
      </c>
      <c r="E40" s="1933">
        <v>16492</v>
      </c>
      <c r="F40" s="1934"/>
      <c r="G40" s="1935">
        <v>788</v>
      </c>
      <c r="H40" s="963">
        <v>20</v>
      </c>
    </row>
    <row r="41" spans="1:8" ht="13.5" customHeight="1">
      <c r="A41" s="941">
        <v>21</v>
      </c>
      <c r="B41" s="719"/>
      <c r="C41" s="963" t="s">
        <v>564</v>
      </c>
      <c r="D41" s="2144" t="s">
        <v>565</v>
      </c>
      <c r="E41" s="1933">
        <v>159889</v>
      </c>
      <c r="F41" s="1934"/>
      <c r="G41" s="1935">
        <v>23379</v>
      </c>
      <c r="H41" s="963">
        <v>21</v>
      </c>
    </row>
    <row r="42" spans="1:8" ht="13.5" customHeight="1">
      <c r="A42" s="941">
        <v>22</v>
      </c>
      <c r="B42" s="719"/>
      <c r="C42" s="963" t="s">
        <v>566</v>
      </c>
      <c r="D42" s="2144" t="s">
        <v>567</v>
      </c>
      <c r="E42" s="1933">
        <v>0</v>
      </c>
      <c r="F42" s="1934"/>
      <c r="G42" s="1935">
        <v>0</v>
      </c>
      <c r="H42" s="963">
        <v>22</v>
      </c>
    </row>
    <row r="43" spans="1:8" ht="13.5" customHeight="1">
      <c r="A43" s="941">
        <v>23</v>
      </c>
      <c r="B43" s="719"/>
      <c r="C43" s="963" t="s">
        <v>568</v>
      </c>
      <c r="D43" s="2144" t="s">
        <v>569</v>
      </c>
      <c r="E43" s="1933">
        <v>3052</v>
      </c>
      <c r="F43" s="1934"/>
      <c r="G43" s="1935">
        <v>73</v>
      </c>
      <c r="H43" s="963">
        <v>23</v>
      </c>
    </row>
    <row r="44" spans="1:8" ht="13.5" customHeight="1">
      <c r="A44" s="941">
        <v>24</v>
      </c>
      <c r="B44" s="719"/>
      <c r="C44" s="963" t="s">
        <v>570</v>
      </c>
      <c r="D44" s="2144" t="s">
        <v>571</v>
      </c>
      <c r="E44" s="1933">
        <v>494</v>
      </c>
      <c r="F44" s="1934"/>
      <c r="G44" s="1935">
        <v>-20</v>
      </c>
      <c r="H44" s="963">
        <v>24</v>
      </c>
    </row>
    <row r="45" spans="1:8" ht="13.5" customHeight="1">
      <c r="A45" s="941">
        <v>25</v>
      </c>
      <c r="B45" s="719"/>
      <c r="C45" s="963" t="s">
        <v>572</v>
      </c>
      <c r="D45" s="2144" t="s">
        <v>573</v>
      </c>
      <c r="E45" s="1936">
        <v>22956</v>
      </c>
      <c r="F45" s="1934"/>
      <c r="G45" s="1935">
        <v>6517</v>
      </c>
      <c r="H45" s="963">
        <v>25</v>
      </c>
    </row>
    <row r="46" spans="1:8" ht="13.5" customHeight="1">
      <c r="A46" s="941">
        <v>26</v>
      </c>
      <c r="B46" s="719"/>
      <c r="C46" s="963" t="s">
        <v>574</v>
      </c>
      <c r="D46" s="2144" t="s">
        <v>575</v>
      </c>
      <c r="E46" s="1933">
        <v>17765</v>
      </c>
      <c r="F46" s="1934"/>
      <c r="G46" s="1935">
        <v>-1059</v>
      </c>
      <c r="H46" s="963">
        <v>26</v>
      </c>
    </row>
    <row r="47" spans="1:8" ht="13.5" customHeight="1">
      <c r="A47" s="941">
        <v>27</v>
      </c>
      <c r="B47" s="719"/>
      <c r="C47" s="963" t="s">
        <v>576</v>
      </c>
      <c r="D47" s="2144" t="s">
        <v>577</v>
      </c>
      <c r="E47" s="1933">
        <v>0</v>
      </c>
      <c r="F47" s="1937"/>
      <c r="G47" s="1935">
        <v>0</v>
      </c>
      <c r="H47" s="963">
        <v>27</v>
      </c>
    </row>
    <row r="48" spans="1:8" ht="13.5" customHeight="1">
      <c r="A48" s="941">
        <v>28</v>
      </c>
      <c r="B48" s="719"/>
      <c r="C48" s="963"/>
      <c r="D48" s="2144" t="s">
        <v>578</v>
      </c>
      <c r="E48" s="1938" t="s">
        <v>370</v>
      </c>
      <c r="F48" s="1937">
        <v>42823</v>
      </c>
      <c r="G48" s="1939" t="s">
        <v>370</v>
      </c>
      <c r="H48" s="963">
        <v>28</v>
      </c>
    </row>
    <row r="49" spans="1:9" ht="13.5" customHeight="1" thickBot="1">
      <c r="A49" s="941">
        <v>29</v>
      </c>
      <c r="B49" s="963"/>
      <c r="C49" s="963"/>
      <c r="D49" s="2144" t="s">
        <v>3064</v>
      </c>
      <c r="E49" s="1940">
        <v>1455681</v>
      </c>
      <c r="F49" s="1941">
        <v>42823</v>
      </c>
      <c r="G49" s="1942">
        <v>30463</v>
      </c>
      <c r="H49" s="963">
        <v>29</v>
      </c>
    </row>
    <row r="50" spans="1:9" ht="13.5" customHeight="1">
      <c r="A50" s="721"/>
      <c r="B50" s="975"/>
      <c r="C50" s="975"/>
      <c r="D50" s="975"/>
      <c r="E50" s="975"/>
      <c r="F50" s="975"/>
      <c r="G50" s="975"/>
      <c r="H50" s="974"/>
    </row>
    <row r="51" spans="1:9" ht="13.5" customHeight="1">
      <c r="A51" s="721"/>
      <c r="B51" s="1943"/>
      <c r="C51" s="975"/>
      <c r="D51" s="975"/>
      <c r="E51" s="975"/>
      <c r="F51" s="975"/>
      <c r="G51" s="975"/>
      <c r="H51" s="974"/>
    </row>
    <row r="52" spans="1:9" ht="11.25" customHeight="1">
      <c r="A52" s="721"/>
      <c r="B52" s="1944"/>
      <c r="C52" s="975"/>
      <c r="D52" s="975"/>
      <c r="E52" s="975"/>
      <c r="F52" s="975"/>
      <c r="G52" s="975"/>
      <c r="H52" s="974"/>
    </row>
    <row r="53" spans="1:9" ht="15" customHeight="1">
      <c r="A53" s="721"/>
      <c r="B53" s="975"/>
      <c r="C53" s="975"/>
      <c r="D53" s="975"/>
      <c r="E53" s="975"/>
      <c r="F53" s="975"/>
      <c r="G53" s="975"/>
      <c r="H53" s="974"/>
    </row>
    <row r="54" spans="1:9" ht="19.5" customHeight="1">
      <c r="A54" s="971"/>
      <c r="B54" s="724"/>
      <c r="C54" s="724"/>
      <c r="D54" s="724"/>
      <c r="E54" s="724"/>
      <c r="F54" s="724"/>
      <c r="G54" s="724"/>
      <c r="H54" s="719"/>
    </row>
    <row r="55" spans="1:9" s="975" customFormat="1"/>
    <row r="56" spans="1:9" s="975" customFormat="1"/>
    <row r="57" spans="1:9">
      <c r="A57" s="975"/>
      <c r="B57" s="975"/>
      <c r="C57" s="975"/>
      <c r="D57" s="975"/>
      <c r="E57" s="975"/>
      <c r="F57" s="975"/>
      <c r="G57" s="975"/>
      <c r="H57" s="975"/>
      <c r="I57" s="975"/>
    </row>
  </sheetData>
  <pageMargins left="0.65" right="0.25" top="0.5" bottom="0.5" header="0.25" footer="0.25"/>
  <pageSetup scale="99" orientation="portrait" horizontalDpi="2400" verticalDpi="2400" r:id="rId1"/>
  <headerFooter alignWithMargins="0">
    <oddHeader>&amp;L&amp;"Arial,Regular"&amp;8 52&amp;R&amp;"Arial,Regular"&amp;8Road Initials: UPRR  Year: 2012</oddHeader>
    <oddFooter>&amp;L&amp;"Arial,Regular"&amp;8Railroad Annual Report R-1</oddFooter>
  </headerFooter>
</worksheet>
</file>

<file path=xl/worksheets/sheet42.xml><?xml version="1.0" encoding="utf-8"?>
<worksheet xmlns="http://schemas.openxmlformats.org/spreadsheetml/2006/main" xmlns:r="http://schemas.openxmlformats.org/officeDocument/2006/relationships">
  <sheetPr codeName="Sheet42"/>
  <dimension ref="A1:R58"/>
  <sheetViews>
    <sheetView zoomScaleNormal="100" workbookViewId="0">
      <selection sqref="A1:A46"/>
    </sheetView>
  </sheetViews>
  <sheetFormatPr defaultRowHeight="11.25"/>
  <cols>
    <col min="1" max="1" width="2.625" style="748" bestFit="1" customWidth="1"/>
    <col min="2" max="2" width="3.375" style="748" customWidth="1"/>
    <col min="3" max="3" width="4.125" style="748" customWidth="1"/>
    <col min="4" max="4" width="37" style="748" customWidth="1"/>
    <col min="5" max="10" width="10.5" style="748" customWidth="1"/>
    <col min="11" max="11" width="3.375" style="748" customWidth="1"/>
    <col min="12" max="12" width="2.625" style="748" bestFit="1" customWidth="1"/>
    <col min="13" max="16384" width="9" style="748"/>
  </cols>
  <sheetData>
    <row r="1" spans="1:12" ht="12" customHeight="1">
      <c r="A1" s="3526" t="s">
        <v>305</v>
      </c>
      <c r="B1" s="1046" t="s">
        <v>579</v>
      </c>
      <c r="C1" s="951"/>
      <c r="D1" s="951"/>
      <c r="E1" s="951"/>
      <c r="F1" s="951"/>
      <c r="G1" s="951"/>
      <c r="H1" s="951"/>
      <c r="I1" s="951"/>
      <c r="J1" s="952"/>
      <c r="K1" s="1229"/>
      <c r="L1" s="3531" t="s">
        <v>3052</v>
      </c>
    </row>
    <row r="2" spans="1:12" ht="12" customHeight="1">
      <c r="A2" s="3530"/>
      <c r="B2" s="978" t="s">
        <v>1</v>
      </c>
      <c r="C2" s="977"/>
      <c r="D2" s="977"/>
      <c r="E2" s="977"/>
      <c r="F2" s="977"/>
      <c r="G2" s="977"/>
      <c r="H2" s="977"/>
      <c r="I2" s="977"/>
      <c r="J2" s="977"/>
      <c r="K2" s="720"/>
      <c r="L2" s="3531"/>
    </row>
    <row r="3" spans="1:12" ht="12" customHeight="1">
      <c r="A3" s="3530"/>
      <c r="B3" s="1976" t="s">
        <v>65</v>
      </c>
      <c r="C3" s="1977" t="s">
        <v>512</v>
      </c>
      <c r="D3" s="1978"/>
      <c r="E3" s="1978"/>
      <c r="F3" s="1978"/>
      <c r="G3" s="1978"/>
      <c r="H3" s="1978"/>
      <c r="I3" s="1978"/>
      <c r="J3" s="1978"/>
      <c r="K3" s="1397"/>
      <c r="L3" s="3531"/>
    </row>
    <row r="4" spans="1:12" ht="12" customHeight="1">
      <c r="A4" s="3530"/>
      <c r="B4" s="1976" t="s">
        <v>67</v>
      </c>
      <c r="C4" s="1977" t="s">
        <v>3110</v>
      </c>
      <c r="D4" s="1978"/>
      <c r="E4" s="1978"/>
      <c r="F4" s="1978"/>
      <c r="G4" s="1978"/>
      <c r="H4" s="1978"/>
      <c r="I4" s="1978"/>
      <c r="J4" s="1978"/>
      <c r="K4" s="1397"/>
      <c r="L4" s="3531"/>
    </row>
    <row r="5" spans="1:12" ht="12" customHeight="1">
      <c r="A5" s="3530"/>
      <c r="B5" s="1439"/>
      <c r="C5" s="1977" t="s">
        <v>3111</v>
      </c>
      <c r="D5" s="1978"/>
      <c r="E5" s="1978"/>
      <c r="F5" s="1978"/>
      <c r="G5" s="1978"/>
      <c r="H5" s="1978"/>
      <c r="I5" s="1978"/>
      <c r="J5" s="1978"/>
      <c r="K5" s="1397"/>
      <c r="L5" s="3531"/>
    </row>
    <row r="6" spans="1:12" ht="12" customHeight="1">
      <c r="A6" s="3530"/>
      <c r="B6" s="1976" t="s">
        <v>68</v>
      </c>
      <c r="C6" s="1977" t="s">
        <v>3112</v>
      </c>
      <c r="D6" s="1978"/>
      <c r="E6" s="1978"/>
      <c r="F6" s="1978"/>
      <c r="G6" s="1978"/>
      <c r="H6" s="1978"/>
      <c r="I6" s="1978"/>
      <c r="J6" s="1978"/>
      <c r="K6" s="1397"/>
      <c r="L6" s="3531"/>
    </row>
    <row r="7" spans="1:12" ht="12" customHeight="1">
      <c r="A7" s="3530"/>
      <c r="B7" s="1439"/>
      <c r="C7" s="1977" t="s">
        <v>3113</v>
      </c>
      <c r="D7" s="1978"/>
      <c r="E7" s="1978"/>
      <c r="F7" s="1978"/>
      <c r="G7" s="1978"/>
      <c r="H7" s="1978"/>
      <c r="I7" s="1978"/>
      <c r="J7" s="1978"/>
      <c r="K7" s="1397"/>
      <c r="L7" s="3531"/>
    </row>
    <row r="8" spans="1:12" ht="12" customHeight="1">
      <c r="A8" s="3530"/>
      <c r="B8" s="1439"/>
      <c r="C8" s="1977" t="s">
        <v>3114</v>
      </c>
      <c r="D8" s="1978"/>
      <c r="E8" s="1978"/>
      <c r="F8" s="1978"/>
      <c r="G8" s="1978"/>
      <c r="H8" s="1978"/>
      <c r="I8" s="1978"/>
      <c r="J8" s="1978"/>
      <c r="K8" s="1397"/>
      <c r="L8" s="3531"/>
    </row>
    <row r="9" spans="1:12" ht="12" customHeight="1">
      <c r="A9" s="3530"/>
      <c r="B9" s="1439"/>
      <c r="C9" s="1977" t="s">
        <v>3115</v>
      </c>
      <c r="D9" s="1978"/>
      <c r="E9" s="1978"/>
      <c r="F9" s="1978"/>
      <c r="G9" s="1978"/>
      <c r="H9" s="1978"/>
      <c r="I9" s="1978"/>
      <c r="J9" s="1978"/>
      <c r="K9" s="1397"/>
      <c r="L9" s="3531"/>
    </row>
    <row r="10" spans="1:12" ht="12" customHeight="1">
      <c r="A10" s="3530"/>
      <c r="B10" s="1976" t="s">
        <v>69</v>
      </c>
      <c r="C10" s="1977" t="s">
        <v>3116</v>
      </c>
      <c r="D10" s="1978"/>
      <c r="E10" s="1978"/>
      <c r="F10" s="1978"/>
      <c r="G10" s="1978"/>
      <c r="H10" s="1978"/>
      <c r="I10" s="1978"/>
      <c r="J10" s="1978"/>
      <c r="K10" s="1397"/>
      <c r="L10" s="3531"/>
    </row>
    <row r="11" spans="1:12" ht="12" customHeight="1">
      <c r="A11" s="3530"/>
      <c r="B11" s="1976" t="s">
        <v>70</v>
      </c>
      <c r="C11" s="1977" t="s">
        <v>3117</v>
      </c>
      <c r="D11" s="1978"/>
      <c r="E11" s="1978"/>
      <c r="F11" s="1978"/>
      <c r="G11" s="1978"/>
      <c r="H11" s="1978"/>
      <c r="I11" s="1978"/>
      <c r="J11" s="1978"/>
      <c r="K11" s="1397"/>
      <c r="L11" s="3531"/>
    </row>
    <row r="12" spans="1:12" ht="12" customHeight="1">
      <c r="A12" s="3530"/>
      <c r="B12" s="1439"/>
      <c r="C12" s="1977" t="s">
        <v>3118</v>
      </c>
      <c r="D12" s="1978"/>
      <c r="E12" s="1978"/>
      <c r="F12" s="1978"/>
      <c r="G12" s="1978"/>
      <c r="H12" s="1978"/>
      <c r="I12" s="1978"/>
      <c r="J12" s="1978"/>
      <c r="K12" s="1397"/>
      <c r="L12" s="3531"/>
    </row>
    <row r="13" spans="1:12" ht="12" customHeight="1">
      <c r="A13" s="3530"/>
      <c r="B13" s="1439"/>
      <c r="C13" s="1977" t="s">
        <v>580</v>
      </c>
      <c r="D13" s="1978"/>
      <c r="E13" s="1978"/>
      <c r="F13" s="1978"/>
      <c r="G13" s="1978"/>
      <c r="H13" s="1978"/>
      <c r="I13" s="1978"/>
      <c r="J13" s="1978"/>
      <c r="K13" s="1397"/>
      <c r="L13" s="3531"/>
    </row>
    <row r="14" spans="1:12" ht="12" customHeight="1">
      <c r="A14" s="3530"/>
      <c r="B14" s="1979"/>
      <c r="C14" s="1980"/>
      <c r="D14" s="1980"/>
      <c r="E14" s="1980"/>
      <c r="F14" s="1980"/>
      <c r="G14" s="1980"/>
      <c r="H14" s="1980"/>
      <c r="I14" s="1980"/>
      <c r="J14" s="1980"/>
      <c r="K14" s="2770"/>
      <c r="L14" s="3531"/>
    </row>
    <row r="15" spans="1:12" ht="12" customHeight="1">
      <c r="A15" s="3530"/>
      <c r="B15" s="725"/>
      <c r="C15" s="974"/>
      <c r="D15" s="974"/>
      <c r="E15" s="2982" t="s">
        <v>581</v>
      </c>
      <c r="F15" s="977"/>
      <c r="G15" s="720"/>
      <c r="H15" s="2982" t="s">
        <v>582</v>
      </c>
      <c r="I15" s="977"/>
      <c r="J15" s="720"/>
      <c r="K15" s="974"/>
      <c r="L15" s="3531"/>
    </row>
    <row r="16" spans="1:12" ht="12" customHeight="1">
      <c r="A16" s="3530"/>
      <c r="B16" s="725"/>
      <c r="C16" s="974"/>
      <c r="D16" s="974"/>
      <c r="E16" s="1611" t="s">
        <v>583</v>
      </c>
      <c r="F16" s="1612"/>
      <c r="G16" s="1613"/>
      <c r="H16" s="1611" t="s">
        <v>583</v>
      </c>
      <c r="I16" s="1612"/>
      <c r="J16" s="1613"/>
      <c r="K16" s="974"/>
      <c r="L16" s="3531"/>
    </row>
    <row r="17" spans="1:12" ht="12" customHeight="1">
      <c r="A17" s="3530"/>
      <c r="B17" s="1047" t="s">
        <v>7</v>
      </c>
      <c r="C17" s="970" t="s">
        <v>8</v>
      </c>
      <c r="D17" s="974"/>
      <c r="E17" s="970" t="s">
        <v>584</v>
      </c>
      <c r="F17" s="974"/>
      <c r="G17" s="974"/>
      <c r="H17" s="970" t="s">
        <v>584</v>
      </c>
      <c r="I17" s="974"/>
      <c r="J17" s="974"/>
      <c r="K17" s="970" t="s">
        <v>7</v>
      </c>
      <c r="L17" s="3531"/>
    </row>
    <row r="18" spans="1:12" ht="12" customHeight="1">
      <c r="A18" s="3530"/>
      <c r="B18" s="1047" t="s">
        <v>12</v>
      </c>
      <c r="C18" s="970" t="s">
        <v>13</v>
      </c>
      <c r="D18" s="970" t="s">
        <v>585</v>
      </c>
      <c r="E18" s="970" t="s">
        <v>586</v>
      </c>
      <c r="F18" s="970" t="s">
        <v>587</v>
      </c>
      <c r="G18" s="970" t="s">
        <v>588</v>
      </c>
      <c r="H18" s="970" t="s">
        <v>586</v>
      </c>
      <c r="I18" s="970" t="s">
        <v>587</v>
      </c>
      <c r="J18" s="970" t="s">
        <v>588</v>
      </c>
      <c r="K18" s="970" t="s">
        <v>12</v>
      </c>
      <c r="L18" s="3531"/>
    </row>
    <row r="19" spans="1:12" ht="12" customHeight="1">
      <c r="A19" s="3530"/>
      <c r="B19" s="969"/>
      <c r="C19" s="719"/>
      <c r="D19" s="963" t="s">
        <v>21</v>
      </c>
      <c r="E19" s="963" t="s">
        <v>22</v>
      </c>
      <c r="F19" s="963" t="s">
        <v>23</v>
      </c>
      <c r="G19" s="963" t="s">
        <v>168</v>
      </c>
      <c r="H19" s="963" t="s">
        <v>24</v>
      </c>
      <c r="I19" s="963" t="s">
        <v>25</v>
      </c>
      <c r="J19" s="963" t="s">
        <v>26</v>
      </c>
      <c r="K19" s="719"/>
      <c r="L19" s="3531"/>
    </row>
    <row r="20" spans="1:12" ht="12" customHeight="1">
      <c r="A20" s="3530"/>
      <c r="B20" s="725"/>
      <c r="C20" s="974"/>
      <c r="D20" s="970" t="s">
        <v>589</v>
      </c>
      <c r="E20" s="974"/>
      <c r="F20" s="974"/>
      <c r="G20" s="974"/>
      <c r="H20" s="974"/>
      <c r="I20" s="974"/>
      <c r="J20" s="974"/>
      <c r="K20" s="974"/>
      <c r="L20" s="3531"/>
    </row>
    <row r="21" spans="1:12" ht="12" customHeight="1">
      <c r="A21" s="3530"/>
      <c r="B21" s="941">
        <v>1</v>
      </c>
      <c r="C21" s="719"/>
      <c r="D21" s="2144" t="s">
        <v>590</v>
      </c>
      <c r="E21" s="969"/>
      <c r="F21" s="1981">
        <v>0</v>
      </c>
      <c r="G21" s="1981">
        <v>0</v>
      </c>
      <c r="H21" s="1981">
        <v>0</v>
      </c>
      <c r="I21" s="1981">
        <v>0</v>
      </c>
      <c r="J21" s="1981">
        <v>0</v>
      </c>
      <c r="K21" s="963">
        <v>1</v>
      </c>
      <c r="L21" s="3531"/>
    </row>
    <row r="22" spans="1:12" ht="12" customHeight="1">
      <c r="A22" s="3530"/>
      <c r="B22" s="941">
        <v>2</v>
      </c>
      <c r="C22" s="719"/>
      <c r="D22" s="2144" t="s">
        <v>591</v>
      </c>
      <c r="E22" s="1981"/>
      <c r="F22" s="1981">
        <v>7</v>
      </c>
      <c r="G22" s="1981">
        <v>33</v>
      </c>
      <c r="H22" s="1981">
        <v>10726</v>
      </c>
      <c r="I22" s="1981">
        <v>1547</v>
      </c>
      <c r="J22" s="1981">
        <v>3307</v>
      </c>
      <c r="K22" s="963">
        <v>2</v>
      </c>
      <c r="L22" s="3531"/>
    </row>
    <row r="23" spans="1:12" ht="12" customHeight="1">
      <c r="A23" s="3530"/>
      <c r="B23" s="941">
        <v>3</v>
      </c>
      <c r="C23" s="719"/>
      <c r="D23" s="2144" t="s">
        <v>592</v>
      </c>
      <c r="E23" s="719"/>
      <c r="F23" s="1981">
        <v>2438</v>
      </c>
      <c r="G23" s="1981">
        <v>10284</v>
      </c>
      <c r="H23" s="1981">
        <v>33437</v>
      </c>
      <c r="I23" s="1981">
        <v>26085</v>
      </c>
      <c r="J23" s="1981">
        <v>51819</v>
      </c>
      <c r="K23" s="963">
        <v>3</v>
      </c>
      <c r="L23" s="3531"/>
    </row>
    <row r="24" spans="1:12" ht="12" customHeight="1">
      <c r="A24" s="3530"/>
      <c r="B24" s="941">
        <v>4</v>
      </c>
      <c r="C24" s="719"/>
      <c r="D24" s="2144" t="s">
        <v>593</v>
      </c>
      <c r="E24" s="719"/>
      <c r="F24" s="1981">
        <v>161</v>
      </c>
      <c r="G24" s="1981">
        <v>1731</v>
      </c>
      <c r="H24" s="1981">
        <v>9545</v>
      </c>
      <c r="I24" s="1981">
        <v>2416</v>
      </c>
      <c r="J24" s="1981">
        <v>5091</v>
      </c>
      <c r="K24" s="963">
        <v>4</v>
      </c>
      <c r="L24" s="3531"/>
    </row>
    <row r="25" spans="1:12" ht="12" customHeight="1">
      <c r="A25" s="3530"/>
      <c r="B25" s="941">
        <v>5</v>
      </c>
      <c r="C25" s="719"/>
      <c r="D25" s="2144" t="s">
        <v>594</v>
      </c>
      <c r="E25" s="719"/>
      <c r="F25" s="1981">
        <v>1031</v>
      </c>
      <c r="G25" s="1981">
        <v>5601</v>
      </c>
      <c r="H25" s="1981">
        <v>1</v>
      </c>
      <c r="I25" s="1981">
        <v>7366</v>
      </c>
      <c r="J25" s="1981">
        <v>14715</v>
      </c>
      <c r="K25" s="963">
        <v>5</v>
      </c>
      <c r="L25" s="3531"/>
    </row>
    <row r="26" spans="1:12" ht="12" customHeight="1">
      <c r="A26" s="3530"/>
      <c r="B26" s="941">
        <v>6</v>
      </c>
      <c r="C26" s="719"/>
      <c r="D26" s="2144" t="s">
        <v>595</v>
      </c>
      <c r="E26" s="719"/>
      <c r="F26" s="1981">
        <v>5164</v>
      </c>
      <c r="G26" s="1981">
        <v>23402</v>
      </c>
      <c r="H26" s="1981">
        <v>74453</v>
      </c>
      <c r="I26" s="1981">
        <v>10455</v>
      </c>
      <c r="J26" s="1981">
        <v>24690</v>
      </c>
      <c r="K26" s="963">
        <v>6</v>
      </c>
      <c r="L26" s="1982"/>
    </row>
    <row r="27" spans="1:12" ht="12" customHeight="1">
      <c r="A27" s="3530"/>
      <c r="B27" s="941">
        <v>7</v>
      </c>
      <c r="C27" s="719"/>
      <c r="D27" s="2144" t="s">
        <v>596</v>
      </c>
      <c r="E27" s="719"/>
      <c r="F27" s="1981">
        <v>526</v>
      </c>
      <c r="G27" s="1981">
        <v>4932</v>
      </c>
      <c r="H27" s="1981">
        <v>0</v>
      </c>
      <c r="I27" s="1981">
        <v>179</v>
      </c>
      <c r="J27" s="1981">
        <v>634</v>
      </c>
      <c r="K27" s="963">
        <v>7</v>
      </c>
      <c r="L27" s="1982"/>
    </row>
    <row r="28" spans="1:12" ht="12" customHeight="1">
      <c r="A28" s="3530"/>
      <c r="B28" s="941">
        <v>8</v>
      </c>
      <c r="C28" s="719"/>
      <c r="D28" s="2144" t="s">
        <v>597</v>
      </c>
      <c r="E28" s="719"/>
      <c r="F28" s="1981">
        <v>86</v>
      </c>
      <c r="G28" s="1981">
        <v>629</v>
      </c>
      <c r="H28" s="1981">
        <v>1</v>
      </c>
      <c r="I28" s="1981">
        <v>102</v>
      </c>
      <c r="J28" s="1981">
        <v>127</v>
      </c>
      <c r="K28" s="963">
        <v>8</v>
      </c>
      <c r="L28" s="1982"/>
    </row>
    <row r="29" spans="1:12" ht="12" customHeight="1">
      <c r="A29" s="3530"/>
      <c r="B29" s="941">
        <v>9</v>
      </c>
      <c r="C29" s="719"/>
      <c r="D29" s="2144" t="s">
        <v>598</v>
      </c>
      <c r="E29" s="719"/>
      <c r="F29" s="1981">
        <v>5788</v>
      </c>
      <c r="G29" s="1981">
        <v>13326</v>
      </c>
      <c r="H29" s="1981">
        <v>15</v>
      </c>
      <c r="I29" s="1981">
        <v>17</v>
      </c>
      <c r="J29" s="1981">
        <v>201</v>
      </c>
      <c r="K29" s="963">
        <v>9</v>
      </c>
      <c r="L29" s="1982"/>
    </row>
    <row r="30" spans="1:12" ht="12" customHeight="1">
      <c r="A30" s="3530"/>
      <c r="B30" s="941">
        <v>10</v>
      </c>
      <c r="C30" s="719"/>
      <c r="D30" s="2144" t="s">
        <v>599</v>
      </c>
      <c r="E30" s="719"/>
      <c r="F30" s="1981">
        <v>628</v>
      </c>
      <c r="G30" s="1981">
        <v>2670</v>
      </c>
      <c r="H30" s="1981">
        <v>26</v>
      </c>
      <c r="I30" s="1981">
        <v>563</v>
      </c>
      <c r="J30" s="1981">
        <v>1186</v>
      </c>
      <c r="K30" s="963">
        <v>10</v>
      </c>
      <c r="L30" s="1982"/>
    </row>
    <row r="31" spans="1:12" ht="12" customHeight="1">
      <c r="A31" s="3530"/>
      <c r="B31" s="941">
        <v>11</v>
      </c>
      <c r="C31" s="719"/>
      <c r="D31" s="2144" t="s">
        <v>600</v>
      </c>
      <c r="E31" s="719"/>
      <c r="F31" s="1981">
        <v>0</v>
      </c>
      <c r="G31" s="1981">
        <v>80</v>
      </c>
      <c r="H31" s="1981">
        <v>139430</v>
      </c>
      <c r="I31" s="1981">
        <v>22605</v>
      </c>
      <c r="J31" s="1981">
        <v>50781</v>
      </c>
      <c r="K31" s="963">
        <v>11</v>
      </c>
      <c r="L31" s="1982"/>
    </row>
    <row r="32" spans="1:12" ht="12" customHeight="1">
      <c r="A32" s="3530"/>
      <c r="B32" s="941">
        <v>12</v>
      </c>
      <c r="C32" s="719"/>
      <c r="D32" s="2144" t="s">
        <v>601</v>
      </c>
      <c r="E32" s="719"/>
      <c r="F32" s="1981">
        <v>2185</v>
      </c>
      <c r="G32" s="1981">
        <v>5133</v>
      </c>
      <c r="H32" s="1981">
        <v>90147</v>
      </c>
      <c r="I32" s="1981">
        <v>6354</v>
      </c>
      <c r="J32" s="1981">
        <v>18353</v>
      </c>
      <c r="K32" s="963">
        <v>12</v>
      </c>
      <c r="L32" s="1982"/>
    </row>
    <row r="33" spans="1:18" ht="12" customHeight="1">
      <c r="A33" s="3530"/>
      <c r="B33" s="941">
        <v>13</v>
      </c>
      <c r="C33" s="719"/>
      <c r="D33" s="2144" t="s">
        <v>602</v>
      </c>
      <c r="E33" s="719"/>
      <c r="F33" s="1981">
        <v>1</v>
      </c>
      <c r="G33" s="1981">
        <v>7</v>
      </c>
      <c r="H33" s="1981">
        <v>0</v>
      </c>
      <c r="I33" s="1981">
        <v>52</v>
      </c>
      <c r="J33" s="1981">
        <v>119</v>
      </c>
      <c r="K33" s="963">
        <v>13</v>
      </c>
      <c r="L33" s="1982"/>
    </row>
    <row r="34" spans="1:18" ht="12" customHeight="1">
      <c r="A34" s="3530"/>
      <c r="B34" s="941">
        <v>14</v>
      </c>
      <c r="C34" s="719"/>
      <c r="D34" s="2144" t="s">
        <v>603</v>
      </c>
      <c r="E34" s="719"/>
      <c r="F34" s="1981">
        <v>519</v>
      </c>
      <c r="G34" s="1981">
        <v>3983</v>
      </c>
      <c r="H34" s="1981">
        <v>45576</v>
      </c>
      <c r="I34" s="1981">
        <v>8182</v>
      </c>
      <c r="J34" s="1981">
        <v>18703</v>
      </c>
      <c r="K34" s="963">
        <v>14</v>
      </c>
      <c r="L34" s="1982"/>
    </row>
    <row r="35" spans="1:18" ht="12" customHeight="1">
      <c r="A35" s="3530"/>
      <c r="B35" s="941">
        <v>15</v>
      </c>
      <c r="C35" s="719"/>
      <c r="D35" s="2144" t="s">
        <v>604</v>
      </c>
      <c r="E35" s="719"/>
      <c r="F35" s="1981">
        <v>0</v>
      </c>
      <c r="G35" s="1981">
        <v>0</v>
      </c>
      <c r="H35" s="1981">
        <v>1445</v>
      </c>
      <c r="I35" s="1981">
        <v>0</v>
      </c>
      <c r="J35" s="1981">
        <v>0</v>
      </c>
      <c r="K35" s="963">
        <v>15</v>
      </c>
      <c r="L35" s="1982"/>
    </row>
    <row r="36" spans="1:18" ht="12" customHeight="1">
      <c r="A36" s="3530"/>
      <c r="B36" s="941">
        <v>16</v>
      </c>
      <c r="C36" s="719"/>
      <c r="D36" s="2144" t="s">
        <v>605</v>
      </c>
      <c r="E36" s="719"/>
      <c r="F36" s="1981">
        <v>0</v>
      </c>
      <c r="G36" s="1981">
        <v>0</v>
      </c>
      <c r="H36" s="1981">
        <v>255</v>
      </c>
      <c r="I36" s="1981">
        <v>0</v>
      </c>
      <c r="J36" s="1981">
        <v>0</v>
      </c>
      <c r="K36" s="963">
        <v>16</v>
      </c>
      <c r="L36" s="1982"/>
    </row>
    <row r="37" spans="1:18" ht="12" customHeight="1">
      <c r="A37" s="3530"/>
      <c r="B37" s="941">
        <v>17</v>
      </c>
      <c r="C37" s="719"/>
      <c r="D37" s="2144" t="s">
        <v>606</v>
      </c>
      <c r="E37" s="719"/>
      <c r="F37" s="1981">
        <v>0</v>
      </c>
      <c r="G37" s="1981">
        <v>1</v>
      </c>
      <c r="H37" s="1981">
        <v>0</v>
      </c>
      <c r="I37" s="1981">
        <v>33</v>
      </c>
      <c r="J37" s="1981">
        <v>91</v>
      </c>
      <c r="K37" s="963">
        <v>17</v>
      </c>
      <c r="L37" s="1982"/>
    </row>
    <row r="38" spans="1:18" ht="12" customHeight="1">
      <c r="A38" s="3530"/>
      <c r="B38" s="941">
        <v>18</v>
      </c>
      <c r="C38" s="719"/>
      <c r="D38" s="2144" t="s">
        <v>607</v>
      </c>
      <c r="E38" s="719"/>
      <c r="F38" s="1981">
        <v>0</v>
      </c>
      <c r="G38" s="1981">
        <v>41887</v>
      </c>
      <c r="H38" s="1981">
        <v>0</v>
      </c>
      <c r="I38" s="1981">
        <v>0</v>
      </c>
      <c r="J38" s="1981">
        <v>31505</v>
      </c>
      <c r="K38" s="963">
        <v>18</v>
      </c>
      <c r="L38" s="1982"/>
    </row>
    <row r="39" spans="1:18" ht="12" customHeight="1">
      <c r="A39" s="3530"/>
      <c r="B39" s="941">
        <v>19</v>
      </c>
      <c r="C39" s="719"/>
      <c r="D39" s="2144" t="s">
        <v>608</v>
      </c>
      <c r="E39" s="1981"/>
      <c r="F39" s="1981">
        <v>18534</v>
      </c>
      <c r="G39" s="1981">
        <v>113699</v>
      </c>
      <c r="H39" s="1981">
        <v>405057</v>
      </c>
      <c r="I39" s="1981">
        <v>85956</v>
      </c>
      <c r="J39" s="1981">
        <v>221322</v>
      </c>
      <c r="K39" s="963">
        <v>19</v>
      </c>
      <c r="L39" s="1982"/>
    </row>
    <row r="40" spans="1:18" ht="12" customHeight="1">
      <c r="A40" s="3530"/>
      <c r="B40" s="1047"/>
      <c r="C40" s="974"/>
      <c r="D40" s="970" t="s">
        <v>609</v>
      </c>
      <c r="E40" s="974"/>
      <c r="F40" s="974"/>
      <c r="G40" s="974"/>
      <c r="H40" s="974"/>
      <c r="I40" s="974"/>
      <c r="J40" s="974"/>
      <c r="K40" s="1983"/>
      <c r="L40" s="1982"/>
    </row>
    <row r="41" spans="1:18" ht="12" customHeight="1">
      <c r="A41" s="3530"/>
      <c r="B41" s="942">
        <v>20</v>
      </c>
      <c r="C41" s="719"/>
      <c r="D41" s="2144" t="s">
        <v>610</v>
      </c>
      <c r="E41" s="719"/>
      <c r="F41" s="719"/>
      <c r="G41" s="719"/>
      <c r="H41" s="719"/>
      <c r="I41" s="719"/>
      <c r="J41" s="719"/>
      <c r="K41" s="963">
        <v>20</v>
      </c>
      <c r="L41" s="1982"/>
    </row>
    <row r="42" spans="1:18" ht="12" customHeight="1">
      <c r="A42" s="3530"/>
      <c r="B42" s="941">
        <v>21</v>
      </c>
      <c r="C42" s="719"/>
      <c r="D42" s="2144" t="s">
        <v>611</v>
      </c>
      <c r="E42" s="719"/>
      <c r="F42" s="1984"/>
      <c r="G42" s="1985"/>
      <c r="H42" s="1981"/>
      <c r="I42" s="1981"/>
      <c r="J42" s="1981">
        <v>18130.5</v>
      </c>
      <c r="K42" s="963">
        <v>21</v>
      </c>
      <c r="L42" s="1982"/>
    </row>
    <row r="43" spans="1:18" ht="12" customHeight="1">
      <c r="A43" s="3530"/>
      <c r="B43" s="941">
        <v>22</v>
      </c>
      <c r="C43" s="719"/>
      <c r="D43" s="2144" t="s">
        <v>612</v>
      </c>
      <c r="E43" s="719"/>
      <c r="F43" s="1981"/>
      <c r="G43" s="1981"/>
      <c r="H43" s="1981"/>
      <c r="I43" s="1981"/>
      <c r="J43" s="1981"/>
      <c r="K43" s="963">
        <v>22</v>
      </c>
      <c r="L43" s="1982"/>
    </row>
    <row r="44" spans="1:18" ht="12" customHeight="1">
      <c r="A44" s="3530"/>
      <c r="B44" s="941">
        <v>23</v>
      </c>
      <c r="C44" s="719"/>
      <c r="D44" s="2144" t="s">
        <v>613</v>
      </c>
      <c r="E44" s="719"/>
      <c r="F44" s="1981"/>
      <c r="G44" s="1981"/>
      <c r="H44" s="1981"/>
      <c r="I44" s="1981"/>
      <c r="J44" s="1981">
        <v>18130.5</v>
      </c>
      <c r="K44" s="963">
        <v>23</v>
      </c>
      <c r="L44" s="1982"/>
    </row>
    <row r="45" spans="1:18" ht="12" customHeight="1">
      <c r="A45" s="3530"/>
      <c r="B45" s="941">
        <v>24</v>
      </c>
      <c r="C45" s="963" t="s">
        <v>614</v>
      </c>
      <c r="D45" s="963" t="s">
        <v>615</v>
      </c>
      <c r="E45" s="1985">
        <v>0</v>
      </c>
      <c r="F45" s="1985">
        <v>0</v>
      </c>
      <c r="G45" s="1985">
        <v>0</v>
      </c>
      <c r="H45" s="1985">
        <v>0</v>
      </c>
      <c r="I45" s="1985">
        <v>0</v>
      </c>
      <c r="J45" s="1981">
        <v>36261</v>
      </c>
      <c r="K45" s="963">
        <v>24</v>
      </c>
      <c r="L45" s="3532">
        <v>53</v>
      </c>
    </row>
    <row r="46" spans="1:18" ht="12" customHeight="1">
      <c r="A46" s="3530"/>
      <c r="B46" s="941">
        <v>25</v>
      </c>
      <c r="C46" s="719"/>
      <c r="D46" s="963" t="s">
        <v>616</v>
      </c>
      <c r="E46" s="1981">
        <v>0</v>
      </c>
      <c r="F46" s="1981">
        <v>18534</v>
      </c>
      <c r="G46" s="1981">
        <v>113699</v>
      </c>
      <c r="H46" s="1981">
        <v>405057</v>
      </c>
      <c r="I46" s="1981">
        <v>85956</v>
      </c>
      <c r="J46" s="1981">
        <v>257583</v>
      </c>
      <c r="K46" s="963">
        <v>25</v>
      </c>
      <c r="L46" s="3532"/>
    </row>
    <row r="47" spans="1:18" ht="9.9499999999999993" customHeight="1">
      <c r="B47" s="975"/>
      <c r="C47" s="975"/>
      <c r="D47" s="975"/>
      <c r="E47" s="975"/>
      <c r="F47" s="975"/>
      <c r="G47" s="975"/>
      <c r="H47" s="975"/>
      <c r="I47" s="975"/>
      <c r="J47" s="975"/>
      <c r="K47" s="975"/>
      <c r="L47" s="975"/>
      <c r="M47" s="975"/>
      <c r="N47" s="975"/>
      <c r="O47" s="975"/>
      <c r="P47" s="975"/>
      <c r="Q47" s="975"/>
      <c r="R47" s="975"/>
    </row>
    <row r="48" spans="1:18" ht="9.9499999999999993" customHeight="1">
      <c r="B48" s="975"/>
      <c r="C48" s="975"/>
      <c r="D48" s="975"/>
      <c r="E48" s="975"/>
      <c r="F48" s="975"/>
      <c r="G48" s="975"/>
      <c r="H48" s="975"/>
      <c r="I48" s="975"/>
      <c r="J48" s="975"/>
      <c r="K48" s="975"/>
      <c r="L48" s="975"/>
      <c r="M48" s="975"/>
      <c r="N48" s="975"/>
      <c r="O48" s="975"/>
      <c r="P48" s="975"/>
      <c r="Q48" s="975"/>
      <c r="R48" s="975"/>
    </row>
    <row r="49" spans="2:18">
      <c r="B49" s="975"/>
      <c r="C49" s="975"/>
      <c r="D49" s="975"/>
      <c r="E49" s="975"/>
      <c r="F49" s="975"/>
      <c r="G49" s="975"/>
      <c r="H49" s="975"/>
      <c r="I49" s="975"/>
      <c r="J49" s="975"/>
      <c r="K49" s="975"/>
      <c r="L49" s="975"/>
      <c r="M49" s="975"/>
      <c r="N49" s="975"/>
      <c r="O49" s="975"/>
      <c r="P49" s="975"/>
      <c r="Q49" s="975"/>
      <c r="R49" s="975"/>
    </row>
    <row r="50" spans="2:18">
      <c r="B50" s="975"/>
      <c r="C50" s="975"/>
      <c r="D50" s="975"/>
      <c r="E50" s="975"/>
      <c r="F50" s="975"/>
      <c r="G50" s="975"/>
      <c r="H50" s="975"/>
      <c r="I50" s="975"/>
      <c r="J50" s="975"/>
      <c r="K50" s="975"/>
      <c r="L50" s="975"/>
      <c r="M50" s="975"/>
      <c r="N50" s="975"/>
      <c r="O50" s="975"/>
      <c r="P50" s="975"/>
      <c r="Q50" s="975"/>
      <c r="R50" s="975"/>
    </row>
    <row r="51" spans="2:18">
      <c r="B51" s="975"/>
      <c r="C51" s="975"/>
      <c r="D51" s="975"/>
      <c r="E51" s="975"/>
      <c r="F51" s="975"/>
      <c r="G51" s="975"/>
      <c r="H51" s="975"/>
      <c r="I51" s="975"/>
      <c r="J51" s="975"/>
      <c r="K51" s="975"/>
      <c r="L51" s="975"/>
      <c r="M51" s="975"/>
      <c r="N51" s="975"/>
      <c r="O51" s="975"/>
      <c r="P51" s="975"/>
      <c r="Q51" s="975"/>
      <c r="R51" s="975"/>
    </row>
    <row r="52" spans="2:18">
      <c r="B52" s="975"/>
      <c r="C52" s="975"/>
      <c r="D52" s="975"/>
      <c r="E52" s="975"/>
      <c r="F52" s="975"/>
      <c r="G52" s="975"/>
      <c r="H52" s="975"/>
      <c r="I52" s="975"/>
      <c r="J52" s="975"/>
      <c r="K52" s="975"/>
      <c r="L52" s="975"/>
      <c r="M52" s="975"/>
      <c r="N52" s="975"/>
      <c r="O52" s="975"/>
      <c r="P52" s="975"/>
      <c r="Q52" s="975"/>
      <c r="R52" s="975"/>
    </row>
    <row r="53" spans="2:18">
      <c r="B53" s="975"/>
      <c r="C53" s="975"/>
      <c r="D53" s="975"/>
      <c r="E53" s="975"/>
      <c r="F53" s="975"/>
      <c r="G53" s="975"/>
      <c r="H53" s="975"/>
      <c r="I53" s="975"/>
      <c r="J53" s="975"/>
      <c r="K53" s="975"/>
      <c r="L53" s="975"/>
      <c r="M53" s="975"/>
      <c r="N53" s="975"/>
      <c r="O53" s="975"/>
      <c r="P53" s="975"/>
      <c r="Q53" s="975"/>
      <c r="R53" s="975"/>
    </row>
    <row r="54" spans="2:18">
      <c r="B54" s="975"/>
      <c r="C54" s="975"/>
      <c r="D54" s="975"/>
      <c r="E54" s="975"/>
      <c r="F54" s="975"/>
      <c r="G54" s="975"/>
      <c r="H54" s="975"/>
      <c r="I54" s="975"/>
      <c r="J54" s="975"/>
      <c r="K54" s="975"/>
      <c r="L54" s="975"/>
      <c r="M54" s="975"/>
      <c r="N54" s="975"/>
      <c r="O54" s="975"/>
      <c r="P54" s="975"/>
      <c r="Q54" s="975"/>
      <c r="R54" s="975"/>
    </row>
    <row r="55" spans="2:18">
      <c r="B55" s="975"/>
      <c r="C55" s="975"/>
      <c r="D55" s="975"/>
      <c r="E55" s="975"/>
      <c r="F55" s="975"/>
      <c r="G55" s="975"/>
      <c r="H55" s="975"/>
      <c r="I55" s="975"/>
      <c r="J55" s="975"/>
      <c r="K55" s="975"/>
      <c r="L55" s="975"/>
      <c r="M55" s="975"/>
      <c r="N55" s="975"/>
      <c r="O55" s="975"/>
      <c r="P55" s="975"/>
      <c r="Q55" s="975"/>
      <c r="R55" s="975"/>
    </row>
    <row r="56" spans="2:18">
      <c r="B56" s="975"/>
      <c r="C56" s="975"/>
      <c r="D56" s="975"/>
      <c r="E56" s="975"/>
      <c r="F56" s="975"/>
      <c r="G56" s="975"/>
      <c r="H56" s="975"/>
      <c r="I56" s="975"/>
      <c r="J56" s="975"/>
      <c r="K56" s="975"/>
      <c r="L56" s="975"/>
      <c r="M56" s="975"/>
      <c r="N56" s="975"/>
      <c r="O56" s="975"/>
      <c r="P56" s="975"/>
      <c r="Q56" s="975"/>
      <c r="R56" s="975"/>
    </row>
    <row r="57" spans="2:18">
      <c r="B57" s="975"/>
      <c r="C57" s="975"/>
      <c r="D57" s="975"/>
      <c r="E57" s="975"/>
      <c r="F57" s="975"/>
      <c r="G57" s="975"/>
      <c r="H57" s="975"/>
      <c r="I57" s="975"/>
      <c r="J57" s="975"/>
      <c r="K57" s="975"/>
      <c r="L57" s="975"/>
      <c r="M57" s="975"/>
      <c r="N57" s="975"/>
      <c r="O57" s="975"/>
      <c r="P57" s="975"/>
      <c r="Q57" s="975"/>
      <c r="R57" s="975"/>
    </row>
    <row r="58" spans="2:18">
      <c r="B58" s="975"/>
      <c r="C58" s="975"/>
      <c r="D58" s="975"/>
      <c r="E58" s="975"/>
      <c r="F58" s="975"/>
      <c r="G58" s="975"/>
      <c r="H58" s="975"/>
      <c r="I58" s="975"/>
      <c r="J58" s="975"/>
      <c r="K58" s="975"/>
      <c r="L58" s="975"/>
      <c r="M58" s="975"/>
      <c r="N58" s="975"/>
      <c r="O58" s="975"/>
      <c r="P58" s="975"/>
      <c r="Q58" s="975"/>
      <c r="R58" s="975"/>
    </row>
  </sheetData>
  <mergeCells count="3">
    <mergeCell ref="A1:A46"/>
    <mergeCell ref="L1:L25"/>
    <mergeCell ref="L45:L46"/>
  </mergeCells>
  <printOptions verticalCentered="1"/>
  <pageMargins left="0.65" right="0.25" top="0.5" bottom="0.5" header="0.25" footer="0.25"/>
  <pageSetup scale="93" orientation="landscape" horizontalDpi="1200" verticalDpi="1200" r:id="rId1"/>
  <headerFooter alignWithMargins="0"/>
</worksheet>
</file>

<file path=xl/worksheets/sheet43.xml><?xml version="1.0" encoding="utf-8"?>
<worksheet xmlns="http://schemas.openxmlformats.org/spreadsheetml/2006/main" xmlns:r="http://schemas.openxmlformats.org/officeDocument/2006/relationships">
  <sheetPr codeName="Sheet43"/>
  <dimension ref="A1:P59"/>
  <sheetViews>
    <sheetView zoomScaleNormal="100" workbookViewId="0"/>
  </sheetViews>
  <sheetFormatPr defaultRowHeight="12.75"/>
  <cols>
    <col min="1" max="1" width="5.5" style="174" customWidth="1"/>
    <col min="2" max="8" width="9.5" style="174" customWidth="1"/>
    <col min="9" max="9" width="4.375" style="174" customWidth="1"/>
    <col min="10" max="10" width="13.625" style="174" customWidth="1"/>
    <col min="11" max="16384" width="9" style="174"/>
  </cols>
  <sheetData>
    <row r="1" spans="1:16" s="168" customFormat="1">
      <c r="A1" s="593"/>
      <c r="B1" s="594"/>
      <c r="C1" s="594"/>
      <c r="D1" s="594"/>
      <c r="E1" s="594"/>
      <c r="F1" s="594"/>
      <c r="G1" s="165"/>
      <c r="H1" s="166"/>
      <c r="I1" s="166"/>
      <c r="J1" s="167"/>
    </row>
    <row r="2" spans="1:16" s="168" customFormat="1">
      <c r="A2" s="169"/>
      <c r="B2" s="170"/>
      <c r="C2" s="170"/>
      <c r="D2" s="170"/>
      <c r="E2" s="170"/>
      <c r="F2" s="170"/>
      <c r="G2" s="170"/>
      <c r="H2" s="170"/>
      <c r="I2" s="170"/>
      <c r="J2" s="171"/>
    </row>
    <row r="3" spans="1:16" s="168" customFormat="1">
      <c r="A3" s="172"/>
      <c r="J3" s="173"/>
    </row>
    <row r="4" spans="1:16" s="168" customFormat="1">
      <c r="A4" s="3533" t="s">
        <v>617</v>
      </c>
      <c r="B4" s="3521"/>
      <c r="C4" s="3521"/>
      <c r="D4" s="3521"/>
      <c r="E4" s="3521"/>
      <c r="F4" s="3521"/>
      <c r="G4" s="3521"/>
      <c r="H4" s="3521"/>
      <c r="I4" s="3521"/>
      <c r="J4" s="3534"/>
    </row>
    <row r="5" spans="1:16" s="168" customFormat="1">
      <c r="A5" s="172"/>
      <c r="J5" s="173"/>
    </row>
    <row r="6" spans="1:16" s="168" customFormat="1">
      <c r="A6" s="169"/>
      <c r="B6" s="170"/>
      <c r="C6" s="170"/>
      <c r="D6" s="170"/>
      <c r="E6" s="170"/>
      <c r="F6" s="170"/>
      <c r="G6" s="170"/>
      <c r="H6" s="170"/>
      <c r="I6" s="170"/>
      <c r="J6" s="171"/>
    </row>
    <row r="7" spans="1:16" s="168" customFormat="1">
      <c r="A7" s="172"/>
      <c r="B7" s="174"/>
      <c r="J7" s="173"/>
    </row>
    <row r="8" spans="1:16" s="168" customFormat="1">
      <c r="A8" s="3535"/>
      <c r="B8" s="3536"/>
      <c r="C8" s="3536"/>
      <c r="D8" s="3536"/>
      <c r="E8" s="3536"/>
      <c r="F8" s="3536"/>
      <c r="G8" s="3536"/>
      <c r="H8" s="3536"/>
      <c r="I8" s="3536"/>
      <c r="J8" s="3537"/>
    </row>
    <row r="9" spans="1:16" s="168" customFormat="1">
      <c r="A9" s="172"/>
      <c r="B9" s="174"/>
      <c r="J9" s="173"/>
    </row>
    <row r="10" spans="1:16" s="168" customFormat="1">
      <c r="A10" s="172"/>
      <c r="B10" s="175"/>
      <c r="J10" s="173"/>
    </row>
    <row r="11" spans="1:16" s="168" customFormat="1">
      <c r="A11" s="172"/>
      <c r="B11" s="176"/>
      <c r="J11" s="173"/>
      <c r="M11" s="177"/>
      <c r="N11" s="177"/>
      <c r="O11" s="177"/>
      <c r="P11" s="177"/>
    </row>
    <row r="12" spans="1:16" s="168" customFormat="1">
      <c r="A12" s="172"/>
      <c r="B12" s="176"/>
      <c r="J12" s="173"/>
      <c r="M12" s="177"/>
      <c r="N12" s="177"/>
      <c r="O12" s="177"/>
      <c r="P12" s="177"/>
    </row>
    <row r="13" spans="1:16" s="168" customFormat="1">
      <c r="A13" s="172"/>
      <c r="B13" s="176"/>
      <c r="J13" s="173"/>
    </row>
    <row r="14" spans="1:16" s="168" customFormat="1">
      <c r="A14" s="172"/>
      <c r="B14" s="178"/>
      <c r="J14" s="173"/>
    </row>
    <row r="15" spans="1:16" s="168" customFormat="1">
      <c r="A15" s="172"/>
      <c r="B15" s="176"/>
      <c r="J15" s="173"/>
    </row>
    <row r="16" spans="1:16" s="168" customFormat="1">
      <c r="A16" s="172"/>
      <c r="B16" s="178"/>
      <c r="J16" s="173"/>
    </row>
    <row r="17" spans="1:10" s="168" customFormat="1">
      <c r="A17" s="172"/>
      <c r="B17" s="168" t="s">
        <v>618</v>
      </c>
      <c r="J17" s="173"/>
    </row>
    <row r="18" spans="1:10" s="168" customFormat="1">
      <c r="A18" s="172"/>
      <c r="J18" s="173"/>
    </row>
    <row r="19" spans="1:10">
      <c r="A19" s="172"/>
      <c r="B19" s="168"/>
      <c r="C19" s="168"/>
      <c r="D19" s="168"/>
      <c r="E19" s="168"/>
      <c r="F19" s="168"/>
      <c r="G19" s="168"/>
      <c r="H19" s="168"/>
      <c r="I19" s="168"/>
      <c r="J19" s="173"/>
    </row>
    <row r="20" spans="1:10">
      <c r="A20" s="172"/>
      <c r="B20" s="168"/>
      <c r="C20" s="168"/>
      <c r="D20" s="168"/>
      <c r="E20" s="168"/>
      <c r="F20" s="168"/>
      <c r="G20" s="168"/>
      <c r="H20" s="168"/>
      <c r="I20" s="168"/>
      <c r="J20" s="173"/>
    </row>
    <row r="21" spans="1:10">
      <c r="A21" s="172"/>
      <c r="B21" s="168"/>
      <c r="C21" s="168"/>
      <c r="D21" s="168"/>
      <c r="E21" s="168"/>
      <c r="F21" s="168"/>
      <c r="G21" s="168"/>
      <c r="H21" s="168"/>
      <c r="I21" s="168"/>
      <c r="J21" s="173"/>
    </row>
    <row r="22" spans="1:10">
      <c r="A22" s="172"/>
      <c r="B22" s="168"/>
      <c r="C22" s="168"/>
      <c r="D22" s="168"/>
      <c r="E22" s="168"/>
      <c r="F22" s="168"/>
      <c r="G22" s="168"/>
      <c r="H22" s="168"/>
      <c r="I22" s="168"/>
      <c r="J22" s="173"/>
    </row>
    <row r="23" spans="1:10">
      <c r="A23" s="172"/>
      <c r="B23" s="168"/>
      <c r="C23" s="168"/>
      <c r="D23" s="168"/>
      <c r="E23" s="168"/>
      <c r="F23" s="168"/>
      <c r="G23" s="168"/>
      <c r="H23" s="168"/>
      <c r="I23" s="168"/>
      <c r="J23" s="173"/>
    </row>
    <row r="24" spans="1:10">
      <c r="A24" s="172"/>
      <c r="B24" s="168"/>
      <c r="C24" s="168"/>
      <c r="D24" s="168"/>
      <c r="E24" s="168"/>
      <c r="F24" s="168"/>
      <c r="G24" s="168"/>
      <c r="H24" s="168"/>
      <c r="I24" s="168"/>
      <c r="J24" s="173"/>
    </row>
    <row r="25" spans="1:10">
      <c r="A25" s="172"/>
      <c r="B25" s="168"/>
      <c r="C25" s="168"/>
      <c r="D25" s="168"/>
      <c r="E25" s="168"/>
      <c r="F25" s="168"/>
      <c r="G25" s="168"/>
      <c r="H25" s="168"/>
      <c r="I25" s="168"/>
      <c r="J25" s="173"/>
    </row>
    <row r="26" spans="1:10">
      <c r="A26" s="172"/>
      <c r="B26" s="168"/>
      <c r="C26" s="168"/>
      <c r="D26" s="168"/>
      <c r="E26" s="168"/>
      <c r="F26" s="168"/>
      <c r="G26" s="168"/>
      <c r="H26" s="168"/>
      <c r="I26" s="168"/>
      <c r="J26" s="173"/>
    </row>
    <row r="27" spans="1:10">
      <c r="A27" s="172"/>
      <c r="B27" s="168"/>
      <c r="C27" s="168"/>
      <c r="D27" s="168"/>
      <c r="E27" s="168"/>
      <c r="F27" s="168"/>
      <c r="G27" s="168"/>
      <c r="H27" s="168"/>
      <c r="I27" s="168"/>
      <c r="J27" s="173"/>
    </row>
    <row r="28" spans="1:10">
      <c r="A28" s="172"/>
      <c r="B28" s="168"/>
      <c r="C28" s="168"/>
      <c r="D28" s="168"/>
      <c r="E28" s="168"/>
      <c r="F28" s="168"/>
      <c r="G28" s="168"/>
      <c r="H28" s="168"/>
      <c r="I28" s="168"/>
      <c r="J28" s="173"/>
    </row>
    <row r="29" spans="1:10">
      <c r="A29" s="172"/>
      <c r="B29" s="168"/>
      <c r="C29" s="168"/>
      <c r="D29" s="168"/>
      <c r="E29" s="168"/>
      <c r="F29" s="168"/>
      <c r="G29" s="168"/>
      <c r="H29" s="168"/>
      <c r="I29" s="168"/>
      <c r="J29" s="173"/>
    </row>
    <row r="30" spans="1:10">
      <c r="A30" s="3538" t="s">
        <v>619</v>
      </c>
      <c r="B30" s="3539"/>
      <c r="C30" s="3539"/>
      <c r="D30" s="3539"/>
      <c r="E30" s="3539"/>
      <c r="F30" s="3539"/>
      <c r="G30" s="3539"/>
      <c r="H30" s="3539"/>
      <c r="I30" s="3539"/>
      <c r="J30" s="3540"/>
    </row>
    <row r="31" spans="1:10">
      <c r="A31" s="172"/>
      <c r="B31" s="168"/>
      <c r="C31" s="168"/>
      <c r="D31" s="168"/>
      <c r="E31" s="168"/>
      <c r="F31" s="168"/>
      <c r="G31" s="168"/>
      <c r="H31" s="168"/>
      <c r="I31" s="168"/>
      <c r="J31" s="173"/>
    </row>
    <row r="32" spans="1:10">
      <c r="A32" s="172"/>
      <c r="B32" s="168"/>
      <c r="C32" s="168"/>
      <c r="D32" s="168"/>
      <c r="E32" s="168"/>
      <c r="F32" s="168"/>
      <c r="G32" s="168"/>
      <c r="H32" s="168"/>
      <c r="I32" s="168"/>
      <c r="J32" s="173"/>
    </row>
    <row r="33" spans="1:10">
      <c r="A33" s="172"/>
      <c r="B33" s="168"/>
      <c r="C33" s="168"/>
      <c r="D33" s="168"/>
      <c r="E33" s="168"/>
      <c r="F33" s="168"/>
      <c r="G33" s="168"/>
      <c r="H33" s="168"/>
      <c r="I33" s="168"/>
      <c r="J33" s="173"/>
    </row>
    <row r="34" spans="1:10">
      <c r="A34" s="172"/>
      <c r="B34" s="168"/>
      <c r="C34" s="168"/>
      <c r="D34" s="168"/>
      <c r="E34" s="168"/>
      <c r="F34" s="168"/>
      <c r="G34" s="168"/>
      <c r="H34" s="168"/>
      <c r="I34" s="168"/>
      <c r="J34" s="173"/>
    </row>
    <row r="35" spans="1:10">
      <c r="A35" s="172"/>
      <c r="B35" s="168"/>
      <c r="C35" s="168"/>
      <c r="D35" s="168"/>
      <c r="E35" s="168"/>
      <c r="F35" s="168"/>
      <c r="G35" s="168"/>
      <c r="H35" s="168"/>
      <c r="I35" s="168"/>
      <c r="J35" s="173"/>
    </row>
    <row r="36" spans="1:10">
      <c r="A36" s="172"/>
      <c r="B36" s="168"/>
      <c r="C36" s="168"/>
      <c r="D36" s="168"/>
      <c r="E36" s="168"/>
      <c r="F36" s="168"/>
      <c r="G36" s="168"/>
      <c r="H36" s="168"/>
      <c r="I36" s="168"/>
      <c r="J36" s="173"/>
    </row>
    <row r="37" spans="1:10">
      <c r="A37" s="172"/>
      <c r="B37" s="168"/>
      <c r="C37" s="168"/>
      <c r="D37" s="168"/>
      <c r="E37" s="168"/>
      <c r="F37" s="168"/>
      <c r="G37" s="168"/>
      <c r="H37" s="168"/>
      <c r="I37" s="168"/>
      <c r="J37" s="173"/>
    </row>
    <row r="38" spans="1:10">
      <c r="A38" s="172"/>
      <c r="B38" s="168"/>
      <c r="C38" s="168"/>
      <c r="D38" s="168"/>
      <c r="E38" s="168"/>
      <c r="F38" s="168"/>
      <c r="G38" s="168"/>
      <c r="H38" s="168"/>
      <c r="I38" s="168"/>
      <c r="J38" s="173"/>
    </row>
    <row r="39" spans="1:10">
      <c r="A39" s="172"/>
      <c r="B39" s="168"/>
      <c r="C39" s="168"/>
      <c r="D39" s="168"/>
      <c r="E39" s="168"/>
      <c r="F39" s="168"/>
      <c r="G39" s="168"/>
      <c r="H39" s="168"/>
      <c r="I39" s="168"/>
      <c r="J39" s="173"/>
    </row>
    <row r="40" spans="1:10">
      <c r="A40" s="172"/>
      <c r="B40" s="168"/>
      <c r="C40" s="168"/>
      <c r="D40" s="168"/>
      <c r="E40" s="168"/>
      <c r="F40" s="168"/>
      <c r="G40" s="168"/>
      <c r="H40" s="168"/>
      <c r="I40" s="168"/>
      <c r="J40" s="173"/>
    </row>
    <row r="41" spans="1:10">
      <c r="A41" s="172"/>
      <c r="B41" s="168"/>
      <c r="C41" s="168"/>
      <c r="D41" s="168"/>
      <c r="E41" s="168"/>
      <c r="F41" s="168"/>
      <c r="G41" s="168"/>
      <c r="H41" s="168"/>
      <c r="I41" s="168"/>
      <c r="J41" s="173"/>
    </row>
    <row r="42" spans="1:10">
      <c r="A42" s="172"/>
      <c r="B42" s="168"/>
      <c r="C42" s="168"/>
      <c r="D42" s="168"/>
      <c r="E42" s="168"/>
      <c r="F42" s="168"/>
      <c r="G42" s="168"/>
      <c r="H42" s="168"/>
      <c r="I42" s="168"/>
      <c r="J42" s="173"/>
    </row>
    <row r="43" spans="1:10">
      <c r="A43" s="172"/>
      <c r="B43" s="168"/>
      <c r="C43" s="168"/>
      <c r="D43" s="168"/>
      <c r="E43" s="168"/>
      <c r="F43" s="168"/>
      <c r="G43" s="168"/>
      <c r="H43" s="168"/>
      <c r="I43" s="168"/>
      <c r="J43" s="173"/>
    </row>
    <row r="44" spans="1:10">
      <c r="A44" s="172"/>
      <c r="B44" s="168"/>
      <c r="C44" s="168"/>
      <c r="D44" s="168"/>
      <c r="E44" s="168"/>
      <c r="F44" s="168"/>
      <c r="G44" s="168"/>
      <c r="H44" s="168"/>
      <c r="I44" s="168"/>
      <c r="J44" s="173"/>
    </row>
    <row r="45" spans="1:10">
      <c r="A45" s="172"/>
      <c r="B45" s="168"/>
      <c r="C45" s="168"/>
      <c r="D45" s="168"/>
      <c r="E45" s="168"/>
      <c r="F45" s="168"/>
      <c r="G45" s="168"/>
      <c r="H45" s="168"/>
      <c r="I45" s="168"/>
      <c r="J45" s="173"/>
    </row>
    <row r="46" spans="1:10">
      <c r="A46" s="172"/>
      <c r="B46" s="168"/>
      <c r="C46" s="168"/>
      <c r="D46" s="168"/>
      <c r="E46" s="168"/>
      <c r="F46" s="168"/>
      <c r="G46" s="168"/>
      <c r="H46" s="168"/>
      <c r="I46" s="168"/>
      <c r="J46" s="173"/>
    </row>
    <row r="47" spans="1:10">
      <c r="A47" s="172"/>
      <c r="B47" s="168"/>
      <c r="C47" s="168"/>
      <c r="D47" s="168"/>
      <c r="E47" s="168"/>
      <c r="F47" s="168"/>
      <c r="G47" s="168"/>
      <c r="H47" s="168"/>
      <c r="I47" s="168"/>
      <c r="J47" s="173"/>
    </row>
    <row r="48" spans="1:10">
      <c r="A48" s="172"/>
      <c r="B48" s="168"/>
      <c r="C48" s="168"/>
      <c r="D48" s="168"/>
      <c r="E48" s="168"/>
      <c r="F48" s="168"/>
      <c r="G48" s="168"/>
      <c r="H48" s="168"/>
      <c r="I48" s="168"/>
      <c r="J48" s="173"/>
    </row>
    <row r="49" spans="1:10">
      <c r="A49" s="172"/>
      <c r="B49" s="168"/>
      <c r="C49" s="168"/>
      <c r="D49" s="168"/>
      <c r="E49" s="168"/>
      <c r="F49" s="168"/>
      <c r="G49" s="168"/>
      <c r="H49" s="168"/>
      <c r="I49" s="168"/>
      <c r="J49" s="173"/>
    </row>
    <row r="50" spans="1:10">
      <c r="A50" s="172"/>
      <c r="B50" s="168"/>
      <c r="C50" s="168"/>
      <c r="D50" s="168"/>
      <c r="E50" s="168"/>
      <c r="F50" s="168"/>
      <c r="G50" s="168"/>
      <c r="H50" s="168"/>
      <c r="I50" s="168"/>
      <c r="J50" s="173"/>
    </row>
    <row r="51" spans="1:10">
      <c r="A51" s="172"/>
      <c r="B51" s="168"/>
      <c r="C51" s="168"/>
      <c r="D51" s="168"/>
      <c r="E51" s="168"/>
      <c r="F51" s="168"/>
      <c r="G51" s="168"/>
      <c r="H51" s="168"/>
      <c r="I51" s="168"/>
      <c r="J51" s="173"/>
    </row>
    <row r="52" spans="1:10">
      <c r="A52" s="172"/>
      <c r="B52" s="168"/>
      <c r="C52" s="168"/>
      <c r="D52" s="168"/>
      <c r="E52" s="168"/>
      <c r="F52" s="168"/>
      <c r="G52" s="168"/>
      <c r="H52" s="168"/>
      <c r="I52" s="168"/>
      <c r="J52" s="173"/>
    </row>
    <row r="53" spans="1:10">
      <c r="A53" s="172"/>
      <c r="B53" s="168"/>
      <c r="C53" s="168"/>
      <c r="D53" s="168"/>
      <c r="E53" s="168"/>
      <c r="F53" s="168"/>
      <c r="G53" s="168"/>
      <c r="H53" s="168"/>
      <c r="I53" s="168"/>
      <c r="J53" s="173"/>
    </row>
    <row r="54" spans="1:10">
      <c r="A54" s="172"/>
      <c r="B54" s="168"/>
      <c r="C54" s="168"/>
      <c r="D54" s="168"/>
      <c r="E54" s="168"/>
      <c r="F54" s="168"/>
      <c r="G54" s="168"/>
      <c r="H54" s="168"/>
      <c r="I54" s="168"/>
      <c r="J54" s="173"/>
    </row>
    <row r="55" spans="1:10">
      <c r="A55" s="172"/>
      <c r="B55" s="168"/>
      <c r="C55" s="168"/>
      <c r="D55" s="168"/>
      <c r="E55" s="168"/>
      <c r="F55" s="168"/>
      <c r="G55" s="168"/>
      <c r="H55" s="168"/>
      <c r="I55" s="168"/>
      <c r="J55" s="173"/>
    </row>
    <row r="56" spans="1:10">
      <c r="A56" s="172"/>
      <c r="B56" s="168"/>
      <c r="C56" s="168"/>
      <c r="D56" s="168"/>
      <c r="E56" s="168"/>
      <c r="F56" s="168"/>
      <c r="G56" s="168"/>
      <c r="H56" s="168"/>
      <c r="I56" s="168"/>
      <c r="J56" s="173"/>
    </row>
    <row r="57" spans="1:10">
      <c r="A57" s="172"/>
      <c r="B57" s="168"/>
      <c r="C57" s="168"/>
      <c r="D57" s="168"/>
      <c r="E57" s="168"/>
      <c r="F57" s="168"/>
      <c r="G57" s="168"/>
      <c r="H57" s="168"/>
      <c r="I57" s="168"/>
      <c r="J57" s="173"/>
    </row>
    <row r="58" spans="1:10">
      <c r="A58" s="172"/>
      <c r="B58" s="168"/>
      <c r="C58" s="168"/>
      <c r="D58" s="168"/>
      <c r="E58" s="168"/>
      <c r="F58" s="168"/>
      <c r="G58" s="168"/>
      <c r="H58" s="168"/>
      <c r="I58" s="168"/>
      <c r="J58" s="173"/>
    </row>
    <row r="59" spans="1:10" ht="24.75" customHeight="1">
      <c r="A59" s="179"/>
      <c r="B59" s="180"/>
      <c r="C59" s="180"/>
      <c r="D59" s="180"/>
      <c r="E59" s="180"/>
      <c r="F59" s="180"/>
      <c r="G59" s="180"/>
      <c r="H59" s="180"/>
      <c r="I59" s="180"/>
      <c r="J59" s="181"/>
    </row>
  </sheetData>
  <mergeCells count="3">
    <mergeCell ref="A4:J4"/>
    <mergeCell ref="A8:J8"/>
    <mergeCell ref="A30:J30"/>
  </mergeCells>
  <pageMargins left="0.65" right="0.25" top="0.5" bottom="0.5" header="0.25" footer="0.25"/>
  <pageSetup scale="93" orientation="portrait" r:id="rId1"/>
  <headerFooter alignWithMargins="0">
    <oddHeader>&amp;L&amp;"Arial,Regular"&amp;8 54&amp;R&amp;"Arial,Regular"&amp;8Road Initials: UPRR  Year: 2012</oddHeader>
    <oddFooter>&amp;L&amp;"Arial,Regular"&amp;8Railroad Annual Report R-1</oddFooter>
  </headerFooter>
</worksheet>
</file>

<file path=xl/worksheets/sheet44.xml><?xml version="1.0" encoding="utf-8"?>
<worksheet xmlns="http://schemas.openxmlformats.org/spreadsheetml/2006/main" xmlns:r="http://schemas.openxmlformats.org/officeDocument/2006/relationships">
  <sheetPr codeName="Sheet44">
    <pageSetUpPr fitToPage="1"/>
  </sheetPr>
  <dimension ref="A1:D100"/>
  <sheetViews>
    <sheetView zoomScaleNormal="100" workbookViewId="0"/>
  </sheetViews>
  <sheetFormatPr defaultColWidth="9.625" defaultRowHeight="9"/>
  <cols>
    <col min="1" max="1" width="2.5" style="1627" customWidth="1"/>
    <col min="2" max="2" width="68.625" style="1627" customWidth="1"/>
    <col min="3" max="3" width="14.5" style="1626" customWidth="1"/>
    <col min="4" max="4" width="9.625" style="1626"/>
    <col min="5" max="16384" width="9.625" style="1627"/>
  </cols>
  <sheetData>
    <row r="1" spans="1:4" ht="11.25" customHeight="1">
      <c r="A1" s="1623"/>
      <c r="B1" s="1624"/>
      <c r="C1" s="1625"/>
    </row>
    <row r="2" spans="1:4" ht="11.25" customHeight="1">
      <c r="A2" s="1441"/>
      <c r="B2" s="1376" t="s">
        <v>3006</v>
      </c>
      <c r="C2" s="2138"/>
    </row>
    <row r="3" spans="1:4" ht="11.25" customHeight="1">
      <c r="A3" s="2139"/>
      <c r="B3" s="1626"/>
      <c r="C3" s="1628"/>
    </row>
    <row r="4" spans="1:4" s="1633" customFormat="1" ht="11.25" customHeight="1">
      <c r="A4" s="1629" t="s">
        <v>65</v>
      </c>
      <c r="B4" s="1630" t="s">
        <v>512</v>
      </c>
      <c r="C4" s="1631"/>
      <c r="D4" s="1632"/>
    </row>
    <row r="5" spans="1:4" s="1633" customFormat="1" ht="11.25" customHeight="1">
      <c r="A5" s="1629"/>
      <c r="B5" s="1630"/>
      <c r="C5" s="1631"/>
      <c r="D5" s="1632"/>
    </row>
    <row r="6" spans="1:4" s="1633" customFormat="1" ht="11.25" customHeight="1">
      <c r="A6" s="1629" t="s">
        <v>67</v>
      </c>
      <c r="B6" s="1630" t="s">
        <v>3007</v>
      </c>
      <c r="C6" s="1631"/>
      <c r="D6" s="1632"/>
    </row>
    <row r="7" spans="1:4" s="1633" customFormat="1" ht="11.25" customHeight="1">
      <c r="A7" s="1634"/>
      <c r="B7" s="1630" t="s">
        <v>3008</v>
      </c>
      <c r="C7" s="1631"/>
      <c r="D7" s="1632"/>
    </row>
    <row r="8" spans="1:4" s="1633" customFormat="1" ht="11.25" customHeight="1">
      <c r="A8" s="1629"/>
      <c r="B8" s="1630"/>
      <c r="C8" s="1631"/>
      <c r="D8" s="1632"/>
    </row>
    <row r="9" spans="1:4" s="1633" customFormat="1" ht="11.25" customHeight="1">
      <c r="A9" s="1629" t="s">
        <v>68</v>
      </c>
      <c r="B9" s="1630" t="s">
        <v>3009</v>
      </c>
      <c r="C9" s="1631"/>
      <c r="D9" s="1632"/>
    </row>
    <row r="10" spans="1:4" s="1633" customFormat="1" ht="11.25" customHeight="1">
      <c r="A10" s="1634"/>
      <c r="B10" s="1630" t="s">
        <v>3010</v>
      </c>
      <c r="C10" s="1631"/>
      <c r="D10" s="1632"/>
    </row>
    <row r="11" spans="1:4" s="1633" customFormat="1" ht="11.25" customHeight="1">
      <c r="A11" s="1634"/>
      <c r="B11" s="1630" t="s">
        <v>3011</v>
      </c>
      <c r="C11" s="1631"/>
      <c r="D11" s="1632"/>
    </row>
    <row r="12" spans="1:4" s="1633" customFormat="1" ht="11.25" customHeight="1">
      <c r="A12" s="1634"/>
      <c r="B12" s="1630" t="s">
        <v>3012</v>
      </c>
      <c r="C12" s="1631"/>
      <c r="D12" s="1632"/>
    </row>
    <row r="13" spans="1:4" s="1633" customFormat="1" ht="11.25" customHeight="1">
      <c r="A13" s="1634"/>
      <c r="B13" s="1630" t="s">
        <v>3013</v>
      </c>
      <c r="C13" s="1631"/>
      <c r="D13" s="1632"/>
    </row>
    <row r="14" spans="1:4" s="1633" customFormat="1" ht="11.25" customHeight="1">
      <c r="A14" s="1634"/>
      <c r="B14" s="1630" t="s">
        <v>3014</v>
      </c>
      <c r="C14" s="1631"/>
      <c r="D14" s="1632"/>
    </row>
    <row r="15" spans="1:4" s="1633" customFormat="1" ht="11.25" customHeight="1">
      <c r="A15" s="1634"/>
      <c r="B15" s="1630" t="s">
        <v>3015</v>
      </c>
      <c r="C15" s="1635"/>
      <c r="D15" s="1632"/>
    </row>
    <row r="16" spans="1:4" s="1633" customFormat="1" ht="11.25" customHeight="1">
      <c r="A16" s="1634"/>
      <c r="B16" s="1630" t="s">
        <v>3016</v>
      </c>
      <c r="C16" s="1635"/>
      <c r="D16" s="1632"/>
    </row>
    <row r="17" spans="1:4" s="1633" customFormat="1" ht="11.25" customHeight="1">
      <c r="A17" s="1634"/>
      <c r="B17" s="1630" t="s">
        <v>3017</v>
      </c>
      <c r="C17" s="1631"/>
      <c r="D17" s="1632"/>
    </row>
    <row r="18" spans="1:4" s="1633" customFormat="1" ht="11.25" customHeight="1">
      <c r="A18" s="1634"/>
      <c r="B18" s="1630" t="s">
        <v>3018</v>
      </c>
      <c r="C18" s="1635"/>
      <c r="D18" s="1632"/>
    </row>
    <row r="19" spans="1:4" s="1633" customFormat="1" ht="11.25" customHeight="1">
      <c r="A19" s="1634"/>
      <c r="B19" s="1630" t="s">
        <v>3019</v>
      </c>
      <c r="C19" s="1635"/>
      <c r="D19" s="1632"/>
    </row>
    <row r="20" spans="1:4" s="1633" customFormat="1" ht="11.25" customHeight="1">
      <c r="A20" s="1634"/>
      <c r="B20" s="1630" t="s">
        <v>3020</v>
      </c>
      <c r="C20" s="1631"/>
      <c r="D20" s="1632"/>
    </row>
    <row r="21" spans="1:4" s="1633" customFormat="1" ht="11.25" customHeight="1">
      <c r="A21" s="1634"/>
      <c r="B21" s="1630" t="s">
        <v>3021</v>
      </c>
      <c r="C21" s="1635"/>
      <c r="D21" s="1632"/>
    </row>
    <row r="22" spans="1:4" s="1633" customFormat="1" ht="11.25" customHeight="1">
      <c r="A22" s="1629"/>
      <c r="B22" s="1630"/>
      <c r="C22" s="1631"/>
      <c r="D22" s="1632"/>
    </row>
    <row r="23" spans="1:4" s="1633" customFormat="1" ht="11.25" customHeight="1">
      <c r="A23" s="1629" t="s">
        <v>69</v>
      </c>
      <c r="B23" s="1630" t="s">
        <v>3022</v>
      </c>
      <c r="C23" s="1635"/>
      <c r="D23" s="1632"/>
    </row>
    <row r="24" spans="1:4" s="1633" customFormat="1" ht="11.25" customHeight="1">
      <c r="A24" s="1634"/>
      <c r="B24" s="1630" t="s">
        <v>3023</v>
      </c>
      <c r="C24" s="1635"/>
      <c r="D24" s="1632"/>
    </row>
    <row r="25" spans="1:4" s="1633" customFormat="1" ht="11.25" customHeight="1">
      <c r="A25" s="1634"/>
      <c r="B25" s="1630" t="s">
        <v>3024</v>
      </c>
      <c r="C25" s="1635"/>
      <c r="D25" s="1632"/>
    </row>
    <row r="26" spans="1:4" s="1633" customFormat="1" ht="11.25" customHeight="1">
      <c r="A26" s="1634"/>
      <c r="B26" s="1630" t="s">
        <v>3025</v>
      </c>
      <c r="C26" s="1635"/>
      <c r="D26" s="1632"/>
    </row>
    <row r="27" spans="1:4" s="1633" customFormat="1" ht="11.25" customHeight="1">
      <c r="A27" s="1634"/>
      <c r="B27" s="1630" t="s">
        <v>3026</v>
      </c>
      <c r="C27" s="1635"/>
      <c r="D27" s="1632"/>
    </row>
    <row r="28" spans="1:4" s="1633" customFormat="1" ht="11.25" customHeight="1">
      <c r="A28" s="1634"/>
      <c r="B28" s="1630" t="s">
        <v>3015</v>
      </c>
      <c r="C28" s="1631"/>
      <c r="D28" s="1632"/>
    </row>
    <row r="29" spans="1:4" s="1633" customFormat="1" ht="11.25" customHeight="1">
      <c r="A29" s="1634"/>
      <c r="B29" s="1630" t="s">
        <v>3016</v>
      </c>
      <c r="C29" s="1631"/>
      <c r="D29" s="1632"/>
    </row>
    <row r="30" spans="1:4" s="1633" customFormat="1" ht="11.25" customHeight="1">
      <c r="A30" s="1634"/>
      <c r="B30" s="1630" t="s">
        <v>3027</v>
      </c>
      <c r="C30" s="1631"/>
      <c r="D30" s="1632"/>
    </row>
    <row r="31" spans="1:4" s="1633" customFormat="1" ht="11.25" customHeight="1">
      <c r="A31" s="1629"/>
      <c r="B31" s="1630"/>
      <c r="C31" s="1631"/>
      <c r="D31" s="1632"/>
    </row>
    <row r="32" spans="1:4" s="1633" customFormat="1" ht="11.25" customHeight="1">
      <c r="A32" s="1629" t="s">
        <v>70</v>
      </c>
      <c r="B32" s="1630" t="s">
        <v>3028</v>
      </c>
      <c r="C32" s="1631"/>
      <c r="D32" s="1632"/>
    </row>
    <row r="33" spans="1:4" s="1633" customFormat="1" ht="11.25" customHeight="1">
      <c r="A33" s="1634"/>
      <c r="B33" s="1630" t="s">
        <v>3029</v>
      </c>
      <c r="C33" s="1631"/>
      <c r="D33" s="1632"/>
    </row>
    <row r="34" spans="1:4" s="1633" customFormat="1" ht="11.25" customHeight="1">
      <c r="A34" s="1629"/>
      <c r="B34" s="1630"/>
      <c r="C34" s="1631"/>
      <c r="D34" s="1632"/>
    </row>
    <row r="35" spans="1:4" s="1633" customFormat="1" ht="11.25" customHeight="1">
      <c r="A35" s="1629" t="s">
        <v>514</v>
      </c>
      <c r="B35" s="1630" t="s">
        <v>3030</v>
      </c>
      <c r="C35" s="1631"/>
      <c r="D35" s="1632"/>
    </row>
    <row r="36" spans="1:4" s="1633" customFormat="1" ht="11.25" customHeight="1">
      <c r="A36" s="1634"/>
      <c r="B36" s="1630" t="s">
        <v>3031</v>
      </c>
      <c r="C36" s="1631"/>
      <c r="D36" s="1632"/>
    </row>
    <row r="37" spans="1:4" s="1633" customFormat="1" ht="11.25" customHeight="1">
      <c r="A37" s="1634"/>
      <c r="B37" s="1630" t="s">
        <v>3032</v>
      </c>
      <c r="C37" s="1631"/>
      <c r="D37" s="1632"/>
    </row>
    <row r="38" spans="1:4" s="1633" customFormat="1" ht="11.25" customHeight="1">
      <c r="A38" s="1634"/>
      <c r="B38" s="1630" t="s">
        <v>3033</v>
      </c>
      <c r="C38" s="1635"/>
      <c r="D38" s="1632"/>
    </row>
    <row r="39" spans="1:4" s="1633" customFormat="1" ht="11.25" customHeight="1">
      <c r="A39" s="1634"/>
      <c r="B39" s="1630" t="s">
        <v>3034</v>
      </c>
      <c r="C39" s="1631"/>
      <c r="D39" s="1632"/>
    </row>
    <row r="40" spans="1:4" s="1633" customFormat="1" ht="11.25" customHeight="1">
      <c r="A40" s="1634"/>
      <c r="B40" s="1630" t="s">
        <v>3035</v>
      </c>
      <c r="C40" s="1635"/>
      <c r="D40" s="1632"/>
    </row>
    <row r="41" spans="1:4" s="1633" customFormat="1" ht="11.25" customHeight="1">
      <c r="A41" s="1634"/>
      <c r="B41" s="1630" t="s">
        <v>3036</v>
      </c>
      <c r="C41" s="1631"/>
      <c r="D41" s="1632"/>
    </row>
    <row r="42" spans="1:4" s="1633" customFormat="1" ht="11.25" customHeight="1">
      <c r="A42" s="1634"/>
      <c r="B42" s="1630" t="s">
        <v>3037</v>
      </c>
      <c r="C42" s="1635"/>
      <c r="D42" s="1632"/>
    </row>
    <row r="43" spans="1:4" s="1633" customFormat="1" ht="11.25" customHeight="1">
      <c r="A43" s="1629"/>
      <c r="B43" s="1630"/>
      <c r="C43" s="1631"/>
      <c r="D43" s="1632"/>
    </row>
    <row r="44" spans="1:4" s="1633" customFormat="1" ht="11.25" customHeight="1">
      <c r="A44" s="1629" t="s">
        <v>620</v>
      </c>
      <c r="B44" s="1630" t="s">
        <v>3038</v>
      </c>
      <c r="C44" s="1635"/>
      <c r="D44" s="1632"/>
    </row>
    <row r="45" spans="1:4" s="1633" customFormat="1" ht="11.25" customHeight="1">
      <c r="A45" s="1634"/>
      <c r="B45" s="1630" t="s">
        <v>3039</v>
      </c>
      <c r="C45" s="1635"/>
      <c r="D45" s="1632"/>
    </row>
    <row r="46" spans="1:4" s="1633" customFormat="1" ht="11.25" customHeight="1">
      <c r="A46" s="1634"/>
      <c r="B46" s="1630" t="s">
        <v>3040</v>
      </c>
      <c r="C46" s="1635"/>
      <c r="D46" s="1632"/>
    </row>
    <row r="47" spans="1:4" s="1633" customFormat="1" ht="11.25" customHeight="1">
      <c r="A47" s="1634"/>
      <c r="B47" s="1630" t="s">
        <v>3041</v>
      </c>
      <c r="C47" s="1631"/>
      <c r="D47" s="1632"/>
    </row>
    <row r="48" spans="1:4" s="1633" customFormat="1" ht="11.25" customHeight="1">
      <c r="A48" s="1634"/>
      <c r="B48" s="1630" t="s">
        <v>3042</v>
      </c>
      <c r="C48" s="1631"/>
      <c r="D48" s="1632"/>
    </row>
    <row r="49" spans="1:4" s="1633" customFormat="1" ht="11.25" customHeight="1">
      <c r="A49" s="1634"/>
      <c r="B49" s="1630" t="s">
        <v>3043</v>
      </c>
      <c r="C49" s="1631"/>
      <c r="D49" s="1632"/>
    </row>
    <row r="50" spans="1:4" s="1633" customFormat="1" ht="11.25" customHeight="1">
      <c r="A50" s="1634"/>
      <c r="B50" s="1630" t="s">
        <v>3044</v>
      </c>
      <c r="C50" s="1631"/>
      <c r="D50" s="1632"/>
    </row>
    <row r="51" spans="1:4" s="1633" customFormat="1" ht="11.25" customHeight="1">
      <c r="A51" s="1634"/>
      <c r="B51" s="1630" t="s">
        <v>3045</v>
      </c>
      <c r="C51" s="1631"/>
      <c r="D51" s="1632"/>
    </row>
    <row r="52" spans="1:4" s="1633" customFormat="1" ht="11.25" customHeight="1">
      <c r="A52" s="1629"/>
      <c r="B52" s="1630"/>
      <c r="C52" s="1631"/>
      <c r="D52" s="1632"/>
    </row>
    <row r="53" spans="1:4" s="1633" customFormat="1" ht="11.25" customHeight="1">
      <c r="A53" s="1629" t="s">
        <v>621</v>
      </c>
      <c r="B53" s="1630" t="s">
        <v>3046</v>
      </c>
      <c r="C53" s="1631"/>
      <c r="D53" s="1632"/>
    </row>
    <row r="54" spans="1:4" s="1633" customFormat="1" ht="11.25" customHeight="1">
      <c r="A54" s="1634"/>
      <c r="B54" s="1630" t="s">
        <v>3047</v>
      </c>
      <c r="C54" s="1635"/>
      <c r="D54" s="1632"/>
    </row>
    <row r="55" spans="1:4" s="1633" customFormat="1" ht="11.25" customHeight="1">
      <c r="A55" s="1634"/>
      <c r="B55" s="1630" t="s">
        <v>3048</v>
      </c>
      <c r="C55" s="1631"/>
      <c r="D55" s="1632"/>
    </row>
    <row r="56" spans="1:4" s="1633" customFormat="1" ht="11.25" customHeight="1">
      <c r="A56" s="1634"/>
      <c r="B56" s="1630"/>
      <c r="C56" s="1631"/>
      <c r="D56" s="1632"/>
    </row>
    <row r="57" spans="1:4" s="1633" customFormat="1" ht="11.25" customHeight="1">
      <c r="A57" s="1634"/>
      <c r="B57" s="1630"/>
      <c r="C57" s="1631"/>
      <c r="D57" s="1632"/>
    </row>
    <row r="58" spans="1:4" s="1633" customFormat="1" ht="11.25" customHeight="1">
      <c r="A58" s="1634"/>
      <c r="B58" s="1630"/>
      <c r="C58" s="1631"/>
      <c r="D58" s="1632"/>
    </row>
    <row r="59" spans="1:4" s="1633" customFormat="1" ht="11.25" customHeight="1">
      <c r="A59" s="1634"/>
      <c r="B59" s="1630"/>
      <c r="C59" s="1631"/>
      <c r="D59" s="1632"/>
    </row>
    <row r="60" spans="1:4" s="1633" customFormat="1" ht="11.25" customHeight="1">
      <c r="A60" s="1634"/>
      <c r="B60" s="1630"/>
      <c r="C60" s="1631"/>
      <c r="D60" s="1632"/>
    </row>
    <row r="61" spans="1:4" s="1633" customFormat="1" ht="11.25" customHeight="1">
      <c r="A61" s="1634"/>
      <c r="B61" s="1630"/>
      <c r="C61" s="1631"/>
      <c r="D61" s="1632"/>
    </row>
    <row r="62" spans="1:4" s="1633" customFormat="1" ht="11.25" customHeight="1">
      <c r="A62" s="1634"/>
      <c r="B62" s="1630"/>
      <c r="C62" s="1631"/>
      <c r="D62" s="1632"/>
    </row>
    <row r="63" spans="1:4" s="1633" customFormat="1" ht="11.25" customHeight="1">
      <c r="A63" s="1636"/>
      <c r="B63" s="1637"/>
      <c r="C63" s="1635"/>
      <c r="D63" s="1632"/>
    </row>
    <row r="64" spans="1:4" s="1633" customFormat="1" ht="11.25" customHeight="1">
      <c r="A64" s="1636"/>
      <c r="B64" s="1637"/>
      <c r="C64" s="1635"/>
      <c r="D64" s="1632"/>
    </row>
    <row r="65" spans="1:4" s="1633" customFormat="1" ht="11.25" customHeight="1">
      <c r="A65" s="1636"/>
      <c r="B65" s="1637"/>
      <c r="C65" s="1635"/>
      <c r="D65" s="1632"/>
    </row>
    <row r="66" spans="1:4" s="1633" customFormat="1" ht="11.25" customHeight="1">
      <c r="A66" s="1636"/>
      <c r="B66" s="1637"/>
      <c r="C66" s="1635"/>
      <c r="D66" s="1632"/>
    </row>
    <row r="67" spans="1:4" s="1633" customFormat="1" ht="11.25" customHeight="1">
      <c r="A67" s="1636"/>
      <c r="B67" s="1637"/>
      <c r="C67" s="1635"/>
      <c r="D67" s="1632"/>
    </row>
    <row r="68" spans="1:4" ht="11.25" customHeight="1">
      <c r="A68" s="2139"/>
      <c r="B68" s="1626"/>
      <c r="C68" s="1638"/>
    </row>
    <row r="69" spans="1:4" ht="11.25" customHeight="1">
      <c r="A69" s="2139"/>
      <c r="B69" s="1626"/>
      <c r="C69" s="1638"/>
    </row>
    <row r="70" spans="1:4" ht="11.25" customHeight="1">
      <c r="A70" s="1639"/>
      <c r="B70" s="1640"/>
      <c r="C70" s="1885"/>
    </row>
    <row r="71" spans="1:4">
      <c r="A71" s="1886"/>
      <c r="B71" s="1626"/>
      <c r="C71" s="1887"/>
    </row>
    <row r="72" spans="1:4" s="1626" customFormat="1">
      <c r="A72" s="1888"/>
      <c r="B72" s="1887"/>
    </row>
    <row r="73" spans="1:4" s="1626" customFormat="1">
      <c r="A73" s="1886"/>
      <c r="B73" s="1887"/>
    </row>
    <row r="74" spans="1:4" s="1626" customFormat="1">
      <c r="A74" s="1886"/>
      <c r="B74" s="1887"/>
    </row>
    <row r="75" spans="1:4" s="1626" customFormat="1">
      <c r="A75" s="1886"/>
      <c r="B75" s="1887"/>
    </row>
    <row r="76" spans="1:4" s="1626" customFormat="1">
      <c r="A76" s="1886"/>
      <c r="B76" s="1887"/>
    </row>
    <row r="77" spans="1:4" s="1626" customFormat="1">
      <c r="A77" s="1886"/>
      <c r="B77" s="1887"/>
    </row>
    <row r="78" spans="1:4" s="1626" customFormat="1">
      <c r="A78" s="1886"/>
      <c r="B78" s="1887"/>
    </row>
    <row r="79" spans="1:4" s="1626" customFormat="1">
      <c r="A79" s="1886"/>
    </row>
    <row r="80" spans="1:4" s="1626" customFormat="1">
      <c r="A80" s="1886"/>
      <c r="B80" s="1887"/>
    </row>
    <row r="81" spans="1:2" s="1626" customFormat="1">
      <c r="A81" s="1886"/>
      <c r="B81" s="1887"/>
    </row>
    <row r="82" spans="1:2" s="1626" customFormat="1">
      <c r="A82" s="1886"/>
    </row>
    <row r="83" spans="1:2" s="1626" customFormat="1">
      <c r="A83" s="1888"/>
      <c r="B83" s="1887"/>
    </row>
    <row r="84" spans="1:2" s="1626" customFormat="1">
      <c r="A84" s="1886"/>
      <c r="B84" s="1887"/>
    </row>
    <row r="85" spans="1:2" s="1626" customFormat="1">
      <c r="A85" s="1886"/>
      <c r="B85" s="1887"/>
    </row>
    <row r="86" spans="1:2" s="1626" customFormat="1">
      <c r="A86" s="1886"/>
    </row>
    <row r="87" spans="1:2" s="1626" customFormat="1"/>
    <row r="88" spans="1:2" s="1626" customFormat="1"/>
    <row r="89" spans="1:2" s="1626" customFormat="1"/>
    <row r="90" spans="1:2" s="1626" customFormat="1"/>
    <row r="91" spans="1:2" s="1626" customFormat="1"/>
    <row r="92" spans="1:2" s="1626" customFormat="1"/>
    <row r="93" spans="1:2" s="1626" customFormat="1"/>
    <row r="94" spans="1:2" s="1626" customFormat="1"/>
    <row r="95" spans="1:2" s="1626" customFormat="1"/>
    <row r="96" spans="1:2" s="1626" customFormat="1"/>
    <row r="97" s="1626" customFormat="1"/>
    <row r="98" s="1626" customFormat="1"/>
    <row r="99" s="1626" customFormat="1"/>
    <row r="100" s="1626" customFormat="1"/>
  </sheetData>
  <pageMargins left="0.65" right="0.25" top="0.5" bottom="0.5" header="0.25" footer="0.25"/>
  <pageSetup scale="97" orientation="portrait" blackAndWhite="1" r:id="rId1"/>
  <headerFooter alignWithMargins="0">
    <oddHeader>&amp;L&amp;"Arial,Regular"&amp;8Road Initials: UPRR  Year: 2012&amp;R&amp;"Arial,Regular"&amp;8 55</oddHeader>
    <oddFooter>&amp;L&amp;"Arial,Regular"&amp;8Railroad Annual Report R-1</oddFooter>
  </headerFooter>
</worksheet>
</file>

<file path=xl/worksheets/sheet45.xml><?xml version="1.0" encoding="utf-8"?>
<worksheet xmlns="http://schemas.openxmlformats.org/spreadsheetml/2006/main" xmlns:r="http://schemas.openxmlformats.org/officeDocument/2006/relationships">
  <sheetPr codeName="Sheet45"/>
  <dimension ref="A1:I65"/>
  <sheetViews>
    <sheetView zoomScaleNormal="100" zoomScaleSheetLayoutView="80" workbookViewId="0"/>
  </sheetViews>
  <sheetFormatPr defaultRowHeight="9.75"/>
  <cols>
    <col min="1" max="1" width="3" style="244" bestFit="1" customWidth="1"/>
    <col min="2" max="2" width="4.125" style="186" customWidth="1"/>
    <col min="3" max="3" width="32.5" style="186" customWidth="1"/>
    <col min="4" max="7" width="13.375" style="186" customWidth="1"/>
    <col min="8" max="8" width="3" style="186" bestFit="1" customWidth="1"/>
    <col min="9" max="9" width="3.125" style="186" customWidth="1"/>
    <col min="10" max="16384" width="9" style="186"/>
  </cols>
  <sheetData>
    <row r="1" spans="1:9" ht="11.25" customHeight="1">
      <c r="A1" s="182" t="s">
        <v>622</v>
      </c>
      <c r="B1" s="183"/>
      <c r="C1" s="183"/>
      <c r="D1" s="183"/>
      <c r="E1" s="183"/>
      <c r="F1" s="183"/>
      <c r="G1" s="183"/>
      <c r="H1" s="184"/>
      <c r="I1" s="185"/>
    </row>
    <row r="2" spans="1:9" ht="11.25" customHeight="1">
      <c r="A2" s="187" t="s">
        <v>1</v>
      </c>
      <c r="B2" s="188"/>
      <c r="C2" s="188"/>
      <c r="D2" s="188"/>
      <c r="E2" s="188"/>
      <c r="F2" s="188"/>
      <c r="G2" s="188"/>
      <c r="H2" s="189"/>
      <c r="I2" s="190"/>
    </row>
    <row r="3" spans="1:9" ht="11.25" customHeight="1">
      <c r="A3" s="191"/>
      <c r="B3" s="192"/>
      <c r="C3" s="193" t="s">
        <v>618</v>
      </c>
      <c r="D3" s="194"/>
      <c r="E3" s="195"/>
      <c r="F3" s="195"/>
      <c r="G3" s="191"/>
      <c r="H3" s="191"/>
      <c r="I3" s="190"/>
    </row>
    <row r="4" spans="1:9" ht="11.25" customHeight="1">
      <c r="A4" s="196"/>
      <c r="B4" s="197"/>
      <c r="C4" s="198" t="s">
        <v>618</v>
      </c>
      <c r="D4" s="199"/>
      <c r="E4" s="200" t="s">
        <v>427</v>
      </c>
      <c r="F4" s="201"/>
      <c r="G4" s="202"/>
      <c r="H4" s="196"/>
      <c r="I4" s="190"/>
    </row>
    <row r="5" spans="1:9" ht="11.25" customHeight="1">
      <c r="A5" s="196"/>
      <c r="B5" s="197"/>
      <c r="C5" s="203"/>
      <c r="D5" s="199"/>
      <c r="E5" s="199"/>
      <c r="F5" s="199"/>
      <c r="G5" s="199" t="s">
        <v>516</v>
      </c>
      <c r="H5" s="196"/>
      <c r="I5" s="190"/>
    </row>
    <row r="6" spans="1:9" ht="11.25" customHeight="1">
      <c r="A6" s="196"/>
      <c r="B6" s="197"/>
      <c r="C6" s="204" t="s">
        <v>623</v>
      </c>
      <c r="D6" s="204" t="s">
        <v>624</v>
      </c>
      <c r="E6" s="204" t="s">
        <v>625</v>
      </c>
      <c r="F6" s="204" t="s">
        <v>626</v>
      </c>
      <c r="G6" s="204" t="s">
        <v>627</v>
      </c>
      <c r="H6" s="196"/>
      <c r="I6" s="190"/>
    </row>
    <row r="7" spans="1:9" ht="11.25" customHeight="1">
      <c r="A7" s="205" t="s">
        <v>7</v>
      </c>
      <c r="B7" s="204" t="s">
        <v>8</v>
      </c>
      <c r="C7" s="199"/>
      <c r="D7" s="203" t="s">
        <v>628</v>
      </c>
      <c r="E7" s="199"/>
      <c r="F7" s="204" t="s">
        <v>629</v>
      </c>
      <c r="G7" s="204" t="s">
        <v>523</v>
      </c>
      <c r="H7" s="205" t="s">
        <v>7</v>
      </c>
      <c r="I7" s="206"/>
    </row>
    <row r="8" spans="1:9" ht="11.25" customHeight="1" thickBot="1">
      <c r="A8" s="207" t="s">
        <v>12</v>
      </c>
      <c r="B8" s="208" t="s">
        <v>13</v>
      </c>
      <c r="C8" s="208" t="s">
        <v>21</v>
      </c>
      <c r="D8" s="204" t="s">
        <v>22</v>
      </c>
      <c r="E8" s="204" t="s">
        <v>23</v>
      </c>
      <c r="F8" s="204" t="s">
        <v>168</v>
      </c>
      <c r="G8" s="204" t="s">
        <v>24</v>
      </c>
      <c r="H8" s="207" t="s">
        <v>12</v>
      </c>
      <c r="I8" s="209"/>
    </row>
    <row r="9" spans="1:9" ht="11.25" customHeight="1">
      <c r="A9" s="196"/>
      <c r="B9" s="197"/>
      <c r="C9" s="210"/>
      <c r="D9" s="211"/>
      <c r="E9" s="212"/>
      <c r="F9" s="212"/>
      <c r="G9" s="213"/>
      <c r="H9" s="199"/>
      <c r="I9" s="210"/>
    </row>
    <row r="10" spans="1:9" ht="11.25" customHeight="1">
      <c r="A10" s="196"/>
      <c r="B10" s="197"/>
      <c r="C10" s="214" t="s">
        <v>630</v>
      </c>
      <c r="D10" s="215"/>
      <c r="E10" s="216"/>
      <c r="F10" s="216"/>
      <c r="G10" s="217"/>
      <c r="H10" s="199"/>
      <c r="I10" s="218"/>
    </row>
    <row r="11" spans="1:9" ht="11.25" customHeight="1">
      <c r="A11" s="207" t="s">
        <v>631</v>
      </c>
      <c r="B11" s="219"/>
      <c r="C11" s="220" t="s">
        <v>632</v>
      </c>
      <c r="D11" s="221">
        <v>30709</v>
      </c>
      <c r="E11" s="222">
        <v>52383</v>
      </c>
      <c r="F11" s="222">
        <v>2982</v>
      </c>
      <c r="G11" s="223">
        <v>-5907</v>
      </c>
      <c r="H11" s="208" t="s">
        <v>631</v>
      </c>
      <c r="I11" s="218"/>
    </row>
    <row r="12" spans="1:9" ht="11.25" customHeight="1">
      <c r="A12" s="207" t="s">
        <v>524</v>
      </c>
      <c r="B12" s="219"/>
      <c r="C12" s="220" t="s">
        <v>633</v>
      </c>
      <c r="D12" s="221">
        <v>672582</v>
      </c>
      <c r="E12" s="224">
        <v>210788</v>
      </c>
      <c r="F12" s="224">
        <v>129589</v>
      </c>
      <c r="G12" s="223">
        <v>-22532</v>
      </c>
      <c r="H12" s="208" t="s">
        <v>524</v>
      </c>
      <c r="I12" s="218"/>
    </row>
    <row r="13" spans="1:9" ht="11.25" customHeight="1">
      <c r="A13" s="207" t="s">
        <v>526</v>
      </c>
      <c r="B13" s="219"/>
      <c r="C13" s="220" t="s">
        <v>634</v>
      </c>
      <c r="D13" s="221"/>
      <c r="E13" s="222"/>
      <c r="F13" s="222"/>
      <c r="G13" s="223"/>
      <c r="H13" s="208" t="s">
        <v>526</v>
      </c>
      <c r="I13" s="218"/>
    </row>
    <row r="14" spans="1:9" ht="11.25" customHeight="1">
      <c r="A14" s="207" t="s">
        <v>528</v>
      </c>
      <c r="B14" s="219"/>
      <c r="C14" s="220" t="s">
        <v>635</v>
      </c>
      <c r="D14" s="221"/>
      <c r="E14" s="222"/>
      <c r="F14" s="222"/>
      <c r="G14" s="223"/>
      <c r="H14" s="208" t="s">
        <v>528</v>
      </c>
      <c r="I14" s="218"/>
    </row>
    <row r="15" spans="1:9" ht="11.25" customHeight="1">
      <c r="A15" s="207" t="s">
        <v>530</v>
      </c>
      <c r="B15" s="208" t="s">
        <v>614</v>
      </c>
      <c r="C15" s="220" t="s">
        <v>636</v>
      </c>
      <c r="D15" s="225">
        <v>703291</v>
      </c>
      <c r="E15" s="224">
        <v>263171</v>
      </c>
      <c r="F15" s="224">
        <v>132571</v>
      </c>
      <c r="G15" s="226">
        <v>-28439</v>
      </c>
      <c r="H15" s="208" t="s">
        <v>530</v>
      </c>
      <c r="I15" s="227"/>
    </row>
    <row r="16" spans="1:9" ht="11.25" customHeight="1">
      <c r="A16" s="205" t="s">
        <v>637</v>
      </c>
      <c r="B16" s="197"/>
      <c r="C16" s="214" t="s">
        <v>638</v>
      </c>
      <c r="D16" s="228"/>
      <c r="E16" s="229"/>
      <c r="F16" s="229"/>
      <c r="G16" s="230"/>
      <c r="H16" s="204" t="s">
        <v>637</v>
      </c>
      <c r="I16" s="210"/>
    </row>
    <row r="17" spans="1:9" ht="11.25" customHeight="1">
      <c r="A17" s="207" t="s">
        <v>532</v>
      </c>
      <c r="B17" s="219"/>
      <c r="C17" s="220" t="s">
        <v>639</v>
      </c>
      <c r="D17" s="221">
        <v>0</v>
      </c>
      <c r="E17" s="222">
        <v>0</v>
      </c>
      <c r="F17" s="222">
        <v>0</v>
      </c>
      <c r="G17" s="223">
        <v>0</v>
      </c>
      <c r="H17" s="208" t="s">
        <v>532</v>
      </c>
      <c r="I17" s="218"/>
    </row>
    <row r="18" spans="1:9" ht="11.25" customHeight="1">
      <c r="A18" s="207" t="s">
        <v>534</v>
      </c>
      <c r="B18" s="219"/>
      <c r="C18" s="220" t="s">
        <v>640</v>
      </c>
      <c r="D18" s="221">
        <v>47</v>
      </c>
      <c r="E18" s="222">
        <v>269</v>
      </c>
      <c r="F18" s="222">
        <v>0</v>
      </c>
      <c r="G18" s="223">
        <v>-1835</v>
      </c>
      <c r="H18" s="208" t="s">
        <v>534</v>
      </c>
      <c r="I18" s="218"/>
    </row>
    <row r="19" spans="1:9" ht="11.25" customHeight="1">
      <c r="A19" s="207" t="s">
        <v>536</v>
      </c>
      <c r="B19" s="219"/>
      <c r="C19" s="220" t="s">
        <v>592</v>
      </c>
      <c r="D19" s="221">
        <v>31097</v>
      </c>
      <c r="E19" s="222">
        <v>1422</v>
      </c>
      <c r="F19" s="222">
        <v>0</v>
      </c>
      <c r="G19" s="223">
        <v>-2543</v>
      </c>
      <c r="H19" s="208" t="s">
        <v>536</v>
      </c>
      <c r="I19" s="218"/>
    </row>
    <row r="20" spans="1:9" ht="11.25" customHeight="1">
      <c r="A20" s="207" t="s">
        <v>538</v>
      </c>
      <c r="B20" s="219"/>
      <c r="C20" s="220" t="s">
        <v>593</v>
      </c>
      <c r="D20" s="221">
        <v>17091</v>
      </c>
      <c r="E20" s="222">
        <v>2589</v>
      </c>
      <c r="F20" s="222">
        <v>0</v>
      </c>
      <c r="G20" s="223">
        <v>-2755</v>
      </c>
      <c r="H20" s="208" t="s">
        <v>538</v>
      </c>
      <c r="I20" s="218"/>
    </row>
    <row r="21" spans="1:9" ht="11.25" customHeight="1">
      <c r="A21" s="207" t="s">
        <v>641</v>
      </c>
      <c r="B21" s="219"/>
      <c r="C21" s="220" t="s">
        <v>594</v>
      </c>
      <c r="D21" s="221">
        <v>12374</v>
      </c>
      <c r="E21" s="222">
        <v>3207</v>
      </c>
      <c r="F21" s="222">
        <v>0</v>
      </c>
      <c r="G21" s="223">
        <v>624</v>
      </c>
      <c r="H21" s="208" t="s">
        <v>641</v>
      </c>
      <c r="I21" s="218"/>
    </row>
    <row r="22" spans="1:9" ht="11.25" customHeight="1">
      <c r="A22" s="207" t="s">
        <v>540</v>
      </c>
      <c r="B22" s="219"/>
      <c r="C22" s="220" t="s">
        <v>595</v>
      </c>
      <c r="D22" s="221">
        <v>93907</v>
      </c>
      <c r="E22" s="222">
        <v>15046</v>
      </c>
      <c r="F22" s="222">
        <v>0</v>
      </c>
      <c r="G22" s="223">
        <v>-3304</v>
      </c>
      <c r="H22" s="208" t="s">
        <v>540</v>
      </c>
      <c r="I22" s="218"/>
    </row>
    <row r="23" spans="1:9" ht="11.25" customHeight="1">
      <c r="A23" s="207" t="s">
        <v>642</v>
      </c>
      <c r="B23" s="219"/>
      <c r="C23" s="220" t="s">
        <v>643</v>
      </c>
      <c r="D23" s="221">
        <v>38247</v>
      </c>
      <c r="E23" s="222">
        <v>-1324</v>
      </c>
      <c r="F23" s="222">
        <v>1182</v>
      </c>
      <c r="G23" s="223">
        <v>-6993</v>
      </c>
      <c r="H23" s="208" t="s">
        <v>642</v>
      </c>
      <c r="I23" s="218"/>
    </row>
    <row r="24" spans="1:9" ht="11.25" customHeight="1">
      <c r="A24" s="207" t="s">
        <v>542</v>
      </c>
      <c r="B24" s="219"/>
      <c r="C24" s="220" t="s">
        <v>644</v>
      </c>
      <c r="D24" s="221">
        <v>7715</v>
      </c>
      <c r="E24" s="222">
        <v>657</v>
      </c>
      <c r="F24" s="222">
        <v>0</v>
      </c>
      <c r="G24" s="223">
        <v>115</v>
      </c>
      <c r="H24" s="208" t="s">
        <v>542</v>
      </c>
      <c r="I24" s="218"/>
    </row>
    <row r="25" spans="1:9" ht="11.25" customHeight="1">
      <c r="A25" s="207" t="s">
        <v>645</v>
      </c>
      <c r="B25" s="219"/>
      <c r="C25" s="220" t="s">
        <v>598</v>
      </c>
      <c r="D25" s="221">
        <v>37509</v>
      </c>
      <c r="E25" s="222">
        <v>6339</v>
      </c>
      <c r="F25" s="222">
        <v>0</v>
      </c>
      <c r="G25" s="223">
        <v>-611</v>
      </c>
      <c r="H25" s="208" t="s">
        <v>645</v>
      </c>
      <c r="I25" s="218"/>
    </row>
    <row r="26" spans="1:9" ht="11.25" customHeight="1">
      <c r="A26" s="207" t="s">
        <v>646</v>
      </c>
      <c r="B26" s="219"/>
      <c r="C26" s="220" t="s">
        <v>647</v>
      </c>
      <c r="D26" s="221">
        <v>8193</v>
      </c>
      <c r="E26" s="222">
        <v>2707</v>
      </c>
      <c r="F26" s="222">
        <v>0</v>
      </c>
      <c r="G26" s="223">
        <v>889</v>
      </c>
      <c r="H26" s="208" t="s">
        <v>646</v>
      </c>
      <c r="I26" s="218"/>
    </row>
    <row r="27" spans="1:9" ht="11.25" customHeight="1">
      <c r="A27" s="207" t="s">
        <v>544</v>
      </c>
      <c r="B27" s="219"/>
      <c r="C27" s="220" t="s">
        <v>600</v>
      </c>
      <c r="D27" s="221">
        <v>101</v>
      </c>
      <c r="E27" s="222">
        <v>17</v>
      </c>
      <c r="F27" s="222">
        <v>0</v>
      </c>
      <c r="G27" s="223">
        <v>-3</v>
      </c>
      <c r="H27" s="208" t="s">
        <v>544</v>
      </c>
      <c r="I27" s="218"/>
    </row>
    <row r="28" spans="1:9" ht="11.25" customHeight="1">
      <c r="A28" s="207" t="s">
        <v>546</v>
      </c>
      <c r="B28" s="219"/>
      <c r="C28" s="220" t="s">
        <v>648</v>
      </c>
      <c r="D28" s="221">
        <v>4955</v>
      </c>
      <c r="E28" s="222">
        <v>268</v>
      </c>
      <c r="F28" s="222">
        <v>0</v>
      </c>
      <c r="G28" s="223">
        <v>-883</v>
      </c>
      <c r="H28" s="208" t="s">
        <v>546</v>
      </c>
      <c r="I28" s="218"/>
    </row>
    <row r="29" spans="1:9" ht="11.25" customHeight="1">
      <c r="A29" s="207" t="s">
        <v>548</v>
      </c>
      <c r="B29" s="219"/>
      <c r="C29" s="220" t="s">
        <v>602</v>
      </c>
      <c r="D29" s="221">
        <v>14</v>
      </c>
      <c r="E29" s="222">
        <v>-373</v>
      </c>
      <c r="F29" s="222">
        <v>0</v>
      </c>
      <c r="G29" s="223">
        <v>-451</v>
      </c>
      <c r="H29" s="208" t="s">
        <v>548</v>
      </c>
      <c r="I29" s="218"/>
    </row>
    <row r="30" spans="1:9" ht="11.25" customHeight="1">
      <c r="A30" s="207" t="s">
        <v>550</v>
      </c>
      <c r="B30" s="219"/>
      <c r="C30" s="220" t="s">
        <v>603</v>
      </c>
      <c r="D30" s="221">
        <v>8630</v>
      </c>
      <c r="E30" s="222">
        <v>1890</v>
      </c>
      <c r="F30" s="222">
        <v>0</v>
      </c>
      <c r="G30" s="223">
        <v>-111</v>
      </c>
      <c r="H30" s="208" t="s">
        <v>550</v>
      </c>
      <c r="I30" s="218"/>
    </row>
    <row r="31" spans="1:9" ht="11.25" customHeight="1">
      <c r="A31" s="207" t="s">
        <v>552</v>
      </c>
      <c r="B31" s="219"/>
      <c r="C31" s="220" t="s">
        <v>606</v>
      </c>
      <c r="D31" s="221">
        <v>0</v>
      </c>
      <c r="E31" s="222">
        <v>-17</v>
      </c>
      <c r="F31" s="222">
        <v>0</v>
      </c>
      <c r="G31" s="223">
        <v>-18</v>
      </c>
      <c r="H31" s="208" t="s">
        <v>552</v>
      </c>
      <c r="I31" s="218"/>
    </row>
    <row r="32" spans="1:9" ht="11.25" customHeight="1">
      <c r="A32" s="207" t="s">
        <v>649</v>
      </c>
      <c r="B32" s="219"/>
      <c r="C32" s="220" t="s">
        <v>650</v>
      </c>
      <c r="D32" s="221">
        <v>0</v>
      </c>
      <c r="E32" s="222">
        <v>67</v>
      </c>
      <c r="F32" s="222">
        <v>0</v>
      </c>
      <c r="G32" s="223">
        <v>-261</v>
      </c>
      <c r="H32" s="208" t="s">
        <v>649</v>
      </c>
      <c r="I32" s="218"/>
    </row>
    <row r="33" spans="1:9" ht="11.25" customHeight="1">
      <c r="A33" s="207" t="s">
        <v>554</v>
      </c>
      <c r="B33" s="219"/>
      <c r="C33" s="220" t="s">
        <v>607</v>
      </c>
      <c r="D33" s="221">
        <v>0</v>
      </c>
      <c r="E33" s="222">
        <v>8082</v>
      </c>
      <c r="F33" s="222">
        <v>164</v>
      </c>
      <c r="G33" s="223">
        <v>-6545</v>
      </c>
      <c r="H33" s="208" t="s">
        <v>554</v>
      </c>
      <c r="I33" s="218"/>
    </row>
    <row r="34" spans="1:9" ht="11.25" customHeight="1">
      <c r="A34" s="207" t="s">
        <v>556</v>
      </c>
      <c r="B34" s="219"/>
      <c r="C34" s="220" t="s">
        <v>651</v>
      </c>
      <c r="D34" s="221">
        <v>0</v>
      </c>
      <c r="E34" s="222">
        <v>5</v>
      </c>
      <c r="F34" s="222">
        <v>0</v>
      </c>
      <c r="G34" s="223">
        <v>0</v>
      </c>
      <c r="H34" s="208" t="s">
        <v>556</v>
      </c>
      <c r="I34" s="218"/>
    </row>
    <row r="35" spans="1:9" ht="11.25" customHeight="1">
      <c r="A35" s="207" t="s">
        <v>558</v>
      </c>
      <c r="B35" s="208" t="s">
        <v>614</v>
      </c>
      <c r="C35" s="220" t="s">
        <v>652</v>
      </c>
      <c r="D35" s="225">
        <v>259880</v>
      </c>
      <c r="E35" s="224">
        <v>40851</v>
      </c>
      <c r="F35" s="224">
        <v>1346</v>
      </c>
      <c r="G35" s="226">
        <v>-24685</v>
      </c>
      <c r="H35" s="208" t="s">
        <v>558</v>
      </c>
      <c r="I35" s="227"/>
    </row>
    <row r="36" spans="1:9" ht="11.25" customHeight="1">
      <c r="A36" s="205" t="s">
        <v>637</v>
      </c>
      <c r="B36" s="197"/>
      <c r="C36" s="214" t="s">
        <v>653</v>
      </c>
      <c r="D36" s="228"/>
      <c r="E36" s="229"/>
      <c r="F36" s="229"/>
      <c r="G36" s="230"/>
      <c r="H36" s="204" t="s">
        <v>637</v>
      </c>
      <c r="I36" s="210"/>
    </row>
    <row r="37" spans="1:9" ht="11.25" customHeight="1">
      <c r="A37" s="205" t="s">
        <v>637</v>
      </c>
      <c r="B37" s="197"/>
      <c r="C37" s="214" t="s">
        <v>654</v>
      </c>
      <c r="D37" s="228"/>
      <c r="E37" s="229"/>
      <c r="F37" s="229"/>
      <c r="G37" s="230"/>
      <c r="H37" s="204" t="s">
        <v>637</v>
      </c>
      <c r="I37" s="210"/>
    </row>
    <row r="38" spans="1:9" ht="11.25" customHeight="1">
      <c r="A38" s="207" t="s">
        <v>560</v>
      </c>
      <c r="B38" s="219"/>
      <c r="C38" s="220" t="s">
        <v>610</v>
      </c>
      <c r="D38" s="221"/>
      <c r="E38" s="222"/>
      <c r="F38" s="222"/>
      <c r="G38" s="223"/>
      <c r="H38" s="208" t="s">
        <v>560</v>
      </c>
      <c r="I38" s="218"/>
    </row>
    <row r="39" spans="1:9" ht="11.25" customHeight="1">
      <c r="A39" s="207" t="s">
        <v>562</v>
      </c>
      <c r="B39" s="219"/>
      <c r="C39" s="220" t="s">
        <v>611</v>
      </c>
      <c r="D39" s="221"/>
      <c r="E39" s="222"/>
      <c r="F39" s="222"/>
      <c r="G39" s="223"/>
      <c r="H39" s="208" t="s">
        <v>562</v>
      </c>
      <c r="I39" s="218"/>
    </row>
    <row r="40" spans="1:9" ht="11.25" customHeight="1">
      <c r="A40" s="207" t="s">
        <v>564</v>
      </c>
      <c r="B40" s="219"/>
      <c r="C40" s="220" t="s">
        <v>612</v>
      </c>
      <c r="D40" s="221"/>
      <c r="E40" s="222"/>
      <c r="F40" s="222"/>
      <c r="G40" s="223"/>
      <c r="H40" s="208" t="s">
        <v>564</v>
      </c>
      <c r="I40" s="218"/>
    </row>
    <row r="41" spans="1:9" ht="11.25" customHeight="1">
      <c r="A41" s="207" t="s">
        <v>655</v>
      </c>
      <c r="B41" s="219"/>
      <c r="C41" s="220" t="s">
        <v>613</v>
      </c>
      <c r="D41" s="221"/>
      <c r="E41" s="222"/>
      <c r="F41" s="222"/>
      <c r="G41" s="223"/>
      <c r="H41" s="208" t="s">
        <v>655</v>
      </c>
      <c r="I41" s="218"/>
    </row>
    <row r="42" spans="1:9" ht="11.25" customHeight="1">
      <c r="A42" s="207" t="s">
        <v>566</v>
      </c>
      <c r="B42" s="219"/>
      <c r="C42" s="220" t="s">
        <v>656</v>
      </c>
      <c r="D42" s="221"/>
      <c r="E42" s="222"/>
      <c r="F42" s="222"/>
      <c r="G42" s="223"/>
      <c r="H42" s="208" t="s">
        <v>566</v>
      </c>
      <c r="I42" s="218"/>
    </row>
    <row r="43" spans="1:9" ht="11.25" customHeight="1">
      <c r="A43" s="207" t="s">
        <v>657</v>
      </c>
      <c r="B43" s="219"/>
      <c r="C43" s="220" t="s">
        <v>658</v>
      </c>
      <c r="D43" s="221"/>
      <c r="E43" s="222"/>
      <c r="F43" s="222"/>
      <c r="G43" s="223"/>
      <c r="H43" s="208" t="s">
        <v>657</v>
      </c>
      <c r="I43" s="218"/>
    </row>
    <row r="44" spans="1:9" ht="11.25" customHeight="1">
      <c r="A44" s="207" t="s">
        <v>568</v>
      </c>
      <c r="B44" s="219"/>
      <c r="C44" s="220" t="s">
        <v>3049</v>
      </c>
      <c r="D44" s="221">
        <v>36132</v>
      </c>
      <c r="E44" s="222">
        <v>21077</v>
      </c>
      <c r="F44" s="222">
        <v>8689</v>
      </c>
      <c r="G44" s="223">
        <v>-120</v>
      </c>
      <c r="H44" s="208" t="s">
        <v>568</v>
      </c>
      <c r="I44" s="218"/>
    </row>
    <row r="45" spans="1:9" ht="11.25" customHeight="1">
      <c r="A45" s="207" t="s">
        <v>659</v>
      </c>
      <c r="B45" s="208" t="s">
        <v>614</v>
      </c>
      <c r="C45" s="220" t="s">
        <v>660</v>
      </c>
      <c r="D45" s="225">
        <v>36132</v>
      </c>
      <c r="E45" s="224">
        <v>21077</v>
      </c>
      <c r="F45" s="224">
        <v>8689</v>
      </c>
      <c r="G45" s="226">
        <v>-120</v>
      </c>
      <c r="H45" s="208" t="s">
        <v>659</v>
      </c>
      <c r="I45" s="227"/>
    </row>
    <row r="46" spans="1:9" ht="11.25" customHeight="1">
      <c r="A46" s="205" t="s">
        <v>637</v>
      </c>
      <c r="B46" s="197"/>
      <c r="C46" s="214" t="s">
        <v>661</v>
      </c>
      <c r="D46" s="231"/>
      <c r="E46" s="232"/>
      <c r="F46" s="232"/>
      <c r="G46" s="233"/>
      <c r="H46" s="204" t="s">
        <v>637</v>
      </c>
      <c r="I46" s="218"/>
    </row>
    <row r="47" spans="1:9" ht="11.25" customHeight="1">
      <c r="A47" s="207" t="s">
        <v>662</v>
      </c>
      <c r="B47" s="219"/>
      <c r="C47" s="220" t="s">
        <v>663</v>
      </c>
      <c r="D47" s="221"/>
      <c r="E47" s="222"/>
      <c r="F47" s="222"/>
      <c r="G47" s="223"/>
      <c r="H47" s="208" t="s">
        <v>662</v>
      </c>
      <c r="I47" s="218"/>
    </row>
    <row r="48" spans="1:9" ht="11.25" customHeight="1">
      <c r="A48" s="207" t="s">
        <v>664</v>
      </c>
      <c r="B48" s="219"/>
      <c r="C48" s="220" t="s">
        <v>665</v>
      </c>
      <c r="D48" s="221"/>
      <c r="E48" s="222"/>
      <c r="F48" s="222"/>
      <c r="G48" s="223"/>
      <c r="H48" s="208" t="s">
        <v>664</v>
      </c>
      <c r="I48" s="218"/>
    </row>
    <row r="49" spans="1:9" ht="11.25" customHeight="1">
      <c r="A49" s="207" t="s">
        <v>570</v>
      </c>
      <c r="B49" s="208" t="s">
        <v>614</v>
      </c>
      <c r="C49" s="220" t="s">
        <v>666</v>
      </c>
      <c r="D49" s="225">
        <v>0</v>
      </c>
      <c r="E49" s="224">
        <v>0</v>
      </c>
      <c r="F49" s="224">
        <v>0</v>
      </c>
      <c r="G49" s="226">
        <v>0</v>
      </c>
      <c r="H49" s="208" t="s">
        <v>570</v>
      </c>
      <c r="I49" s="227"/>
    </row>
    <row r="50" spans="1:9" ht="11.25" customHeight="1">
      <c r="A50" s="205" t="s">
        <v>637</v>
      </c>
      <c r="B50" s="197"/>
      <c r="C50" s="214" t="s">
        <v>439</v>
      </c>
      <c r="D50" s="228"/>
      <c r="E50" s="229"/>
      <c r="F50" s="229"/>
      <c r="G50" s="230"/>
      <c r="H50" s="204" t="s">
        <v>637</v>
      </c>
      <c r="I50" s="210"/>
    </row>
    <row r="51" spans="1:9" ht="11.25" customHeight="1">
      <c r="A51" s="207" t="s">
        <v>667</v>
      </c>
      <c r="B51" s="208" t="s">
        <v>614</v>
      </c>
      <c r="C51" s="220" t="s">
        <v>668</v>
      </c>
      <c r="D51" s="221">
        <v>984</v>
      </c>
      <c r="E51" s="222">
        <v>0</v>
      </c>
      <c r="F51" s="222">
        <v>0</v>
      </c>
      <c r="G51" s="223">
        <v>0</v>
      </c>
      <c r="H51" s="208" t="s">
        <v>667</v>
      </c>
      <c r="I51" s="218"/>
    </row>
    <row r="52" spans="1:9" ht="11.25" customHeight="1">
      <c r="A52" s="207" t="s">
        <v>572</v>
      </c>
      <c r="B52" s="208" t="s">
        <v>614</v>
      </c>
      <c r="C52" s="220" t="s">
        <v>669</v>
      </c>
      <c r="D52" s="221">
        <v>33035</v>
      </c>
      <c r="E52" s="222">
        <v>73244</v>
      </c>
      <c r="F52" s="222">
        <v>0</v>
      </c>
      <c r="G52" s="223">
        <v>-3423</v>
      </c>
      <c r="H52" s="208" t="s">
        <v>572</v>
      </c>
      <c r="I52" s="218"/>
    </row>
    <row r="53" spans="1:9" ht="11.25" customHeight="1">
      <c r="A53" s="207" t="s">
        <v>670</v>
      </c>
      <c r="B53" s="208" t="s">
        <v>614</v>
      </c>
      <c r="C53" s="220" t="s">
        <v>671</v>
      </c>
      <c r="D53" s="221">
        <v>7029</v>
      </c>
      <c r="E53" s="222">
        <v>6339</v>
      </c>
      <c r="F53" s="222">
        <v>0</v>
      </c>
      <c r="G53" s="223">
        <v>540</v>
      </c>
      <c r="H53" s="208" t="s">
        <v>670</v>
      </c>
      <c r="I53" s="218"/>
    </row>
    <row r="54" spans="1:9" ht="11.25" customHeight="1">
      <c r="A54" s="207" t="s">
        <v>574</v>
      </c>
      <c r="B54" s="208" t="s">
        <v>614</v>
      </c>
      <c r="C54" s="220" t="s">
        <v>672</v>
      </c>
      <c r="D54" s="221">
        <v>4031</v>
      </c>
      <c r="E54" s="224">
        <v>676</v>
      </c>
      <c r="F54" s="222">
        <v>0</v>
      </c>
      <c r="G54" s="223">
        <v>468</v>
      </c>
      <c r="H54" s="208" t="s">
        <v>574</v>
      </c>
      <c r="I54" s="218"/>
    </row>
    <row r="55" spans="1:9" ht="11.25" customHeight="1">
      <c r="A55" s="207" t="s">
        <v>673</v>
      </c>
      <c r="B55" s="208" t="s">
        <v>614</v>
      </c>
      <c r="C55" s="220" t="s">
        <v>674</v>
      </c>
      <c r="D55" s="221">
        <v>579</v>
      </c>
      <c r="E55" s="224">
        <v>114</v>
      </c>
      <c r="F55" s="222">
        <v>0</v>
      </c>
      <c r="G55" s="223">
        <v>-19</v>
      </c>
      <c r="H55" s="208" t="s">
        <v>673</v>
      </c>
      <c r="I55" s="218"/>
    </row>
    <row r="56" spans="1:9" ht="11.25" customHeight="1">
      <c r="A56" s="207" t="s">
        <v>675</v>
      </c>
      <c r="B56" s="208" t="s">
        <v>614</v>
      </c>
      <c r="C56" s="220" t="s">
        <v>676</v>
      </c>
      <c r="D56" s="221">
        <v>35225</v>
      </c>
      <c r="E56" s="224">
        <v>1542</v>
      </c>
      <c r="F56" s="222">
        <v>0</v>
      </c>
      <c r="G56" s="223">
        <v>848</v>
      </c>
      <c r="H56" s="208" t="s">
        <v>675</v>
      </c>
      <c r="I56" s="218"/>
    </row>
    <row r="57" spans="1:9" ht="11.25" customHeight="1">
      <c r="A57" s="207" t="s">
        <v>677</v>
      </c>
      <c r="B57" s="219"/>
      <c r="C57" s="220" t="s">
        <v>678</v>
      </c>
      <c r="D57" s="221">
        <v>80883</v>
      </c>
      <c r="E57" s="224">
        <v>81915</v>
      </c>
      <c r="F57" s="224">
        <v>0</v>
      </c>
      <c r="G57" s="226">
        <v>-1586</v>
      </c>
      <c r="H57" s="208" t="s">
        <v>677</v>
      </c>
      <c r="I57" s="227"/>
    </row>
    <row r="58" spans="1:9" ht="11.25" customHeight="1" thickBot="1">
      <c r="A58" s="207" t="s">
        <v>679</v>
      </c>
      <c r="B58" s="219"/>
      <c r="C58" s="220" t="s">
        <v>680</v>
      </c>
      <c r="D58" s="234">
        <v>1080186</v>
      </c>
      <c r="E58" s="235">
        <v>407014</v>
      </c>
      <c r="F58" s="235">
        <v>142606</v>
      </c>
      <c r="G58" s="236">
        <v>-54830</v>
      </c>
      <c r="H58" s="208" t="s">
        <v>679</v>
      </c>
      <c r="I58" s="237"/>
    </row>
    <row r="59" spans="1:9" ht="11.25" customHeight="1">
      <c r="A59" s="238"/>
      <c r="D59" s="210"/>
      <c r="E59" s="210"/>
      <c r="F59" s="210"/>
      <c r="G59" s="210"/>
      <c r="H59" s="197"/>
      <c r="I59" s="210"/>
    </row>
    <row r="60" spans="1:9" ht="11.25" customHeight="1">
      <c r="A60" s="238"/>
      <c r="B60" s="239" t="s">
        <v>681</v>
      </c>
      <c r="C60" s="210"/>
      <c r="D60" s="210"/>
      <c r="E60" s="210"/>
      <c r="F60" s="210"/>
      <c r="G60" s="210"/>
      <c r="H60" s="197"/>
      <c r="I60" s="210"/>
    </row>
    <row r="61" spans="1:9" ht="11.25" customHeight="1">
      <c r="A61" s="238"/>
      <c r="B61" s="239" t="s">
        <v>682</v>
      </c>
      <c r="C61" s="240"/>
      <c r="D61" s="210"/>
      <c r="E61" s="210"/>
      <c r="F61" s="210"/>
      <c r="G61" s="210"/>
      <c r="H61" s="197"/>
      <c r="I61" s="210"/>
    </row>
    <row r="62" spans="1:9" ht="11.25" customHeight="1">
      <c r="A62" s="238"/>
      <c r="B62" s="239" t="s">
        <v>683</v>
      </c>
      <c r="C62" s="240"/>
      <c r="D62" s="210"/>
      <c r="E62" s="210"/>
      <c r="F62" s="210"/>
      <c r="G62" s="210"/>
      <c r="H62" s="197"/>
      <c r="I62" s="210"/>
    </row>
    <row r="63" spans="1:9" ht="25.5" customHeight="1">
      <c r="A63" s="238"/>
      <c r="C63" s="240"/>
      <c r="D63" s="210"/>
      <c r="E63" s="210"/>
      <c r="F63" s="210"/>
      <c r="G63" s="210"/>
      <c r="H63" s="197"/>
      <c r="I63" s="210"/>
    </row>
    <row r="64" spans="1:9" ht="12.75" customHeight="1">
      <c r="A64" s="241"/>
      <c r="B64" s="242" t="s">
        <v>3050</v>
      </c>
      <c r="C64" s="243"/>
      <c r="D64" s="243"/>
      <c r="E64" s="243"/>
      <c r="F64" s="243"/>
      <c r="G64" s="243"/>
      <c r="H64" s="219"/>
      <c r="I64" s="210"/>
    </row>
    <row r="65" spans="1:9">
      <c r="A65" s="206"/>
      <c r="B65" s="210"/>
      <c r="C65" s="210"/>
      <c r="D65" s="210"/>
      <c r="E65" s="210"/>
      <c r="F65" s="210"/>
      <c r="G65" s="210"/>
      <c r="H65" s="210"/>
      <c r="I65" s="210"/>
    </row>
  </sheetData>
  <pageMargins left="0.65" right="0.25" top="0.5" bottom="0.5" header="0.25" footer="0.25"/>
  <pageSetup scale="93" orientation="portrait" blackAndWhite="1" r:id="rId1"/>
  <headerFooter alignWithMargins="0">
    <oddHeader>&amp;L&amp;"Arial,Regular"&amp;8 56&amp;R&amp;"Arial,Regular"&amp;8Road Initials: UPRR  Year: 2012</oddHeader>
    <oddFooter>&amp;L&amp;"Arial,Regular"&amp;8Railroad Annual Report R-1</oddFooter>
  </headerFooter>
</worksheet>
</file>

<file path=xl/worksheets/sheet46.xml><?xml version="1.0" encoding="utf-8"?>
<worksheet xmlns="http://schemas.openxmlformats.org/spreadsheetml/2006/main" xmlns:r="http://schemas.openxmlformats.org/officeDocument/2006/relationships">
  <sheetPr codeName="Sheet46"/>
  <dimension ref="A1:M67"/>
  <sheetViews>
    <sheetView zoomScaleNormal="100" workbookViewId="0"/>
  </sheetViews>
  <sheetFormatPr defaultColWidth="15.625" defaultRowHeight="9.75"/>
  <cols>
    <col min="1" max="1" width="3" style="244" bestFit="1" customWidth="1"/>
    <col min="2" max="2" width="4.125" style="186" customWidth="1"/>
    <col min="3" max="5" width="15.5" style="186" customWidth="1"/>
    <col min="6" max="6" width="2.375" style="186" customWidth="1"/>
    <col min="7" max="8" width="15.5" style="186" customWidth="1"/>
    <col min="9" max="9" width="3" style="244" bestFit="1" customWidth="1"/>
    <col min="10" max="10" width="0.5" style="186" customWidth="1"/>
    <col min="11" max="11" width="10.625" style="186" customWidth="1"/>
    <col min="12" max="12" width="5.625" style="186" customWidth="1"/>
    <col min="13" max="13" width="12.625" style="186" customWidth="1"/>
    <col min="14" max="16384" width="15.625" style="186"/>
  </cols>
  <sheetData>
    <row r="1" spans="1:13" ht="11.25" customHeight="1">
      <c r="A1" s="182" t="s">
        <v>684</v>
      </c>
      <c r="B1" s="183"/>
      <c r="C1" s="183"/>
      <c r="D1" s="183"/>
      <c r="E1" s="183"/>
      <c r="F1" s="183"/>
      <c r="G1" s="183"/>
      <c r="H1" s="183"/>
      <c r="I1" s="245"/>
      <c r="J1" s="190"/>
    </row>
    <row r="2" spans="1:13" ht="11.25" customHeight="1">
      <c r="A2" s="187" t="s">
        <v>1</v>
      </c>
      <c r="B2" s="188"/>
      <c r="C2" s="188"/>
      <c r="D2" s="188"/>
      <c r="E2" s="188"/>
      <c r="F2" s="188"/>
      <c r="G2" s="188"/>
      <c r="H2" s="188"/>
      <c r="I2" s="189"/>
      <c r="J2" s="190"/>
    </row>
    <row r="3" spans="1:13" ht="11.25" customHeight="1">
      <c r="A3" s="191"/>
      <c r="B3" s="192"/>
      <c r="C3" s="246"/>
      <c r="D3" s="183"/>
      <c r="E3" s="184"/>
      <c r="F3" s="195"/>
      <c r="G3" s="183"/>
      <c r="H3" s="184"/>
      <c r="I3" s="191"/>
      <c r="J3" s="190"/>
    </row>
    <row r="4" spans="1:13" ht="11.25" customHeight="1">
      <c r="A4" s="196"/>
      <c r="B4" s="197"/>
      <c r="C4" s="199"/>
      <c r="D4" s="200" t="s">
        <v>685</v>
      </c>
      <c r="E4" s="247"/>
      <c r="F4" s="248"/>
      <c r="G4" s="200" t="s">
        <v>686</v>
      </c>
      <c r="H4" s="247"/>
      <c r="I4" s="196"/>
      <c r="J4" s="190"/>
    </row>
    <row r="5" spans="1:13" ht="11.25" customHeight="1">
      <c r="A5" s="196"/>
      <c r="B5" s="197"/>
      <c r="C5" s="199"/>
      <c r="D5" s="199"/>
      <c r="E5" s="199"/>
      <c r="F5" s="206"/>
      <c r="G5" s="199"/>
      <c r="H5" s="199"/>
      <c r="I5" s="196"/>
    </row>
    <row r="6" spans="1:13" ht="11.25" customHeight="1">
      <c r="A6" s="196"/>
      <c r="B6" s="197"/>
      <c r="C6" s="204" t="s">
        <v>687</v>
      </c>
      <c r="D6" s="204" t="s">
        <v>625</v>
      </c>
      <c r="E6" s="204" t="s">
        <v>688</v>
      </c>
      <c r="F6" s="206"/>
      <c r="G6" s="204" t="s">
        <v>625</v>
      </c>
      <c r="H6" s="204" t="s">
        <v>688</v>
      </c>
      <c r="I6" s="196"/>
    </row>
    <row r="7" spans="1:13" ht="11.25" customHeight="1">
      <c r="A7" s="205" t="s">
        <v>7</v>
      </c>
      <c r="B7" s="204" t="s">
        <v>8</v>
      </c>
      <c r="C7" s="203" t="s">
        <v>522</v>
      </c>
      <c r="D7" s="199"/>
      <c r="E7" s="204" t="s">
        <v>629</v>
      </c>
      <c r="F7" s="206"/>
      <c r="G7" s="199"/>
      <c r="H7" s="204" t="s">
        <v>629</v>
      </c>
      <c r="I7" s="205" t="s">
        <v>7</v>
      </c>
    </row>
    <row r="8" spans="1:13" ht="11.25" customHeight="1" thickBot="1">
      <c r="A8" s="207" t="s">
        <v>12</v>
      </c>
      <c r="B8" s="208" t="s">
        <v>13</v>
      </c>
      <c r="C8" s="204" t="s">
        <v>25</v>
      </c>
      <c r="D8" s="204" t="s">
        <v>26</v>
      </c>
      <c r="E8" s="204" t="s">
        <v>322</v>
      </c>
      <c r="F8" s="206"/>
      <c r="G8" s="204" t="s">
        <v>689</v>
      </c>
      <c r="H8" s="204" t="s">
        <v>690</v>
      </c>
      <c r="I8" s="207" t="s">
        <v>12</v>
      </c>
    </row>
    <row r="9" spans="1:13" ht="11.25" customHeight="1">
      <c r="A9" s="196"/>
      <c r="B9" s="210"/>
      <c r="C9" s="211"/>
      <c r="D9" s="212"/>
      <c r="E9" s="212"/>
      <c r="F9" s="249"/>
      <c r="G9" s="212"/>
      <c r="H9" s="213"/>
      <c r="I9" s="199"/>
    </row>
    <row r="10" spans="1:13" ht="11.25" customHeight="1">
      <c r="A10" s="196"/>
      <c r="B10" s="210"/>
      <c r="C10" s="215"/>
      <c r="D10" s="216"/>
      <c r="E10" s="216"/>
      <c r="F10" s="218"/>
      <c r="G10" s="216"/>
      <c r="H10" s="217"/>
      <c r="I10" s="199"/>
    </row>
    <row r="11" spans="1:13" ht="11.25" customHeight="1">
      <c r="A11" s="207" t="s">
        <v>631</v>
      </c>
      <c r="B11" s="243"/>
      <c r="C11" s="221">
        <v>0</v>
      </c>
      <c r="D11" s="222">
        <v>499930</v>
      </c>
      <c r="E11" s="222">
        <v>82152</v>
      </c>
      <c r="F11" s="250"/>
      <c r="G11" s="222">
        <v>240377</v>
      </c>
      <c r="H11" s="223">
        <v>20797</v>
      </c>
      <c r="I11" s="208" t="s">
        <v>631</v>
      </c>
    </row>
    <row r="12" spans="1:13" ht="11.25" customHeight="1">
      <c r="A12" s="207" t="s">
        <v>524</v>
      </c>
      <c r="B12" s="243"/>
      <c r="C12" s="221">
        <v>264597</v>
      </c>
      <c r="D12" s="222">
        <v>4693054</v>
      </c>
      <c r="E12" s="222">
        <v>2243208</v>
      </c>
      <c r="F12" s="250"/>
      <c r="G12" s="222">
        <v>2208490</v>
      </c>
      <c r="H12" s="223">
        <v>1010872</v>
      </c>
      <c r="I12" s="208" t="s">
        <v>524</v>
      </c>
      <c r="K12" s="251"/>
      <c r="M12" s="252"/>
    </row>
    <row r="13" spans="1:13" ht="11.25" customHeight="1">
      <c r="A13" s="207" t="s">
        <v>526</v>
      </c>
      <c r="B13" s="243"/>
      <c r="C13" s="221"/>
      <c r="D13" s="222"/>
      <c r="E13" s="222"/>
      <c r="F13" s="250"/>
      <c r="G13" s="222"/>
      <c r="H13" s="223"/>
      <c r="I13" s="208" t="s">
        <v>526</v>
      </c>
    </row>
    <row r="14" spans="1:13" ht="11.25" customHeight="1">
      <c r="A14" s="207" t="s">
        <v>528</v>
      </c>
      <c r="B14" s="243"/>
      <c r="C14" s="221"/>
      <c r="D14" s="222"/>
      <c r="E14" s="222"/>
      <c r="F14" s="250"/>
      <c r="G14" s="222"/>
      <c r="H14" s="223"/>
      <c r="I14" s="208" t="s">
        <v>528</v>
      </c>
    </row>
    <row r="15" spans="1:13" ht="11.25" customHeight="1">
      <c r="A15" s="207" t="s">
        <v>530</v>
      </c>
      <c r="B15" s="253" t="s">
        <v>614</v>
      </c>
      <c r="C15" s="225">
        <v>264597</v>
      </c>
      <c r="D15" s="224">
        <v>5192984</v>
      </c>
      <c r="E15" s="224">
        <v>2325360</v>
      </c>
      <c r="F15" s="254"/>
      <c r="G15" s="224">
        <v>2448867</v>
      </c>
      <c r="H15" s="226">
        <v>1031669</v>
      </c>
      <c r="I15" s="208" t="s">
        <v>530</v>
      </c>
      <c r="K15" s="251"/>
    </row>
    <row r="16" spans="1:13" ht="11.25" customHeight="1">
      <c r="A16" s="205" t="s">
        <v>637</v>
      </c>
      <c r="B16" s="210"/>
      <c r="C16" s="228"/>
      <c r="D16" s="229"/>
      <c r="E16" s="229"/>
      <c r="F16" s="255"/>
      <c r="G16" s="229"/>
      <c r="H16" s="230"/>
      <c r="I16" s="204" t="s">
        <v>637</v>
      </c>
    </row>
    <row r="17" spans="1:9" ht="11.25" customHeight="1">
      <c r="A17" s="207" t="s">
        <v>532</v>
      </c>
      <c r="B17" s="243"/>
      <c r="C17" s="221">
        <v>0</v>
      </c>
      <c r="D17" s="222">
        <v>0</v>
      </c>
      <c r="E17" s="222">
        <v>0</v>
      </c>
      <c r="F17" s="250"/>
      <c r="G17" s="222">
        <v>0</v>
      </c>
      <c r="H17" s="223">
        <v>0</v>
      </c>
      <c r="I17" s="208" t="s">
        <v>532</v>
      </c>
    </row>
    <row r="18" spans="1:9" ht="11.25" customHeight="1">
      <c r="A18" s="207" t="s">
        <v>534</v>
      </c>
      <c r="B18" s="243"/>
      <c r="C18" s="221">
        <v>0</v>
      </c>
      <c r="D18" s="222">
        <v>40686</v>
      </c>
      <c r="E18" s="222">
        <v>0</v>
      </c>
      <c r="F18" s="250"/>
      <c r="G18" s="222">
        <v>15283</v>
      </c>
      <c r="H18" s="223">
        <v>0</v>
      </c>
      <c r="I18" s="208" t="s">
        <v>534</v>
      </c>
    </row>
    <row r="19" spans="1:9" ht="11.25" customHeight="1">
      <c r="A19" s="207" t="s">
        <v>536</v>
      </c>
      <c r="B19" s="243"/>
      <c r="C19" s="221">
        <v>8139</v>
      </c>
      <c r="D19" s="222">
        <v>106813</v>
      </c>
      <c r="E19" s="222">
        <v>0</v>
      </c>
      <c r="F19" s="250"/>
      <c r="G19" s="222">
        <v>62437</v>
      </c>
      <c r="H19" s="223">
        <v>0</v>
      </c>
      <c r="I19" s="208" t="s">
        <v>536</v>
      </c>
    </row>
    <row r="20" spans="1:9" ht="11.25" customHeight="1">
      <c r="A20" s="207" t="s">
        <v>538</v>
      </c>
      <c r="B20" s="243"/>
      <c r="C20" s="221">
        <v>18057</v>
      </c>
      <c r="D20" s="222">
        <v>184764</v>
      </c>
      <c r="E20" s="222">
        <v>0</v>
      </c>
      <c r="F20" s="250"/>
      <c r="G20" s="222">
        <v>103623</v>
      </c>
      <c r="H20" s="223">
        <v>0</v>
      </c>
      <c r="I20" s="208" t="s">
        <v>538</v>
      </c>
    </row>
    <row r="21" spans="1:9" ht="11.25" customHeight="1">
      <c r="A21" s="207" t="s">
        <v>641</v>
      </c>
      <c r="B21" s="243"/>
      <c r="C21" s="221">
        <v>9331</v>
      </c>
      <c r="D21" s="222">
        <v>75265</v>
      </c>
      <c r="E21" s="222">
        <v>0</v>
      </c>
      <c r="F21" s="250"/>
      <c r="G21" s="222">
        <v>24063</v>
      </c>
      <c r="H21" s="223">
        <v>0</v>
      </c>
      <c r="I21" s="208" t="s">
        <v>641</v>
      </c>
    </row>
    <row r="22" spans="1:9" ht="11.25" customHeight="1">
      <c r="A22" s="207" t="s">
        <v>540</v>
      </c>
      <c r="B22" s="243"/>
      <c r="C22" s="221">
        <v>84479</v>
      </c>
      <c r="D22" s="222">
        <v>620582</v>
      </c>
      <c r="E22" s="222">
        <v>0</v>
      </c>
      <c r="F22" s="250"/>
      <c r="G22" s="222">
        <v>235440</v>
      </c>
      <c r="H22" s="223">
        <v>0</v>
      </c>
      <c r="I22" s="208" t="s">
        <v>540</v>
      </c>
    </row>
    <row r="23" spans="1:9" ht="11.25" customHeight="1">
      <c r="A23" s="207" t="s">
        <v>642</v>
      </c>
      <c r="B23" s="243"/>
      <c r="C23" s="221">
        <v>10430</v>
      </c>
      <c r="D23" s="222">
        <v>165265</v>
      </c>
      <c r="E23" s="222">
        <v>29742</v>
      </c>
      <c r="F23" s="250"/>
      <c r="G23" s="222">
        <v>120970</v>
      </c>
      <c r="H23" s="223">
        <v>24190</v>
      </c>
      <c r="I23" s="208" t="s">
        <v>642</v>
      </c>
    </row>
    <row r="24" spans="1:9" ht="11.25" customHeight="1">
      <c r="A24" s="207" t="s">
        <v>542</v>
      </c>
      <c r="B24" s="243"/>
      <c r="C24" s="221">
        <v>14476</v>
      </c>
      <c r="D24" s="222">
        <v>17581</v>
      </c>
      <c r="E24" s="222">
        <v>0</v>
      </c>
      <c r="F24" s="250"/>
      <c r="G24" s="222">
        <v>1546</v>
      </c>
      <c r="H24" s="223">
        <v>0</v>
      </c>
      <c r="I24" s="208" t="s">
        <v>542</v>
      </c>
    </row>
    <row r="25" spans="1:9" ht="11.25" customHeight="1">
      <c r="A25" s="207" t="s">
        <v>645</v>
      </c>
      <c r="B25" s="243"/>
      <c r="C25" s="221">
        <v>24290</v>
      </c>
      <c r="D25" s="222">
        <v>190925</v>
      </c>
      <c r="E25" s="222">
        <v>0</v>
      </c>
      <c r="F25" s="250"/>
      <c r="G25" s="222">
        <v>33883</v>
      </c>
      <c r="H25" s="223">
        <v>0</v>
      </c>
      <c r="I25" s="208" t="s">
        <v>645</v>
      </c>
    </row>
    <row r="26" spans="1:9" ht="11.25" customHeight="1">
      <c r="A26" s="207" t="s">
        <v>646</v>
      </c>
      <c r="B26" s="243"/>
      <c r="C26" s="221">
        <v>81</v>
      </c>
      <c r="D26" s="222">
        <v>39414</v>
      </c>
      <c r="E26" s="222">
        <v>0</v>
      </c>
      <c r="F26" s="250"/>
      <c r="G26" s="222">
        <v>31126</v>
      </c>
      <c r="H26" s="223">
        <v>0</v>
      </c>
      <c r="I26" s="208" t="s">
        <v>646</v>
      </c>
    </row>
    <row r="27" spans="1:9" ht="11.25" customHeight="1">
      <c r="A27" s="207" t="s">
        <v>544</v>
      </c>
      <c r="B27" s="243"/>
      <c r="C27" s="221">
        <v>1000</v>
      </c>
      <c r="D27" s="222">
        <v>385</v>
      </c>
      <c r="E27" s="222">
        <v>13433</v>
      </c>
      <c r="F27" s="250"/>
      <c r="G27" s="222">
        <v>386</v>
      </c>
      <c r="H27" s="223">
        <v>13433</v>
      </c>
      <c r="I27" s="208" t="s">
        <v>544</v>
      </c>
    </row>
    <row r="28" spans="1:9" ht="11.25" customHeight="1">
      <c r="A28" s="207" t="s">
        <v>546</v>
      </c>
      <c r="B28" s="243"/>
      <c r="C28" s="221">
        <v>302</v>
      </c>
      <c r="D28" s="222">
        <v>30323</v>
      </c>
      <c r="E28" s="222">
        <v>0</v>
      </c>
      <c r="F28" s="250"/>
      <c r="G28" s="222">
        <v>22661</v>
      </c>
      <c r="H28" s="223">
        <v>0</v>
      </c>
      <c r="I28" s="208" t="s">
        <v>546</v>
      </c>
    </row>
    <row r="29" spans="1:9" ht="11.25" customHeight="1">
      <c r="A29" s="207" t="s">
        <v>548</v>
      </c>
      <c r="B29" s="243"/>
      <c r="C29" s="221">
        <v>6</v>
      </c>
      <c r="D29" s="222">
        <v>2576</v>
      </c>
      <c r="E29" s="222">
        <v>0</v>
      </c>
      <c r="F29" s="250"/>
      <c r="G29" s="222">
        <v>2258</v>
      </c>
      <c r="H29" s="223">
        <v>0</v>
      </c>
      <c r="I29" s="208" t="s">
        <v>548</v>
      </c>
    </row>
    <row r="30" spans="1:9" ht="11.25" customHeight="1">
      <c r="A30" s="207" t="s">
        <v>550</v>
      </c>
      <c r="B30" s="243"/>
      <c r="C30" s="221">
        <v>6558</v>
      </c>
      <c r="D30" s="222">
        <v>67604</v>
      </c>
      <c r="E30" s="222">
        <v>0</v>
      </c>
      <c r="F30" s="250"/>
      <c r="G30" s="222">
        <v>39546</v>
      </c>
      <c r="H30" s="223">
        <v>0</v>
      </c>
      <c r="I30" s="208" t="s">
        <v>550</v>
      </c>
    </row>
    <row r="31" spans="1:9" ht="11.25" customHeight="1">
      <c r="A31" s="207" t="s">
        <v>552</v>
      </c>
      <c r="B31" s="243"/>
      <c r="C31" s="221">
        <v>913</v>
      </c>
      <c r="D31" s="222">
        <v>448</v>
      </c>
      <c r="E31" s="222">
        <v>0</v>
      </c>
      <c r="F31" s="250"/>
      <c r="G31" s="222">
        <v>384</v>
      </c>
      <c r="H31" s="223">
        <v>0</v>
      </c>
      <c r="I31" s="208" t="s">
        <v>552</v>
      </c>
    </row>
    <row r="32" spans="1:9" ht="11.25" customHeight="1">
      <c r="A32" s="207" t="s">
        <v>649</v>
      </c>
      <c r="B32" s="243"/>
      <c r="C32" s="221">
        <v>0</v>
      </c>
      <c r="D32" s="222">
        <v>6742</v>
      </c>
      <c r="E32" s="222">
        <v>0</v>
      </c>
      <c r="F32" s="250"/>
      <c r="G32" s="222">
        <v>6583</v>
      </c>
      <c r="H32" s="223">
        <v>0</v>
      </c>
      <c r="I32" s="208" t="s">
        <v>649</v>
      </c>
    </row>
    <row r="33" spans="1:13" ht="11.25" customHeight="1">
      <c r="A33" s="207" t="s">
        <v>554</v>
      </c>
      <c r="B33" s="243"/>
      <c r="C33" s="221">
        <v>0</v>
      </c>
      <c r="D33" s="222">
        <v>487270</v>
      </c>
      <c r="E33" s="222">
        <v>1641</v>
      </c>
      <c r="F33" s="250"/>
      <c r="G33" s="222">
        <v>259230</v>
      </c>
      <c r="H33" s="223">
        <v>470</v>
      </c>
      <c r="I33" s="208" t="s">
        <v>554</v>
      </c>
    </row>
    <row r="34" spans="1:13" ht="11.25" customHeight="1">
      <c r="A34" s="207" t="s">
        <v>556</v>
      </c>
      <c r="B34" s="243"/>
      <c r="C34" s="221">
        <v>0</v>
      </c>
      <c r="D34" s="222">
        <v>98</v>
      </c>
      <c r="E34" s="222">
        <v>0</v>
      </c>
      <c r="F34" s="250"/>
      <c r="G34" s="222">
        <v>76</v>
      </c>
      <c r="H34" s="223">
        <v>0</v>
      </c>
      <c r="I34" s="208" t="s">
        <v>556</v>
      </c>
    </row>
    <row r="35" spans="1:13" ht="11.25" customHeight="1">
      <c r="A35" s="207" t="s">
        <v>558</v>
      </c>
      <c r="B35" s="253" t="s">
        <v>614</v>
      </c>
      <c r="C35" s="225">
        <v>178062</v>
      </c>
      <c r="D35" s="224">
        <v>2036741</v>
      </c>
      <c r="E35" s="224">
        <v>44816</v>
      </c>
      <c r="F35" s="254"/>
      <c r="G35" s="224">
        <v>959495</v>
      </c>
      <c r="H35" s="226">
        <v>38093</v>
      </c>
      <c r="I35" s="208" t="s">
        <v>558</v>
      </c>
      <c r="K35" s="252"/>
      <c r="M35" s="252"/>
    </row>
    <row r="36" spans="1:13" ht="11.25" customHeight="1">
      <c r="A36" s="205" t="s">
        <v>637</v>
      </c>
      <c r="B36" s="210"/>
      <c r="C36" s="228"/>
      <c r="D36" s="229"/>
      <c r="E36" s="229"/>
      <c r="F36" s="255"/>
      <c r="G36" s="229"/>
      <c r="H36" s="230"/>
      <c r="I36" s="204" t="s">
        <v>637</v>
      </c>
    </row>
    <row r="37" spans="1:13" ht="11.25" customHeight="1">
      <c r="A37" s="205" t="s">
        <v>637</v>
      </c>
      <c r="B37" s="210"/>
      <c r="C37" s="228"/>
      <c r="D37" s="229"/>
      <c r="E37" s="229"/>
      <c r="F37" s="255"/>
      <c r="G37" s="229"/>
      <c r="H37" s="230"/>
      <c r="I37" s="204" t="s">
        <v>637</v>
      </c>
    </row>
    <row r="38" spans="1:13" ht="11.25" customHeight="1">
      <c r="A38" s="207" t="s">
        <v>560</v>
      </c>
      <c r="B38" s="243"/>
      <c r="C38" s="221"/>
      <c r="D38" s="222"/>
      <c r="E38" s="222"/>
      <c r="F38" s="250"/>
      <c r="G38" s="222"/>
      <c r="H38" s="223"/>
      <c r="I38" s="208" t="s">
        <v>560</v>
      </c>
    </row>
    <row r="39" spans="1:13" ht="11.25" customHeight="1">
      <c r="A39" s="207" t="s">
        <v>562</v>
      </c>
      <c r="B39" s="243"/>
      <c r="C39" s="221"/>
      <c r="D39" s="222"/>
      <c r="E39" s="222"/>
      <c r="F39" s="250"/>
      <c r="G39" s="222"/>
      <c r="H39" s="223"/>
      <c r="I39" s="208" t="s">
        <v>562</v>
      </c>
    </row>
    <row r="40" spans="1:13" ht="11.25" customHeight="1">
      <c r="A40" s="207" t="s">
        <v>564</v>
      </c>
      <c r="B40" s="243"/>
      <c r="C40" s="221"/>
      <c r="D40" s="222"/>
      <c r="E40" s="222"/>
      <c r="F40" s="250"/>
      <c r="G40" s="222"/>
      <c r="H40" s="223"/>
      <c r="I40" s="208" t="s">
        <v>564</v>
      </c>
    </row>
    <row r="41" spans="1:13" ht="11.25" customHeight="1">
      <c r="A41" s="207" t="s">
        <v>655</v>
      </c>
      <c r="B41" s="243"/>
      <c r="C41" s="221"/>
      <c r="D41" s="222"/>
      <c r="E41" s="222"/>
      <c r="F41" s="250"/>
      <c r="G41" s="222"/>
      <c r="H41" s="223"/>
      <c r="I41" s="208" t="s">
        <v>655</v>
      </c>
    </row>
    <row r="42" spans="1:13" ht="11.25" customHeight="1">
      <c r="A42" s="207" t="s">
        <v>566</v>
      </c>
      <c r="B42" s="243"/>
      <c r="C42" s="221"/>
      <c r="D42" s="222"/>
      <c r="E42" s="222"/>
      <c r="F42" s="250"/>
      <c r="G42" s="222"/>
      <c r="H42" s="223"/>
      <c r="I42" s="208" t="s">
        <v>566</v>
      </c>
    </row>
    <row r="43" spans="1:13" ht="11.25" customHeight="1">
      <c r="A43" s="207" t="s">
        <v>657</v>
      </c>
      <c r="B43" s="243"/>
      <c r="C43" s="221"/>
      <c r="D43" s="222"/>
      <c r="E43" s="222"/>
      <c r="F43" s="250"/>
      <c r="G43" s="222"/>
      <c r="H43" s="223"/>
      <c r="I43" s="208" t="s">
        <v>657</v>
      </c>
    </row>
    <row r="44" spans="1:13" ht="11.25" customHeight="1">
      <c r="A44" s="207" t="s">
        <v>568</v>
      </c>
      <c r="B44" s="243"/>
      <c r="C44" s="221">
        <v>93182</v>
      </c>
      <c r="D44" s="222">
        <v>315599</v>
      </c>
      <c r="E44" s="222">
        <v>59736</v>
      </c>
      <c r="F44" s="250"/>
      <c r="G44" s="222">
        <v>57543</v>
      </c>
      <c r="H44" s="223">
        <v>21676</v>
      </c>
      <c r="I44" s="208" t="s">
        <v>568</v>
      </c>
    </row>
    <row r="45" spans="1:13" ht="11.25" customHeight="1">
      <c r="A45" s="207" t="s">
        <v>659</v>
      </c>
      <c r="B45" s="253" t="s">
        <v>614</v>
      </c>
      <c r="C45" s="225">
        <v>93182</v>
      </c>
      <c r="D45" s="224">
        <v>315599</v>
      </c>
      <c r="E45" s="224">
        <v>59736</v>
      </c>
      <c r="F45" s="254"/>
      <c r="G45" s="224">
        <v>57543</v>
      </c>
      <c r="H45" s="226">
        <v>21676</v>
      </c>
      <c r="I45" s="208" t="s">
        <v>659</v>
      </c>
    </row>
    <row r="46" spans="1:13" ht="11.25" customHeight="1">
      <c r="A46" s="205" t="s">
        <v>637</v>
      </c>
      <c r="B46" s="210"/>
      <c r="C46" s="231"/>
      <c r="D46" s="232"/>
      <c r="E46" s="232"/>
      <c r="F46" s="256"/>
      <c r="G46" s="232"/>
      <c r="H46" s="233"/>
      <c r="I46" s="204" t="s">
        <v>637</v>
      </c>
    </row>
    <row r="47" spans="1:13" ht="11.25" customHeight="1">
      <c r="A47" s="207" t="s">
        <v>662</v>
      </c>
      <c r="B47" s="243"/>
      <c r="C47" s="221"/>
      <c r="D47" s="222"/>
      <c r="E47" s="222"/>
      <c r="F47" s="250"/>
      <c r="G47" s="222"/>
      <c r="H47" s="223"/>
      <c r="I47" s="208" t="s">
        <v>662</v>
      </c>
    </row>
    <row r="48" spans="1:13" ht="11.25" customHeight="1">
      <c r="A48" s="207" t="s">
        <v>664</v>
      </c>
      <c r="B48" s="243"/>
      <c r="C48" s="221"/>
      <c r="D48" s="222"/>
      <c r="E48" s="222"/>
      <c r="F48" s="250"/>
      <c r="G48" s="222"/>
      <c r="H48" s="223"/>
      <c r="I48" s="208" t="s">
        <v>664</v>
      </c>
    </row>
    <row r="49" spans="1:13" ht="11.25" customHeight="1">
      <c r="A49" s="207" t="s">
        <v>570</v>
      </c>
      <c r="B49" s="253" t="s">
        <v>614</v>
      </c>
      <c r="C49" s="225">
        <v>0</v>
      </c>
      <c r="D49" s="224">
        <v>0</v>
      </c>
      <c r="E49" s="224">
        <v>0</v>
      </c>
      <c r="F49" s="254"/>
      <c r="G49" s="224">
        <v>0</v>
      </c>
      <c r="H49" s="226">
        <v>0</v>
      </c>
      <c r="I49" s="208" t="s">
        <v>570</v>
      </c>
    </row>
    <row r="50" spans="1:13" ht="11.25" customHeight="1">
      <c r="A50" s="205" t="s">
        <v>637</v>
      </c>
      <c r="B50" s="210"/>
      <c r="C50" s="228"/>
      <c r="D50" s="229"/>
      <c r="E50" s="229"/>
      <c r="F50" s="255"/>
      <c r="G50" s="229"/>
      <c r="H50" s="230"/>
      <c r="I50" s="204" t="s">
        <v>637</v>
      </c>
    </row>
    <row r="51" spans="1:13" ht="11.25" customHeight="1">
      <c r="A51" s="207" t="s">
        <v>667</v>
      </c>
      <c r="B51" s="253" t="s">
        <v>614</v>
      </c>
      <c r="C51" s="221"/>
      <c r="D51" s="222"/>
      <c r="E51" s="222"/>
      <c r="F51" s="250"/>
      <c r="G51" s="222"/>
      <c r="H51" s="223"/>
      <c r="I51" s="208" t="s">
        <v>667</v>
      </c>
    </row>
    <row r="52" spans="1:13" ht="11.25" customHeight="1">
      <c r="A52" s="207" t="s">
        <v>572</v>
      </c>
      <c r="B52" s="253" t="s">
        <v>614</v>
      </c>
      <c r="C52" s="221">
        <v>1357</v>
      </c>
      <c r="D52" s="222">
        <v>672687</v>
      </c>
      <c r="E52" s="222">
        <v>0</v>
      </c>
      <c r="F52" s="250"/>
      <c r="G52" s="222">
        <v>264628</v>
      </c>
      <c r="H52" s="223">
        <v>0</v>
      </c>
      <c r="I52" s="208" t="s">
        <v>572</v>
      </c>
    </row>
    <row r="53" spans="1:13" ht="11.25" customHeight="1">
      <c r="A53" s="207" t="s">
        <v>670</v>
      </c>
      <c r="B53" s="253" t="s">
        <v>614</v>
      </c>
      <c r="C53" s="221"/>
      <c r="D53" s="222">
        <v>155219</v>
      </c>
      <c r="E53" s="222">
        <v>0</v>
      </c>
      <c r="F53" s="250"/>
      <c r="G53" s="222">
        <v>64670</v>
      </c>
      <c r="H53" s="223">
        <v>0</v>
      </c>
      <c r="I53" s="208" t="s">
        <v>670</v>
      </c>
    </row>
    <row r="54" spans="1:13" ht="11.25" customHeight="1">
      <c r="A54" s="207" t="s">
        <v>574</v>
      </c>
      <c r="B54" s="253" t="s">
        <v>614</v>
      </c>
      <c r="C54" s="221"/>
      <c r="D54" s="222">
        <v>42975</v>
      </c>
      <c r="E54" s="222">
        <v>0</v>
      </c>
      <c r="F54" s="250"/>
      <c r="G54" s="222">
        <v>17910</v>
      </c>
      <c r="H54" s="223">
        <v>0</v>
      </c>
      <c r="I54" s="208" t="s">
        <v>574</v>
      </c>
    </row>
    <row r="55" spans="1:13" ht="11.25" customHeight="1">
      <c r="A55" s="207" t="s">
        <v>673</v>
      </c>
      <c r="B55" s="253" t="s">
        <v>614</v>
      </c>
      <c r="C55" s="257"/>
      <c r="D55" s="222">
        <v>4178</v>
      </c>
      <c r="E55" s="222">
        <v>0</v>
      </c>
      <c r="F55" s="250"/>
      <c r="G55" s="222">
        <v>1628</v>
      </c>
      <c r="H55" s="223">
        <v>0</v>
      </c>
      <c r="I55" s="208" t="s">
        <v>673</v>
      </c>
    </row>
    <row r="56" spans="1:13" ht="11.25" customHeight="1">
      <c r="A56" s="207" t="s">
        <v>675</v>
      </c>
      <c r="B56" s="253" t="s">
        <v>614</v>
      </c>
      <c r="C56" s="221">
        <v>48154</v>
      </c>
      <c r="D56" s="222">
        <v>185305</v>
      </c>
      <c r="E56" s="222">
        <v>0</v>
      </c>
      <c r="F56" s="250"/>
      <c r="G56" s="222">
        <v>39708</v>
      </c>
      <c r="H56" s="223">
        <v>0</v>
      </c>
      <c r="I56" s="208" t="s">
        <v>675</v>
      </c>
      <c r="K56" s="252"/>
      <c r="M56" s="252"/>
    </row>
    <row r="57" spans="1:13" ht="11.25" customHeight="1">
      <c r="A57" s="207" t="s">
        <v>677</v>
      </c>
      <c r="B57" s="243"/>
      <c r="C57" s="221">
        <v>49511</v>
      </c>
      <c r="D57" s="224">
        <v>1060364</v>
      </c>
      <c r="E57" s="224">
        <v>0</v>
      </c>
      <c r="F57" s="254"/>
      <c r="G57" s="224">
        <v>388544</v>
      </c>
      <c r="H57" s="226">
        <v>0</v>
      </c>
      <c r="I57" s="208" t="s">
        <v>677</v>
      </c>
    </row>
    <row r="58" spans="1:13" ht="11.25" customHeight="1" thickBot="1">
      <c r="A58" s="207" t="s">
        <v>679</v>
      </c>
      <c r="B58" s="243"/>
      <c r="C58" s="234">
        <v>585352</v>
      </c>
      <c r="D58" s="235">
        <v>8605688</v>
      </c>
      <c r="E58" s="235">
        <v>2429912</v>
      </c>
      <c r="F58" s="258"/>
      <c r="G58" s="235">
        <v>3854449</v>
      </c>
      <c r="H58" s="236">
        <v>1091438</v>
      </c>
      <c r="I58" s="208" t="s">
        <v>679</v>
      </c>
      <c r="K58" s="252"/>
      <c r="M58" s="252"/>
    </row>
    <row r="59" spans="1:13" ht="11.25" customHeight="1">
      <c r="A59" s="238"/>
      <c r="B59" s="239"/>
      <c r="C59" s="210"/>
      <c r="D59" s="210"/>
      <c r="E59" s="210"/>
      <c r="F59" s="210"/>
      <c r="G59" s="210"/>
      <c r="H59" s="210"/>
      <c r="I59" s="199"/>
      <c r="M59" s="259"/>
    </row>
    <row r="60" spans="1:13" ht="11.25" customHeight="1">
      <c r="A60" s="238"/>
      <c r="B60" s="239" t="s">
        <v>691</v>
      </c>
      <c r="C60" s="210"/>
      <c r="D60" s="210"/>
      <c r="E60" s="210"/>
      <c r="F60" s="210"/>
      <c r="G60" s="210"/>
      <c r="H60" s="210"/>
      <c r="I60" s="199"/>
    </row>
    <row r="61" spans="1:13" ht="11.25" customHeight="1">
      <c r="A61" s="238"/>
      <c r="B61" s="239" t="s">
        <v>692</v>
      </c>
      <c r="C61" s="210"/>
      <c r="D61" s="210"/>
      <c r="E61" s="210"/>
      <c r="F61" s="210"/>
      <c r="G61" s="210"/>
      <c r="H61" s="210"/>
      <c r="I61" s="199"/>
    </row>
    <row r="62" spans="1:13" ht="11.25" customHeight="1">
      <c r="A62" s="238"/>
      <c r="B62" s="239" t="s">
        <v>693</v>
      </c>
      <c r="C62" s="210"/>
      <c r="D62" s="210"/>
      <c r="E62" s="210"/>
      <c r="F62" s="210"/>
      <c r="G62" s="210"/>
      <c r="H62" s="210"/>
      <c r="I62" s="199"/>
    </row>
    <row r="63" spans="1:13" ht="11.25" customHeight="1">
      <c r="A63" s="238"/>
      <c r="B63" s="210" t="s">
        <v>3051</v>
      </c>
      <c r="C63" s="210"/>
      <c r="D63" s="210"/>
      <c r="E63" s="210"/>
      <c r="F63" s="210"/>
      <c r="G63" s="210"/>
      <c r="H63" s="210"/>
      <c r="I63" s="199"/>
    </row>
    <row r="64" spans="1:13" ht="27.75" customHeight="1">
      <c r="A64" s="241"/>
      <c r="B64" s="260" t="s">
        <v>694</v>
      </c>
      <c r="C64" s="243"/>
      <c r="D64" s="243"/>
      <c r="E64" s="243"/>
      <c r="F64" s="243"/>
      <c r="G64" s="243"/>
      <c r="H64" s="243"/>
      <c r="I64" s="261"/>
    </row>
    <row r="65" spans="1:9">
      <c r="A65" s="206"/>
      <c r="B65" s="210"/>
      <c r="C65" s="210"/>
      <c r="D65" s="210"/>
      <c r="E65" s="210"/>
      <c r="F65" s="210"/>
      <c r="G65" s="210"/>
      <c r="H65" s="210"/>
      <c r="I65" s="206"/>
    </row>
    <row r="66" spans="1:9">
      <c r="B66" s="239"/>
    </row>
    <row r="67" spans="1:9">
      <c r="B67" s="239"/>
    </row>
  </sheetData>
  <pageMargins left="0.65" right="0.25" top="0.5" bottom="0.5" header="0.25" footer="0.25"/>
  <pageSetup scale="93" orientation="portrait" blackAndWhite="1" r:id="rId1"/>
  <headerFooter alignWithMargins="0">
    <oddHeader>&amp;L&amp;"Arial,Regular"&amp;8Road Initials: UPRR  Year: 2012&amp;R&amp;"Arial,Regular"&amp;8 57</oddHeader>
    <oddFooter>&amp;L&amp;"Arial,Regular"&amp;8Railroad Annual Report R-1</oddFooter>
  </headerFooter>
</worksheet>
</file>

<file path=xl/worksheets/sheet47.xml><?xml version="1.0" encoding="utf-8"?>
<worksheet xmlns="http://schemas.openxmlformats.org/spreadsheetml/2006/main" xmlns:r="http://schemas.openxmlformats.org/officeDocument/2006/relationships">
  <sheetPr syncVertical="1" syncRef="A1" transitionEvaluation="1" codeName="Sheet47"/>
  <dimension ref="A1:S73"/>
  <sheetViews>
    <sheetView showGridLines="0" zoomScaleNormal="100" zoomScaleSheetLayoutView="80" workbookViewId="0"/>
  </sheetViews>
  <sheetFormatPr defaultColWidth="6.375" defaultRowHeight="11.25"/>
  <cols>
    <col min="1" max="1" width="3.25" style="30" customWidth="1"/>
    <col min="2" max="2" width="3.5" style="30" bestFit="1" customWidth="1"/>
    <col min="3" max="3" width="11.625" style="30" customWidth="1"/>
    <col min="4" max="4" width="5.875" style="30" bestFit="1" customWidth="1"/>
    <col min="5" max="6" width="10.125" style="30" customWidth="1"/>
    <col min="7" max="7" width="6.5" style="30" customWidth="1"/>
    <col min="8" max="8" width="9.875" style="30" customWidth="1"/>
    <col min="9" max="9" width="10.125" style="30" customWidth="1"/>
    <col min="10" max="10" width="4.625" style="30" customWidth="1"/>
    <col min="11" max="15" width="10.125" style="30" customWidth="1"/>
    <col min="16" max="16" width="4.375" style="30" customWidth="1"/>
    <col min="17" max="17" width="3.875" style="30" bestFit="1" customWidth="1"/>
    <col min="18" max="16384" width="6.375" style="30"/>
  </cols>
  <sheetData>
    <row r="1" spans="2:17" ht="12.75" customHeight="1">
      <c r="B1" s="864"/>
      <c r="C1" s="863"/>
      <c r="D1" s="863"/>
      <c r="E1" s="863"/>
      <c r="F1" s="863"/>
      <c r="G1" s="863"/>
      <c r="H1" s="1395"/>
      <c r="I1" s="863"/>
      <c r="J1" s="863"/>
      <c r="K1" s="863"/>
      <c r="L1" s="863"/>
      <c r="M1" s="863"/>
      <c r="N1" s="863"/>
      <c r="O1" s="863"/>
      <c r="P1" s="862"/>
      <c r="Q1" s="3510">
        <v>58</v>
      </c>
    </row>
    <row r="2" spans="2:17" ht="12.75" customHeight="1">
      <c r="B2" s="1042" t="s">
        <v>2904</v>
      </c>
      <c r="C2" s="860"/>
      <c r="D2" s="860"/>
      <c r="E2" s="860"/>
      <c r="F2" s="860"/>
      <c r="G2" s="860"/>
      <c r="H2" s="859"/>
      <c r="I2" s="860"/>
      <c r="J2" s="860"/>
      <c r="K2" s="860"/>
      <c r="L2" s="860"/>
      <c r="M2" s="860"/>
      <c r="N2" s="860"/>
      <c r="O2" s="860"/>
      <c r="P2" s="858"/>
      <c r="Q2" s="3510"/>
    </row>
    <row r="3" spans="2:17" ht="12.75" customHeight="1">
      <c r="B3" s="1042" t="s">
        <v>1</v>
      </c>
      <c r="C3" s="860"/>
      <c r="D3" s="860"/>
      <c r="E3" s="860"/>
      <c r="F3" s="860"/>
      <c r="G3" s="860"/>
      <c r="H3" s="859"/>
      <c r="I3" s="860"/>
      <c r="J3" s="860"/>
      <c r="K3" s="860"/>
      <c r="L3" s="860"/>
      <c r="M3" s="860"/>
      <c r="N3" s="860"/>
      <c r="O3" s="860"/>
      <c r="P3" s="858"/>
      <c r="Q3" s="3510"/>
    </row>
    <row r="4" spans="2:17" ht="12.75" customHeight="1">
      <c r="B4" s="857"/>
      <c r="C4" s="856"/>
      <c r="D4" s="856"/>
      <c r="E4" s="856"/>
      <c r="F4" s="856"/>
      <c r="G4" s="856"/>
      <c r="H4" s="856"/>
      <c r="I4" s="856"/>
      <c r="J4" s="856"/>
      <c r="K4" s="856"/>
      <c r="L4" s="856"/>
      <c r="M4" s="856"/>
      <c r="N4" s="856"/>
      <c r="O4" s="856"/>
      <c r="P4" s="854"/>
      <c r="Q4" s="850"/>
    </row>
    <row r="5" spans="2:17" ht="12.75" customHeight="1">
      <c r="B5" s="837"/>
      <c r="C5" s="67"/>
      <c r="D5" s="67"/>
      <c r="E5" s="848" t="s">
        <v>2905</v>
      </c>
      <c r="F5" s="856"/>
      <c r="G5" s="2001"/>
      <c r="H5" s="848" t="s">
        <v>2906</v>
      </c>
      <c r="I5" s="856"/>
      <c r="J5" s="854"/>
      <c r="K5" s="1684" t="s">
        <v>2907</v>
      </c>
      <c r="L5" s="855"/>
      <c r="M5" s="854"/>
      <c r="N5" s="848" t="s">
        <v>117</v>
      </c>
      <c r="O5" s="2001"/>
      <c r="P5" s="67"/>
      <c r="Q5" s="850"/>
    </row>
    <row r="6" spans="2:17" ht="12.75" customHeight="1">
      <c r="B6" s="837"/>
      <c r="C6" s="847" t="s">
        <v>2908</v>
      </c>
      <c r="D6" s="67"/>
      <c r="E6" s="67"/>
      <c r="F6" s="67"/>
      <c r="G6" s="847" t="s">
        <v>2909</v>
      </c>
      <c r="H6" s="67"/>
      <c r="I6" s="67"/>
      <c r="J6" s="847" t="s">
        <v>2909</v>
      </c>
      <c r="K6" s="67"/>
      <c r="L6" s="847" t="s">
        <v>1466</v>
      </c>
      <c r="M6" s="67"/>
      <c r="N6" s="67"/>
      <c r="O6" s="847" t="s">
        <v>2162</v>
      </c>
      <c r="P6" s="67"/>
      <c r="Q6" s="850"/>
    </row>
    <row r="7" spans="2:17" ht="12.75" customHeight="1">
      <c r="B7" s="849" t="s">
        <v>7</v>
      </c>
      <c r="C7" s="847" t="s">
        <v>521</v>
      </c>
      <c r="D7" s="847" t="s">
        <v>14</v>
      </c>
      <c r="E7" s="847" t="s">
        <v>2161</v>
      </c>
      <c r="F7" s="847" t="s">
        <v>2162</v>
      </c>
      <c r="G7" s="847" t="s">
        <v>2031</v>
      </c>
      <c r="H7" s="847" t="s">
        <v>2161</v>
      </c>
      <c r="I7" s="847" t="s">
        <v>2162</v>
      </c>
      <c r="J7" s="847" t="s">
        <v>2031</v>
      </c>
      <c r="K7" s="847" t="s">
        <v>2161</v>
      </c>
      <c r="L7" s="847" t="s">
        <v>2910</v>
      </c>
      <c r="M7" s="847" t="s">
        <v>2162</v>
      </c>
      <c r="N7" s="847" t="s">
        <v>2161</v>
      </c>
      <c r="O7" s="847" t="s">
        <v>2911</v>
      </c>
      <c r="P7" s="847" t="s">
        <v>7</v>
      </c>
      <c r="Q7" s="850"/>
    </row>
    <row r="8" spans="2:17" ht="12.75" customHeight="1">
      <c r="B8" s="849" t="s">
        <v>12</v>
      </c>
      <c r="C8" s="847" t="s">
        <v>2912</v>
      </c>
      <c r="D8" s="847" t="s">
        <v>12</v>
      </c>
      <c r="E8" s="847" t="s">
        <v>2913</v>
      </c>
      <c r="F8" s="847" t="s">
        <v>427</v>
      </c>
      <c r="G8" s="847" t="s">
        <v>2390</v>
      </c>
      <c r="H8" s="847" t="s">
        <v>2913</v>
      </c>
      <c r="I8" s="847" t="s">
        <v>427</v>
      </c>
      <c r="J8" s="847" t="s">
        <v>2390</v>
      </c>
      <c r="K8" s="847" t="s">
        <v>2913</v>
      </c>
      <c r="L8" s="847" t="s">
        <v>516</v>
      </c>
      <c r="M8" s="847" t="s">
        <v>516</v>
      </c>
      <c r="N8" s="847" t="s">
        <v>2913</v>
      </c>
      <c r="O8" s="847" t="s">
        <v>516</v>
      </c>
      <c r="P8" s="847" t="s">
        <v>12</v>
      </c>
      <c r="Q8" s="850"/>
    </row>
    <row r="9" spans="2:17" ht="12.75" customHeight="1" thickBot="1">
      <c r="B9" s="846"/>
      <c r="C9" s="845" t="s">
        <v>21</v>
      </c>
      <c r="D9" s="845" t="s">
        <v>22</v>
      </c>
      <c r="E9" s="847" t="s">
        <v>23</v>
      </c>
      <c r="F9" s="847" t="s">
        <v>168</v>
      </c>
      <c r="G9" s="845" t="s">
        <v>24</v>
      </c>
      <c r="H9" s="845" t="s">
        <v>25</v>
      </c>
      <c r="I9" s="845" t="s">
        <v>26</v>
      </c>
      <c r="J9" s="845" t="s">
        <v>322</v>
      </c>
      <c r="K9" s="845" t="s">
        <v>689</v>
      </c>
      <c r="L9" s="845" t="s">
        <v>690</v>
      </c>
      <c r="M9" s="845" t="s">
        <v>1930</v>
      </c>
      <c r="N9" s="845" t="s">
        <v>1931</v>
      </c>
      <c r="O9" s="845" t="s">
        <v>2645</v>
      </c>
      <c r="P9" s="33"/>
      <c r="Q9" s="850"/>
    </row>
    <row r="10" spans="2:17" ht="12.75" customHeight="1">
      <c r="B10" s="844">
        <v>1</v>
      </c>
      <c r="C10" s="845" t="s">
        <v>1833</v>
      </c>
      <c r="D10" s="2002">
        <v>3</v>
      </c>
      <c r="E10" s="1685">
        <v>1601962</v>
      </c>
      <c r="F10" s="2003">
        <v>273712</v>
      </c>
      <c r="G10" s="1686">
        <v>1.1599999999999999</v>
      </c>
      <c r="H10" s="1685"/>
      <c r="I10" s="2003"/>
      <c r="J10" s="2004"/>
      <c r="K10" s="1685"/>
      <c r="L10" s="1687"/>
      <c r="M10" s="1687"/>
      <c r="N10" s="1687">
        <v>1601962</v>
      </c>
      <c r="O10" s="2005">
        <v>273712</v>
      </c>
      <c r="P10" s="845">
        <v>1</v>
      </c>
      <c r="Q10" s="850"/>
    </row>
    <row r="11" spans="2:17" ht="12.75" customHeight="1">
      <c r="B11" s="844">
        <v>2</v>
      </c>
      <c r="C11" s="33"/>
      <c r="D11" s="2002">
        <v>8</v>
      </c>
      <c r="E11" s="2734">
        <v>5197854</v>
      </c>
      <c r="F11" s="2732">
        <v>1899046</v>
      </c>
      <c r="G11" s="1686">
        <v>4.5599999999999996</v>
      </c>
      <c r="H11" s="2733"/>
      <c r="I11" s="2741"/>
      <c r="J11" s="2004"/>
      <c r="K11" s="2733"/>
      <c r="L11" s="2773"/>
      <c r="M11" s="2773"/>
      <c r="N11" s="2773">
        <v>5197854</v>
      </c>
      <c r="O11" s="1374">
        <v>1899046</v>
      </c>
      <c r="P11" s="845">
        <v>2</v>
      </c>
      <c r="Q11" s="850"/>
    </row>
    <row r="12" spans="2:17" ht="12.75" customHeight="1">
      <c r="B12" s="844">
        <v>3</v>
      </c>
      <c r="C12" s="33"/>
      <c r="D12" s="2002">
        <v>9</v>
      </c>
      <c r="E12" s="2734">
        <v>7318010</v>
      </c>
      <c r="F12" s="2732">
        <v>3562842</v>
      </c>
      <c r="G12" s="1686">
        <v>5.07</v>
      </c>
      <c r="H12" s="2733"/>
      <c r="I12" s="2741"/>
      <c r="J12" s="2004"/>
      <c r="K12" s="2733"/>
      <c r="L12" s="2773"/>
      <c r="M12" s="2773"/>
      <c r="N12" s="2773">
        <v>7318010</v>
      </c>
      <c r="O12" s="1374">
        <v>3562842</v>
      </c>
      <c r="P12" s="845">
        <v>3</v>
      </c>
      <c r="Q12" s="850"/>
    </row>
    <row r="13" spans="2:17" ht="12.75" customHeight="1">
      <c r="B13" s="844">
        <v>4</v>
      </c>
      <c r="C13" s="33"/>
      <c r="D13" s="2002">
        <v>11</v>
      </c>
      <c r="E13" s="2734">
        <v>3024485</v>
      </c>
      <c r="F13" s="2732">
        <v>691153</v>
      </c>
      <c r="G13" s="1686">
        <v>2.94</v>
      </c>
      <c r="H13" s="2733"/>
      <c r="I13" s="2741"/>
      <c r="J13" s="2004"/>
      <c r="K13" s="2733"/>
      <c r="L13" s="2773"/>
      <c r="M13" s="2773"/>
      <c r="N13" s="2773">
        <v>3024485</v>
      </c>
      <c r="O13" s="1374">
        <v>691153</v>
      </c>
      <c r="P13" s="845">
        <v>4</v>
      </c>
      <c r="Q13" s="850"/>
    </row>
    <row r="14" spans="2:17" ht="12.75" customHeight="1" thickBot="1">
      <c r="B14" s="2985">
        <v>5</v>
      </c>
      <c r="C14" s="2742" t="s">
        <v>2914</v>
      </c>
      <c r="D14" s="2748"/>
      <c r="E14" s="2802">
        <v>17142311</v>
      </c>
      <c r="F14" s="1430">
        <v>6426753</v>
      </c>
      <c r="G14" s="2803"/>
      <c r="H14" s="1706"/>
      <c r="I14" s="2762"/>
      <c r="J14" s="2549"/>
      <c r="K14" s="1706">
        <v>0</v>
      </c>
      <c r="L14" s="2803">
        <v>0</v>
      </c>
      <c r="M14" s="2803">
        <v>0</v>
      </c>
      <c r="N14" s="2803">
        <v>17142311</v>
      </c>
      <c r="O14" s="2762">
        <v>6426753</v>
      </c>
      <c r="P14" s="2808">
        <v>5</v>
      </c>
      <c r="Q14" s="850"/>
    </row>
    <row r="15" spans="2:17" ht="12.75" customHeight="1" thickTop="1">
      <c r="B15" s="844">
        <v>6</v>
      </c>
      <c r="C15" s="845" t="s">
        <v>1835</v>
      </c>
      <c r="D15" s="2002">
        <v>3</v>
      </c>
      <c r="E15" s="2734">
        <v>526483</v>
      </c>
      <c r="F15" s="1438">
        <v>51634</v>
      </c>
      <c r="G15" s="1686">
        <v>1.1599999999999999</v>
      </c>
      <c r="H15" s="2733"/>
      <c r="I15" s="2741"/>
      <c r="J15" s="2004"/>
      <c r="K15" s="2733"/>
      <c r="L15" s="2773"/>
      <c r="M15" s="2773"/>
      <c r="N15" s="2773">
        <v>526483</v>
      </c>
      <c r="O15" s="1374">
        <v>51634</v>
      </c>
      <c r="P15" s="845">
        <v>6</v>
      </c>
      <c r="Q15" s="850"/>
    </row>
    <row r="16" spans="2:17" ht="12.75" customHeight="1">
      <c r="B16" s="844">
        <v>7</v>
      </c>
      <c r="C16" s="33"/>
      <c r="D16" s="2002">
        <v>8</v>
      </c>
      <c r="E16" s="2734">
        <v>1794004</v>
      </c>
      <c r="F16" s="2732">
        <v>737976</v>
      </c>
      <c r="G16" s="1686">
        <v>4.8</v>
      </c>
      <c r="H16" s="2763"/>
      <c r="I16" s="2760"/>
      <c r="J16" s="2004"/>
      <c r="K16" s="2733"/>
      <c r="L16" s="2773"/>
      <c r="M16" s="2773"/>
      <c r="N16" s="2773">
        <v>1794004</v>
      </c>
      <c r="O16" s="1374">
        <v>737976</v>
      </c>
      <c r="P16" s="845">
        <v>7</v>
      </c>
      <c r="Q16" s="850"/>
    </row>
    <row r="17" spans="1:19" ht="12.75" customHeight="1">
      <c r="B17" s="844">
        <v>8</v>
      </c>
      <c r="C17" s="33"/>
      <c r="D17" s="2002">
        <v>9</v>
      </c>
      <c r="E17" s="2734">
        <v>2405056</v>
      </c>
      <c r="F17" s="2732">
        <v>672105</v>
      </c>
      <c r="G17" s="1686">
        <v>1.61</v>
      </c>
      <c r="H17" s="2733"/>
      <c r="I17" s="2741"/>
      <c r="J17" s="2004"/>
      <c r="K17" s="2733"/>
      <c r="L17" s="2773"/>
      <c r="M17" s="2773"/>
      <c r="N17" s="2773">
        <v>2405056</v>
      </c>
      <c r="O17" s="1374">
        <v>672105</v>
      </c>
      <c r="P17" s="845">
        <v>8</v>
      </c>
      <c r="Q17" s="850"/>
    </row>
    <row r="18" spans="1:19" ht="12.75" customHeight="1">
      <c r="B18" s="844">
        <v>9</v>
      </c>
      <c r="C18" s="33"/>
      <c r="D18" s="2002">
        <v>11</v>
      </c>
      <c r="E18" s="2734">
        <v>808951</v>
      </c>
      <c r="F18" s="2732">
        <v>224904</v>
      </c>
      <c r="G18" s="1686">
        <v>2.94</v>
      </c>
      <c r="H18" s="2733"/>
      <c r="I18" s="2741"/>
      <c r="J18" s="2004"/>
      <c r="K18" s="2733"/>
      <c r="L18" s="2773"/>
      <c r="M18" s="2773"/>
      <c r="N18" s="2773">
        <v>808951</v>
      </c>
      <c r="O18" s="1374">
        <v>224904</v>
      </c>
      <c r="P18" s="845">
        <v>9</v>
      </c>
      <c r="Q18" s="850"/>
    </row>
    <row r="19" spans="1:19" ht="12.75" customHeight="1" thickBot="1">
      <c r="B19" s="2985">
        <v>10</v>
      </c>
      <c r="C19" s="2742" t="s">
        <v>2914</v>
      </c>
      <c r="D19" s="2748"/>
      <c r="E19" s="1706">
        <v>5534494</v>
      </c>
      <c r="F19" s="2762">
        <v>1686619</v>
      </c>
      <c r="G19" s="2803"/>
      <c r="H19" s="1706"/>
      <c r="I19" s="2762"/>
      <c r="J19" s="2549"/>
      <c r="K19" s="1706">
        <v>0</v>
      </c>
      <c r="L19" s="2803">
        <v>0</v>
      </c>
      <c r="M19" s="2803">
        <v>0</v>
      </c>
      <c r="N19" s="2803">
        <v>5534494</v>
      </c>
      <c r="O19" s="2762">
        <v>1686619</v>
      </c>
      <c r="P19" s="2808">
        <v>10</v>
      </c>
      <c r="Q19" s="850"/>
    </row>
    <row r="20" spans="1:19" ht="12.75" customHeight="1" thickTop="1">
      <c r="B20" s="844">
        <v>11</v>
      </c>
      <c r="C20" s="845" t="s">
        <v>1837</v>
      </c>
      <c r="D20" s="2002">
        <v>3</v>
      </c>
      <c r="E20" s="2734">
        <v>4040</v>
      </c>
      <c r="F20" s="2755" t="s">
        <v>370</v>
      </c>
      <c r="G20" s="2755" t="s">
        <v>370</v>
      </c>
      <c r="H20" s="2774" t="s">
        <v>370</v>
      </c>
      <c r="I20" s="2755" t="s">
        <v>370</v>
      </c>
      <c r="J20" s="2986" t="s">
        <v>370</v>
      </c>
      <c r="K20" s="2774" t="s">
        <v>370</v>
      </c>
      <c r="L20" s="2761" t="s">
        <v>370</v>
      </c>
      <c r="M20" s="2761" t="s">
        <v>370</v>
      </c>
      <c r="N20" s="2761">
        <v>4040</v>
      </c>
      <c r="O20" s="2755" t="s">
        <v>370</v>
      </c>
      <c r="P20" s="845">
        <v>11</v>
      </c>
      <c r="Q20" s="850"/>
    </row>
    <row r="21" spans="1:19" ht="12.75" customHeight="1">
      <c r="B21" s="844">
        <v>12</v>
      </c>
      <c r="C21" s="33"/>
      <c r="D21" s="2002">
        <v>8</v>
      </c>
      <c r="E21" s="2734">
        <v>11564</v>
      </c>
      <c r="F21" s="2755" t="s">
        <v>370</v>
      </c>
      <c r="G21" s="2755" t="s">
        <v>370</v>
      </c>
      <c r="H21" s="2774" t="s">
        <v>370</v>
      </c>
      <c r="I21" s="2755" t="s">
        <v>370</v>
      </c>
      <c r="J21" s="2986" t="s">
        <v>370</v>
      </c>
      <c r="K21" s="2774" t="s">
        <v>370</v>
      </c>
      <c r="L21" s="2754" t="s">
        <v>370</v>
      </c>
      <c r="M21" s="2754" t="s">
        <v>370</v>
      </c>
      <c r="N21" s="2754">
        <v>11564</v>
      </c>
      <c r="O21" s="2755" t="s">
        <v>370</v>
      </c>
      <c r="P21" s="845">
        <v>12</v>
      </c>
      <c r="Q21" s="850"/>
    </row>
    <row r="22" spans="1:19" ht="12.75" customHeight="1">
      <c r="B22" s="844">
        <v>13</v>
      </c>
      <c r="C22" s="33"/>
      <c r="D22" s="2002">
        <v>9</v>
      </c>
      <c r="E22" s="2734">
        <v>18457</v>
      </c>
      <c r="F22" s="2755" t="s">
        <v>370</v>
      </c>
      <c r="G22" s="2755" t="s">
        <v>370</v>
      </c>
      <c r="H22" s="2774" t="s">
        <v>370</v>
      </c>
      <c r="I22" s="2755" t="s">
        <v>370</v>
      </c>
      <c r="J22" s="2986" t="s">
        <v>370</v>
      </c>
      <c r="K22" s="2774" t="s">
        <v>370</v>
      </c>
      <c r="L22" s="2754" t="s">
        <v>370</v>
      </c>
      <c r="M22" s="2754" t="s">
        <v>370</v>
      </c>
      <c r="N22" s="2754">
        <v>18457</v>
      </c>
      <c r="O22" s="2755" t="s">
        <v>370</v>
      </c>
      <c r="P22" s="845">
        <v>13</v>
      </c>
      <c r="Q22" s="850"/>
    </row>
    <row r="23" spans="1:19" ht="12.75" customHeight="1">
      <c r="B23" s="844">
        <v>14</v>
      </c>
      <c r="C23" s="33"/>
      <c r="D23" s="2002">
        <v>11</v>
      </c>
      <c r="E23" s="2734">
        <v>6141</v>
      </c>
      <c r="F23" s="2755" t="s">
        <v>370</v>
      </c>
      <c r="G23" s="2755" t="s">
        <v>370</v>
      </c>
      <c r="H23" s="2774" t="s">
        <v>370</v>
      </c>
      <c r="I23" s="2755" t="s">
        <v>370</v>
      </c>
      <c r="J23" s="2986" t="s">
        <v>370</v>
      </c>
      <c r="K23" s="2774" t="s">
        <v>370</v>
      </c>
      <c r="L23" s="2754" t="s">
        <v>370</v>
      </c>
      <c r="M23" s="2754" t="s">
        <v>370</v>
      </c>
      <c r="N23" s="2754">
        <v>6141</v>
      </c>
      <c r="O23" s="2755" t="s">
        <v>370</v>
      </c>
      <c r="P23" s="845">
        <v>14</v>
      </c>
      <c r="Q23" s="850"/>
    </row>
    <row r="24" spans="1:19" ht="12.75" customHeight="1" thickBot="1">
      <c r="B24" s="2985">
        <v>15</v>
      </c>
      <c r="C24" s="2742" t="s">
        <v>2914</v>
      </c>
      <c r="D24" s="2748"/>
      <c r="E24" s="1706">
        <v>40202</v>
      </c>
      <c r="F24" s="2809" t="s">
        <v>370</v>
      </c>
      <c r="G24" s="2809" t="s">
        <v>370</v>
      </c>
      <c r="H24" s="2987" t="s">
        <v>370</v>
      </c>
      <c r="I24" s="2809" t="s">
        <v>370</v>
      </c>
      <c r="J24" s="2988" t="s">
        <v>370</v>
      </c>
      <c r="K24" s="2987" t="s">
        <v>370</v>
      </c>
      <c r="L24" s="1404" t="s">
        <v>370</v>
      </c>
      <c r="M24" s="1404" t="s">
        <v>370</v>
      </c>
      <c r="N24" s="1404">
        <v>40202</v>
      </c>
      <c r="O24" s="2809" t="s">
        <v>370</v>
      </c>
      <c r="P24" s="2808">
        <v>15</v>
      </c>
      <c r="Q24" s="850"/>
      <c r="S24" s="1408"/>
    </row>
    <row r="25" spans="1:19" ht="12.75" customHeight="1" thickTop="1">
      <c r="B25" s="844">
        <v>16</v>
      </c>
      <c r="C25" s="845" t="s">
        <v>1839</v>
      </c>
      <c r="D25" s="2002">
        <v>3</v>
      </c>
      <c r="E25" s="2734">
        <v>879719</v>
      </c>
      <c r="F25" s="2732">
        <v>98793</v>
      </c>
      <c r="G25" s="1686">
        <v>1.1599999999999999</v>
      </c>
      <c r="H25" s="2733"/>
      <c r="I25" s="2741"/>
      <c r="J25" s="2004"/>
      <c r="K25" s="2733"/>
      <c r="L25" s="2773"/>
      <c r="M25" s="2773"/>
      <c r="N25" s="2773">
        <v>879719</v>
      </c>
      <c r="O25" s="1374">
        <v>98793</v>
      </c>
      <c r="P25" s="845">
        <v>16</v>
      </c>
      <c r="Q25" s="850"/>
    </row>
    <row r="26" spans="1:19" ht="12.75" customHeight="1">
      <c r="B26" s="844">
        <v>17</v>
      </c>
      <c r="C26" s="33"/>
      <c r="D26" s="2002">
        <v>8</v>
      </c>
      <c r="E26" s="2734">
        <v>1723907</v>
      </c>
      <c r="F26" s="2732">
        <v>695382</v>
      </c>
      <c r="G26" s="1686">
        <v>4.75</v>
      </c>
      <c r="H26" s="2733"/>
      <c r="I26" s="2741"/>
      <c r="J26" s="2004"/>
      <c r="K26" s="2733"/>
      <c r="L26" s="2773"/>
      <c r="M26" s="2773"/>
      <c r="N26" s="2773">
        <v>1723907</v>
      </c>
      <c r="O26" s="1374">
        <v>695382</v>
      </c>
      <c r="P26" s="845">
        <v>17</v>
      </c>
      <c r="Q26" s="850"/>
    </row>
    <row r="27" spans="1:19" ht="12.75" customHeight="1">
      <c r="B27" s="844">
        <v>18</v>
      </c>
      <c r="C27" s="33"/>
      <c r="D27" s="2002">
        <v>9</v>
      </c>
      <c r="E27" s="2734">
        <v>4018691</v>
      </c>
      <c r="F27" s="2732">
        <v>1285960</v>
      </c>
      <c r="G27" s="1686">
        <v>3.45</v>
      </c>
      <c r="H27" s="2733"/>
      <c r="I27" s="2741"/>
      <c r="J27" s="2004"/>
      <c r="K27" s="2733">
        <v>4548.3956200000002</v>
      </c>
      <c r="L27" s="2773">
        <v>156.91964999999999</v>
      </c>
      <c r="M27" s="2773">
        <v>370.13297999999998</v>
      </c>
      <c r="N27" s="2773">
        <v>4023239.3956200001</v>
      </c>
      <c r="O27" s="1374">
        <v>1286330.13298</v>
      </c>
      <c r="P27" s="845">
        <v>18</v>
      </c>
      <c r="Q27" s="850"/>
    </row>
    <row r="28" spans="1:19" ht="12.75" customHeight="1">
      <c r="B28" s="844">
        <v>19</v>
      </c>
      <c r="C28" s="33"/>
      <c r="D28" s="2002">
        <v>11</v>
      </c>
      <c r="E28" s="2734">
        <v>752741</v>
      </c>
      <c r="F28" s="2732">
        <v>206755</v>
      </c>
      <c r="G28" s="1686">
        <v>2.94</v>
      </c>
      <c r="H28" s="2733"/>
      <c r="I28" s="2741"/>
      <c r="J28" s="2004"/>
      <c r="K28" s="2733"/>
      <c r="L28" s="2773"/>
      <c r="M28" s="2773"/>
      <c r="N28" s="2773">
        <v>752741</v>
      </c>
      <c r="O28" s="1374">
        <v>206755</v>
      </c>
      <c r="P28" s="845">
        <v>19</v>
      </c>
      <c r="Q28" s="850"/>
    </row>
    <row r="29" spans="1:19" ht="12.75" customHeight="1" thickBot="1">
      <c r="B29" s="2985">
        <v>20</v>
      </c>
      <c r="C29" s="2742" t="s">
        <v>2914</v>
      </c>
      <c r="D29" s="2748"/>
      <c r="E29" s="1706">
        <v>7375058</v>
      </c>
      <c r="F29" s="2762">
        <v>2286890</v>
      </c>
      <c r="G29" s="2803"/>
      <c r="H29" s="1706"/>
      <c r="I29" s="2762"/>
      <c r="J29" s="2549"/>
      <c r="K29" s="1706">
        <v>4548.3956200000002</v>
      </c>
      <c r="L29" s="2803">
        <v>156.91964999999999</v>
      </c>
      <c r="M29" s="2803">
        <v>370.13297999999998</v>
      </c>
      <c r="N29" s="2803">
        <v>7379606.3956199996</v>
      </c>
      <c r="O29" s="2762">
        <v>2287260.1329800002</v>
      </c>
      <c r="P29" s="2808">
        <v>20</v>
      </c>
      <c r="Q29" s="850"/>
    </row>
    <row r="30" spans="1:19" ht="12.75" customHeight="1" thickTop="1">
      <c r="A30" s="3541" t="s">
        <v>383</v>
      </c>
      <c r="B30" s="844">
        <v>21</v>
      </c>
      <c r="C30" s="845" t="s">
        <v>1841</v>
      </c>
      <c r="D30" s="2002">
        <v>3</v>
      </c>
      <c r="E30" s="2734">
        <v>21183</v>
      </c>
      <c r="F30" s="2732">
        <v>6761</v>
      </c>
      <c r="G30" s="1686">
        <v>1.1599999999999999</v>
      </c>
      <c r="H30" s="2733"/>
      <c r="I30" s="2741"/>
      <c r="J30" s="2004"/>
      <c r="K30" s="2733"/>
      <c r="L30" s="2773"/>
      <c r="M30" s="2773"/>
      <c r="N30" s="2773">
        <v>21183</v>
      </c>
      <c r="O30" s="1374">
        <v>6761</v>
      </c>
      <c r="P30" s="845">
        <v>21</v>
      </c>
      <c r="Q30" s="3511" t="s">
        <v>3052</v>
      </c>
    </row>
    <row r="31" spans="1:19" ht="12.75" customHeight="1">
      <c r="A31" s="3541"/>
      <c r="B31" s="844">
        <v>22</v>
      </c>
      <c r="C31" s="33"/>
      <c r="D31" s="2002">
        <v>8</v>
      </c>
      <c r="E31" s="2734">
        <v>57892</v>
      </c>
      <c r="F31" s="2732">
        <v>49985</v>
      </c>
      <c r="G31" s="1686">
        <v>4.84</v>
      </c>
      <c r="H31" s="2733"/>
      <c r="I31" s="2741"/>
      <c r="J31" s="2004"/>
      <c r="K31" s="2733"/>
      <c r="L31" s="2773"/>
      <c r="M31" s="2773"/>
      <c r="N31" s="2773">
        <v>57892</v>
      </c>
      <c r="O31" s="1374">
        <v>49985</v>
      </c>
      <c r="P31" s="845">
        <v>22</v>
      </c>
      <c r="Q31" s="3511"/>
    </row>
    <row r="32" spans="1:19" ht="12.75" customHeight="1">
      <c r="A32" s="3541"/>
      <c r="B32" s="844">
        <v>23</v>
      </c>
      <c r="C32" s="33"/>
      <c r="D32" s="2002">
        <v>9</v>
      </c>
      <c r="E32" s="2734">
        <v>96769</v>
      </c>
      <c r="F32" s="2732">
        <v>88005</v>
      </c>
      <c r="G32" s="1686">
        <v>3.45</v>
      </c>
      <c r="H32" s="2733"/>
      <c r="I32" s="2741"/>
      <c r="J32" s="2004"/>
      <c r="K32" s="2733"/>
      <c r="L32" s="2773"/>
      <c r="M32" s="2773"/>
      <c r="N32" s="2773">
        <v>96769</v>
      </c>
      <c r="O32" s="1374">
        <v>88005</v>
      </c>
      <c r="P32" s="845">
        <v>23</v>
      </c>
      <c r="Q32" s="3511"/>
    </row>
    <row r="33" spans="1:19" ht="12.75" customHeight="1">
      <c r="A33" s="3541"/>
      <c r="B33" s="844">
        <v>24</v>
      </c>
      <c r="C33" s="33"/>
      <c r="D33" s="2002">
        <v>11</v>
      </c>
      <c r="E33" s="2734">
        <v>29014</v>
      </c>
      <c r="F33" s="2732">
        <v>14593</v>
      </c>
      <c r="G33" s="1686">
        <v>2.94</v>
      </c>
      <c r="H33" s="2733"/>
      <c r="I33" s="2741"/>
      <c r="J33" s="2004"/>
      <c r="K33" s="2733"/>
      <c r="L33" s="2773"/>
      <c r="M33" s="2773"/>
      <c r="N33" s="2773">
        <v>29014</v>
      </c>
      <c r="O33" s="1374">
        <v>14593</v>
      </c>
      <c r="P33" s="845">
        <v>24</v>
      </c>
      <c r="Q33" s="3511"/>
    </row>
    <row r="34" spans="1:19" ht="12.75" customHeight="1" thickBot="1">
      <c r="A34" s="3541"/>
      <c r="B34" s="2985">
        <v>25</v>
      </c>
      <c r="C34" s="2742" t="s">
        <v>2914</v>
      </c>
      <c r="D34" s="2748"/>
      <c r="E34" s="1706">
        <v>204858</v>
      </c>
      <c r="F34" s="2762">
        <v>159344</v>
      </c>
      <c r="G34" s="2803"/>
      <c r="H34" s="1706"/>
      <c r="I34" s="2762"/>
      <c r="J34" s="2549"/>
      <c r="K34" s="1706"/>
      <c r="L34" s="2803"/>
      <c r="M34" s="2803"/>
      <c r="N34" s="2803">
        <v>204858</v>
      </c>
      <c r="O34" s="2762">
        <v>159344</v>
      </c>
      <c r="P34" s="2808">
        <v>25</v>
      </c>
      <c r="Q34" s="3511"/>
    </row>
    <row r="35" spans="1:19" ht="12.75" customHeight="1" thickTop="1" thickBot="1">
      <c r="A35" s="3541"/>
      <c r="B35" s="844">
        <v>26</v>
      </c>
      <c r="C35" s="2989" t="s">
        <v>115</v>
      </c>
      <c r="D35" s="2990" t="s">
        <v>370</v>
      </c>
      <c r="E35" s="2991">
        <v>30296923</v>
      </c>
      <c r="F35" s="2775">
        <v>10559606</v>
      </c>
      <c r="G35" s="832" t="s">
        <v>370</v>
      </c>
      <c r="H35" s="2991"/>
      <c r="I35" s="2775"/>
      <c r="J35" s="2992" t="s">
        <v>370</v>
      </c>
      <c r="K35" s="2991">
        <v>4548.3956200000002</v>
      </c>
      <c r="L35" s="2993">
        <v>156.91964999999999</v>
      </c>
      <c r="M35" s="2993">
        <v>370.13297999999998</v>
      </c>
      <c r="N35" s="2993">
        <v>30301471.39562</v>
      </c>
      <c r="O35" s="2775">
        <v>10559976.13298</v>
      </c>
      <c r="P35" s="845">
        <v>26</v>
      </c>
      <c r="Q35" s="3511"/>
      <c r="S35" s="1408"/>
    </row>
    <row r="36" spans="1:19" ht="5.0999999999999996" customHeight="1">
      <c r="A36" s="3541"/>
      <c r="B36" s="2994"/>
      <c r="C36" s="851"/>
      <c r="D36" s="1713"/>
      <c r="E36" s="736"/>
      <c r="F36" s="736"/>
      <c r="G36" s="2776"/>
      <c r="H36" s="736"/>
      <c r="I36" s="736"/>
      <c r="J36" s="2776"/>
      <c r="K36" s="736"/>
      <c r="L36" s="736"/>
      <c r="M36" s="736"/>
      <c r="N36" s="736"/>
      <c r="O36" s="736"/>
      <c r="P36" s="2995"/>
      <c r="Q36" s="3511"/>
    </row>
    <row r="37" spans="1:19" ht="5.0999999999999996" customHeight="1">
      <c r="A37" s="3541"/>
      <c r="B37" s="2994"/>
      <c r="C37" s="851"/>
      <c r="D37" s="1713"/>
      <c r="E37" s="736"/>
      <c r="F37" s="736"/>
      <c r="G37" s="2776"/>
      <c r="H37" s="736"/>
      <c r="I37" s="736"/>
      <c r="J37" s="2776"/>
      <c r="K37" s="736"/>
      <c r="L37" s="736"/>
      <c r="M37" s="736"/>
      <c r="N37" s="736"/>
      <c r="O37" s="736"/>
      <c r="P37" s="2995"/>
      <c r="Q37" s="3511"/>
    </row>
    <row r="38" spans="1:19" ht="12.75" customHeight="1">
      <c r="A38" s="3541"/>
      <c r="B38" s="68"/>
      <c r="C38" s="34" t="s">
        <v>2915</v>
      </c>
      <c r="D38" s="34"/>
      <c r="E38" s="34"/>
      <c r="F38" s="34"/>
      <c r="G38" s="34"/>
      <c r="H38" s="34"/>
      <c r="I38" s="34"/>
      <c r="J38" s="34"/>
      <c r="K38" s="34"/>
      <c r="L38" s="34"/>
      <c r="M38" s="34"/>
      <c r="N38" s="34"/>
      <c r="O38" s="34"/>
      <c r="P38" s="67"/>
      <c r="Q38" s="3511"/>
    </row>
    <row r="39" spans="1:19" ht="12.75" customHeight="1">
      <c r="A39" s="3541"/>
      <c r="B39" s="2777"/>
      <c r="C39" s="851" t="s">
        <v>2916</v>
      </c>
      <c r="D39" s="34"/>
      <c r="E39" s="34"/>
      <c r="F39" s="34"/>
      <c r="G39" s="34"/>
      <c r="H39" s="34"/>
      <c r="I39" s="34"/>
      <c r="J39" s="34"/>
      <c r="K39" s="34"/>
      <c r="L39" s="34"/>
      <c r="M39" s="34"/>
      <c r="N39" s="34"/>
      <c r="O39" s="34"/>
      <c r="P39" s="67"/>
      <c r="Q39" s="3511"/>
    </row>
    <row r="40" spans="1:19" ht="13.5" customHeight="1">
      <c r="A40" s="3541"/>
      <c r="B40" s="739"/>
      <c r="C40" s="851" t="s">
        <v>2917</v>
      </c>
      <c r="D40" s="34"/>
      <c r="E40" s="34"/>
      <c r="F40" s="34"/>
      <c r="G40" s="34"/>
      <c r="H40" s="34"/>
      <c r="I40" s="34"/>
      <c r="J40" s="34"/>
      <c r="K40" s="34"/>
      <c r="L40" s="34"/>
      <c r="M40" s="34"/>
      <c r="N40" s="34"/>
      <c r="O40" s="34"/>
      <c r="P40" s="67"/>
      <c r="Q40" s="3511"/>
    </row>
    <row r="41" spans="1:19" ht="13.5" customHeight="1">
      <c r="A41" s="3541"/>
      <c r="B41" s="739"/>
      <c r="C41" s="851" t="s">
        <v>2918</v>
      </c>
      <c r="D41" s="34"/>
      <c r="E41" s="34"/>
      <c r="F41" s="34"/>
      <c r="G41" s="34"/>
      <c r="H41" s="34"/>
      <c r="I41" s="34"/>
      <c r="J41" s="34"/>
      <c r="K41" s="34"/>
      <c r="L41" s="34"/>
      <c r="M41" s="34"/>
      <c r="N41" s="34"/>
      <c r="O41" s="34"/>
      <c r="P41" s="67"/>
      <c r="Q41" s="3511"/>
    </row>
    <row r="42" spans="1:19" ht="13.5" customHeight="1">
      <c r="A42" s="3541"/>
      <c r="B42" s="2777"/>
      <c r="C42" s="851" t="s">
        <v>2919</v>
      </c>
      <c r="D42" s="34"/>
      <c r="E42" s="34"/>
      <c r="F42" s="34"/>
      <c r="G42" s="34"/>
      <c r="H42" s="34"/>
      <c r="I42" s="34"/>
      <c r="J42" s="34"/>
      <c r="K42" s="34"/>
      <c r="L42" s="34"/>
      <c r="M42" s="34"/>
      <c r="N42" s="34"/>
      <c r="O42" s="34"/>
      <c r="P42" s="67"/>
      <c r="Q42" s="3511"/>
    </row>
    <row r="43" spans="1:19" ht="5.0999999999999996" customHeight="1">
      <c r="A43" s="3541"/>
      <c r="B43" s="2777"/>
      <c r="C43" s="851"/>
      <c r="D43" s="34"/>
      <c r="E43" s="34"/>
      <c r="F43" s="34"/>
      <c r="G43" s="34"/>
      <c r="H43" s="34"/>
      <c r="I43" s="34"/>
      <c r="J43" s="34"/>
      <c r="K43" s="34"/>
      <c r="L43" s="34"/>
      <c r="M43" s="34"/>
      <c r="N43" s="34"/>
      <c r="O43" s="34"/>
      <c r="P43" s="67"/>
      <c r="Q43" s="3511"/>
    </row>
    <row r="44" spans="1:19" ht="5.0999999999999996" customHeight="1">
      <c r="A44" s="3541"/>
      <c r="B44" s="2777"/>
      <c r="C44" s="851"/>
      <c r="D44" s="34"/>
      <c r="E44" s="34"/>
      <c r="F44" s="34"/>
      <c r="G44" s="34"/>
      <c r="H44" s="34"/>
      <c r="I44" s="34"/>
      <c r="J44" s="34"/>
      <c r="K44" s="34"/>
      <c r="L44" s="34"/>
      <c r="M44" s="34"/>
      <c r="N44" s="34"/>
      <c r="O44" s="34"/>
      <c r="P44" s="67"/>
      <c r="Q44" s="3511"/>
    </row>
    <row r="45" spans="1:19" ht="5.0999999999999996" customHeight="1">
      <c r="A45" s="3541"/>
      <c r="B45" s="68"/>
      <c r="C45" s="34"/>
      <c r="D45" s="34"/>
      <c r="E45" s="34"/>
      <c r="F45" s="34"/>
      <c r="G45" s="34"/>
      <c r="H45" s="34"/>
      <c r="I45" s="34"/>
      <c r="J45" s="34"/>
      <c r="K45" s="34"/>
      <c r="L45" s="34"/>
      <c r="M45" s="34"/>
      <c r="N45" s="34"/>
      <c r="O45" s="34"/>
      <c r="P45" s="67"/>
      <c r="Q45" s="3511"/>
    </row>
    <row r="46" spans="1:19" ht="5.0999999999999996" customHeight="1">
      <c r="A46" s="3541"/>
      <c r="B46" s="68"/>
      <c r="C46" s="34"/>
      <c r="D46" s="34"/>
      <c r="E46" s="34"/>
      <c r="F46" s="34"/>
      <c r="G46" s="34"/>
      <c r="H46" s="34"/>
      <c r="I46" s="34"/>
      <c r="J46" s="34"/>
      <c r="K46" s="34"/>
      <c r="L46" s="34"/>
      <c r="M46" s="34"/>
      <c r="N46" s="34"/>
      <c r="O46" s="34"/>
      <c r="P46" s="67"/>
      <c r="Q46" s="3511"/>
    </row>
    <row r="47" spans="1:19" ht="13.5" customHeight="1">
      <c r="A47" s="3541"/>
      <c r="B47" s="68"/>
      <c r="C47" s="34"/>
      <c r="D47" s="34"/>
      <c r="E47" s="34"/>
      <c r="F47" s="34"/>
      <c r="G47" s="34"/>
      <c r="H47" s="34"/>
      <c r="I47" s="34"/>
      <c r="J47" s="34"/>
      <c r="K47" s="34"/>
      <c r="L47" s="34"/>
      <c r="M47" s="34"/>
      <c r="N47" s="34"/>
      <c r="O47" s="34"/>
      <c r="P47" s="67"/>
      <c r="Q47" s="3511"/>
    </row>
    <row r="48" spans="1:19">
      <c r="A48" s="3541"/>
      <c r="B48" s="68"/>
      <c r="C48" s="34"/>
      <c r="D48" s="34"/>
      <c r="E48" s="663"/>
      <c r="F48" s="34"/>
      <c r="G48" s="34"/>
      <c r="H48" s="34"/>
      <c r="I48" s="34"/>
      <c r="J48" s="34"/>
      <c r="K48" s="34"/>
      <c r="L48" s="34"/>
      <c r="M48" s="34"/>
      <c r="N48" s="34"/>
      <c r="O48" s="34"/>
      <c r="P48" s="67"/>
      <c r="Q48" s="3511"/>
    </row>
    <row r="49" spans="1:17">
      <c r="A49" s="3541"/>
      <c r="B49" s="68"/>
      <c r="C49" s="34"/>
      <c r="D49" s="34"/>
      <c r="E49" s="663"/>
      <c r="F49" s="34"/>
      <c r="G49" s="34"/>
      <c r="H49" s="34"/>
      <c r="I49" s="34"/>
      <c r="J49" s="34"/>
      <c r="K49" s="34"/>
      <c r="L49" s="34"/>
      <c r="M49" s="34"/>
      <c r="N49" s="34"/>
      <c r="O49" s="34"/>
      <c r="P49" s="67"/>
      <c r="Q49" s="3511"/>
    </row>
    <row r="50" spans="1:17">
      <c r="A50" s="3541"/>
      <c r="B50" s="68"/>
      <c r="C50" s="34"/>
      <c r="D50" s="34"/>
      <c r="E50" s="663"/>
      <c r="F50" s="34"/>
      <c r="G50" s="34"/>
      <c r="H50" s="34"/>
      <c r="I50" s="34"/>
      <c r="J50" s="34"/>
      <c r="K50" s="34"/>
      <c r="L50" s="34"/>
      <c r="M50" s="34"/>
      <c r="N50" s="34"/>
      <c r="O50" s="34"/>
      <c r="P50" s="67"/>
      <c r="Q50" s="3511"/>
    </row>
    <row r="51" spans="1:17">
      <c r="A51" s="3541"/>
      <c r="B51" s="68"/>
      <c r="C51" s="34"/>
      <c r="D51" s="34"/>
      <c r="E51" s="663"/>
      <c r="F51" s="34"/>
      <c r="G51" s="34"/>
      <c r="H51" s="34"/>
      <c r="I51" s="34"/>
      <c r="J51" s="34"/>
      <c r="K51" s="34"/>
      <c r="L51" s="34"/>
      <c r="M51" s="34"/>
      <c r="N51" s="34"/>
      <c r="O51" s="34"/>
      <c r="P51" s="67"/>
      <c r="Q51" s="3511"/>
    </row>
    <row r="52" spans="1:17">
      <c r="A52" s="3541"/>
      <c r="B52" s="68"/>
      <c r="C52" s="34"/>
      <c r="D52" s="34"/>
      <c r="E52" s="34"/>
      <c r="F52" s="34"/>
      <c r="G52" s="34"/>
      <c r="H52" s="34"/>
      <c r="I52" s="34"/>
      <c r="J52" s="34"/>
      <c r="K52" s="34"/>
      <c r="L52" s="34"/>
      <c r="M52" s="34"/>
      <c r="N52" s="34"/>
      <c r="O52" s="34"/>
      <c r="P52" s="67"/>
      <c r="Q52" s="3511"/>
    </row>
    <row r="53" spans="1:17">
      <c r="A53" s="3541"/>
      <c r="B53" s="68"/>
      <c r="C53" s="34"/>
      <c r="D53" s="34"/>
      <c r="E53" s="34"/>
      <c r="F53" s="34"/>
      <c r="G53" s="34"/>
      <c r="H53" s="34"/>
      <c r="I53" s="34"/>
      <c r="J53" s="34"/>
      <c r="K53" s="34"/>
      <c r="L53" s="34"/>
      <c r="M53" s="34"/>
      <c r="N53" s="34"/>
      <c r="O53" s="34"/>
      <c r="P53" s="67"/>
      <c r="Q53" s="3511"/>
    </row>
    <row r="54" spans="1:17">
      <c r="A54" s="3541"/>
      <c r="B54" s="31"/>
      <c r="C54" s="32"/>
      <c r="D54" s="32"/>
      <c r="E54" s="32"/>
      <c r="F54" s="32"/>
      <c r="G54" s="32"/>
      <c r="H54" s="32"/>
      <c r="I54" s="32"/>
      <c r="J54" s="32"/>
      <c r="K54" s="32"/>
      <c r="L54" s="32"/>
      <c r="M54" s="32"/>
      <c r="N54" s="32"/>
      <c r="O54" s="32"/>
      <c r="P54" s="33"/>
      <c r="Q54" s="3511"/>
    </row>
    <row r="55" spans="1:17">
      <c r="B55" s="34"/>
      <c r="C55" s="34"/>
      <c r="D55" s="34"/>
      <c r="E55" s="34"/>
      <c r="F55" s="34"/>
      <c r="G55" s="34"/>
      <c r="H55" s="34"/>
      <c r="I55" s="34"/>
      <c r="J55" s="34"/>
      <c r="K55" s="34"/>
      <c r="L55" s="34"/>
      <c r="M55" s="34"/>
      <c r="N55" s="34"/>
      <c r="O55" s="34"/>
      <c r="P55" s="34"/>
      <c r="Q55" s="34"/>
    </row>
    <row r="56" spans="1:17">
      <c r="B56" s="34"/>
      <c r="C56" s="34"/>
      <c r="D56" s="34"/>
      <c r="E56" s="34"/>
      <c r="F56" s="34"/>
      <c r="G56" s="34"/>
      <c r="H56" s="34"/>
      <c r="I56" s="34"/>
      <c r="J56" s="34"/>
      <c r="K56" s="34"/>
      <c r="L56" s="34"/>
      <c r="M56" s="34"/>
      <c r="N56" s="34"/>
      <c r="O56" s="34"/>
      <c r="P56" s="34"/>
      <c r="Q56" s="34"/>
    </row>
    <row r="57" spans="1:17">
      <c r="B57" s="34"/>
      <c r="C57" s="34"/>
      <c r="D57" s="34"/>
      <c r="E57" s="34"/>
      <c r="F57" s="34"/>
      <c r="G57" s="34"/>
      <c r="H57" s="34"/>
      <c r="I57" s="34"/>
      <c r="J57" s="34"/>
      <c r="K57" s="34"/>
      <c r="L57" s="34"/>
      <c r="M57" s="34"/>
      <c r="N57" s="34"/>
      <c r="O57" s="34"/>
      <c r="P57" s="34"/>
      <c r="Q57" s="34"/>
    </row>
    <row r="58" spans="1:17">
      <c r="B58" s="34"/>
      <c r="C58" s="34"/>
      <c r="D58" s="34"/>
      <c r="E58" s="34"/>
      <c r="F58" s="34"/>
      <c r="G58" s="34"/>
      <c r="H58" s="34"/>
      <c r="I58" s="34"/>
      <c r="J58" s="34"/>
      <c r="K58" s="34"/>
      <c r="L58" s="34"/>
      <c r="M58" s="34"/>
      <c r="N58" s="34"/>
      <c r="O58" s="34"/>
      <c r="P58" s="34"/>
      <c r="Q58" s="34"/>
    </row>
    <row r="59" spans="1:17">
      <c r="B59" s="34"/>
      <c r="C59" s="34"/>
      <c r="D59" s="34"/>
      <c r="E59" s="34"/>
      <c r="F59" s="34"/>
      <c r="G59" s="34"/>
      <c r="H59" s="34"/>
      <c r="I59" s="34"/>
      <c r="J59" s="34"/>
      <c r="K59" s="34"/>
      <c r="L59" s="34"/>
      <c r="M59" s="34"/>
      <c r="N59" s="34"/>
      <c r="O59" s="34"/>
      <c r="P59" s="34"/>
      <c r="Q59" s="34"/>
    </row>
    <row r="60" spans="1:17">
      <c r="B60" s="34"/>
      <c r="C60" s="34"/>
      <c r="D60" s="34"/>
      <c r="E60" s="34"/>
      <c r="F60" s="34"/>
      <c r="G60" s="34"/>
      <c r="H60" s="34"/>
      <c r="I60" s="34"/>
      <c r="J60" s="34"/>
      <c r="K60" s="34"/>
      <c r="L60" s="34"/>
      <c r="M60" s="34"/>
      <c r="N60" s="34"/>
      <c r="O60" s="34"/>
      <c r="P60" s="34"/>
      <c r="Q60" s="34"/>
    </row>
    <row r="61" spans="1:17">
      <c r="B61" s="34"/>
      <c r="C61" s="34"/>
      <c r="D61" s="34"/>
      <c r="E61" s="34"/>
      <c r="F61" s="34"/>
      <c r="G61" s="34"/>
      <c r="H61" s="34"/>
      <c r="I61" s="34"/>
      <c r="J61" s="34"/>
      <c r="K61" s="34"/>
      <c r="L61" s="34"/>
      <c r="M61" s="34"/>
      <c r="N61" s="34"/>
      <c r="O61" s="34"/>
      <c r="P61" s="34"/>
      <c r="Q61" s="34"/>
    </row>
    <row r="62" spans="1:17">
      <c r="B62" s="34"/>
      <c r="C62" s="34"/>
      <c r="D62" s="34"/>
      <c r="E62" s="34"/>
      <c r="F62" s="34"/>
      <c r="G62" s="34"/>
      <c r="H62" s="34"/>
      <c r="I62" s="34"/>
      <c r="J62" s="34"/>
      <c r="K62" s="34"/>
      <c r="L62" s="34"/>
      <c r="M62" s="34"/>
      <c r="N62" s="34"/>
      <c r="O62" s="34"/>
      <c r="P62" s="34"/>
      <c r="Q62" s="34"/>
    </row>
    <row r="63" spans="1:17">
      <c r="B63" s="34"/>
      <c r="C63" s="34"/>
      <c r="D63" s="34"/>
      <c r="E63" s="34"/>
      <c r="F63" s="34"/>
      <c r="G63" s="34"/>
      <c r="H63" s="34"/>
      <c r="I63" s="34"/>
      <c r="J63" s="34"/>
      <c r="K63" s="34"/>
      <c r="L63" s="34"/>
      <c r="M63" s="34"/>
      <c r="N63" s="34"/>
      <c r="O63" s="34"/>
      <c r="P63" s="34"/>
      <c r="Q63" s="34"/>
    </row>
    <row r="64" spans="1:17">
      <c r="B64" s="34"/>
      <c r="C64" s="34"/>
      <c r="D64" s="34"/>
      <c r="E64" s="34"/>
      <c r="F64" s="34"/>
      <c r="G64" s="34"/>
      <c r="H64" s="34"/>
      <c r="I64" s="34"/>
      <c r="J64" s="34"/>
      <c r="K64" s="34"/>
      <c r="L64" s="34"/>
      <c r="M64" s="34"/>
      <c r="N64" s="34"/>
      <c r="O64" s="34"/>
      <c r="P64" s="34"/>
      <c r="Q64" s="34"/>
    </row>
    <row r="65" spans="2:17">
      <c r="B65" s="34"/>
      <c r="C65" s="34"/>
      <c r="D65" s="34"/>
      <c r="E65" s="34"/>
      <c r="F65" s="34"/>
      <c r="G65" s="34"/>
      <c r="H65" s="34"/>
      <c r="I65" s="34"/>
      <c r="J65" s="34"/>
      <c r="K65" s="34"/>
      <c r="L65" s="34"/>
      <c r="M65" s="34"/>
      <c r="N65" s="34"/>
      <c r="O65" s="34"/>
      <c r="P65" s="34"/>
      <c r="Q65" s="34"/>
    </row>
    <row r="66" spans="2:17">
      <c r="B66" s="34"/>
      <c r="C66" s="34"/>
      <c r="D66" s="34"/>
      <c r="E66" s="34"/>
      <c r="F66" s="34"/>
      <c r="G66" s="34"/>
      <c r="H66" s="34"/>
      <c r="I66" s="34"/>
      <c r="J66" s="34"/>
      <c r="K66" s="34"/>
      <c r="L66" s="34"/>
      <c r="M66" s="34"/>
      <c r="N66" s="34"/>
      <c r="O66" s="34"/>
      <c r="P66" s="34"/>
      <c r="Q66" s="34"/>
    </row>
    <row r="67" spans="2:17">
      <c r="B67" s="34"/>
      <c r="C67" s="34"/>
      <c r="D67" s="34"/>
      <c r="E67" s="34"/>
      <c r="F67" s="34"/>
      <c r="G67" s="34"/>
      <c r="H67" s="34"/>
      <c r="I67" s="34"/>
      <c r="J67" s="34"/>
      <c r="K67" s="34"/>
      <c r="L67" s="34"/>
      <c r="M67" s="34"/>
      <c r="N67" s="34"/>
      <c r="O67" s="34"/>
      <c r="P67" s="34"/>
      <c r="Q67" s="34"/>
    </row>
    <row r="68" spans="2:17">
      <c r="B68" s="34"/>
      <c r="C68" s="34"/>
      <c r="D68" s="34"/>
      <c r="E68" s="34"/>
      <c r="F68" s="34"/>
      <c r="G68" s="34"/>
      <c r="H68" s="34"/>
      <c r="I68" s="34"/>
      <c r="J68" s="34"/>
      <c r="K68" s="34"/>
      <c r="L68" s="34"/>
      <c r="M68" s="34"/>
      <c r="N68" s="34"/>
      <c r="O68" s="34"/>
      <c r="P68" s="34"/>
      <c r="Q68" s="34"/>
    </row>
    <row r="69" spans="2:17">
      <c r="B69" s="34"/>
      <c r="C69" s="34"/>
      <c r="D69" s="34"/>
      <c r="E69" s="34"/>
      <c r="F69" s="34"/>
      <c r="G69" s="34"/>
      <c r="H69" s="34"/>
      <c r="I69" s="34"/>
      <c r="J69" s="34"/>
      <c r="K69" s="34"/>
      <c r="L69" s="34"/>
      <c r="M69" s="34"/>
      <c r="N69" s="34"/>
      <c r="O69" s="34"/>
      <c r="P69" s="34"/>
      <c r="Q69" s="34"/>
    </row>
    <row r="70" spans="2:17">
      <c r="B70" s="34"/>
      <c r="C70" s="34"/>
      <c r="D70" s="34"/>
      <c r="E70" s="34"/>
      <c r="F70" s="34"/>
      <c r="G70" s="34"/>
      <c r="H70" s="34"/>
      <c r="I70" s="34"/>
      <c r="J70" s="34"/>
      <c r="K70" s="34"/>
      <c r="L70" s="34"/>
      <c r="M70" s="34"/>
      <c r="N70" s="34"/>
      <c r="O70" s="34"/>
      <c r="P70" s="34"/>
      <c r="Q70" s="34"/>
    </row>
    <row r="71" spans="2:17">
      <c r="B71" s="34"/>
      <c r="C71" s="34"/>
      <c r="D71" s="34"/>
      <c r="E71" s="34"/>
      <c r="F71" s="34"/>
      <c r="G71" s="34"/>
      <c r="H71" s="34"/>
      <c r="I71" s="34"/>
      <c r="J71" s="34"/>
      <c r="K71" s="34"/>
      <c r="L71" s="34"/>
      <c r="M71" s="34"/>
      <c r="N71" s="34"/>
      <c r="O71" s="34"/>
      <c r="P71" s="34"/>
      <c r="Q71" s="34"/>
    </row>
    <row r="72" spans="2:17">
      <c r="B72" s="34"/>
      <c r="C72" s="34"/>
      <c r="D72" s="34"/>
      <c r="E72" s="34"/>
      <c r="F72" s="34"/>
      <c r="G72" s="34"/>
      <c r="H72" s="34"/>
      <c r="I72" s="34"/>
      <c r="J72" s="34"/>
      <c r="K72" s="34"/>
      <c r="L72" s="34"/>
      <c r="M72" s="34"/>
      <c r="N72" s="34"/>
      <c r="O72" s="34"/>
      <c r="P72" s="34"/>
      <c r="Q72" s="34"/>
    </row>
    <row r="73" spans="2:17">
      <c r="B73" s="34"/>
      <c r="C73" s="34"/>
      <c r="D73" s="34"/>
      <c r="E73" s="34"/>
      <c r="F73" s="34"/>
      <c r="G73" s="34"/>
      <c r="H73" s="34"/>
      <c r="I73" s="34"/>
      <c r="J73" s="34"/>
      <c r="K73" s="34"/>
      <c r="L73" s="34"/>
      <c r="M73" s="34"/>
      <c r="N73" s="34"/>
      <c r="O73" s="34"/>
      <c r="P73" s="34"/>
      <c r="Q73" s="34"/>
    </row>
  </sheetData>
  <sheetProtection password="CE69"/>
  <mergeCells count="3">
    <mergeCell ref="Q1:Q3"/>
    <mergeCell ref="A30:A54"/>
    <mergeCell ref="Q30:Q54"/>
  </mergeCells>
  <printOptions horizontalCentered="1" verticalCentered="1" gridLinesSet="0"/>
  <pageMargins left="0.25" right="0.2" top="0.25" bottom="0.65" header="0.33" footer="0"/>
  <pageSetup scale="95" orientation="landscape" verticalDpi="300" r:id="rId1"/>
  <headerFooter alignWithMargins="0"/>
</worksheet>
</file>

<file path=xl/worksheets/sheet48.xml><?xml version="1.0" encoding="utf-8"?>
<worksheet xmlns="http://schemas.openxmlformats.org/spreadsheetml/2006/main" xmlns:r="http://schemas.openxmlformats.org/officeDocument/2006/relationships">
  <sheetPr codeName="Sheet48"/>
  <dimension ref="A1:P66"/>
  <sheetViews>
    <sheetView zoomScaleNormal="100" workbookViewId="0"/>
  </sheetViews>
  <sheetFormatPr defaultRowHeight="12.75"/>
  <cols>
    <col min="1" max="1" width="5.5" style="174" customWidth="1"/>
    <col min="2" max="8" width="9.5" style="174" customWidth="1"/>
    <col min="9" max="9" width="8.5" style="174" customWidth="1"/>
    <col min="10" max="10" width="17.375" style="174" customWidth="1"/>
    <col min="11" max="11" width="2.5" style="174" customWidth="1"/>
    <col min="12" max="16384" width="9" style="174"/>
  </cols>
  <sheetData>
    <row r="1" spans="1:16" s="168" customFormat="1">
      <c r="A1" s="1379"/>
      <c r="B1" s="2924"/>
      <c r="C1" s="2924"/>
      <c r="D1" s="2924"/>
      <c r="E1" s="2924"/>
      <c r="F1" s="2924"/>
      <c r="G1" s="165"/>
      <c r="H1" s="166"/>
      <c r="I1" s="166"/>
      <c r="J1" s="167"/>
    </row>
    <row r="2" spans="1:16" s="168" customFormat="1">
      <c r="A2" s="169"/>
      <c r="B2" s="170"/>
      <c r="C2" s="170"/>
      <c r="D2" s="170"/>
      <c r="E2" s="170"/>
      <c r="F2" s="170"/>
      <c r="G2" s="170"/>
      <c r="H2" s="170"/>
      <c r="I2" s="170"/>
      <c r="J2" s="171"/>
    </row>
    <row r="3" spans="1:16" s="168" customFormat="1">
      <c r="A3" s="172"/>
      <c r="J3" s="173"/>
    </row>
    <row r="4" spans="1:16" s="168" customFormat="1">
      <c r="A4" s="3533" t="s">
        <v>617</v>
      </c>
      <c r="B4" s="3521"/>
      <c r="C4" s="3521"/>
      <c r="D4" s="3521"/>
      <c r="E4" s="3521"/>
      <c r="F4" s="3521"/>
      <c r="G4" s="3521"/>
      <c r="H4" s="3521"/>
      <c r="I4" s="3521"/>
      <c r="J4" s="3534"/>
    </row>
    <row r="5" spans="1:16" s="168" customFormat="1">
      <c r="A5" s="172"/>
      <c r="J5" s="173"/>
    </row>
    <row r="6" spans="1:16" s="168" customFormat="1">
      <c r="A6" s="169"/>
      <c r="B6" s="170"/>
      <c r="C6" s="170"/>
      <c r="D6" s="170"/>
      <c r="E6" s="170"/>
      <c r="F6" s="170"/>
      <c r="G6" s="170"/>
      <c r="H6" s="170"/>
      <c r="I6" s="170"/>
      <c r="J6" s="171"/>
    </row>
    <row r="7" spans="1:16" s="168" customFormat="1">
      <c r="A7" s="172"/>
      <c r="B7" s="174"/>
      <c r="J7" s="173"/>
    </row>
    <row r="8" spans="1:16" s="168" customFormat="1">
      <c r="A8" s="3535"/>
      <c r="B8" s="3536"/>
      <c r="C8" s="3536"/>
      <c r="D8" s="3536"/>
      <c r="E8" s="3536"/>
      <c r="F8" s="3536"/>
      <c r="G8" s="3536"/>
      <c r="H8" s="3536"/>
      <c r="I8" s="3536"/>
      <c r="J8" s="3537"/>
    </row>
    <row r="9" spans="1:16" s="168" customFormat="1">
      <c r="A9" s="172"/>
      <c r="B9" s="174"/>
      <c r="J9" s="173"/>
    </row>
    <row r="10" spans="1:16" s="168" customFormat="1">
      <c r="A10" s="172"/>
      <c r="B10" s="175"/>
      <c r="J10" s="173"/>
    </row>
    <row r="11" spans="1:16" s="168" customFormat="1">
      <c r="A11" s="172"/>
      <c r="B11" s="640"/>
      <c r="J11" s="173"/>
      <c r="M11" s="658"/>
      <c r="N11" s="658"/>
      <c r="O11" s="658"/>
      <c r="P11" s="658"/>
    </row>
    <row r="12" spans="1:16" s="168" customFormat="1">
      <c r="A12" s="172"/>
      <c r="B12" s="640"/>
      <c r="J12" s="173"/>
      <c r="M12" s="658"/>
      <c r="N12" s="658"/>
      <c r="O12" s="658"/>
      <c r="P12" s="658"/>
    </row>
    <row r="13" spans="1:16" s="168" customFormat="1">
      <c r="A13" s="172"/>
      <c r="B13" s="640"/>
      <c r="J13" s="173"/>
    </row>
    <row r="14" spans="1:16" s="168" customFormat="1">
      <c r="A14" s="172"/>
      <c r="B14" s="737"/>
      <c r="J14" s="173"/>
    </row>
    <row r="15" spans="1:16" s="168" customFormat="1">
      <c r="A15" s="172"/>
      <c r="B15" s="640"/>
      <c r="J15" s="173"/>
    </row>
    <row r="16" spans="1:16" s="168" customFormat="1">
      <c r="A16" s="172"/>
      <c r="B16" s="737"/>
      <c r="J16" s="173"/>
    </row>
    <row r="17" spans="1:10" s="168" customFormat="1">
      <c r="A17" s="172"/>
      <c r="B17" s="168" t="s">
        <v>618</v>
      </c>
      <c r="J17" s="173"/>
    </row>
    <row r="18" spans="1:10" s="168" customFormat="1">
      <c r="A18" s="172"/>
      <c r="J18" s="173"/>
    </row>
    <row r="19" spans="1:10">
      <c r="A19" s="172"/>
      <c r="B19" s="168"/>
      <c r="C19" s="168"/>
      <c r="D19" s="168"/>
      <c r="E19" s="168"/>
      <c r="F19" s="168"/>
      <c r="G19" s="168"/>
      <c r="H19" s="168"/>
      <c r="I19" s="168"/>
      <c r="J19" s="173"/>
    </row>
    <row r="20" spans="1:10">
      <c r="A20" s="172"/>
      <c r="B20" s="168"/>
      <c r="C20" s="168"/>
      <c r="D20" s="168"/>
      <c r="E20" s="168"/>
      <c r="F20" s="168"/>
      <c r="G20" s="168"/>
      <c r="H20" s="168"/>
      <c r="I20" s="168"/>
      <c r="J20" s="173"/>
    </row>
    <row r="21" spans="1:10">
      <c r="A21" s="172"/>
      <c r="B21" s="168"/>
      <c r="C21" s="168"/>
      <c r="D21" s="168"/>
      <c r="E21" s="168"/>
      <c r="F21" s="168"/>
      <c r="G21" s="168"/>
      <c r="H21" s="168"/>
      <c r="I21" s="168"/>
      <c r="J21" s="173"/>
    </row>
    <row r="22" spans="1:10">
      <c r="A22" s="172"/>
      <c r="B22" s="168"/>
      <c r="C22" s="168"/>
      <c r="D22" s="168"/>
      <c r="E22" s="168"/>
      <c r="F22" s="168"/>
      <c r="G22" s="168"/>
      <c r="H22" s="168"/>
      <c r="I22" s="168"/>
      <c r="J22" s="173"/>
    </row>
    <row r="23" spans="1:10">
      <c r="A23" s="172"/>
      <c r="B23" s="168"/>
      <c r="C23" s="168"/>
      <c r="D23" s="168"/>
      <c r="E23" s="168"/>
      <c r="F23" s="168"/>
      <c r="G23" s="168"/>
      <c r="H23" s="168"/>
      <c r="I23" s="168"/>
      <c r="J23" s="173"/>
    </row>
    <row r="24" spans="1:10">
      <c r="A24" s="172"/>
      <c r="B24" s="168"/>
      <c r="C24" s="168"/>
      <c r="D24" s="168"/>
      <c r="E24" s="168"/>
      <c r="F24" s="168"/>
      <c r="G24" s="168"/>
      <c r="H24" s="168"/>
      <c r="I24" s="168"/>
      <c r="J24" s="173"/>
    </row>
    <row r="25" spans="1:10">
      <c r="A25" s="172"/>
      <c r="B25" s="168"/>
      <c r="C25" s="168"/>
      <c r="D25" s="168"/>
      <c r="E25" s="168"/>
      <c r="F25" s="168"/>
      <c r="G25" s="168"/>
      <c r="H25" s="168"/>
      <c r="I25" s="168"/>
      <c r="J25" s="173"/>
    </row>
    <row r="26" spans="1:10">
      <c r="A26" s="172"/>
      <c r="B26" s="168"/>
      <c r="C26" s="168"/>
      <c r="D26" s="168"/>
      <c r="E26" s="168"/>
      <c r="F26" s="168"/>
      <c r="G26" s="168"/>
      <c r="H26" s="168"/>
      <c r="I26" s="168"/>
      <c r="J26" s="173"/>
    </row>
    <row r="27" spans="1:10">
      <c r="A27" s="3538" t="s">
        <v>619</v>
      </c>
      <c r="B27" s="3539"/>
      <c r="C27" s="3539"/>
      <c r="D27" s="3539"/>
      <c r="E27" s="3539"/>
      <c r="F27" s="3539"/>
      <c r="G27" s="3539"/>
      <c r="H27" s="3539"/>
      <c r="I27" s="3539"/>
      <c r="J27" s="3540"/>
    </row>
    <row r="28" spans="1:10">
      <c r="A28" s="172"/>
      <c r="B28" s="168"/>
      <c r="C28" s="168"/>
      <c r="D28" s="168"/>
      <c r="E28" s="168"/>
      <c r="F28" s="168"/>
      <c r="G28" s="168"/>
      <c r="H28" s="168"/>
      <c r="I28" s="168"/>
      <c r="J28" s="173"/>
    </row>
    <row r="29" spans="1:10">
      <c r="A29" s="172"/>
      <c r="B29" s="168"/>
      <c r="C29" s="168"/>
      <c r="D29" s="168"/>
      <c r="E29" s="168"/>
      <c r="F29" s="168"/>
      <c r="G29" s="168"/>
      <c r="H29" s="168"/>
      <c r="I29" s="168"/>
      <c r="J29" s="173"/>
    </row>
    <row r="30" spans="1:10">
      <c r="A30" s="172"/>
      <c r="B30" s="168"/>
      <c r="C30" s="168"/>
      <c r="D30" s="168"/>
      <c r="E30" s="168"/>
      <c r="F30" s="168"/>
      <c r="G30" s="168"/>
      <c r="H30" s="168"/>
      <c r="I30" s="168"/>
      <c r="J30" s="173"/>
    </row>
    <row r="31" spans="1:10">
      <c r="A31" s="172"/>
      <c r="B31" s="168"/>
      <c r="C31" s="168"/>
      <c r="D31" s="168"/>
      <c r="E31" s="168"/>
      <c r="F31" s="168"/>
      <c r="G31" s="168"/>
      <c r="H31" s="168"/>
      <c r="I31" s="168"/>
      <c r="J31" s="173"/>
    </row>
    <row r="32" spans="1:10">
      <c r="A32" s="172"/>
      <c r="B32" s="168"/>
      <c r="C32" s="168"/>
      <c r="D32" s="168"/>
      <c r="E32" s="168"/>
      <c r="F32" s="168"/>
      <c r="G32" s="168"/>
      <c r="H32" s="168"/>
      <c r="I32" s="168"/>
      <c r="J32" s="173"/>
    </row>
    <row r="33" spans="1:10">
      <c r="A33" s="172"/>
      <c r="B33" s="168"/>
      <c r="C33" s="168"/>
      <c r="D33" s="168"/>
      <c r="E33" s="168"/>
      <c r="F33" s="168"/>
      <c r="G33" s="168"/>
      <c r="H33" s="168"/>
      <c r="I33" s="168"/>
      <c r="J33" s="173"/>
    </row>
    <row r="34" spans="1:10">
      <c r="A34" s="172"/>
      <c r="B34" s="168"/>
      <c r="C34" s="168"/>
      <c r="D34" s="168"/>
      <c r="E34" s="168"/>
      <c r="F34" s="168"/>
      <c r="G34" s="168"/>
      <c r="H34" s="168"/>
      <c r="I34" s="168"/>
      <c r="J34" s="173"/>
    </row>
    <row r="35" spans="1:10">
      <c r="A35" s="172"/>
      <c r="B35" s="168"/>
      <c r="C35" s="168"/>
      <c r="D35" s="168"/>
      <c r="E35" s="168"/>
      <c r="F35" s="168"/>
      <c r="G35" s="168"/>
      <c r="H35" s="168"/>
      <c r="I35" s="168"/>
      <c r="J35" s="173"/>
    </row>
    <row r="36" spans="1:10">
      <c r="A36" s="172"/>
      <c r="B36" s="168"/>
      <c r="C36" s="168"/>
      <c r="D36" s="168"/>
      <c r="E36" s="168"/>
      <c r="F36" s="168"/>
      <c r="G36" s="168"/>
      <c r="H36" s="168"/>
      <c r="I36" s="168"/>
      <c r="J36" s="173"/>
    </row>
    <row r="37" spans="1:10">
      <c r="A37" s="172"/>
      <c r="B37" s="168"/>
      <c r="C37" s="168"/>
      <c r="D37" s="168"/>
      <c r="E37" s="168"/>
      <c r="F37" s="168"/>
      <c r="G37" s="168"/>
      <c r="H37" s="168"/>
      <c r="I37" s="168"/>
      <c r="J37" s="173"/>
    </row>
    <row r="38" spans="1:10">
      <c r="A38" s="172"/>
      <c r="B38" s="168"/>
      <c r="C38" s="168"/>
      <c r="D38" s="168"/>
      <c r="E38" s="168"/>
      <c r="F38" s="168"/>
      <c r="G38" s="168"/>
      <c r="H38" s="168"/>
      <c r="I38" s="168"/>
      <c r="J38" s="173"/>
    </row>
    <row r="39" spans="1:10">
      <c r="A39" s="172"/>
      <c r="B39" s="168"/>
      <c r="C39" s="168"/>
      <c r="D39" s="168"/>
      <c r="E39" s="168"/>
      <c r="F39" s="168"/>
      <c r="G39" s="168"/>
      <c r="H39" s="168"/>
      <c r="I39" s="168"/>
      <c r="J39" s="173"/>
    </row>
    <row r="40" spans="1:10">
      <c r="A40" s="172"/>
      <c r="B40" s="168"/>
      <c r="C40" s="168"/>
      <c r="D40" s="168"/>
      <c r="E40" s="168"/>
      <c r="F40" s="168"/>
      <c r="G40" s="168"/>
      <c r="H40" s="168"/>
      <c r="I40" s="168"/>
      <c r="J40" s="173"/>
    </row>
    <row r="41" spans="1:10">
      <c r="A41" s="172"/>
      <c r="B41" s="168"/>
      <c r="C41" s="168"/>
      <c r="D41" s="168"/>
      <c r="E41" s="168"/>
      <c r="F41" s="168"/>
      <c r="G41" s="168"/>
      <c r="H41" s="168"/>
      <c r="I41" s="168"/>
      <c r="J41" s="173"/>
    </row>
    <row r="42" spans="1:10">
      <c r="A42" s="172"/>
      <c r="B42" s="168"/>
      <c r="C42" s="168"/>
      <c r="D42" s="168"/>
      <c r="E42" s="168"/>
      <c r="F42" s="168"/>
      <c r="G42" s="168"/>
      <c r="H42" s="168"/>
      <c r="I42" s="168"/>
      <c r="J42" s="173"/>
    </row>
    <row r="43" spans="1:10">
      <c r="A43" s="172"/>
      <c r="B43" s="168"/>
      <c r="C43" s="168"/>
      <c r="D43" s="168"/>
      <c r="E43" s="168"/>
      <c r="F43" s="168"/>
      <c r="G43" s="168"/>
      <c r="H43" s="168"/>
      <c r="I43" s="168"/>
      <c r="J43" s="173"/>
    </row>
    <row r="44" spans="1:10">
      <c r="A44" s="172"/>
      <c r="B44" s="168"/>
      <c r="C44" s="168"/>
      <c r="D44" s="168"/>
      <c r="E44" s="168"/>
      <c r="F44" s="168"/>
      <c r="G44" s="168"/>
      <c r="H44" s="168"/>
      <c r="I44" s="168"/>
      <c r="J44" s="173"/>
    </row>
    <row r="45" spans="1:10">
      <c r="A45" s="172"/>
      <c r="B45" s="168"/>
      <c r="C45" s="168"/>
      <c r="D45" s="168"/>
      <c r="E45" s="168"/>
      <c r="F45" s="168"/>
      <c r="G45" s="168"/>
      <c r="H45" s="168"/>
      <c r="I45" s="168"/>
      <c r="J45" s="173"/>
    </row>
    <row r="46" spans="1:10">
      <c r="A46" s="172"/>
      <c r="B46" s="168"/>
      <c r="C46" s="168"/>
      <c r="D46" s="168"/>
      <c r="E46" s="168"/>
      <c r="F46" s="168"/>
      <c r="G46" s="168"/>
      <c r="H46" s="168"/>
      <c r="I46" s="168"/>
      <c r="J46" s="173"/>
    </row>
    <row r="47" spans="1:10">
      <c r="A47" s="172"/>
      <c r="B47" s="168"/>
      <c r="C47" s="168"/>
      <c r="D47" s="168"/>
      <c r="E47" s="168"/>
      <c r="F47" s="168"/>
      <c r="G47" s="168"/>
      <c r="H47" s="168"/>
      <c r="I47" s="168"/>
      <c r="J47" s="173"/>
    </row>
    <row r="48" spans="1:10">
      <c r="A48" s="172"/>
      <c r="B48" s="168"/>
      <c r="C48" s="168"/>
      <c r="D48" s="168"/>
      <c r="E48" s="168"/>
      <c r="F48" s="168"/>
      <c r="G48" s="168"/>
      <c r="H48" s="168"/>
      <c r="I48" s="168"/>
      <c r="J48" s="173"/>
    </row>
    <row r="49" spans="1:10">
      <c r="A49" s="172"/>
      <c r="B49" s="168"/>
      <c r="C49" s="168"/>
      <c r="D49" s="168"/>
      <c r="E49" s="168"/>
      <c r="F49" s="168"/>
      <c r="G49" s="168"/>
      <c r="H49" s="168"/>
      <c r="I49" s="168"/>
      <c r="J49" s="173"/>
    </row>
    <row r="50" spans="1:10">
      <c r="A50" s="172"/>
      <c r="B50" s="168"/>
      <c r="C50" s="168"/>
      <c r="D50" s="168"/>
      <c r="E50" s="168"/>
      <c r="F50" s="168"/>
      <c r="G50" s="168"/>
      <c r="H50" s="168"/>
      <c r="I50" s="168"/>
      <c r="J50" s="173"/>
    </row>
    <row r="51" spans="1:10">
      <c r="A51" s="172"/>
      <c r="B51" s="168"/>
      <c r="C51" s="168"/>
      <c r="D51" s="168"/>
      <c r="E51" s="168"/>
      <c r="F51" s="168"/>
      <c r="G51" s="168"/>
      <c r="H51" s="168"/>
      <c r="I51" s="168"/>
      <c r="J51" s="173"/>
    </row>
    <row r="52" spans="1:10">
      <c r="A52" s="172"/>
      <c r="B52" s="168"/>
      <c r="C52" s="168"/>
      <c r="D52" s="168"/>
      <c r="E52" s="168"/>
      <c r="F52" s="168"/>
      <c r="G52" s="168"/>
      <c r="H52" s="168"/>
      <c r="I52" s="168"/>
      <c r="J52" s="173"/>
    </row>
    <row r="53" spans="1:10">
      <c r="A53" s="172"/>
      <c r="B53" s="168"/>
      <c r="C53" s="168"/>
      <c r="D53" s="168"/>
      <c r="E53" s="168"/>
      <c r="F53" s="168"/>
      <c r="G53" s="168"/>
      <c r="H53" s="168"/>
      <c r="I53" s="168"/>
      <c r="J53" s="173"/>
    </row>
    <row r="54" spans="1:10">
      <c r="A54" s="172"/>
      <c r="B54" s="168"/>
      <c r="C54" s="168"/>
      <c r="D54" s="168"/>
      <c r="E54" s="168"/>
      <c r="F54" s="168"/>
      <c r="G54" s="168"/>
      <c r="H54" s="168"/>
      <c r="I54" s="168"/>
      <c r="J54" s="173"/>
    </row>
    <row r="55" spans="1:10">
      <c r="A55" s="172"/>
      <c r="B55" s="168"/>
      <c r="C55" s="168"/>
      <c r="D55" s="168"/>
      <c r="E55" s="168"/>
      <c r="F55" s="168"/>
      <c r="G55" s="168"/>
      <c r="H55" s="168"/>
      <c r="I55" s="168"/>
      <c r="J55" s="173"/>
    </row>
    <row r="56" spans="1:10">
      <c r="A56" s="172"/>
      <c r="B56" s="168"/>
      <c r="C56" s="168"/>
      <c r="D56" s="168"/>
      <c r="E56" s="168"/>
      <c r="F56" s="168"/>
      <c r="G56" s="168"/>
      <c r="H56" s="168"/>
      <c r="I56" s="168"/>
      <c r="J56" s="173"/>
    </row>
    <row r="57" spans="1:10">
      <c r="A57" s="172"/>
      <c r="B57" s="168"/>
      <c r="C57" s="168"/>
      <c r="D57" s="168"/>
      <c r="E57" s="168"/>
      <c r="F57" s="168"/>
      <c r="G57" s="168"/>
      <c r="H57" s="168"/>
      <c r="I57" s="168"/>
      <c r="J57" s="173"/>
    </row>
    <row r="58" spans="1:10">
      <c r="A58" s="172"/>
      <c r="B58" s="168"/>
      <c r="C58" s="168"/>
      <c r="D58" s="168"/>
      <c r="E58" s="168"/>
      <c r="F58" s="168"/>
      <c r="G58" s="168"/>
      <c r="H58" s="168"/>
      <c r="I58" s="168"/>
      <c r="J58" s="173"/>
    </row>
    <row r="59" spans="1:10">
      <c r="A59" s="172"/>
      <c r="B59" s="168"/>
      <c r="C59" s="168"/>
      <c r="D59" s="168"/>
      <c r="E59" s="168"/>
      <c r="F59" s="168"/>
      <c r="G59" s="168"/>
      <c r="H59" s="168"/>
      <c r="I59" s="168"/>
      <c r="J59" s="173"/>
    </row>
    <row r="60" spans="1:10">
      <c r="A60" s="172"/>
      <c r="B60" s="168"/>
      <c r="C60" s="168"/>
      <c r="D60" s="168"/>
      <c r="E60" s="168"/>
      <c r="F60" s="168"/>
      <c r="G60" s="168"/>
      <c r="H60" s="168"/>
      <c r="I60" s="168"/>
      <c r="J60" s="173"/>
    </row>
    <row r="61" spans="1:10">
      <c r="A61" s="172"/>
      <c r="B61" s="168"/>
      <c r="C61" s="168"/>
      <c r="D61" s="168"/>
      <c r="E61" s="168"/>
      <c r="F61" s="168"/>
      <c r="G61" s="168"/>
      <c r="H61" s="168"/>
      <c r="I61" s="168"/>
      <c r="J61" s="173"/>
    </row>
    <row r="62" spans="1:10" ht="9" customHeight="1">
      <c r="A62" s="172"/>
      <c r="B62" s="168"/>
      <c r="C62" s="168"/>
      <c r="D62" s="168"/>
      <c r="E62" s="168"/>
      <c r="F62" s="168"/>
      <c r="G62" s="168"/>
      <c r="H62" s="168"/>
      <c r="I62" s="168"/>
      <c r="J62" s="173"/>
    </row>
    <row r="63" spans="1:10">
      <c r="A63" s="172"/>
      <c r="B63" s="168"/>
      <c r="C63" s="168"/>
      <c r="D63" s="168"/>
      <c r="E63" s="168"/>
      <c r="F63" s="168"/>
      <c r="G63" s="168"/>
      <c r="H63" s="168"/>
      <c r="I63" s="168"/>
      <c r="J63" s="173"/>
    </row>
    <row r="64" spans="1:10">
      <c r="A64" s="172"/>
      <c r="B64" s="168"/>
      <c r="C64" s="168"/>
      <c r="D64" s="168"/>
      <c r="E64" s="168"/>
      <c r="F64" s="168"/>
      <c r="G64" s="168"/>
      <c r="H64" s="168"/>
      <c r="I64" s="168"/>
      <c r="J64" s="173"/>
    </row>
    <row r="65" spans="1:10">
      <c r="A65" s="172"/>
      <c r="B65" s="168"/>
      <c r="C65" s="168"/>
      <c r="D65" s="168"/>
      <c r="E65" s="168"/>
      <c r="F65" s="168"/>
      <c r="G65" s="168"/>
      <c r="H65" s="168"/>
      <c r="I65" s="168"/>
      <c r="J65" s="173"/>
    </row>
    <row r="66" spans="1:10">
      <c r="A66" s="179"/>
      <c r="B66" s="180"/>
      <c r="C66" s="180"/>
      <c r="D66" s="180"/>
      <c r="E66" s="180"/>
      <c r="F66" s="180"/>
      <c r="G66" s="180"/>
      <c r="H66" s="180"/>
      <c r="I66" s="180"/>
      <c r="J66" s="181"/>
    </row>
  </sheetData>
  <mergeCells count="3">
    <mergeCell ref="A4:J4"/>
    <mergeCell ref="A8:J8"/>
    <mergeCell ref="A27:J27"/>
  </mergeCells>
  <pageMargins left="0.65" right="0.25" top="0.5" bottom="0.5" header="0.25" footer="0.25"/>
  <pageSetup scale="93" orientation="portrait" r:id="rId1"/>
  <headerFooter alignWithMargins="0">
    <oddHeader>&amp;L&amp;"Arial,Regular"&amp;8Road Initials: UPRR  Year: 2012&amp;R&amp;"Arial,Regular"&amp;8 59</oddHeader>
    <oddFooter>&amp;L&amp;"Arial,Regular"&amp;8Railroad Annual Report R-1</oddFooter>
  </headerFooter>
</worksheet>
</file>

<file path=xl/worksheets/sheet49.xml><?xml version="1.0" encoding="utf-8"?>
<worksheet xmlns="http://schemas.openxmlformats.org/spreadsheetml/2006/main" xmlns:r="http://schemas.openxmlformats.org/officeDocument/2006/relationships">
  <sheetPr syncVertical="1" syncRef="A1" transitionEvaluation="1" codeName="Sheet49"/>
  <dimension ref="A1:S49"/>
  <sheetViews>
    <sheetView showGridLines="0" zoomScaleNormal="100" zoomScaleSheetLayoutView="95" workbookViewId="0"/>
  </sheetViews>
  <sheetFormatPr defaultColWidth="9.625" defaultRowHeight="11.25"/>
  <cols>
    <col min="1" max="1" width="2.625" style="30" bestFit="1" customWidth="1"/>
    <col min="2" max="2" width="3.375" style="30" bestFit="1" customWidth="1"/>
    <col min="3" max="3" width="5" style="30" customWidth="1"/>
    <col min="4" max="4" width="31.5" style="30" customWidth="1"/>
    <col min="5" max="5" width="10.5" style="30" customWidth="1"/>
    <col min="6" max="6" width="8.375" style="30" customWidth="1"/>
    <col min="7" max="7" width="7.875" style="30" bestFit="1" customWidth="1"/>
    <col min="8" max="8" width="7.5" style="30" bestFit="1" customWidth="1"/>
    <col min="9" max="9" width="5.875" style="30" bestFit="1" customWidth="1"/>
    <col min="10" max="10" width="8.625" style="30" customWidth="1"/>
    <col min="11" max="11" width="10.5" style="30" customWidth="1"/>
    <col min="12" max="12" width="9" style="30" bestFit="1" customWidth="1"/>
    <col min="13" max="13" width="9.25" style="30" customWidth="1"/>
    <col min="14" max="14" width="3.375" style="30" bestFit="1" customWidth="1"/>
    <col min="15" max="15" width="3.125" style="1600" bestFit="1" customWidth="1"/>
    <col min="16" max="16384" width="9.625" style="30"/>
  </cols>
  <sheetData>
    <row r="1" spans="2:19" ht="12.2" customHeight="1">
      <c r="B1" s="864"/>
      <c r="C1" s="863"/>
      <c r="D1" s="863"/>
      <c r="E1" s="863"/>
      <c r="F1" s="863"/>
      <c r="G1" s="1395"/>
      <c r="H1" s="863"/>
      <c r="I1" s="863"/>
      <c r="J1" s="863"/>
      <c r="K1" s="863"/>
      <c r="L1" s="863"/>
      <c r="M1" s="863"/>
      <c r="N1" s="862"/>
      <c r="O1" s="3542">
        <v>60</v>
      </c>
    </row>
    <row r="2" spans="2:19" ht="12.2" customHeight="1">
      <c r="B2" s="3544" t="s">
        <v>695</v>
      </c>
      <c r="C2" s="3545"/>
      <c r="D2" s="3545"/>
      <c r="E2" s="3545"/>
      <c r="F2" s="3545"/>
      <c r="G2" s="3545"/>
      <c r="H2" s="3545"/>
      <c r="I2" s="3545"/>
      <c r="J2" s="3545"/>
      <c r="K2" s="3545"/>
      <c r="L2" s="3545"/>
      <c r="M2" s="3545"/>
      <c r="N2" s="3546"/>
      <c r="O2" s="3542"/>
      <c r="P2" s="34"/>
      <c r="Q2" s="34"/>
      <c r="R2" s="34"/>
      <c r="S2" s="34"/>
    </row>
    <row r="3" spans="2:19" ht="12.2" customHeight="1">
      <c r="B3" s="3544" t="s">
        <v>1</v>
      </c>
      <c r="C3" s="3545"/>
      <c r="D3" s="3545"/>
      <c r="E3" s="3545"/>
      <c r="F3" s="3545"/>
      <c r="G3" s="3545"/>
      <c r="H3" s="3545"/>
      <c r="I3" s="3545"/>
      <c r="J3" s="3545"/>
      <c r="K3" s="3545"/>
      <c r="L3" s="3545"/>
      <c r="M3" s="3545"/>
      <c r="N3" s="3546"/>
      <c r="O3" s="3542"/>
      <c r="P3" s="34"/>
      <c r="Q3" s="34"/>
      <c r="R3" s="34"/>
      <c r="S3" s="34"/>
    </row>
    <row r="4" spans="2:19" ht="12.2" customHeight="1">
      <c r="B4" s="2730" t="s">
        <v>65</v>
      </c>
      <c r="C4" s="851" t="s">
        <v>512</v>
      </c>
      <c r="D4" s="34"/>
      <c r="E4" s="34"/>
      <c r="F4" s="34"/>
      <c r="G4" s="34"/>
      <c r="H4" s="34"/>
      <c r="I4" s="34"/>
      <c r="J4" s="34"/>
      <c r="K4" s="34"/>
      <c r="L4" s="34"/>
      <c r="M4" s="34"/>
      <c r="N4" s="67"/>
      <c r="O4" s="2925"/>
    </row>
    <row r="5" spans="2:19" ht="12.2" customHeight="1">
      <c r="B5" s="2730" t="s">
        <v>67</v>
      </c>
      <c r="C5" s="851" t="s">
        <v>696</v>
      </c>
      <c r="D5" s="34"/>
      <c r="E5" s="34"/>
      <c r="F5" s="34"/>
      <c r="G5" s="34"/>
      <c r="H5" s="34"/>
      <c r="I5" s="34"/>
      <c r="J5" s="34"/>
      <c r="K5" s="34"/>
      <c r="L5" s="34"/>
      <c r="M5" s="34"/>
      <c r="N5" s="67"/>
      <c r="O5" s="2925"/>
    </row>
    <row r="6" spans="2:19" ht="12.2" customHeight="1">
      <c r="B6" s="739"/>
      <c r="C6" s="851" t="s">
        <v>697</v>
      </c>
      <c r="D6" s="34"/>
      <c r="E6" s="34"/>
      <c r="F6" s="34"/>
      <c r="G6" s="34"/>
      <c r="H6" s="34"/>
      <c r="I6" s="34"/>
      <c r="J6" s="34"/>
      <c r="K6" s="34"/>
      <c r="L6" s="34"/>
      <c r="M6" s="34"/>
      <c r="N6" s="67"/>
      <c r="O6" s="2925"/>
    </row>
    <row r="7" spans="2:19" ht="12.2" customHeight="1">
      <c r="B7" s="739"/>
      <c r="C7" s="851" t="s">
        <v>698</v>
      </c>
      <c r="D7" s="34"/>
      <c r="E7" s="34"/>
      <c r="F7" s="34"/>
      <c r="G7" s="34"/>
      <c r="H7" s="34"/>
      <c r="I7" s="34"/>
      <c r="J7" s="34"/>
      <c r="K7" s="34"/>
      <c r="L7" s="34"/>
      <c r="M7" s="34"/>
      <c r="N7" s="67"/>
      <c r="O7" s="2925"/>
    </row>
    <row r="8" spans="2:19" ht="12.2" customHeight="1">
      <c r="B8" s="2730" t="s">
        <v>68</v>
      </c>
      <c r="C8" s="851" t="s">
        <v>699</v>
      </c>
      <c r="D8" s="34"/>
      <c r="E8" s="34"/>
      <c r="F8" s="34"/>
      <c r="G8" s="34"/>
      <c r="H8" s="34"/>
      <c r="I8" s="34"/>
      <c r="J8" s="34"/>
      <c r="K8" s="34"/>
      <c r="L8" s="34"/>
      <c r="M8" s="34"/>
      <c r="N8" s="67"/>
      <c r="O8" s="2925"/>
    </row>
    <row r="9" spans="2:19" ht="12.2" customHeight="1">
      <c r="B9" s="739"/>
      <c r="C9" s="851" t="s">
        <v>700</v>
      </c>
      <c r="D9" s="34"/>
      <c r="E9" s="34"/>
      <c r="F9" s="34"/>
      <c r="G9" s="34"/>
      <c r="H9" s="34"/>
      <c r="I9" s="34"/>
      <c r="J9" s="34"/>
      <c r="K9" s="34"/>
      <c r="L9" s="34"/>
      <c r="M9" s="34"/>
      <c r="N9" s="67"/>
      <c r="O9" s="2925"/>
    </row>
    <row r="10" spans="2:19" ht="12.2" customHeight="1">
      <c r="B10" s="2730" t="s">
        <v>69</v>
      </c>
      <c r="C10" s="851" t="s">
        <v>701</v>
      </c>
      <c r="D10" s="34"/>
      <c r="E10" s="34"/>
      <c r="F10" s="34"/>
      <c r="G10" s="34"/>
      <c r="H10" s="34"/>
      <c r="I10" s="34"/>
      <c r="J10" s="34"/>
      <c r="K10" s="34"/>
      <c r="L10" s="34"/>
      <c r="M10" s="34"/>
      <c r="N10" s="67"/>
      <c r="O10" s="2925"/>
    </row>
    <row r="11" spans="2:19" ht="12.2" customHeight="1">
      <c r="B11" s="739"/>
      <c r="C11" s="851" t="s">
        <v>702</v>
      </c>
      <c r="D11" s="34"/>
      <c r="E11" s="34"/>
      <c r="F11" s="34"/>
      <c r="G11" s="34"/>
      <c r="H11" s="34"/>
      <c r="I11" s="34"/>
      <c r="J11" s="34"/>
      <c r="K11" s="34"/>
      <c r="L11" s="34"/>
      <c r="M11" s="34"/>
      <c r="N11" s="67"/>
      <c r="O11" s="2925"/>
    </row>
    <row r="12" spans="2:19" ht="12.2" customHeight="1">
      <c r="B12" s="739"/>
      <c r="C12" s="851" t="s">
        <v>703</v>
      </c>
      <c r="D12" s="34"/>
      <c r="E12" s="34"/>
      <c r="F12" s="34"/>
      <c r="G12" s="34"/>
      <c r="H12" s="34"/>
      <c r="I12" s="34"/>
      <c r="J12" s="34"/>
      <c r="K12" s="34"/>
      <c r="L12" s="34"/>
      <c r="M12" s="34"/>
      <c r="N12" s="67"/>
      <c r="O12" s="2925"/>
    </row>
    <row r="13" spans="2:19" ht="12.2" customHeight="1">
      <c r="B13" s="2730" t="s">
        <v>70</v>
      </c>
      <c r="C13" s="851" t="s">
        <v>704</v>
      </c>
      <c r="D13" s="34"/>
      <c r="E13" s="34"/>
      <c r="F13" s="34"/>
      <c r="G13" s="34"/>
      <c r="H13" s="34"/>
      <c r="I13" s="34"/>
      <c r="J13" s="34"/>
      <c r="K13" s="34"/>
      <c r="L13" s="34"/>
      <c r="M13" s="34"/>
      <c r="N13" s="67"/>
      <c r="O13" s="2925"/>
    </row>
    <row r="14" spans="2:19" ht="12.2" customHeight="1">
      <c r="B14" s="739"/>
      <c r="C14" s="851" t="s">
        <v>705</v>
      </c>
      <c r="D14" s="34"/>
      <c r="E14" s="34"/>
      <c r="F14" s="34"/>
      <c r="G14" s="34"/>
      <c r="H14" s="34"/>
      <c r="I14" s="34"/>
      <c r="J14" s="34"/>
      <c r="K14" s="34"/>
      <c r="L14" s="34"/>
      <c r="M14" s="34"/>
      <c r="N14" s="67"/>
      <c r="O14" s="2925"/>
    </row>
    <row r="15" spans="2:19" ht="12.2" customHeight="1">
      <c r="B15" s="2730" t="s">
        <v>514</v>
      </c>
      <c r="C15" s="851" t="s">
        <v>706</v>
      </c>
      <c r="D15" s="34"/>
      <c r="E15" s="34"/>
      <c r="F15" s="34"/>
      <c r="G15" s="34"/>
      <c r="H15" s="34"/>
      <c r="I15" s="34"/>
      <c r="J15" s="34"/>
      <c r="K15" s="34"/>
      <c r="L15" s="34"/>
      <c r="M15" s="34"/>
      <c r="N15" s="67"/>
      <c r="O15" s="2925"/>
    </row>
    <row r="16" spans="2:19" ht="12.2" customHeight="1">
      <c r="B16" s="739"/>
      <c r="C16" s="851" t="s">
        <v>707</v>
      </c>
      <c r="D16" s="34"/>
      <c r="E16" s="34"/>
      <c r="F16" s="34"/>
      <c r="G16" s="34"/>
      <c r="H16" s="34"/>
      <c r="I16" s="34"/>
      <c r="J16" s="34"/>
      <c r="K16" s="34"/>
      <c r="L16" s="34"/>
      <c r="M16" s="34"/>
      <c r="N16" s="67"/>
      <c r="O16" s="2925"/>
    </row>
    <row r="17" spans="2:15" ht="12.2" customHeight="1">
      <c r="B17" s="739"/>
      <c r="C17" s="851" t="s">
        <v>708</v>
      </c>
      <c r="D17" s="34"/>
      <c r="E17" s="34"/>
      <c r="F17" s="34"/>
      <c r="G17" s="34"/>
      <c r="H17" s="34"/>
      <c r="I17" s="34"/>
      <c r="J17" s="34"/>
      <c r="K17" s="34"/>
      <c r="L17" s="34"/>
      <c r="M17" s="34"/>
      <c r="N17" s="67"/>
      <c r="O17" s="2925"/>
    </row>
    <row r="18" spans="2:15" ht="12.2" customHeight="1">
      <c r="B18" s="2730" t="s">
        <v>620</v>
      </c>
      <c r="C18" s="851" t="s">
        <v>709</v>
      </c>
      <c r="D18" s="34"/>
      <c r="E18" s="34"/>
      <c r="F18" s="34"/>
      <c r="G18" s="34"/>
      <c r="H18" s="34"/>
      <c r="I18" s="34"/>
      <c r="J18" s="34"/>
      <c r="K18" s="34"/>
      <c r="L18" s="34"/>
      <c r="M18" s="34"/>
      <c r="N18" s="67"/>
      <c r="O18" s="2925"/>
    </row>
    <row r="19" spans="2:15" ht="12.2" customHeight="1">
      <c r="B19" s="739"/>
      <c r="C19" s="851" t="s">
        <v>710</v>
      </c>
      <c r="D19" s="34"/>
      <c r="E19" s="34"/>
      <c r="F19" s="34"/>
      <c r="G19" s="34"/>
      <c r="H19" s="34"/>
      <c r="I19" s="34"/>
      <c r="J19" s="34"/>
      <c r="K19" s="34"/>
      <c r="L19" s="34"/>
      <c r="M19" s="34"/>
      <c r="N19" s="67"/>
      <c r="O19" s="2925"/>
    </row>
    <row r="20" spans="2:15" ht="12.2" customHeight="1">
      <c r="B20" s="2730" t="s">
        <v>621</v>
      </c>
      <c r="C20" s="851" t="s">
        <v>711</v>
      </c>
      <c r="D20" s="34"/>
      <c r="E20" s="34"/>
      <c r="F20" s="34"/>
      <c r="G20" s="34"/>
      <c r="H20" s="34"/>
      <c r="I20" s="34"/>
      <c r="J20" s="34"/>
      <c r="K20" s="34"/>
      <c r="L20" s="34"/>
      <c r="M20" s="34"/>
      <c r="N20" s="67"/>
      <c r="O20" s="2925"/>
    </row>
    <row r="21" spans="2:15" ht="12.2" customHeight="1">
      <c r="B21" s="68"/>
      <c r="C21" s="851" t="s">
        <v>712</v>
      </c>
      <c r="D21" s="34"/>
      <c r="E21" s="34"/>
      <c r="F21" s="34"/>
      <c r="G21" s="34"/>
      <c r="H21" s="34"/>
      <c r="I21" s="34"/>
      <c r="J21" s="34"/>
      <c r="K21" s="34"/>
      <c r="L21" s="34"/>
      <c r="M21" s="34"/>
      <c r="N21" s="67"/>
      <c r="O21" s="2925"/>
    </row>
    <row r="22" spans="2:15" ht="12.2" customHeight="1">
      <c r="B22" s="31"/>
      <c r="C22" s="32"/>
      <c r="D22" s="32"/>
      <c r="E22" s="32"/>
      <c r="F22" s="32"/>
      <c r="G22" s="32"/>
      <c r="H22" s="32"/>
      <c r="I22" s="32"/>
      <c r="J22" s="32"/>
      <c r="K22" s="32"/>
      <c r="L22" s="32"/>
      <c r="M22" s="32"/>
      <c r="N22" s="33"/>
      <c r="O22" s="2925"/>
    </row>
    <row r="23" spans="2:15" ht="12.2" customHeight="1">
      <c r="B23" s="837"/>
      <c r="C23" s="67"/>
      <c r="D23" s="67"/>
      <c r="E23" s="67"/>
      <c r="F23" s="67"/>
      <c r="G23" s="67"/>
      <c r="H23" s="67"/>
      <c r="I23" s="67"/>
      <c r="J23" s="847" t="s">
        <v>713</v>
      </c>
      <c r="K23" s="67"/>
      <c r="L23" s="67"/>
      <c r="M23" s="67"/>
      <c r="N23" s="67"/>
      <c r="O23" s="2925"/>
    </row>
    <row r="24" spans="2:15" ht="12.2" customHeight="1">
      <c r="B24" s="837"/>
      <c r="C24" s="67"/>
      <c r="D24" s="67"/>
      <c r="E24" s="67"/>
      <c r="F24" s="67"/>
      <c r="G24" s="67"/>
      <c r="H24" s="67"/>
      <c r="I24" s="847" t="s">
        <v>329</v>
      </c>
      <c r="J24" s="847" t="s">
        <v>714</v>
      </c>
      <c r="K24" s="847" t="s">
        <v>715</v>
      </c>
      <c r="L24" s="67"/>
      <c r="M24" s="1378" t="s">
        <v>310</v>
      </c>
      <c r="N24" s="67"/>
      <c r="O24" s="2925"/>
    </row>
    <row r="25" spans="2:15" ht="12.2" customHeight="1">
      <c r="B25" s="849" t="s">
        <v>7</v>
      </c>
      <c r="C25" s="847" t="s">
        <v>8</v>
      </c>
      <c r="D25" s="67"/>
      <c r="E25" s="847" t="s">
        <v>716</v>
      </c>
      <c r="F25" s="847" t="s">
        <v>717</v>
      </c>
      <c r="G25" s="847" t="s">
        <v>718</v>
      </c>
      <c r="H25" s="847" t="s">
        <v>719</v>
      </c>
      <c r="I25" s="847" t="s">
        <v>720</v>
      </c>
      <c r="J25" s="847" t="s">
        <v>721</v>
      </c>
      <c r="K25" s="847" t="s">
        <v>318</v>
      </c>
      <c r="L25" s="847" t="s">
        <v>722</v>
      </c>
      <c r="M25" s="847" t="s">
        <v>723</v>
      </c>
      <c r="N25" s="847" t="s">
        <v>7</v>
      </c>
      <c r="O25" s="2925"/>
    </row>
    <row r="26" spans="2:15" ht="12.2" customHeight="1">
      <c r="B26" s="849" t="s">
        <v>12</v>
      </c>
      <c r="C26" s="847" t="s">
        <v>13</v>
      </c>
      <c r="D26" s="847" t="s">
        <v>724</v>
      </c>
      <c r="E26" s="847" t="s">
        <v>725</v>
      </c>
      <c r="F26" s="847" t="s">
        <v>726</v>
      </c>
      <c r="G26" s="847" t="s">
        <v>725</v>
      </c>
      <c r="H26" s="847" t="s">
        <v>725</v>
      </c>
      <c r="I26" s="847" t="s">
        <v>725</v>
      </c>
      <c r="J26" s="847" t="s">
        <v>727</v>
      </c>
      <c r="K26" s="847" t="s">
        <v>728</v>
      </c>
      <c r="L26" s="847" t="s">
        <v>318</v>
      </c>
      <c r="M26" s="847" t="s">
        <v>729</v>
      </c>
      <c r="N26" s="847" t="s">
        <v>12</v>
      </c>
      <c r="O26" s="2925"/>
    </row>
    <row r="27" spans="2:15" ht="12.2" customHeight="1" thickBot="1">
      <c r="B27" s="846"/>
      <c r="C27" s="33"/>
      <c r="D27" s="845" t="s">
        <v>21</v>
      </c>
      <c r="E27" s="847" t="s">
        <v>22</v>
      </c>
      <c r="F27" s="847" t="s">
        <v>23</v>
      </c>
      <c r="G27" s="847" t="s">
        <v>168</v>
      </c>
      <c r="H27" s="847" t="s">
        <v>24</v>
      </c>
      <c r="I27" s="847" t="s">
        <v>25</v>
      </c>
      <c r="J27" s="847" t="s">
        <v>26</v>
      </c>
      <c r="K27" s="847" t="s">
        <v>322</v>
      </c>
      <c r="L27" s="847" t="s">
        <v>689</v>
      </c>
      <c r="M27" s="847" t="s">
        <v>690</v>
      </c>
      <c r="N27" s="33"/>
      <c r="O27" s="2925"/>
    </row>
    <row r="28" spans="2:15" ht="12.2" customHeight="1">
      <c r="B28" s="844">
        <v>1</v>
      </c>
      <c r="C28" s="845" t="s">
        <v>614</v>
      </c>
      <c r="D28" s="2136" t="s">
        <v>730</v>
      </c>
      <c r="E28" s="2137">
        <v>64098</v>
      </c>
      <c r="F28" s="2892"/>
      <c r="G28" s="2892"/>
      <c r="H28" s="2892"/>
      <c r="I28" s="1881"/>
      <c r="J28" s="2892">
        <v>0</v>
      </c>
      <c r="K28" s="2892">
        <v>0</v>
      </c>
      <c r="L28" s="2892"/>
      <c r="M28" s="1882">
        <f t="shared" ref="M28:M37" si="0">SUM(E28:L28)</f>
        <v>64098</v>
      </c>
      <c r="N28" s="845">
        <v>1</v>
      </c>
      <c r="O28" s="2925"/>
    </row>
    <row r="29" spans="2:15" ht="12.2" customHeight="1">
      <c r="B29" s="844">
        <v>2</v>
      </c>
      <c r="C29" s="845" t="s">
        <v>614</v>
      </c>
      <c r="D29" s="2136" t="s">
        <v>731</v>
      </c>
      <c r="E29" s="1883">
        <v>24281</v>
      </c>
      <c r="F29" s="842"/>
      <c r="G29" s="842"/>
      <c r="H29" s="842"/>
      <c r="I29" s="749"/>
      <c r="J29" s="842">
        <v>1349</v>
      </c>
      <c r="K29" s="842">
        <v>0</v>
      </c>
      <c r="L29" s="749"/>
      <c r="M29" s="962">
        <f t="shared" si="0"/>
        <v>25630</v>
      </c>
      <c r="N29" s="845">
        <v>2</v>
      </c>
      <c r="O29" s="2925"/>
    </row>
    <row r="30" spans="2:15" ht="12.2" customHeight="1">
      <c r="B30" s="844">
        <v>3</v>
      </c>
      <c r="C30" s="845" t="s">
        <v>614</v>
      </c>
      <c r="D30" s="2136" t="s">
        <v>732</v>
      </c>
      <c r="E30" s="1883">
        <v>267929</v>
      </c>
      <c r="F30" s="842"/>
      <c r="G30" s="842"/>
      <c r="H30" s="842"/>
      <c r="I30" s="749">
        <v>910</v>
      </c>
      <c r="J30" s="842">
        <v>29952</v>
      </c>
      <c r="K30" s="1884" t="s">
        <v>370</v>
      </c>
      <c r="L30" s="749"/>
      <c r="M30" s="2729">
        <f t="shared" si="0"/>
        <v>298791</v>
      </c>
      <c r="N30" s="845">
        <v>3</v>
      </c>
      <c r="O30" s="2925"/>
    </row>
    <row r="31" spans="2:15" ht="12.2" customHeight="1">
      <c r="B31" s="844">
        <v>4</v>
      </c>
      <c r="C31" s="845" t="s">
        <v>614</v>
      </c>
      <c r="D31" s="2136" t="s">
        <v>733</v>
      </c>
      <c r="E31" s="1883">
        <v>5538</v>
      </c>
      <c r="F31" s="842"/>
      <c r="G31" s="842"/>
      <c r="H31" s="842"/>
      <c r="I31" s="749"/>
      <c r="J31" s="842">
        <v>3608</v>
      </c>
      <c r="K31" s="1884" t="s">
        <v>370</v>
      </c>
      <c r="L31" s="842"/>
      <c r="M31" s="2729">
        <f t="shared" si="0"/>
        <v>9146</v>
      </c>
      <c r="N31" s="845">
        <v>4</v>
      </c>
      <c r="O31" s="2925"/>
    </row>
    <row r="32" spans="2:15" ht="12.2" customHeight="1">
      <c r="B32" s="844">
        <v>5</v>
      </c>
      <c r="C32" s="845" t="s">
        <v>614</v>
      </c>
      <c r="D32" s="2136" t="s">
        <v>734</v>
      </c>
      <c r="E32" s="1883">
        <v>0</v>
      </c>
      <c r="F32" s="842"/>
      <c r="G32" s="842"/>
      <c r="H32" s="842"/>
      <c r="I32" s="842"/>
      <c r="J32" s="842">
        <v>0</v>
      </c>
      <c r="K32" s="842">
        <v>0</v>
      </c>
      <c r="L32" s="842"/>
      <c r="M32" s="2729">
        <f t="shared" si="0"/>
        <v>0</v>
      </c>
      <c r="N32" s="845">
        <v>5</v>
      </c>
      <c r="O32" s="2925"/>
    </row>
    <row r="33" spans="1:15" ht="12.2" customHeight="1">
      <c r="B33" s="844">
        <v>6</v>
      </c>
      <c r="C33" s="845" t="s">
        <v>614</v>
      </c>
      <c r="D33" s="2136" t="s">
        <v>735</v>
      </c>
      <c r="E33" s="1883">
        <v>17007</v>
      </c>
      <c r="F33" s="842"/>
      <c r="G33" s="842"/>
      <c r="H33" s="842"/>
      <c r="I33" s="842"/>
      <c r="J33" s="842">
        <v>0</v>
      </c>
      <c r="K33" s="842">
        <v>0</v>
      </c>
      <c r="L33" s="842"/>
      <c r="M33" s="2729">
        <f t="shared" si="0"/>
        <v>17007</v>
      </c>
      <c r="N33" s="845">
        <v>6</v>
      </c>
    </row>
    <row r="34" spans="1:15" ht="12.2" customHeight="1">
      <c r="B34" s="844">
        <v>7</v>
      </c>
      <c r="C34" s="845" t="s">
        <v>614</v>
      </c>
      <c r="D34" s="2136" t="s">
        <v>736</v>
      </c>
      <c r="E34" s="1883">
        <v>255</v>
      </c>
      <c r="F34" s="842"/>
      <c r="G34" s="842"/>
      <c r="H34" s="842"/>
      <c r="I34" s="842">
        <v>1</v>
      </c>
      <c r="J34" s="842">
        <v>28</v>
      </c>
      <c r="K34" s="842">
        <v>0</v>
      </c>
      <c r="L34" s="842"/>
      <c r="M34" s="2729">
        <f t="shared" si="0"/>
        <v>284</v>
      </c>
      <c r="N34" s="845">
        <v>7</v>
      </c>
      <c r="O34" s="1601"/>
    </row>
    <row r="35" spans="1:15" ht="12.2" customHeight="1">
      <c r="B35" s="844">
        <v>8</v>
      </c>
      <c r="C35" s="845" t="s">
        <v>614</v>
      </c>
      <c r="D35" s="2136" t="s">
        <v>737</v>
      </c>
      <c r="E35" s="1883">
        <v>0</v>
      </c>
      <c r="F35" s="842"/>
      <c r="G35" s="842"/>
      <c r="H35" s="842"/>
      <c r="I35" s="749"/>
      <c r="J35" s="842">
        <v>0</v>
      </c>
      <c r="K35" s="842">
        <v>0</v>
      </c>
      <c r="L35" s="842"/>
      <c r="M35" s="2729">
        <f t="shared" si="0"/>
        <v>0</v>
      </c>
      <c r="N35" s="845">
        <v>8</v>
      </c>
      <c r="O35" s="3543" t="s">
        <v>3004</v>
      </c>
    </row>
    <row r="36" spans="1:15" ht="12.2" customHeight="1">
      <c r="A36" s="3541" t="s">
        <v>383</v>
      </c>
      <c r="B36" s="844">
        <v>9</v>
      </c>
      <c r="C36" s="845" t="s">
        <v>614</v>
      </c>
      <c r="D36" s="2136" t="s">
        <v>738</v>
      </c>
      <c r="E36" s="1883">
        <v>0</v>
      </c>
      <c r="F36" s="842"/>
      <c r="G36" s="842"/>
      <c r="H36" s="842"/>
      <c r="I36" s="842"/>
      <c r="J36" s="842">
        <v>0</v>
      </c>
      <c r="K36" s="842">
        <v>0</v>
      </c>
      <c r="L36" s="842"/>
      <c r="M36" s="2729">
        <f t="shared" si="0"/>
        <v>0</v>
      </c>
      <c r="N36" s="845">
        <v>9</v>
      </c>
      <c r="O36" s="3543"/>
    </row>
    <row r="37" spans="1:15" ht="12.2" customHeight="1">
      <c r="A37" s="3541"/>
      <c r="B37" s="844">
        <v>10</v>
      </c>
      <c r="C37" s="845" t="s">
        <v>614</v>
      </c>
      <c r="D37" s="2136" t="s">
        <v>329</v>
      </c>
      <c r="E37" s="1602">
        <v>7472</v>
      </c>
      <c r="F37" s="1603"/>
      <c r="G37" s="1603"/>
      <c r="H37" s="1603"/>
      <c r="I37" s="1604"/>
      <c r="J37" s="1603">
        <v>0</v>
      </c>
      <c r="K37" s="1603">
        <v>0</v>
      </c>
      <c r="L37" s="1603"/>
      <c r="M37" s="1605">
        <f t="shared" si="0"/>
        <v>7472</v>
      </c>
      <c r="N37" s="845">
        <v>10</v>
      </c>
      <c r="O37" s="3543"/>
    </row>
    <row r="38" spans="1:15" ht="12.2" customHeight="1" thickBot="1">
      <c r="A38" s="3541"/>
      <c r="B38" s="844">
        <v>11</v>
      </c>
      <c r="C38" s="845" t="s">
        <v>614</v>
      </c>
      <c r="D38" s="2136" t="s">
        <v>739</v>
      </c>
      <c r="E38" s="1606">
        <f>SUM(E28:E37)</f>
        <v>386580</v>
      </c>
      <c r="F38" s="1607"/>
      <c r="G38" s="1607"/>
      <c r="H38" s="1607"/>
      <c r="I38" s="1607">
        <f>SUM(I28:I37)</f>
        <v>911</v>
      </c>
      <c r="J38" s="1607">
        <f>SUM(J28:J37)</f>
        <v>34937</v>
      </c>
      <c r="K38" s="1607">
        <f>SUM(K28:K37)</f>
        <v>0</v>
      </c>
      <c r="L38" s="1607"/>
      <c r="M38" s="1608">
        <f>SUM(M28:M37)</f>
        <v>422428</v>
      </c>
      <c r="N38" s="845">
        <v>11</v>
      </c>
      <c r="O38" s="3543"/>
    </row>
    <row r="39" spans="1:15" ht="11.25" customHeight="1">
      <c r="A39" s="3541"/>
      <c r="B39" s="68"/>
      <c r="C39" s="34"/>
      <c r="D39" s="34"/>
      <c r="E39" s="1609"/>
      <c r="F39" s="1609"/>
      <c r="G39" s="1609"/>
      <c r="H39" s="1609"/>
      <c r="I39" s="1609"/>
      <c r="J39" s="1609"/>
      <c r="K39" s="1609"/>
      <c r="L39" s="1609"/>
      <c r="M39" s="1609"/>
      <c r="N39" s="67"/>
      <c r="O39" s="3543"/>
    </row>
    <row r="40" spans="1:15" ht="11.25" customHeight="1">
      <c r="A40" s="3541"/>
      <c r="B40" s="68"/>
      <c r="C40" s="34"/>
      <c r="D40" s="34"/>
      <c r="E40" s="1609"/>
      <c r="F40" s="1609"/>
      <c r="G40" s="1609"/>
      <c r="H40" s="1609"/>
      <c r="I40" s="1609"/>
      <c r="J40" s="1609"/>
      <c r="K40" s="1609"/>
      <c r="L40" s="1609"/>
      <c r="M40" s="1609"/>
      <c r="N40" s="67"/>
      <c r="O40" s="3543"/>
    </row>
    <row r="41" spans="1:15" ht="11.25" customHeight="1">
      <c r="A41" s="3541"/>
      <c r="B41" s="68"/>
      <c r="C41" s="34"/>
      <c r="D41" s="34"/>
      <c r="E41" s="1609"/>
      <c r="F41" s="1609"/>
      <c r="G41" s="1609"/>
      <c r="H41" s="1609"/>
      <c r="I41" s="1609"/>
      <c r="J41" s="1609"/>
      <c r="K41" s="1609"/>
      <c r="L41" s="1609"/>
      <c r="M41" s="1609"/>
      <c r="N41" s="67"/>
      <c r="O41" s="3543"/>
    </row>
    <row r="42" spans="1:15" ht="11.25" customHeight="1">
      <c r="A42" s="3541"/>
      <c r="B42" s="68"/>
      <c r="C42" s="34"/>
      <c r="D42" s="34"/>
      <c r="E42" s="1609"/>
      <c r="F42" s="1609"/>
      <c r="G42" s="1609"/>
      <c r="H42" s="1609"/>
      <c r="I42" s="1609"/>
      <c r="J42" s="1609"/>
      <c r="K42" s="1609"/>
      <c r="L42" s="1609"/>
      <c r="M42" s="1609"/>
      <c r="N42" s="67"/>
      <c r="O42" s="3543"/>
    </row>
    <row r="43" spans="1:15" ht="11.25" customHeight="1">
      <c r="A43" s="3541"/>
      <c r="B43" s="68"/>
      <c r="C43" s="34"/>
      <c r="D43" s="34"/>
      <c r="E43" s="1609"/>
      <c r="F43" s="1609"/>
      <c r="G43" s="1609"/>
      <c r="H43" s="1609"/>
      <c r="I43" s="1609"/>
      <c r="J43" s="1609"/>
      <c r="K43" s="1609"/>
      <c r="L43" s="1609"/>
      <c r="M43" s="1609"/>
      <c r="N43" s="67"/>
      <c r="O43" s="3543"/>
    </row>
    <row r="44" spans="1:15" ht="11.25" customHeight="1">
      <c r="A44" s="3541"/>
      <c r="B44" s="68"/>
      <c r="C44" s="34"/>
      <c r="D44" s="34"/>
      <c r="E44" s="1609"/>
      <c r="F44" s="1609"/>
      <c r="G44" s="1609"/>
      <c r="H44" s="1609"/>
      <c r="I44" s="1609"/>
      <c r="J44" s="1609"/>
      <c r="K44" s="1609"/>
      <c r="L44" s="1609"/>
      <c r="M44" s="1609"/>
      <c r="N44" s="67"/>
      <c r="O44" s="3543"/>
    </row>
    <row r="45" spans="1:15" ht="11.25" customHeight="1">
      <c r="A45" s="3541"/>
      <c r="B45" s="68"/>
      <c r="C45" s="34"/>
      <c r="D45" s="34"/>
      <c r="E45" s="34"/>
      <c r="F45" s="34"/>
      <c r="G45" s="34"/>
      <c r="H45" s="34"/>
      <c r="I45" s="34"/>
      <c r="J45" s="34"/>
      <c r="K45" s="34"/>
      <c r="L45" s="34"/>
      <c r="M45" s="34"/>
      <c r="N45" s="67"/>
      <c r="O45" s="3543"/>
    </row>
    <row r="46" spans="1:15" ht="11.25" customHeight="1">
      <c r="A46" s="3541"/>
      <c r="B46" s="68"/>
      <c r="C46" s="34"/>
      <c r="D46" s="34"/>
      <c r="E46" s="34"/>
      <c r="F46" s="34"/>
      <c r="G46" s="34"/>
      <c r="H46" s="34"/>
      <c r="I46" s="34"/>
      <c r="J46" s="34"/>
      <c r="K46" s="34"/>
      <c r="L46" s="34"/>
      <c r="M46" s="34"/>
      <c r="N46" s="67"/>
      <c r="O46" s="3543"/>
    </row>
    <row r="47" spans="1:15" ht="11.25" customHeight="1">
      <c r="A47" s="3541"/>
      <c r="B47" s="68"/>
      <c r="C47" s="34"/>
      <c r="D47" s="34"/>
      <c r="E47" s="34"/>
      <c r="F47" s="34"/>
      <c r="G47" s="34"/>
      <c r="H47" s="34"/>
      <c r="I47" s="34"/>
      <c r="J47" s="34"/>
      <c r="K47" s="34"/>
      <c r="L47" s="34"/>
      <c r="M47" s="34"/>
      <c r="N47" s="67"/>
      <c r="O47" s="3543"/>
    </row>
    <row r="48" spans="1:15" ht="11.25" customHeight="1">
      <c r="A48" s="3541"/>
      <c r="B48" s="68"/>
      <c r="C48" s="34"/>
      <c r="D48" s="34"/>
      <c r="E48" s="34"/>
      <c r="F48" s="34"/>
      <c r="G48" s="34"/>
      <c r="H48" s="34"/>
      <c r="I48" s="34"/>
      <c r="J48" s="34"/>
      <c r="K48" s="34"/>
      <c r="L48" s="34"/>
      <c r="M48" s="34"/>
      <c r="N48" s="67"/>
      <c r="O48" s="3543"/>
    </row>
    <row r="49" spans="1:15" ht="11.25" customHeight="1">
      <c r="A49" s="3541"/>
      <c r="B49" s="31"/>
      <c r="C49" s="32"/>
      <c r="D49" s="32"/>
      <c r="E49" s="32"/>
      <c r="F49" s="32"/>
      <c r="G49" s="32"/>
      <c r="H49" s="32"/>
      <c r="I49" s="32"/>
      <c r="J49" s="32"/>
      <c r="K49" s="32"/>
      <c r="L49" s="32"/>
      <c r="M49" s="32"/>
      <c r="N49" s="33"/>
      <c r="O49" s="3543"/>
    </row>
  </sheetData>
  <mergeCells count="5">
    <mergeCell ref="O1:O3"/>
    <mergeCell ref="O35:O49"/>
    <mergeCell ref="A36:A49"/>
    <mergeCell ref="B2:N2"/>
    <mergeCell ref="B3:N3"/>
  </mergeCells>
  <printOptions verticalCentered="1" gridLinesSet="0"/>
  <pageMargins left="0.65" right="0.25" top="0.5" bottom="0.5" header="0.25" footer="0.25"/>
  <pageSetup scale="93" orientation="landscape" r:id="rId1"/>
  <headerFooter alignWithMargins="0"/>
  <rowBreaks count="1" manualBreakCount="1">
    <brk id="45" max="14" man="1"/>
  </rowBreaks>
</worksheet>
</file>

<file path=xl/worksheets/sheet50.xml><?xml version="1.0" encoding="utf-8"?>
<worksheet xmlns="http://schemas.openxmlformats.org/spreadsheetml/2006/main" xmlns:r="http://schemas.openxmlformats.org/officeDocument/2006/relationships">
  <sheetPr codeName="Sheet50">
    <pageSetUpPr fitToPage="1"/>
  </sheetPr>
  <dimension ref="A1:L59"/>
  <sheetViews>
    <sheetView zoomScaleNormal="100" workbookViewId="0"/>
  </sheetViews>
  <sheetFormatPr defaultColWidth="9.625" defaultRowHeight="11.25"/>
  <cols>
    <col min="1" max="1" width="3.25" style="748" customWidth="1"/>
    <col min="2" max="2" width="20.875" style="748" customWidth="1"/>
    <col min="3" max="6" width="15.375" style="748" customWidth="1"/>
    <col min="7" max="7" width="5.625" style="748" customWidth="1"/>
    <col min="8" max="16384" width="9.625" style="748"/>
  </cols>
  <sheetData>
    <row r="1" spans="1:6" ht="12.75" customHeight="1">
      <c r="A1" s="747"/>
      <c r="B1" s="979"/>
      <c r="C1" s="979"/>
      <c r="D1" s="979"/>
      <c r="E1" s="979"/>
      <c r="F1" s="723"/>
    </row>
    <row r="2" spans="1:6" ht="12.75" customHeight="1">
      <c r="A2" s="978" t="s">
        <v>2149</v>
      </c>
      <c r="B2" s="977"/>
      <c r="C2" s="977"/>
      <c r="D2" s="977"/>
      <c r="E2" s="977"/>
      <c r="F2" s="720"/>
    </row>
    <row r="3" spans="1:6" ht="12.75" customHeight="1">
      <c r="A3" s="978" t="s">
        <v>2150</v>
      </c>
      <c r="B3" s="977"/>
      <c r="C3" s="977"/>
      <c r="D3" s="977"/>
      <c r="E3" s="977"/>
      <c r="F3" s="720"/>
    </row>
    <row r="4" spans="1:6" ht="12.75" customHeight="1">
      <c r="A4" s="978"/>
      <c r="B4" s="977"/>
      <c r="C4" s="977"/>
      <c r="D4" s="977"/>
      <c r="E4" s="977"/>
      <c r="F4" s="720"/>
    </row>
    <row r="5" spans="1:6" ht="12.75" customHeight="1">
      <c r="A5" s="978"/>
      <c r="B5" s="977"/>
      <c r="C5" s="977"/>
      <c r="D5" s="977"/>
      <c r="E5" s="977"/>
      <c r="F5" s="720"/>
    </row>
    <row r="6" spans="1:6" ht="12.75" customHeight="1">
      <c r="A6" s="721"/>
      <c r="B6" s="972" t="s">
        <v>2151</v>
      </c>
      <c r="C6" s="975"/>
      <c r="D6" s="975"/>
      <c r="E6" s="975"/>
      <c r="F6" s="974"/>
    </row>
    <row r="7" spans="1:6" ht="12.75" customHeight="1">
      <c r="A7" s="721"/>
      <c r="C7" s="975"/>
      <c r="D7" s="975"/>
      <c r="E7" s="975"/>
      <c r="F7" s="974"/>
    </row>
    <row r="8" spans="1:6" ht="12.75" customHeight="1">
      <c r="A8" s="721"/>
      <c r="B8" s="972" t="s">
        <v>2152</v>
      </c>
      <c r="C8" s="975"/>
      <c r="D8" s="975"/>
      <c r="E8" s="975"/>
      <c r="F8" s="974"/>
    </row>
    <row r="9" spans="1:6" ht="12.75" customHeight="1">
      <c r="A9" s="721"/>
      <c r="B9" s="975"/>
      <c r="C9" s="975"/>
      <c r="D9" s="975"/>
      <c r="E9" s="975"/>
      <c r="F9" s="974"/>
    </row>
    <row r="10" spans="1:6" ht="12.75" customHeight="1">
      <c r="A10" s="721"/>
      <c r="B10" s="972" t="s">
        <v>2153</v>
      </c>
      <c r="C10" s="975"/>
      <c r="D10" s="975"/>
      <c r="E10" s="975"/>
      <c r="F10" s="974"/>
    </row>
    <row r="11" spans="1:6" ht="12.75" customHeight="1">
      <c r="A11" s="721"/>
      <c r="B11" s="972" t="s">
        <v>2154</v>
      </c>
      <c r="C11" s="975"/>
      <c r="D11" s="975"/>
      <c r="E11" s="975"/>
      <c r="F11" s="974"/>
    </row>
    <row r="12" spans="1:6" ht="12.75" customHeight="1">
      <c r="A12" s="721"/>
      <c r="B12" s="972" t="s">
        <v>2155</v>
      </c>
      <c r="C12" s="975"/>
      <c r="D12" s="975"/>
      <c r="E12" s="975"/>
      <c r="F12" s="974"/>
    </row>
    <row r="13" spans="1:6" ht="12.75" customHeight="1">
      <c r="A13" s="721"/>
      <c r="B13" s="972" t="s">
        <v>2156</v>
      </c>
      <c r="C13" s="975"/>
      <c r="D13" s="975"/>
      <c r="E13" s="975"/>
      <c r="F13" s="974"/>
    </row>
    <row r="14" spans="1:6" ht="12.75" customHeight="1">
      <c r="A14" s="721"/>
      <c r="B14" s="972" t="s">
        <v>2157</v>
      </c>
      <c r="C14" s="975"/>
      <c r="D14" s="975"/>
      <c r="E14" s="975"/>
      <c r="F14" s="974"/>
    </row>
    <row r="15" spans="1:6" ht="12.75" customHeight="1">
      <c r="A15" s="721"/>
      <c r="B15" s="972" t="s">
        <v>2158</v>
      </c>
      <c r="C15" s="975"/>
      <c r="D15" s="975"/>
      <c r="E15" s="975"/>
      <c r="F15" s="974"/>
    </row>
    <row r="16" spans="1:6" ht="12.75" customHeight="1">
      <c r="A16" s="721"/>
      <c r="B16" s="975"/>
      <c r="C16" s="975"/>
      <c r="D16" s="975"/>
      <c r="E16" s="975"/>
      <c r="F16" s="974"/>
    </row>
    <row r="17" spans="1:12" ht="12.75" customHeight="1">
      <c r="A17" s="721"/>
      <c r="B17" s="975"/>
      <c r="C17" s="975"/>
      <c r="D17" s="975"/>
      <c r="E17" s="975"/>
      <c r="F17" s="974"/>
    </row>
    <row r="18" spans="1:12" ht="12.75" customHeight="1">
      <c r="A18" s="721"/>
      <c r="B18" s="975"/>
      <c r="C18" s="975"/>
      <c r="D18" s="975"/>
      <c r="E18" s="975"/>
      <c r="F18" s="974"/>
    </row>
    <row r="19" spans="1:12" ht="12.75" customHeight="1">
      <c r="A19" s="721"/>
      <c r="B19" s="975"/>
      <c r="C19" s="975"/>
      <c r="D19" s="975"/>
      <c r="E19" s="975"/>
      <c r="F19" s="974"/>
    </row>
    <row r="20" spans="1:12" ht="12.75" customHeight="1">
      <c r="A20" s="1610"/>
      <c r="B20" s="977"/>
      <c r="C20" s="977"/>
      <c r="D20" s="977"/>
      <c r="E20" s="977"/>
      <c r="F20" s="720"/>
    </row>
    <row r="21" spans="1:12" ht="12.75" customHeight="1">
      <c r="A21" s="971"/>
      <c r="B21" s="724"/>
      <c r="C21" s="724"/>
      <c r="D21" s="724"/>
      <c r="E21" s="724"/>
      <c r="F21" s="719"/>
    </row>
    <row r="22" spans="1:12" ht="12.75" customHeight="1">
      <c r="A22" s="721"/>
      <c r="B22" s="974"/>
      <c r="C22" s="974"/>
      <c r="D22" s="1611" t="s">
        <v>2159</v>
      </c>
      <c r="E22" s="1612"/>
      <c r="F22" s="1613"/>
    </row>
    <row r="23" spans="1:12" ht="12.75" customHeight="1">
      <c r="A23" s="721"/>
      <c r="B23" s="974"/>
      <c r="C23" s="970" t="s">
        <v>2160</v>
      </c>
      <c r="D23" s="970" t="s">
        <v>2161</v>
      </c>
      <c r="E23" s="970" t="s">
        <v>1630</v>
      </c>
      <c r="F23" s="970" t="s">
        <v>2162</v>
      </c>
    </row>
    <row r="24" spans="1:12" ht="12.75" customHeight="1">
      <c r="A24" s="978" t="s">
        <v>2163</v>
      </c>
      <c r="B24" s="720"/>
      <c r="C24" s="970" t="s">
        <v>2164</v>
      </c>
      <c r="D24" s="970" t="s">
        <v>2164</v>
      </c>
      <c r="E24" s="970" t="s">
        <v>516</v>
      </c>
      <c r="F24" s="970" t="s">
        <v>516</v>
      </c>
    </row>
    <row r="25" spans="1:12" ht="12.75" customHeight="1">
      <c r="A25" s="1614" t="s">
        <v>21</v>
      </c>
      <c r="B25" s="1613"/>
      <c r="C25" s="963" t="s">
        <v>22</v>
      </c>
      <c r="D25" s="963" t="s">
        <v>23</v>
      </c>
      <c r="E25" s="963" t="s">
        <v>168</v>
      </c>
      <c r="F25" s="963" t="s">
        <v>24</v>
      </c>
    </row>
    <row r="26" spans="1:12" ht="12.75" customHeight="1">
      <c r="A26" s="721"/>
      <c r="B26" s="974"/>
      <c r="C26" s="974"/>
      <c r="D26" s="974"/>
      <c r="E26" s="974"/>
      <c r="F26" s="974"/>
    </row>
    <row r="27" spans="1:12" ht="12.75" customHeight="1">
      <c r="A27" s="978"/>
      <c r="B27" s="720"/>
      <c r="C27" s="1615"/>
      <c r="D27" s="1615"/>
      <c r="E27" s="1615"/>
      <c r="F27" s="1615"/>
    </row>
    <row r="28" spans="1:12" ht="12.75" customHeight="1">
      <c r="A28" s="1616" t="s">
        <v>2165</v>
      </c>
      <c r="B28" s="1617" t="s">
        <v>2166</v>
      </c>
      <c r="C28" s="1377">
        <v>4752464</v>
      </c>
      <c r="D28" s="1377">
        <v>8793</v>
      </c>
      <c r="E28" s="1377">
        <v>0</v>
      </c>
      <c r="F28" s="1377">
        <v>0</v>
      </c>
      <c r="H28" s="2712"/>
      <c r="I28" s="2495"/>
      <c r="J28" s="2712"/>
      <c r="K28" s="2713"/>
      <c r="L28" s="2538"/>
    </row>
    <row r="29" spans="1:12" ht="12.75" customHeight="1">
      <c r="A29" s="1618" t="s">
        <v>2167</v>
      </c>
      <c r="B29" s="1619" t="s">
        <v>2168</v>
      </c>
      <c r="C29" s="1377">
        <v>13861529</v>
      </c>
      <c r="D29" s="1377">
        <v>4548</v>
      </c>
      <c r="E29" s="1377">
        <v>157</v>
      </c>
      <c r="F29" s="1377">
        <v>370</v>
      </c>
    </row>
    <row r="30" spans="1:12" ht="12.75" customHeight="1">
      <c r="A30" s="1620">
        <v>19</v>
      </c>
      <c r="B30" s="1617" t="s">
        <v>3005</v>
      </c>
      <c r="C30" s="1377">
        <v>316156.69094000006</v>
      </c>
      <c r="D30" s="1377">
        <v>38614</v>
      </c>
      <c r="E30" s="1377">
        <v>0</v>
      </c>
      <c r="F30" s="1377">
        <v>0</v>
      </c>
      <c r="H30" s="2712"/>
      <c r="I30" s="2495"/>
      <c r="J30" s="2712"/>
      <c r="K30" s="2712"/>
      <c r="L30" s="2712"/>
    </row>
    <row r="31" spans="1:12" ht="12.75" customHeight="1">
      <c r="A31" s="1620">
        <v>52</v>
      </c>
      <c r="B31" s="1617" t="s">
        <v>2169</v>
      </c>
      <c r="C31" s="1377">
        <v>7518344</v>
      </c>
      <c r="D31" s="1377">
        <v>2325360</v>
      </c>
      <c r="E31" s="1377">
        <v>132571</v>
      </c>
      <c r="F31" s="1377">
        <v>1031669</v>
      </c>
      <c r="H31" s="2712"/>
      <c r="I31" s="2495"/>
      <c r="J31" s="2712"/>
      <c r="K31" s="2712"/>
      <c r="L31" s="2712"/>
    </row>
    <row r="32" spans="1:12" ht="12.75" customHeight="1">
      <c r="A32" s="1618">
        <v>53</v>
      </c>
      <c r="B32" s="1619" t="s">
        <v>2170</v>
      </c>
      <c r="C32" s="1377">
        <v>2081557</v>
      </c>
      <c r="D32" s="1377">
        <v>44816</v>
      </c>
      <c r="E32" s="1377">
        <v>1346</v>
      </c>
      <c r="F32" s="1377">
        <v>38093</v>
      </c>
      <c r="H32" s="2712"/>
      <c r="I32" s="2495"/>
      <c r="J32" s="2712"/>
      <c r="K32" s="2712"/>
      <c r="L32" s="2712"/>
    </row>
    <row r="33" spans="1:6" ht="12.75" customHeight="1">
      <c r="A33" s="1618">
        <v>55</v>
      </c>
      <c r="B33" s="1619" t="s">
        <v>2171</v>
      </c>
      <c r="C33" s="1377">
        <v>375335</v>
      </c>
      <c r="D33" s="1377">
        <v>59736</v>
      </c>
      <c r="E33" s="1377">
        <v>8689</v>
      </c>
      <c r="F33" s="1377">
        <v>21676</v>
      </c>
    </row>
    <row r="34" spans="1:6" ht="12.75" customHeight="1">
      <c r="A34" s="971"/>
      <c r="B34" s="719"/>
      <c r="C34" s="1377"/>
      <c r="D34" s="1377"/>
      <c r="E34" s="1377"/>
      <c r="F34" s="1377"/>
    </row>
    <row r="35" spans="1:6" ht="12.75" customHeight="1">
      <c r="A35" s="971"/>
      <c r="B35" s="719"/>
      <c r="C35" s="1377"/>
      <c r="D35" s="1377"/>
      <c r="E35" s="1377"/>
      <c r="F35" s="1377"/>
    </row>
    <row r="36" spans="1:6" ht="12.75" customHeight="1" thickBot="1">
      <c r="A36" s="1621"/>
      <c r="B36" s="1622" t="s">
        <v>2172</v>
      </c>
      <c r="C36" s="2977">
        <v>28905385.69094</v>
      </c>
      <c r="D36" s="2977">
        <v>2481867</v>
      </c>
      <c r="E36" s="2977">
        <v>142763</v>
      </c>
      <c r="F36" s="2977">
        <v>1091808</v>
      </c>
    </row>
    <row r="37" spans="1:6" ht="12.75" customHeight="1" thickTop="1">
      <c r="A37" s="721"/>
      <c r="B37" s="975"/>
      <c r="C37" s="975"/>
      <c r="D37" s="975"/>
      <c r="E37" s="975"/>
      <c r="F37" s="974"/>
    </row>
    <row r="38" spans="1:6" ht="12.75" customHeight="1">
      <c r="A38" s="721"/>
      <c r="B38" s="975"/>
      <c r="C38" s="975"/>
      <c r="D38" s="975"/>
      <c r="E38" s="975"/>
      <c r="F38" s="974"/>
    </row>
    <row r="39" spans="1:6" ht="12.75" customHeight="1">
      <c r="A39" s="721"/>
      <c r="B39" s="975"/>
      <c r="C39" s="975"/>
      <c r="D39" s="975"/>
      <c r="E39" s="975"/>
      <c r="F39" s="974"/>
    </row>
    <row r="40" spans="1:6" ht="12.75" customHeight="1">
      <c r="A40" s="721"/>
      <c r="B40" s="975"/>
      <c r="C40" s="975"/>
      <c r="D40" s="975"/>
      <c r="E40" s="975"/>
      <c r="F40" s="974"/>
    </row>
    <row r="41" spans="1:6" ht="12.75" customHeight="1">
      <c r="A41" s="721"/>
      <c r="B41" s="975"/>
      <c r="C41" s="975"/>
      <c r="D41" s="975"/>
      <c r="E41" s="975"/>
      <c r="F41" s="974"/>
    </row>
    <row r="42" spans="1:6" ht="12.75" customHeight="1">
      <c r="A42" s="721"/>
      <c r="B42" s="975"/>
      <c r="C42" s="975"/>
      <c r="D42" s="975"/>
      <c r="E42" s="975"/>
      <c r="F42" s="974"/>
    </row>
    <row r="43" spans="1:6" ht="12.75" customHeight="1">
      <c r="A43" s="721"/>
      <c r="B43" s="975"/>
      <c r="C43" s="975"/>
      <c r="D43" s="975"/>
      <c r="E43" s="975"/>
      <c r="F43" s="974"/>
    </row>
    <row r="44" spans="1:6" ht="12.75" customHeight="1">
      <c r="A44" s="721"/>
      <c r="B44" s="975"/>
      <c r="C44" s="975"/>
      <c r="D44" s="975"/>
      <c r="E44" s="975"/>
      <c r="F44" s="974"/>
    </row>
    <row r="45" spans="1:6" ht="12.75" customHeight="1">
      <c r="A45" s="721"/>
      <c r="B45" s="975"/>
      <c r="C45" s="975"/>
      <c r="D45" s="975"/>
      <c r="E45" s="975"/>
      <c r="F45" s="974"/>
    </row>
    <row r="46" spans="1:6" ht="12.75" customHeight="1">
      <c r="A46" s="721"/>
      <c r="B46" s="975"/>
      <c r="C46" s="975"/>
      <c r="D46" s="975"/>
      <c r="E46" s="975"/>
      <c r="F46" s="974"/>
    </row>
    <row r="47" spans="1:6" ht="12.75" customHeight="1">
      <c r="A47" s="3193"/>
      <c r="B47" s="975"/>
      <c r="C47" s="975"/>
      <c r="D47" s="975"/>
      <c r="E47" s="975"/>
      <c r="F47" s="974"/>
    </row>
    <row r="48" spans="1:6" ht="12.75" customHeight="1">
      <c r="A48" s="721"/>
      <c r="B48" s="975"/>
      <c r="C48" s="975"/>
      <c r="D48" s="975"/>
      <c r="E48" s="975"/>
      <c r="F48" s="974"/>
    </row>
    <row r="49" spans="1:6" ht="12.75" customHeight="1">
      <c r="A49" s="721"/>
      <c r="B49" s="975"/>
      <c r="C49" s="975"/>
      <c r="D49" s="975"/>
      <c r="E49" s="975"/>
      <c r="F49" s="974"/>
    </row>
    <row r="50" spans="1:6" ht="12.75" customHeight="1">
      <c r="A50" s="721"/>
      <c r="B50" s="975"/>
      <c r="C50" s="975"/>
      <c r="D50" s="975"/>
      <c r="E50" s="975"/>
      <c r="F50" s="974"/>
    </row>
    <row r="51" spans="1:6" ht="12.75" customHeight="1">
      <c r="A51" s="721"/>
      <c r="B51" s="975"/>
      <c r="C51" s="975"/>
      <c r="D51" s="975"/>
      <c r="E51" s="975"/>
      <c r="F51" s="974"/>
    </row>
    <row r="52" spans="1:6" ht="12.75" customHeight="1">
      <c r="A52" s="721"/>
      <c r="B52" s="975"/>
      <c r="C52" s="975"/>
      <c r="D52" s="975"/>
      <c r="E52" s="975"/>
      <c r="F52" s="974"/>
    </row>
    <row r="53" spans="1:6" ht="12.75" customHeight="1">
      <c r="A53" s="721"/>
      <c r="B53" s="975"/>
      <c r="C53" s="975"/>
      <c r="D53" s="975"/>
      <c r="E53" s="975"/>
      <c r="F53" s="974"/>
    </row>
    <row r="54" spans="1:6" ht="12.75" customHeight="1">
      <c r="A54" s="721"/>
      <c r="B54" s="975"/>
      <c r="C54" s="975"/>
      <c r="D54" s="975"/>
      <c r="E54" s="975"/>
      <c r="F54" s="974"/>
    </row>
    <row r="55" spans="1:6" ht="12.75" customHeight="1">
      <c r="A55" s="721"/>
      <c r="B55" s="975"/>
      <c r="C55" s="975"/>
      <c r="D55" s="975"/>
      <c r="E55" s="975"/>
      <c r="F55" s="974"/>
    </row>
    <row r="56" spans="1:6" ht="20.25" customHeight="1">
      <c r="A56" s="721"/>
      <c r="B56" s="975"/>
      <c r="C56" s="975"/>
      <c r="D56" s="975"/>
      <c r="E56" s="975"/>
      <c r="F56" s="974"/>
    </row>
    <row r="57" spans="1:6" ht="12.75" customHeight="1">
      <c r="A57" s="971"/>
      <c r="B57" s="724"/>
      <c r="C57" s="724"/>
      <c r="D57" s="724"/>
      <c r="E57" s="724"/>
      <c r="F57" s="719"/>
    </row>
    <row r="58" spans="1:6" ht="12.75" customHeight="1"/>
    <row r="59" spans="1:6" ht="12.75" customHeight="1"/>
  </sheetData>
  <pageMargins left="0.65" right="0.25" top="0.5" bottom="0.5" header="0.25" footer="0.25"/>
  <pageSetup orientation="portrait" horizontalDpi="1200" verticalDpi="1200" r:id="rId1"/>
  <headerFooter alignWithMargins="0">
    <oddHeader>&amp;L&amp;"Arial,Regular"&amp;8Road Initials: UPRR  Year: 2012&amp;R&amp;"Arial,Regular"&amp;8 61</oddHeader>
    <oddFooter>&amp;L&amp;"Arial,Regular"&amp;8Railroad Annual Report R-1</oddFooter>
  </headerFooter>
</worksheet>
</file>

<file path=xl/worksheets/sheet51.xml><?xml version="1.0" encoding="utf-8"?>
<worksheet xmlns="http://schemas.openxmlformats.org/spreadsheetml/2006/main" xmlns:r="http://schemas.openxmlformats.org/officeDocument/2006/relationships">
  <sheetPr codeName="Sheet51"/>
  <dimension ref="A1:P59"/>
  <sheetViews>
    <sheetView zoomScaleNormal="100" workbookViewId="0"/>
  </sheetViews>
  <sheetFormatPr defaultRowHeight="12.75"/>
  <cols>
    <col min="1" max="1" width="5.5" style="174" customWidth="1"/>
    <col min="2" max="8" width="9.5" style="174" customWidth="1"/>
    <col min="9" max="9" width="4.375" style="174" customWidth="1"/>
    <col min="10" max="10" width="13.625" style="174" customWidth="1"/>
    <col min="11" max="16384" width="9" style="174"/>
  </cols>
  <sheetData>
    <row r="1" spans="1:16" s="168" customFormat="1">
      <c r="A1" s="1431"/>
      <c r="B1" s="3080"/>
      <c r="C1" s="3080"/>
      <c r="D1" s="3080"/>
      <c r="E1" s="3080"/>
      <c r="F1" s="3080"/>
      <c r="G1" s="2201"/>
      <c r="H1" s="2202"/>
      <c r="I1" s="2202"/>
      <c r="J1" s="2203"/>
      <c r="K1" s="1757"/>
      <c r="L1" s="1757"/>
      <c r="M1" s="1757"/>
      <c r="N1" s="1757"/>
      <c r="O1" s="1757"/>
      <c r="P1" s="1757"/>
    </row>
    <row r="2" spans="1:16" s="168" customFormat="1">
      <c r="A2" s="1758"/>
      <c r="B2" s="1759"/>
      <c r="C2" s="1759"/>
      <c r="D2" s="1759"/>
      <c r="E2" s="1759"/>
      <c r="F2" s="1759"/>
      <c r="G2" s="1759"/>
      <c r="H2" s="1759"/>
      <c r="I2" s="1759"/>
      <c r="J2" s="1760"/>
      <c r="K2" s="1757"/>
      <c r="L2" s="1757"/>
      <c r="M2" s="1757"/>
      <c r="N2" s="1757"/>
      <c r="O2" s="1757"/>
      <c r="P2" s="1757"/>
    </row>
    <row r="3" spans="1:16" s="168" customFormat="1">
      <c r="A3" s="1761"/>
      <c r="B3" s="1757"/>
      <c r="C3" s="1757"/>
      <c r="D3" s="1757"/>
      <c r="E3" s="1757"/>
      <c r="F3" s="1757"/>
      <c r="G3" s="1757"/>
      <c r="H3" s="1757"/>
      <c r="I3" s="1757"/>
      <c r="J3" s="1566"/>
      <c r="K3" s="1757"/>
      <c r="L3" s="1757"/>
      <c r="M3" s="1757"/>
      <c r="N3" s="1757"/>
      <c r="O3" s="1757"/>
      <c r="P3" s="1757"/>
    </row>
    <row r="4" spans="1:16" s="168" customFormat="1">
      <c r="A4" s="3533" t="s">
        <v>617</v>
      </c>
      <c r="B4" s="3521"/>
      <c r="C4" s="3521"/>
      <c r="D4" s="3521"/>
      <c r="E4" s="3521"/>
      <c r="F4" s="3521"/>
      <c r="G4" s="3521"/>
      <c r="H4" s="3521"/>
      <c r="I4" s="3521"/>
      <c r="J4" s="3534"/>
      <c r="K4" s="1757"/>
      <c r="L4" s="1757"/>
      <c r="M4" s="1757"/>
      <c r="N4" s="1757"/>
      <c r="O4" s="1757"/>
      <c r="P4" s="1757"/>
    </row>
    <row r="5" spans="1:16" s="168" customFormat="1">
      <c r="A5" s="1761"/>
      <c r="B5" s="1757"/>
      <c r="C5" s="1757"/>
      <c r="D5" s="1757"/>
      <c r="E5" s="1757"/>
      <c r="F5" s="1757"/>
      <c r="G5" s="1757"/>
      <c r="H5" s="1757"/>
      <c r="I5" s="1757"/>
      <c r="J5" s="1566"/>
      <c r="K5" s="1757"/>
      <c r="L5" s="1757"/>
      <c r="M5" s="1757"/>
      <c r="N5" s="1757"/>
      <c r="O5" s="1757"/>
      <c r="P5" s="1757"/>
    </row>
    <row r="6" spans="1:16" s="168" customFormat="1">
      <c r="A6" s="1758"/>
      <c r="B6" s="1759"/>
      <c r="C6" s="1759"/>
      <c r="D6" s="1759"/>
      <c r="E6" s="1759"/>
      <c r="F6" s="1759"/>
      <c r="G6" s="1759"/>
      <c r="H6" s="1759"/>
      <c r="I6" s="1759"/>
      <c r="J6" s="1760"/>
      <c r="K6" s="1757"/>
      <c r="L6" s="1757"/>
      <c r="M6" s="1757"/>
      <c r="N6" s="1757"/>
      <c r="O6" s="1757"/>
      <c r="P6" s="1757"/>
    </row>
    <row r="7" spans="1:16" s="168" customFormat="1">
      <c r="A7" s="1761"/>
      <c r="B7" s="1762"/>
      <c r="C7" s="1757"/>
      <c r="D7" s="1757"/>
      <c r="E7" s="1757"/>
      <c r="F7" s="1757"/>
      <c r="G7" s="1757"/>
      <c r="H7" s="1757"/>
      <c r="I7" s="1757"/>
      <c r="J7" s="1566"/>
      <c r="K7" s="1757"/>
      <c r="L7" s="1757"/>
      <c r="M7" s="1757"/>
      <c r="N7" s="1757"/>
      <c r="O7" s="1757"/>
      <c r="P7" s="1757"/>
    </row>
    <row r="8" spans="1:16" s="168" customFormat="1">
      <c r="A8" s="3535"/>
      <c r="B8" s="3536"/>
      <c r="C8" s="3536"/>
      <c r="D8" s="3536"/>
      <c r="E8" s="3536"/>
      <c r="F8" s="3536"/>
      <c r="G8" s="3536"/>
      <c r="H8" s="3536"/>
      <c r="I8" s="3536"/>
      <c r="J8" s="3537"/>
      <c r="K8" s="1757"/>
      <c r="L8" s="1757"/>
      <c r="M8" s="1757"/>
      <c r="N8" s="1757"/>
      <c r="O8" s="1757"/>
      <c r="P8" s="1757"/>
    </row>
    <row r="9" spans="1:16" s="168" customFormat="1">
      <c r="A9" s="1761"/>
      <c r="B9" s="1762"/>
      <c r="C9" s="1757"/>
      <c r="D9" s="1757"/>
      <c r="E9" s="1757"/>
      <c r="F9" s="1757"/>
      <c r="G9" s="1757"/>
      <c r="H9" s="1757"/>
      <c r="I9" s="1757"/>
      <c r="J9" s="1566"/>
      <c r="K9" s="1757"/>
      <c r="L9" s="1757"/>
      <c r="M9" s="1757"/>
      <c r="N9" s="1757"/>
      <c r="O9" s="1757"/>
      <c r="P9" s="1757"/>
    </row>
    <row r="10" spans="1:16" s="168" customFormat="1">
      <c r="A10" s="1761"/>
      <c r="B10" s="1763"/>
      <c r="C10" s="1757"/>
      <c r="D10" s="1757"/>
      <c r="E10" s="1757"/>
      <c r="F10" s="1757"/>
      <c r="G10" s="1757"/>
      <c r="H10" s="1757"/>
      <c r="I10" s="1757"/>
      <c r="J10" s="1566"/>
      <c r="K10" s="1757"/>
      <c r="L10" s="1757"/>
      <c r="M10" s="1757"/>
      <c r="N10" s="1757"/>
      <c r="O10" s="1757"/>
      <c r="P10" s="1757"/>
    </row>
    <row r="11" spans="1:16" s="168" customFormat="1">
      <c r="A11" s="1761"/>
      <c r="B11" s="1764"/>
      <c r="C11" s="1757"/>
      <c r="D11" s="1757"/>
      <c r="E11" s="1757"/>
      <c r="F11" s="1757"/>
      <c r="G11" s="1757"/>
      <c r="H11" s="1757"/>
      <c r="I11" s="1757"/>
      <c r="J11" s="1566"/>
      <c r="K11" s="1757"/>
      <c r="L11" s="1757"/>
      <c r="M11" s="1765"/>
      <c r="N11" s="1765"/>
      <c r="O11" s="1765"/>
      <c r="P11" s="1765"/>
    </row>
    <row r="12" spans="1:16" s="168" customFormat="1">
      <c r="A12" s="1761"/>
      <c r="B12" s="1764"/>
      <c r="C12" s="1757"/>
      <c r="D12" s="1757"/>
      <c r="E12" s="1757"/>
      <c r="F12" s="1757"/>
      <c r="G12" s="1757"/>
      <c r="H12" s="1757"/>
      <c r="I12" s="1757"/>
      <c r="J12" s="1566"/>
      <c r="K12" s="1757"/>
      <c r="L12" s="1757"/>
      <c r="M12" s="1765"/>
      <c r="N12" s="1765"/>
      <c r="O12" s="1765"/>
      <c r="P12" s="1765"/>
    </row>
    <row r="13" spans="1:16" s="168" customFormat="1">
      <c r="A13" s="1761"/>
      <c r="B13" s="1764"/>
      <c r="C13" s="1757"/>
      <c r="D13" s="1757"/>
      <c r="E13" s="1757"/>
      <c r="F13" s="1757"/>
      <c r="G13" s="1757"/>
      <c r="H13" s="1757"/>
      <c r="I13" s="1757"/>
      <c r="J13" s="1566"/>
      <c r="K13" s="1757"/>
      <c r="L13" s="1757"/>
      <c r="M13" s="1757"/>
      <c r="N13" s="1757"/>
      <c r="O13" s="1757"/>
      <c r="P13" s="1757"/>
    </row>
    <row r="14" spans="1:16" s="168" customFormat="1">
      <c r="A14" s="1761"/>
      <c r="B14" s="1766"/>
      <c r="C14" s="1757"/>
      <c r="D14" s="1757"/>
      <c r="E14" s="1757"/>
      <c r="F14" s="1757"/>
      <c r="G14" s="1757"/>
      <c r="H14" s="1757"/>
      <c r="I14" s="1757"/>
      <c r="J14" s="1566"/>
      <c r="K14" s="1757"/>
      <c r="L14" s="1757"/>
      <c r="M14" s="1757"/>
      <c r="N14" s="1757"/>
      <c r="O14" s="1757"/>
      <c r="P14" s="1757"/>
    </row>
    <row r="15" spans="1:16" s="168" customFormat="1">
      <c r="A15" s="1761"/>
      <c r="B15" s="1764"/>
      <c r="C15" s="1757"/>
      <c r="D15" s="1757"/>
      <c r="E15" s="1757"/>
      <c r="F15" s="1757"/>
      <c r="G15" s="1757"/>
      <c r="H15" s="1757"/>
      <c r="I15" s="1757"/>
      <c r="J15" s="1566"/>
      <c r="K15" s="1757"/>
      <c r="L15" s="1757"/>
      <c r="M15" s="1757"/>
      <c r="N15" s="1757"/>
      <c r="O15" s="1757"/>
      <c r="P15" s="1757"/>
    </row>
    <row r="16" spans="1:16" s="168" customFormat="1">
      <c r="A16" s="1761"/>
      <c r="B16" s="1766"/>
      <c r="C16" s="1757"/>
      <c r="D16" s="1757"/>
      <c r="E16" s="1757"/>
      <c r="F16" s="1757"/>
      <c r="G16" s="1757"/>
      <c r="H16" s="1757"/>
      <c r="I16" s="1757"/>
      <c r="J16" s="1566"/>
      <c r="K16" s="1757"/>
      <c r="L16" s="1757"/>
      <c r="M16" s="1757"/>
      <c r="N16" s="1757"/>
      <c r="O16" s="1757"/>
      <c r="P16" s="1757"/>
    </row>
    <row r="17" spans="1:10" s="168" customFormat="1">
      <c r="A17" s="1761"/>
      <c r="B17" s="1757" t="s">
        <v>618</v>
      </c>
      <c r="C17" s="1757"/>
      <c r="D17" s="1757"/>
      <c r="E17" s="1757"/>
      <c r="F17" s="1757"/>
      <c r="G17" s="1757"/>
      <c r="H17" s="1757"/>
      <c r="I17" s="1757"/>
      <c r="J17" s="1566"/>
    </row>
    <row r="18" spans="1:10" s="168" customFormat="1">
      <c r="A18" s="1761"/>
      <c r="B18" s="1757"/>
      <c r="C18" s="1757"/>
      <c r="D18" s="1757"/>
      <c r="E18" s="1757"/>
      <c r="F18" s="1757"/>
      <c r="G18" s="1757"/>
      <c r="H18" s="1757"/>
      <c r="I18" s="1757"/>
      <c r="J18" s="1566"/>
    </row>
    <row r="19" spans="1:10">
      <c r="A19" s="1761"/>
      <c r="B19" s="1757"/>
      <c r="C19" s="1757"/>
      <c r="D19" s="1757"/>
      <c r="E19" s="1757"/>
      <c r="F19" s="1757"/>
      <c r="G19" s="1757"/>
      <c r="H19" s="1757"/>
      <c r="I19" s="1757"/>
      <c r="J19" s="1566"/>
    </row>
    <row r="20" spans="1:10">
      <c r="A20" s="1761"/>
      <c r="B20" s="1757"/>
      <c r="C20" s="1757"/>
      <c r="D20" s="1757"/>
      <c r="E20" s="1757"/>
      <c r="F20" s="1757"/>
      <c r="G20" s="1757"/>
      <c r="H20" s="1757"/>
      <c r="I20" s="1757"/>
      <c r="J20" s="1566"/>
    </row>
    <row r="21" spans="1:10">
      <c r="A21" s="1761"/>
      <c r="B21" s="1757"/>
      <c r="C21" s="1757"/>
      <c r="D21" s="1757"/>
      <c r="E21" s="1757"/>
      <c r="F21" s="1757"/>
      <c r="G21" s="1757"/>
      <c r="H21" s="1757"/>
      <c r="I21" s="1757"/>
      <c r="J21" s="1566"/>
    </row>
    <row r="22" spans="1:10">
      <c r="A22" s="1761"/>
      <c r="B22" s="1757"/>
      <c r="C22" s="1757"/>
      <c r="D22" s="1757"/>
      <c r="E22" s="1757"/>
      <c r="F22" s="1757"/>
      <c r="G22" s="1757"/>
      <c r="H22" s="1757"/>
      <c r="I22" s="1757"/>
      <c r="J22" s="1566"/>
    </row>
    <row r="23" spans="1:10">
      <c r="A23" s="1761"/>
      <c r="B23" s="1757"/>
      <c r="C23" s="1757"/>
      <c r="D23" s="1757"/>
      <c r="E23" s="1757"/>
      <c r="F23" s="1757"/>
      <c r="G23" s="1757"/>
      <c r="H23" s="1757"/>
      <c r="I23" s="1757"/>
      <c r="J23" s="1566"/>
    </row>
    <row r="24" spans="1:10">
      <c r="A24" s="1761"/>
      <c r="B24" s="1757"/>
      <c r="C24" s="1757"/>
      <c r="D24" s="1757"/>
      <c r="E24" s="1757"/>
      <c r="F24" s="1757"/>
      <c r="G24" s="1757"/>
      <c r="H24" s="1757"/>
      <c r="I24" s="1757"/>
      <c r="J24" s="1566"/>
    </row>
    <row r="25" spans="1:10">
      <c r="A25" s="1761"/>
      <c r="B25" s="1757"/>
      <c r="C25" s="1757"/>
      <c r="D25" s="1757"/>
      <c r="E25" s="1757"/>
      <c r="F25" s="1757"/>
      <c r="G25" s="1757"/>
      <c r="H25" s="1757"/>
      <c r="I25" s="1757"/>
      <c r="J25" s="1566"/>
    </row>
    <row r="26" spans="1:10">
      <c r="A26" s="1761"/>
      <c r="B26" s="1757"/>
      <c r="C26" s="1757"/>
      <c r="D26" s="1757"/>
      <c r="E26" s="1757"/>
      <c r="F26" s="1757"/>
      <c r="G26" s="1757"/>
      <c r="H26" s="1757"/>
      <c r="I26" s="1757"/>
      <c r="J26" s="1566"/>
    </row>
    <row r="27" spans="1:10">
      <c r="A27" s="1761"/>
      <c r="B27" s="1757"/>
      <c r="C27" s="1757"/>
      <c r="D27" s="1757"/>
      <c r="E27" s="1757"/>
      <c r="F27" s="1757"/>
      <c r="G27" s="1757"/>
      <c r="H27" s="1757"/>
      <c r="I27" s="1757"/>
      <c r="J27" s="1566"/>
    </row>
    <row r="28" spans="1:10">
      <c r="A28" s="1761"/>
      <c r="B28" s="1757"/>
      <c r="C28" s="1757"/>
      <c r="D28" s="1757"/>
      <c r="E28" s="1757"/>
      <c r="F28" s="1757"/>
      <c r="G28" s="1757"/>
      <c r="H28" s="1757"/>
      <c r="I28" s="1757"/>
      <c r="J28" s="1566"/>
    </row>
    <row r="29" spans="1:10">
      <c r="A29" s="1761"/>
      <c r="B29" s="1757"/>
      <c r="C29" s="1757"/>
      <c r="D29" s="1757"/>
      <c r="E29" s="1757"/>
      <c r="F29" s="1757"/>
      <c r="G29" s="1757"/>
      <c r="H29" s="1757"/>
      <c r="I29" s="1757"/>
      <c r="J29" s="1566"/>
    </row>
    <row r="30" spans="1:10">
      <c r="A30" s="3538" t="s">
        <v>619</v>
      </c>
      <c r="B30" s="3539"/>
      <c r="C30" s="3539"/>
      <c r="D30" s="3539"/>
      <c r="E30" s="3539"/>
      <c r="F30" s="3539"/>
      <c r="G30" s="3539"/>
      <c r="H30" s="3539"/>
      <c r="I30" s="3539"/>
      <c r="J30" s="3540"/>
    </row>
    <row r="31" spans="1:10">
      <c r="A31" s="1761"/>
      <c r="B31" s="1757"/>
      <c r="C31" s="1757"/>
      <c r="D31" s="1757"/>
      <c r="E31" s="1757"/>
      <c r="F31" s="1757"/>
      <c r="G31" s="1757"/>
      <c r="H31" s="1757"/>
      <c r="I31" s="1757"/>
      <c r="J31" s="1566"/>
    </row>
    <row r="32" spans="1:10">
      <c r="A32" s="1761"/>
      <c r="B32" s="1757"/>
      <c r="C32" s="1757"/>
      <c r="D32" s="1757"/>
      <c r="E32" s="1757"/>
      <c r="F32" s="1757"/>
      <c r="G32" s="1757"/>
      <c r="H32" s="1757"/>
      <c r="I32" s="1757"/>
      <c r="J32" s="1566"/>
    </row>
    <row r="33" spans="1:10">
      <c r="A33" s="1761"/>
      <c r="B33" s="1757"/>
      <c r="C33" s="1757"/>
      <c r="D33" s="1757"/>
      <c r="E33" s="1757"/>
      <c r="F33" s="1757"/>
      <c r="G33" s="1757"/>
      <c r="H33" s="1757"/>
      <c r="I33" s="1757"/>
      <c r="J33" s="1566"/>
    </row>
    <row r="34" spans="1:10">
      <c r="A34" s="1761"/>
      <c r="B34" s="1757"/>
      <c r="C34" s="1757"/>
      <c r="D34" s="1757"/>
      <c r="E34" s="1757"/>
      <c r="F34" s="1757"/>
      <c r="G34" s="1757"/>
      <c r="H34" s="1757"/>
      <c r="I34" s="1757"/>
      <c r="J34" s="1566"/>
    </row>
    <row r="35" spans="1:10">
      <c r="A35" s="1761"/>
      <c r="B35" s="1757"/>
      <c r="C35" s="1757"/>
      <c r="D35" s="1757"/>
      <c r="E35" s="1757"/>
      <c r="F35" s="1757"/>
      <c r="G35" s="1757"/>
      <c r="H35" s="1757"/>
      <c r="I35" s="1757"/>
      <c r="J35" s="1566"/>
    </row>
    <row r="36" spans="1:10">
      <c r="A36" s="1761"/>
      <c r="B36" s="1757"/>
      <c r="C36" s="1757"/>
      <c r="D36" s="1757"/>
      <c r="E36" s="1757"/>
      <c r="F36" s="1757"/>
      <c r="G36" s="1757"/>
      <c r="H36" s="1757"/>
      <c r="I36" s="1757"/>
      <c r="J36" s="1566"/>
    </row>
    <row r="37" spans="1:10">
      <c r="A37" s="1761"/>
      <c r="B37" s="1757"/>
      <c r="C37" s="1757"/>
      <c r="D37" s="1757"/>
      <c r="E37" s="1757"/>
      <c r="F37" s="1757"/>
      <c r="G37" s="1757"/>
      <c r="H37" s="1757"/>
      <c r="I37" s="1757"/>
      <c r="J37" s="1566"/>
    </row>
    <row r="38" spans="1:10">
      <c r="A38" s="1761"/>
      <c r="B38" s="1757"/>
      <c r="C38" s="1757"/>
      <c r="D38" s="1757"/>
      <c r="E38" s="1757"/>
      <c r="F38" s="1757"/>
      <c r="G38" s="1757"/>
      <c r="H38" s="1757"/>
      <c r="I38" s="1757"/>
      <c r="J38" s="1566"/>
    </row>
    <row r="39" spans="1:10">
      <c r="A39" s="1761"/>
      <c r="B39" s="1757"/>
      <c r="C39" s="1757"/>
      <c r="D39" s="1757"/>
      <c r="E39" s="1757"/>
      <c r="F39" s="1757"/>
      <c r="G39" s="1757"/>
      <c r="H39" s="1757"/>
      <c r="I39" s="1757"/>
      <c r="J39" s="1566"/>
    </row>
    <row r="40" spans="1:10">
      <c r="A40" s="1761"/>
      <c r="B40" s="1757"/>
      <c r="C40" s="1757"/>
      <c r="D40" s="1757"/>
      <c r="E40" s="1757"/>
      <c r="F40" s="1757"/>
      <c r="G40" s="1757"/>
      <c r="H40" s="1757"/>
      <c r="I40" s="1757"/>
      <c r="J40" s="1566"/>
    </row>
    <row r="41" spans="1:10">
      <c r="A41" s="1761"/>
      <c r="B41" s="1757"/>
      <c r="C41" s="1757"/>
      <c r="D41" s="1757"/>
      <c r="E41" s="1757"/>
      <c r="F41" s="1757"/>
      <c r="G41" s="1757"/>
      <c r="H41" s="1757"/>
      <c r="I41" s="1757"/>
      <c r="J41" s="1566"/>
    </row>
    <row r="42" spans="1:10">
      <c r="A42" s="1761"/>
      <c r="B42" s="1757"/>
      <c r="C42" s="1757"/>
      <c r="D42" s="1757"/>
      <c r="E42" s="1757"/>
      <c r="F42" s="1757"/>
      <c r="G42" s="1757"/>
      <c r="H42" s="1757"/>
      <c r="I42" s="1757"/>
      <c r="J42" s="1566"/>
    </row>
    <row r="43" spans="1:10">
      <c r="A43" s="1761"/>
      <c r="B43" s="1757"/>
      <c r="C43" s="1757"/>
      <c r="D43" s="1757"/>
      <c r="E43" s="1757"/>
      <c r="F43" s="1757"/>
      <c r="G43" s="1757"/>
      <c r="H43" s="1757"/>
      <c r="I43" s="1757"/>
      <c r="J43" s="1566"/>
    </row>
    <row r="44" spans="1:10">
      <c r="A44" s="1761"/>
      <c r="B44" s="1757"/>
      <c r="C44" s="1757"/>
      <c r="D44" s="1757"/>
      <c r="E44" s="1757"/>
      <c r="F44" s="1757"/>
      <c r="G44" s="1757"/>
      <c r="H44" s="1757"/>
      <c r="I44" s="1757"/>
      <c r="J44" s="1566"/>
    </row>
    <row r="45" spans="1:10">
      <c r="A45" s="1761"/>
      <c r="B45" s="1757"/>
      <c r="C45" s="1757"/>
      <c r="D45" s="1757"/>
      <c r="E45" s="1757"/>
      <c r="F45" s="1757"/>
      <c r="G45" s="1757"/>
      <c r="H45" s="1757"/>
      <c r="I45" s="1757"/>
      <c r="J45" s="1566"/>
    </row>
    <row r="46" spans="1:10">
      <c r="A46" s="1761"/>
      <c r="B46" s="1757"/>
      <c r="C46" s="1757"/>
      <c r="D46" s="1757"/>
      <c r="E46" s="1757"/>
      <c r="F46" s="1757"/>
      <c r="G46" s="1757"/>
      <c r="H46" s="1757"/>
      <c r="I46" s="1757"/>
      <c r="J46" s="1566"/>
    </row>
    <row r="47" spans="1:10">
      <c r="A47" s="1761"/>
      <c r="B47" s="1757"/>
      <c r="C47" s="1757"/>
      <c r="D47" s="1757"/>
      <c r="E47" s="1757"/>
      <c r="F47" s="1757"/>
      <c r="G47" s="1757"/>
      <c r="H47" s="1757"/>
      <c r="I47" s="1757"/>
      <c r="J47" s="1566"/>
    </row>
    <row r="48" spans="1:10">
      <c r="A48" s="1761"/>
      <c r="B48" s="1757"/>
      <c r="C48" s="1757"/>
      <c r="D48" s="1757"/>
      <c r="E48" s="1757"/>
      <c r="F48" s="1757"/>
      <c r="G48" s="1757"/>
      <c r="H48" s="1757"/>
      <c r="I48" s="1757"/>
      <c r="J48" s="1566"/>
    </row>
    <row r="49" spans="1:10">
      <c r="A49" s="1761"/>
      <c r="B49" s="1757"/>
      <c r="C49" s="1757"/>
      <c r="D49" s="1757"/>
      <c r="E49" s="1757"/>
      <c r="F49" s="1757"/>
      <c r="G49" s="1757"/>
      <c r="H49" s="1757"/>
      <c r="I49" s="1757"/>
      <c r="J49" s="1566"/>
    </row>
    <row r="50" spans="1:10">
      <c r="A50" s="1761"/>
      <c r="B50" s="1757"/>
      <c r="C50" s="1757"/>
      <c r="D50" s="1757"/>
      <c r="E50" s="1757"/>
      <c r="F50" s="1757"/>
      <c r="G50" s="1757"/>
      <c r="H50" s="1757"/>
      <c r="I50" s="1757"/>
      <c r="J50" s="1566"/>
    </row>
    <row r="51" spans="1:10">
      <c r="A51" s="1761"/>
      <c r="B51" s="1757"/>
      <c r="C51" s="1757"/>
      <c r="D51" s="1757"/>
      <c r="E51" s="1757"/>
      <c r="F51" s="1757"/>
      <c r="G51" s="1757"/>
      <c r="H51" s="1757"/>
      <c r="I51" s="1757"/>
      <c r="J51" s="1566"/>
    </row>
    <row r="52" spans="1:10">
      <c r="A52" s="1761"/>
      <c r="B52" s="1757"/>
      <c r="C52" s="1757"/>
      <c r="D52" s="1757"/>
      <c r="E52" s="1757"/>
      <c r="F52" s="1757"/>
      <c r="G52" s="1757"/>
      <c r="H52" s="1757"/>
      <c r="I52" s="1757"/>
      <c r="J52" s="1566"/>
    </row>
    <row r="53" spans="1:10">
      <c r="A53" s="1761"/>
      <c r="B53" s="1757"/>
      <c r="C53" s="1757"/>
      <c r="D53" s="1757"/>
      <c r="E53" s="1757"/>
      <c r="F53" s="1757"/>
      <c r="G53" s="1757"/>
      <c r="H53" s="1757"/>
      <c r="I53" s="1757"/>
      <c r="J53" s="1566"/>
    </row>
    <row r="54" spans="1:10">
      <c r="A54" s="1761"/>
      <c r="B54" s="1757"/>
      <c r="C54" s="1757"/>
      <c r="D54" s="1757"/>
      <c r="E54" s="1757"/>
      <c r="F54" s="1757"/>
      <c r="G54" s="1757"/>
      <c r="H54" s="1757"/>
      <c r="I54" s="1757"/>
      <c r="J54" s="1566"/>
    </row>
    <row r="55" spans="1:10">
      <c r="A55" s="1761"/>
      <c r="B55" s="1757"/>
      <c r="C55" s="1757"/>
      <c r="D55" s="1757"/>
      <c r="E55" s="1757"/>
      <c r="F55" s="1757"/>
      <c r="G55" s="1757"/>
      <c r="H55" s="1757"/>
      <c r="I55" s="1757"/>
      <c r="J55" s="1566"/>
    </row>
    <row r="56" spans="1:10">
      <c r="A56" s="1761"/>
      <c r="B56" s="1757"/>
      <c r="C56" s="1757"/>
      <c r="D56" s="1757"/>
      <c r="E56" s="1757"/>
      <c r="F56" s="1757"/>
      <c r="G56" s="1757"/>
      <c r="H56" s="1757"/>
      <c r="I56" s="1757"/>
      <c r="J56" s="1566"/>
    </row>
    <row r="57" spans="1:10">
      <c r="A57" s="1761"/>
      <c r="B57" s="1757"/>
      <c r="C57" s="1757"/>
      <c r="D57" s="1757"/>
      <c r="E57" s="1757"/>
      <c r="F57" s="1757"/>
      <c r="G57" s="1757"/>
      <c r="H57" s="1757"/>
      <c r="I57" s="1757"/>
      <c r="J57" s="1566"/>
    </row>
    <row r="58" spans="1:10">
      <c r="A58" s="1761"/>
      <c r="B58" s="1757"/>
      <c r="C58" s="1757"/>
      <c r="D58" s="1757"/>
      <c r="E58" s="1757"/>
      <c r="F58" s="1757"/>
      <c r="G58" s="1757"/>
      <c r="H58" s="1757"/>
      <c r="I58" s="1757"/>
      <c r="J58" s="1566"/>
    </row>
    <row r="59" spans="1:10" ht="24.75" customHeight="1">
      <c r="A59" s="1767"/>
      <c r="B59" s="1768"/>
      <c r="C59" s="1768"/>
      <c r="D59" s="1768"/>
      <c r="E59" s="1768"/>
      <c r="F59" s="1768"/>
      <c r="G59" s="1768"/>
      <c r="H59" s="1768"/>
      <c r="I59" s="1768"/>
      <c r="J59" s="1769"/>
    </row>
  </sheetData>
  <mergeCells count="3">
    <mergeCell ref="A4:J4"/>
    <mergeCell ref="A8:J8"/>
    <mergeCell ref="A30:J30"/>
  </mergeCells>
  <pageMargins left="0.65" right="0.25" top="0.5" bottom="0.5" header="0.25" footer="0.25"/>
  <pageSetup scale="93" orientation="portrait" r:id="rId1"/>
  <headerFooter alignWithMargins="0">
    <oddHeader>&amp;L&amp;"Arial,Regular"&amp;8 62&amp;R&amp;"Arial,Regular"&amp;8Road Initials: UPRR  Year: 2012</oddHeader>
    <oddFooter>&amp;L&amp;"Arial,Regular"&amp;8Railroad Annual Report R-1</oddFooter>
  </headerFooter>
</worksheet>
</file>

<file path=xl/worksheets/sheet52.xml><?xml version="1.0" encoding="utf-8"?>
<worksheet xmlns="http://schemas.openxmlformats.org/spreadsheetml/2006/main" xmlns:r="http://schemas.openxmlformats.org/officeDocument/2006/relationships">
  <sheetPr codeName="Sheet52">
    <pageSetUpPr fitToPage="1"/>
  </sheetPr>
  <dimension ref="A1:I65"/>
  <sheetViews>
    <sheetView zoomScaleNormal="100" workbookViewId="0"/>
  </sheetViews>
  <sheetFormatPr defaultColWidth="9.625" defaultRowHeight="9.75"/>
  <cols>
    <col min="1" max="1" width="3" style="369" bestFit="1" customWidth="1"/>
    <col min="2" max="2" width="4.25" style="369" customWidth="1"/>
    <col min="3" max="3" width="29.25" style="369" customWidth="1"/>
    <col min="4" max="8" width="9.625" style="369" customWidth="1"/>
    <col min="9" max="9" width="3" style="369" bestFit="1" customWidth="1"/>
    <col min="10" max="10" width="13.625" style="369" customWidth="1"/>
    <col min="11" max="11" width="11.625" style="369" customWidth="1"/>
    <col min="12" max="12" width="14.625" style="369" customWidth="1"/>
    <col min="13" max="16384" width="9.625" style="369"/>
  </cols>
  <sheetData>
    <row r="1" spans="1:9" ht="12.75" customHeight="1">
      <c r="A1" s="1776" t="s">
        <v>2173</v>
      </c>
      <c r="B1" s="1777"/>
      <c r="C1" s="1777"/>
      <c r="D1" s="1778"/>
      <c r="E1" s="1777"/>
      <c r="F1" s="1777"/>
      <c r="G1" s="1777"/>
      <c r="H1" s="1777"/>
      <c r="I1" s="1779"/>
    </row>
    <row r="2" spans="1:9" ht="10.5" customHeight="1">
      <c r="A2" s="1780" t="s">
        <v>1</v>
      </c>
      <c r="B2" s="1781"/>
      <c r="C2" s="1781"/>
      <c r="D2" s="1782"/>
      <c r="E2" s="1781"/>
      <c r="F2" s="1781"/>
      <c r="G2" s="1781"/>
      <c r="H2" s="1781"/>
      <c r="I2" s="1783"/>
    </row>
    <row r="3" spans="1:9" ht="12.75" customHeight="1">
      <c r="A3" s="1784" t="s">
        <v>2174</v>
      </c>
      <c r="B3" s="1785" t="s">
        <v>2175</v>
      </c>
      <c r="C3" s="1786"/>
      <c r="D3" s="1786"/>
      <c r="E3" s="1786"/>
      <c r="F3" s="1786"/>
      <c r="G3" s="1786"/>
      <c r="H3" s="1786"/>
      <c r="I3" s="1787"/>
    </row>
    <row r="4" spans="1:9" ht="6" customHeight="1">
      <c r="A4" s="1788"/>
      <c r="B4" s="1789"/>
      <c r="C4" s="1789"/>
      <c r="D4" s="1789"/>
      <c r="E4" s="1789"/>
      <c r="F4" s="1789"/>
      <c r="G4" s="1789"/>
      <c r="H4" s="1789"/>
      <c r="I4" s="1567"/>
    </row>
    <row r="5" spans="1:9" ht="12.75" customHeight="1">
      <c r="A5" s="1790" t="s">
        <v>7</v>
      </c>
      <c r="B5" s="2207" t="s">
        <v>8</v>
      </c>
      <c r="C5" s="1786"/>
      <c r="D5" s="1786"/>
      <c r="E5" s="1786"/>
      <c r="F5" s="1786"/>
      <c r="G5" s="1787"/>
      <c r="H5" s="1787"/>
      <c r="I5" s="2207" t="s">
        <v>7</v>
      </c>
    </row>
    <row r="6" spans="1:9" ht="12.75" customHeight="1">
      <c r="A6" s="1790" t="s">
        <v>12</v>
      </c>
      <c r="B6" s="2207" t="s">
        <v>13</v>
      </c>
      <c r="C6" s="1786"/>
      <c r="D6" s="3265" t="s">
        <v>2176</v>
      </c>
      <c r="E6" s="1786"/>
      <c r="F6" s="1786"/>
      <c r="G6" s="1787"/>
      <c r="H6" s="2207" t="s">
        <v>1609</v>
      </c>
      <c r="I6" s="2207" t="s">
        <v>12</v>
      </c>
    </row>
    <row r="7" spans="1:9" ht="11.25" customHeight="1">
      <c r="A7" s="2540"/>
      <c r="B7" s="1567"/>
      <c r="C7" s="1789"/>
      <c r="D7" s="2208" t="s">
        <v>21</v>
      </c>
      <c r="E7" s="1789"/>
      <c r="F7" s="1789"/>
      <c r="G7" s="1567"/>
      <c r="H7" s="2209" t="s">
        <v>22</v>
      </c>
      <c r="I7" s="1567"/>
    </row>
    <row r="8" spans="1:9" ht="0.2" customHeight="1">
      <c r="A8" s="1568"/>
      <c r="B8" s="1787"/>
      <c r="C8" s="1786"/>
      <c r="D8" s="1786"/>
      <c r="E8" s="1786"/>
      <c r="F8" s="1786"/>
      <c r="G8" s="1787"/>
      <c r="H8" s="1363"/>
      <c r="I8" s="1787"/>
    </row>
    <row r="9" spans="1:9" ht="12.75" customHeight="1">
      <c r="A9" s="1813">
        <v>1</v>
      </c>
      <c r="B9" s="1567"/>
      <c r="C9" s="2934" t="s">
        <v>2177</v>
      </c>
      <c r="D9" s="1789"/>
      <c r="E9" s="1789"/>
      <c r="F9" s="1789"/>
      <c r="G9" s="1567"/>
      <c r="H9" s="2212">
        <v>697209</v>
      </c>
      <c r="I9" s="2209" t="s">
        <v>631</v>
      </c>
    </row>
    <row r="10" spans="1:9" ht="12.75" customHeight="1">
      <c r="A10" s="1568"/>
      <c r="B10" s="1787"/>
      <c r="C10" s="1791" t="s">
        <v>2178</v>
      </c>
      <c r="D10" s="1786"/>
      <c r="E10" s="1786"/>
      <c r="F10" s="1786"/>
      <c r="G10" s="1787"/>
      <c r="H10" s="2213"/>
      <c r="I10" s="1787"/>
    </row>
    <row r="11" spans="1:9" ht="12.75" customHeight="1">
      <c r="A11" s="1568"/>
      <c r="B11" s="1787"/>
      <c r="C11" s="1791" t="s">
        <v>2179</v>
      </c>
      <c r="D11" s="1786"/>
      <c r="E11" s="1786"/>
      <c r="F11" s="1786"/>
      <c r="G11" s="1787"/>
      <c r="H11" s="2213"/>
      <c r="I11" s="1787"/>
    </row>
    <row r="12" spans="1:9" ht="12.75" customHeight="1">
      <c r="A12" s="1813">
        <v>2</v>
      </c>
      <c r="B12" s="1567"/>
      <c r="C12" s="2934" t="s">
        <v>2180</v>
      </c>
      <c r="D12" s="1789"/>
      <c r="E12" s="1789"/>
      <c r="F12" s="1789"/>
      <c r="G12" s="1567"/>
      <c r="H12" s="2212">
        <v>1968427</v>
      </c>
      <c r="I12" s="2209" t="s">
        <v>524</v>
      </c>
    </row>
    <row r="13" spans="1:9" ht="12.75" customHeight="1">
      <c r="A13" s="1813">
        <v>3</v>
      </c>
      <c r="B13" s="1567"/>
      <c r="C13" s="2934" t="s">
        <v>2181</v>
      </c>
      <c r="D13" s="1789"/>
      <c r="E13" s="1789"/>
      <c r="F13" s="1789"/>
      <c r="G13" s="1567"/>
      <c r="H13" s="2214">
        <v>0</v>
      </c>
      <c r="I13" s="2209" t="s">
        <v>526</v>
      </c>
    </row>
    <row r="14" spans="1:9" ht="12.75" customHeight="1">
      <c r="A14" s="1813">
        <v>4</v>
      </c>
      <c r="B14" s="2209" t="s">
        <v>614</v>
      </c>
      <c r="C14" s="2934" t="s">
        <v>2182</v>
      </c>
      <c r="D14" s="1789"/>
      <c r="E14" s="1789"/>
      <c r="F14" s="1789"/>
      <c r="G14" s="1567"/>
      <c r="H14" s="2212">
        <v>1968427</v>
      </c>
      <c r="I14" s="2209" t="s">
        <v>528</v>
      </c>
    </row>
    <row r="15" spans="1:9" ht="12.75" customHeight="1">
      <c r="A15" s="1813">
        <v>5</v>
      </c>
      <c r="B15" s="1567"/>
      <c r="C15" s="2934" t="s">
        <v>2183</v>
      </c>
      <c r="D15" s="1789"/>
      <c r="E15" s="1789"/>
      <c r="F15" s="1789"/>
      <c r="G15" s="1567"/>
      <c r="H15" s="2215">
        <v>597451</v>
      </c>
      <c r="I15" s="2209" t="s">
        <v>530</v>
      </c>
    </row>
    <row r="16" spans="1:9" ht="12.75" customHeight="1">
      <c r="A16" s="1813">
        <v>6</v>
      </c>
      <c r="B16" s="1567"/>
      <c r="C16" s="2934" t="s">
        <v>2184</v>
      </c>
      <c r="D16" s="1789"/>
      <c r="E16" s="1789"/>
      <c r="F16" s="1789"/>
      <c r="G16" s="1567"/>
      <c r="H16" s="2215">
        <v>52143</v>
      </c>
      <c r="I16" s="2209" t="s">
        <v>532</v>
      </c>
    </row>
    <row r="17" spans="1:9" ht="12.75" customHeight="1">
      <c r="A17" s="1813">
        <v>7</v>
      </c>
      <c r="B17" s="1567"/>
      <c r="C17" s="2934" t="s">
        <v>2185</v>
      </c>
      <c r="D17" s="1789"/>
      <c r="E17" s="1789"/>
      <c r="F17" s="1789"/>
      <c r="G17" s="1567"/>
      <c r="H17" s="2215">
        <v>0</v>
      </c>
      <c r="I17" s="2209" t="s">
        <v>534</v>
      </c>
    </row>
    <row r="18" spans="1:9" ht="12.75" customHeight="1">
      <c r="A18" s="1813">
        <v>8</v>
      </c>
      <c r="B18" s="1567"/>
      <c r="C18" s="2934" t="s">
        <v>2186</v>
      </c>
      <c r="D18" s="1789"/>
      <c r="E18" s="1789"/>
      <c r="F18" s="1789"/>
      <c r="G18" s="1567"/>
      <c r="H18" s="2215">
        <v>4866</v>
      </c>
      <c r="I18" s="2209" t="s">
        <v>536</v>
      </c>
    </row>
    <row r="19" spans="1:9" ht="12.75" customHeight="1">
      <c r="A19" s="1813">
        <v>9</v>
      </c>
      <c r="B19" s="1567"/>
      <c r="C19" s="2934" t="s">
        <v>2187</v>
      </c>
      <c r="D19" s="1789"/>
      <c r="E19" s="1789"/>
      <c r="F19" s="1789"/>
      <c r="G19" s="1567"/>
      <c r="H19" s="2215">
        <v>2509</v>
      </c>
      <c r="I19" s="2209" t="s">
        <v>538</v>
      </c>
    </row>
    <row r="20" spans="1:9" ht="12.75" customHeight="1">
      <c r="A20" s="1813">
        <v>10</v>
      </c>
      <c r="B20" s="1567"/>
      <c r="C20" s="2934" t="s">
        <v>2188</v>
      </c>
      <c r="D20" s="1789"/>
      <c r="E20" s="1789"/>
      <c r="F20" s="1789"/>
      <c r="G20" s="1567"/>
      <c r="H20" s="2212">
        <v>2625396</v>
      </c>
      <c r="I20" s="2209" t="s">
        <v>641</v>
      </c>
    </row>
    <row r="21" spans="1:9" ht="12.75" customHeight="1" thickBot="1">
      <c r="A21" s="1813">
        <v>11</v>
      </c>
      <c r="B21" s="1567"/>
      <c r="C21" s="2934" t="s">
        <v>2189</v>
      </c>
      <c r="D21" s="1789"/>
      <c r="E21" s="1789"/>
      <c r="F21" s="1789"/>
      <c r="G21" s="1567"/>
      <c r="H21" s="2216">
        <v>3322605</v>
      </c>
      <c r="I21" s="2209" t="s">
        <v>540</v>
      </c>
    </row>
    <row r="22" spans="1:9" ht="6" customHeight="1">
      <c r="A22" s="1792"/>
      <c r="B22" s="1786"/>
      <c r="C22" s="1786"/>
      <c r="D22" s="1786"/>
      <c r="E22" s="1786"/>
      <c r="F22" s="1786"/>
      <c r="G22" s="1786"/>
      <c r="H22" s="1786"/>
      <c r="I22" s="1787"/>
    </row>
    <row r="23" spans="1:9" ht="12.75" customHeight="1">
      <c r="A23" s="1784" t="s">
        <v>2190</v>
      </c>
      <c r="B23" s="1785" t="s">
        <v>2191</v>
      </c>
      <c r="C23" s="1786"/>
      <c r="D23" s="1786"/>
      <c r="E23" s="1786"/>
      <c r="F23" s="1786"/>
      <c r="G23" s="1786"/>
      <c r="H23" s="1786"/>
      <c r="I23" s="1787"/>
    </row>
    <row r="24" spans="1:9" ht="3" customHeight="1">
      <c r="A24" s="1792"/>
      <c r="B24" s="1786"/>
      <c r="C24" s="1786"/>
      <c r="D24" s="1786"/>
      <c r="E24" s="1786"/>
      <c r="F24" s="1786"/>
      <c r="G24" s="1786"/>
      <c r="H24" s="1786"/>
      <c r="I24" s="1787"/>
    </row>
    <row r="25" spans="1:9" ht="12.75" customHeight="1">
      <c r="A25" s="1793" t="s">
        <v>65</v>
      </c>
      <c r="B25" s="1791" t="s">
        <v>2192</v>
      </c>
      <c r="C25" s="1786"/>
      <c r="D25" s="1786"/>
      <c r="E25" s="1786"/>
      <c r="F25" s="1786"/>
      <c r="G25" s="1786"/>
      <c r="H25" s="1786"/>
      <c r="I25" s="1787"/>
    </row>
    <row r="26" spans="1:9" ht="12.75" customHeight="1">
      <c r="A26" s="2974"/>
      <c r="B26" s="1791" t="s">
        <v>2193</v>
      </c>
      <c r="C26" s="1786"/>
      <c r="D26" s="1786"/>
      <c r="E26" s="1786"/>
      <c r="F26" s="1786"/>
      <c r="G26" s="1786"/>
      <c r="H26" s="1786"/>
      <c r="I26" s="1787"/>
    </row>
    <row r="27" spans="1:9" ht="12.75" customHeight="1">
      <c r="A27" s="2974"/>
      <c r="B27" s="1791" t="s">
        <v>2194</v>
      </c>
      <c r="C27" s="1786"/>
      <c r="D27" s="1786"/>
      <c r="E27" s="1786"/>
      <c r="F27" s="1786"/>
      <c r="G27" s="1786"/>
      <c r="H27" s="1786"/>
      <c r="I27" s="1787"/>
    </row>
    <row r="28" spans="1:9" ht="3" customHeight="1">
      <c r="A28" s="2974"/>
      <c r="B28" s="1791"/>
      <c r="C28" s="1786"/>
      <c r="D28" s="1786"/>
      <c r="E28" s="1786"/>
      <c r="F28" s="1786"/>
      <c r="G28" s="1786"/>
      <c r="H28" s="1786"/>
      <c r="I28" s="1787"/>
    </row>
    <row r="29" spans="1:9" ht="12.75" customHeight="1">
      <c r="A29" s="1793" t="s">
        <v>67</v>
      </c>
      <c r="B29" s="1791" t="s">
        <v>2195</v>
      </c>
      <c r="C29" s="1786"/>
      <c r="D29" s="1786"/>
      <c r="E29" s="1786"/>
      <c r="F29" s="1786"/>
      <c r="G29" s="1786"/>
      <c r="H29" s="1786"/>
      <c r="I29" s="1787"/>
    </row>
    <row r="30" spans="1:9" ht="3" customHeight="1">
      <c r="A30" s="2974"/>
      <c r="B30" s="1791"/>
      <c r="C30" s="1786"/>
      <c r="D30" s="1786"/>
      <c r="E30" s="1786"/>
      <c r="F30" s="1786"/>
      <c r="G30" s="1786"/>
      <c r="H30" s="1786"/>
      <c r="I30" s="1787"/>
    </row>
    <row r="31" spans="1:9" ht="12.75" customHeight="1">
      <c r="A31" s="1793" t="s">
        <v>68</v>
      </c>
      <c r="B31" s="1791" t="s">
        <v>2196</v>
      </c>
      <c r="C31" s="1786"/>
      <c r="D31" s="1786"/>
      <c r="E31" s="1786"/>
      <c r="F31" s="1786"/>
      <c r="G31" s="1786"/>
      <c r="H31" s="1786"/>
      <c r="I31" s="1787"/>
    </row>
    <row r="32" spans="1:9" ht="12.75" customHeight="1">
      <c r="A32" s="2974"/>
      <c r="B32" s="1791" t="s">
        <v>2197</v>
      </c>
      <c r="C32" s="1786"/>
      <c r="D32" s="1786"/>
      <c r="E32" s="1786"/>
      <c r="F32" s="1786"/>
      <c r="G32" s="1786"/>
      <c r="H32" s="1786"/>
      <c r="I32" s="1787"/>
    </row>
    <row r="33" spans="1:9" ht="3" customHeight="1">
      <c r="A33" s="2974"/>
      <c r="B33" s="1791"/>
      <c r="C33" s="1786"/>
      <c r="D33" s="1786"/>
      <c r="E33" s="1786"/>
      <c r="F33" s="1786"/>
      <c r="G33" s="1786"/>
      <c r="H33" s="1786"/>
      <c r="I33" s="1787"/>
    </row>
    <row r="34" spans="1:9" ht="12.75" customHeight="1">
      <c r="A34" s="1793" t="s">
        <v>69</v>
      </c>
      <c r="B34" s="1791" t="s">
        <v>2198</v>
      </c>
      <c r="C34" s="1786"/>
      <c r="D34" s="1786"/>
      <c r="E34" s="1786"/>
      <c r="F34" s="1786"/>
      <c r="G34" s="1786"/>
      <c r="H34" s="1786"/>
      <c r="I34" s="1787"/>
    </row>
    <row r="35" spans="1:9" ht="12.75" customHeight="1">
      <c r="A35" s="2974"/>
      <c r="B35" s="1791" t="s">
        <v>2199</v>
      </c>
      <c r="C35" s="1786"/>
      <c r="D35" s="1786"/>
      <c r="E35" s="1786"/>
      <c r="F35" s="1786"/>
      <c r="G35" s="1786"/>
      <c r="H35" s="1786"/>
      <c r="I35" s="1787"/>
    </row>
    <row r="36" spans="1:9" ht="3" customHeight="1">
      <c r="A36" s="2974"/>
      <c r="B36" s="1791"/>
      <c r="C36" s="1786"/>
      <c r="D36" s="1786"/>
      <c r="E36" s="1786"/>
      <c r="F36" s="1786"/>
      <c r="G36" s="1786"/>
      <c r="H36" s="1786"/>
      <c r="I36" s="1787"/>
    </row>
    <row r="37" spans="1:9" ht="12.75" customHeight="1">
      <c r="A37" s="1793" t="s">
        <v>70</v>
      </c>
      <c r="B37" s="1791" t="s">
        <v>2200</v>
      </c>
      <c r="C37" s="1786"/>
      <c r="D37" s="1786"/>
      <c r="E37" s="1786"/>
      <c r="F37" s="1786"/>
      <c r="G37" s="1786"/>
      <c r="H37" s="1786"/>
      <c r="I37" s="1787"/>
    </row>
    <row r="38" spans="1:9" ht="12.75" customHeight="1">
      <c r="A38" s="2974"/>
      <c r="B38" s="1791" t="s">
        <v>2201</v>
      </c>
      <c r="C38" s="1786"/>
      <c r="D38" s="1786"/>
      <c r="E38" s="1786"/>
      <c r="F38" s="1786"/>
      <c r="G38" s="1786"/>
      <c r="H38" s="1786"/>
      <c r="I38" s="1787"/>
    </row>
    <row r="39" spans="1:9" ht="3" customHeight="1">
      <c r="A39" s="2974"/>
      <c r="B39" s="1791"/>
      <c r="C39" s="1786"/>
      <c r="D39" s="1786"/>
      <c r="E39" s="1786"/>
      <c r="F39" s="1786"/>
      <c r="G39" s="1786"/>
      <c r="H39" s="1786"/>
      <c r="I39" s="1787"/>
    </row>
    <row r="40" spans="1:9" ht="12.75" customHeight="1">
      <c r="A40" s="1793" t="s">
        <v>514</v>
      </c>
      <c r="B40" s="1791" t="s">
        <v>2202</v>
      </c>
      <c r="C40" s="1786"/>
      <c r="D40" s="1786"/>
      <c r="E40" s="1786"/>
      <c r="F40" s="1786"/>
      <c r="G40" s="1786"/>
      <c r="H40" s="1786"/>
      <c r="I40" s="1787"/>
    </row>
    <row r="41" spans="1:9" ht="8.25" customHeight="1" thickBot="1">
      <c r="A41" s="1794"/>
      <c r="B41" s="1795"/>
      <c r="C41" s="1795"/>
      <c r="D41" s="1795"/>
      <c r="E41" s="1795"/>
      <c r="F41" s="1795"/>
      <c r="G41" s="1795"/>
      <c r="H41" s="1795"/>
      <c r="I41" s="1796"/>
    </row>
    <row r="42" spans="1:9" ht="12.75" customHeight="1" thickTop="1">
      <c r="A42" s="2210"/>
      <c r="B42" s="1786"/>
      <c r="C42" s="1787"/>
      <c r="D42" s="2207" t="s">
        <v>2203</v>
      </c>
      <c r="E42" s="1797" t="s">
        <v>2204</v>
      </c>
      <c r="F42" s="1798"/>
      <c r="G42" s="1787"/>
      <c r="H42" s="1787"/>
      <c r="I42" s="1787"/>
    </row>
    <row r="43" spans="1:9" ht="12.75" customHeight="1">
      <c r="A43" s="1790" t="s">
        <v>7</v>
      </c>
      <c r="B43" s="1786"/>
      <c r="C43" s="1787"/>
      <c r="D43" s="2207" t="s">
        <v>15</v>
      </c>
      <c r="E43" s="1797" t="s">
        <v>2205</v>
      </c>
      <c r="F43" s="1798"/>
      <c r="G43" s="1787"/>
      <c r="H43" s="2207" t="s">
        <v>2206</v>
      </c>
      <c r="I43" s="2207" t="s">
        <v>7</v>
      </c>
    </row>
    <row r="44" spans="1:9" ht="12.75" customHeight="1">
      <c r="A44" s="1790" t="s">
        <v>12</v>
      </c>
      <c r="B44" s="1797" t="s">
        <v>2207</v>
      </c>
      <c r="C44" s="1799"/>
      <c r="D44" s="2207" t="s">
        <v>2208</v>
      </c>
      <c r="E44" s="1797" t="s">
        <v>1475</v>
      </c>
      <c r="F44" s="1798"/>
      <c r="G44" s="2220" t="s">
        <v>1923</v>
      </c>
      <c r="H44" s="2207" t="s">
        <v>2209</v>
      </c>
      <c r="I44" s="2207" t="s">
        <v>12</v>
      </c>
    </row>
    <row r="45" spans="1:9" ht="12.75" customHeight="1">
      <c r="A45" s="2540"/>
      <c r="B45" s="1789"/>
      <c r="C45" s="2209" t="s">
        <v>21</v>
      </c>
      <c r="D45" s="2209" t="s">
        <v>22</v>
      </c>
      <c r="E45" s="1800" t="s">
        <v>23</v>
      </c>
      <c r="F45" s="1801"/>
      <c r="G45" s="2209" t="s">
        <v>168</v>
      </c>
      <c r="H45" s="2209" t="s">
        <v>24</v>
      </c>
      <c r="I45" s="1567"/>
    </row>
    <row r="46" spans="1:9" ht="12.75" customHeight="1">
      <c r="A46" s="1790">
        <v>1</v>
      </c>
      <c r="B46" s="1791" t="s">
        <v>2210</v>
      </c>
      <c r="C46" s="1787"/>
      <c r="D46" s="1802" t="s">
        <v>618</v>
      </c>
      <c r="E46" s="1803"/>
      <c r="F46" s="1802"/>
      <c r="G46" s="1802"/>
      <c r="H46" s="1802"/>
      <c r="I46" s="2207">
        <v>1</v>
      </c>
    </row>
    <row r="47" spans="1:9" ht="12.75" customHeight="1">
      <c r="A47" s="1569"/>
      <c r="B47" s="2934" t="s">
        <v>2211</v>
      </c>
      <c r="C47" s="1567"/>
      <c r="D47" s="1804"/>
      <c r="E47" s="1805"/>
      <c r="F47" s="1806"/>
      <c r="G47" s="1804"/>
      <c r="H47" s="1804"/>
      <c r="I47" s="1814"/>
    </row>
    <row r="48" spans="1:9" ht="12.75" customHeight="1">
      <c r="A48" s="1813">
        <v>2</v>
      </c>
      <c r="B48" s="2934" t="s">
        <v>2212</v>
      </c>
      <c r="C48" s="1567"/>
      <c r="D48" s="1804"/>
      <c r="E48" s="1805"/>
      <c r="F48" s="1804"/>
      <c r="G48" s="1804"/>
      <c r="H48" s="1804"/>
      <c r="I48" s="2209">
        <v>2</v>
      </c>
    </row>
    <row r="49" spans="1:9" ht="12.75" customHeight="1">
      <c r="A49" s="1813">
        <v>3</v>
      </c>
      <c r="B49" s="2934" t="s">
        <v>2213</v>
      </c>
      <c r="C49" s="1567"/>
      <c r="D49" s="1804"/>
      <c r="E49" s="1805"/>
      <c r="F49" s="1804"/>
      <c r="G49" s="1804"/>
      <c r="H49" s="1804"/>
      <c r="I49" s="2209">
        <v>3</v>
      </c>
    </row>
    <row r="50" spans="1:9" ht="12.75" customHeight="1">
      <c r="A50" s="1813">
        <v>4</v>
      </c>
      <c r="B50" s="2934" t="s">
        <v>2214</v>
      </c>
      <c r="C50" s="1567"/>
      <c r="D50" s="1804"/>
      <c r="E50" s="1805"/>
      <c r="F50" s="1804"/>
      <c r="G50" s="1804"/>
      <c r="H50" s="1804"/>
      <c r="I50" s="2209">
        <v>4</v>
      </c>
    </row>
    <row r="51" spans="1:9" ht="12.75" customHeight="1">
      <c r="A51" s="1813">
        <v>5</v>
      </c>
      <c r="B51" s="2934" t="s">
        <v>2215</v>
      </c>
      <c r="C51" s="1567"/>
      <c r="D51" s="2893"/>
      <c r="E51" s="1815"/>
      <c r="F51" s="2893"/>
      <c r="G51" s="2893"/>
      <c r="H51" s="2893"/>
      <c r="I51" s="2209">
        <v>5</v>
      </c>
    </row>
    <row r="52" spans="1:9" ht="12.75" customHeight="1">
      <c r="A52" s="1813">
        <v>6</v>
      </c>
      <c r="B52" s="2934" t="s">
        <v>517</v>
      </c>
      <c r="C52" s="1567"/>
      <c r="D52" s="1804">
        <v>12287788</v>
      </c>
      <c r="E52" s="1805">
        <v>498654</v>
      </c>
      <c r="F52" s="2893"/>
      <c r="G52" s="1804">
        <v>0</v>
      </c>
      <c r="H52" s="1804">
        <v>12786442</v>
      </c>
      <c r="I52" s="2209">
        <v>6</v>
      </c>
    </row>
    <row r="53" spans="1:9" ht="12.75" customHeight="1">
      <c r="A53" s="1813">
        <v>7</v>
      </c>
      <c r="B53" s="2934" t="s">
        <v>2216</v>
      </c>
      <c r="C53" s="1567"/>
      <c r="D53" s="1804">
        <v>769919</v>
      </c>
      <c r="E53" s="2217">
        <v>66198</v>
      </c>
      <c r="F53" s="2893"/>
      <c r="G53" s="1804">
        <v>28499</v>
      </c>
      <c r="H53" s="1804">
        <v>864616</v>
      </c>
      <c r="I53" s="2209">
        <v>7</v>
      </c>
    </row>
    <row r="54" spans="1:9" ht="12.75" customHeight="1">
      <c r="A54" s="1813">
        <v>8</v>
      </c>
      <c r="B54" s="2934" t="s">
        <v>2217</v>
      </c>
      <c r="C54" s="1567"/>
      <c r="D54" s="1804">
        <v>-229113</v>
      </c>
      <c r="E54" s="1805">
        <v>10104</v>
      </c>
      <c r="F54" s="2893"/>
      <c r="G54" s="1804">
        <v>0</v>
      </c>
      <c r="H54" s="1804">
        <v>-219009</v>
      </c>
      <c r="I54" s="2209">
        <v>8</v>
      </c>
    </row>
    <row r="55" spans="1:9" ht="12.75" customHeight="1">
      <c r="A55" s="1813">
        <v>9</v>
      </c>
      <c r="B55" s="1789" t="s">
        <v>2218</v>
      </c>
      <c r="C55" s="1567"/>
      <c r="D55" s="2218">
        <v>-348687</v>
      </c>
      <c r="E55" s="1805">
        <v>59012</v>
      </c>
      <c r="F55" s="2211"/>
      <c r="G55" s="1804">
        <v>0</v>
      </c>
      <c r="H55" s="1804">
        <v>-289675</v>
      </c>
      <c r="I55" s="2209">
        <v>9</v>
      </c>
    </row>
    <row r="56" spans="1:9" ht="12.75" customHeight="1">
      <c r="A56" s="1813">
        <v>10</v>
      </c>
      <c r="B56" s="2934" t="s">
        <v>2219</v>
      </c>
      <c r="C56" s="1567"/>
      <c r="D56" s="1804">
        <v>-335499</v>
      </c>
      <c r="E56" s="1805">
        <v>18771</v>
      </c>
      <c r="F56" s="2211"/>
      <c r="G56" s="1804">
        <v>243123</v>
      </c>
      <c r="H56" s="1804">
        <v>-73605</v>
      </c>
      <c r="I56" s="2209">
        <v>10</v>
      </c>
    </row>
    <row r="57" spans="1:9" ht="12.4" customHeight="1">
      <c r="A57" s="1813">
        <v>11</v>
      </c>
      <c r="B57" s="1789" t="s">
        <v>2220</v>
      </c>
      <c r="C57" s="1567"/>
      <c r="D57" s="1804">
        <v>78451</v>
      </c>
      <c r="E57" s="1805">
        <v>-10582</v>
      </c>
      <c r="F57" s="2893"/>
      <c r="G57" s="2856">
        <v>-34</v>
      </c>
      <c r="H57" s="1804">
        <v>67835</v>
      </c>
      <c r="I57" s="2209">
        <v>11</v>
      </c>
    </row>
    <row r="58" spans="1:9" ht="12.4" customHeight="1">
      <c r="A58" s="1813">
        <v>12</v>
      </c>
      <c r="B58" s="1789"/>
      <c r="C58" s="1567"/>
      <c r="D58" s="1804"/>
      <c r="E58" s="1815"/>
      <c r="F58" s="2893"/>
      <c r="G58" s="2893"/>
      <c r="H58" s="2893"/>
      <c r="I58" s="2209">
        <v>12</v>
      </c>
    </row>
    <row r="59" spans="1:9" ht="12.4" customHeight="1">
      <c r="A59" s="1813">
        <v>13</v>
      </c>
      <c r="B59" s="1789"/>
      <c r="C59" s="1567"/>
      <c r="D59" s="1804"/>
      <c r="E59" s="1815"/>
      <c r="F59" s="2893"/>
      <c r="G59" s="2893"/>
      <c r="H59" s="2893"/>
      <c r="I59" s="2209">
        <v>13</v>
      </c>
    </row>
    <row r="60" spans="1:9" ht="12.4" customHeight="1">
      <c r="A60" s="1813">
        <v>14</v>
      </c>
      <c r="B60" s="1789"/>
      <c r="C60" s="1567"/>
      <c r="D60" s="1804"/>
      <c r="E60" s="1815"/>
      <c r="F60" s="2893"/>
      <c r="G60" s="2893"/>
      <c r="H60" s="2893"/>
      <c r="I60" s="2209">
        <v>14</v>
      </c>
    </row>
    <row r="61" spans="1:9" ht="12.4" customHeight="1">
      <c r="A61" s="1813">
        <v>15</v>
      </c>
      <c r="B61" s="1789"/>
      <c r="C61" s="1567"/>
      <c r="D61" s="1804"/>
      <c r="E61" s="1805"/>
      <c r="F61" s="1804"/>
      <c r="G61" s="1804"/>
      <c r="H61" s="1804"/>
      <c r="I61" s="2209">
        <v>15</v>
      </c>
    </row>
    <row r="62" spans="1:9" ht="12.4" customHeight="1">
      <c r="A62" s="1813">
        <v>16</v>
      </c>
      <c r="B62" s="1807"/>
      <c r="C62" s="1808"/>
      <c r="D62" s="1808"/>
      <c r="E62" s="1807"/>
      <c r="F62" s="1808"/>
      <c r="G62" s="1808"/>
      <c r="H62" s="1808"/>
      <c r="I62" s="2209">
        <v>16</v>
      </c>
    </row>
    <row r="63" spans="1:9" ht="12.4" customHeight="1">
      <c r="A63" s="1813">
        <v>17</v>
      </c>
      <c r="B63" s="1807"/>
      <c r="C63" s="1808"/>
      <c r="D63" s="1808"/>
      <c r="E63" s="1807"/>
      <c r="F63" s="1808"/>
      <c r="G63" s="1808"/>
      <c r="H63" s="1808"/>
      <c r="I63" s="2209">
        <v>17</v>
      </c>
    </row>
    <row r="64" spans="1:9" ht="12.75" customHeight="1">
      <c r="A64" s="1813">
        <v>18</v>
      </c>
      <c r="B64" s="2934" t="s">
        <v>2221</v>
      </c>
      <c r="C64" s="1567"/>
      <c r="D64" s="1809">
        <v>0</v>
      </c>
      <c r="E64" s="1807"/>
      <c r="F64" s="1808"/>
      <c r="G64" s="1808"/>
      <c r="H64" s="1809">
        <v>0</v>
      </c>
      <c r="I64" s="2209">
        <v>18</v>
      </c>
    </row>
    <row r="65" spans="1:9" ht="12.75" customHeight="1">
      <c r="A65" s="1813">
        <v>19</v>
      </c>
      <c r="B65" s="1789"/>
      <c r="C65" s="1810" t="s">
        <v>2222</v>
      </c>
      <c r="D65" s="2219">
        <v>12222859</v>
      </c>
      <c r="E65" s="2219">
        <v>642157</v>
      </c>
      <c r="F65" s="1808"/>
      <c r="G65" s="2219">
        <v>271588</v>
      </c>
      <c r="H65" s="1811">
        <v>13136604</v>
      </c>
      <c r="I65" s="2209">
        <v>19</v>
      </c>
    </row>
  </sheetData>
  <pageMargins left="0.65" right="0.25" top="0.5" bottom="0.5" header="0.25" footer="0.25"/>
  <pageSetup orientation="portrait" horizontalDpi="1200" verticalDpi="1200" r:id="rId1"/>
  <headerFooter alignWithMargins="0">
    <oddHeader>&amp;L&amp;"Arial,Regular"&amp;8Road Initials: UPRR  Year: 2012&amp;R&amp;"Arial,Regular"&amp;8 63</oddHeader>
    <oddFooter>&amp;L&amp;"Arial,Regular"&amp;8Railroad Annual Report R-1</oddFooter>
  </headerFooter>
</worksheet>
</file>

<file path=xl/worksheets/sheet53.xml><?xml version="1.0" encoding="utf-8"?>
<worksheet xmlns="http://schemas.openxmlformats.org/spreadsheetml/2006/main" xmlns:r="http://schemas.openxmlformats.org/officeDocument/2006/relationships">
  <sheetPr codeName="Sheet53">
    <pageSetUpPr fitToPage="1"/>
  </sheetPr>
  <dimension ref="A1:S57"/>
  <sheetViews>
    <sheetView zoomScaleNormal="100" workbookViewId="0"/>
  </sheetViews>
  <sheetFormatPr defaultColWidth="5.625" defaultRowHeight="12"/>
  <cols>
    <col min="1" max="1" width="3.375" style="370" customWidth="1"/>
    <col min="2" max="8" width="8.875" style="370" customWidth="1"/>
    <col min="9" max="9" width="12.625" style="370" customWidth="1"/>
    <col min="10" max="10" width="11.125" style="370" customWidth="1"/>
    <col min="11" max="14" width="9" style="370" customWidth="1"/>
    <col min="15" max="16384" width="5.625" style="370"/>
  </cols>
  <sheetData>
    <row r="1" spans="1:19" ht="12.75" customHeight="1">
      <c r="A1" s="2222" t="s">
        <v>2223</v>
      </c>
      <c r="B1" s="2223"/>
      <c r="C1" s="2223"/>
      <c r="D1" s="2223"/>
      <c r="E1" s="2223"/>
      <c r="F1" s="2223"/>
      <c r="G1" s="2223"/>
      <c r="H1" s="2223"/>
      <c r="I1" s="2223"/>
      <c r="J1" s="2224"/>
      <c r="K1" s="2221"/>
      <c r="L1" s="2221"/>
      <c r="M1" s="2221"/>
      <c r="N1" s="2221"/>
      <c r="O1" s="2221"/>
      <c r="P1" s="2221"/>
      <c r="Q1" s="2221"/>
      <c r="R1" s="2221"/>
      <c r="S1" s="2221"/>
    </row>
    <row r="2" spans="1:19" ht="12.75" customHeight="1">
      <c r="A2" s="2855" t="s">
        <v>1</v>
      </c>
      <c r="B2" s="3081"/>
      <c r="C2" s="3081"/>
      <c r="D2" s="3081"/>
      <c r="E2" s="3081"/>
      <c r="F2" s="3081"/>
      <c r="G2" s="3081"/>
      <c r="H2" s="3081"/>
      <c r="I2" s="3081"/>
      <c r="J2" s="1446"/>
      <c r="K2" s="2221"/>
      <c r="L2" s="2221"/>
      <c r="M2" s="2221"/>
      <c r="N2" s="2221"/>
      <c r="O2" s="2221"/>
      <c r="P2" s="2221"/>
      <c r="Q2" s="2221"/>
      <c r="R2" s="2221"/>
      <c r="S2" s="2221"/>
    </row>
    <row r="3" spans="1:19" ht="12.75" customHeight="1">
      <c r="A3" s="3082"/>
      <c r="B3" s="3081"/>
      <c r="C3" s="3081"/>
      <c r="D3" s="3081"/>
      <c r="E3" s="3081"/>
      <c r="F3" s="3081"/>
      <c r="G3" s="3081"/>
      <c r="H3" s="3081"/>
      <c r="I3" s="3081"/>
      <c r="J3" s="1446"/>
      <c r="K3" s="2854"/>
      <c r="L3" s="2221"/>
      <c r="M3" s="2221"/>
      <c r="N3" s="2221"/>
      <c r="O3" s="2221"/>
      <c r="P3" s="2221"/>
      <c r="Q3" s="2221"/>
      <c r="R3" s="2221"/>
      <c r="S3" s="2221"/>
    </row>
    <row r="4" spans="1:19" ht="12.75" customHeight="1">
      <c r="A4" s="3082"/>
      <c r="B4" s="3083" t="s">
        <v>2224</v>
      </c>
      <c r="C4" s="3081"/>
      <c r="D4" s="3081"/>
      <c r="E4" s="3081"/>
      <c r="F4" s="3081"/>
      <c r="G4" s="3081"/>
      <c r="H4" s="3081"/>
      <c r="I4" s="3081"/>
      <c r="J4" s="1446"/>
      <c r="K4" s="2854"/>
      <c r="L4" s="2221"/>
      <c r="M4" s="2221"/>
      <c r="N4" s="2221"/>
      <c r="O4" s="2221"/>
      <c r="P4" s="2221"/>
      <c r="Q4" s="2221"/>
      <c r="R4" s="2221"/>
      <c r="S4" s="2221"/>
    </row>
    <row r="5" spans="1:19" ht="12.75" customHeight="1">
      <c r="A5" s="3084"/>
      <c r="B5" s="3085"/>
      <c r="C5" s="3085"/>
      <c r="D5" s="3085"/>
      <c r="E5" s="3085"/>
      <c r="F5" s="3085"/>
      <c r="G5" s="3085"/>
      <c r="H5" s="3085"/>
      <c r="I5" s="3085"/>
      <c r="J5" s="3086"/>
      <c r="K5" s="2221"/>
      <c r="L5" s="2221"/>
      <c r="M5" s="2221"/>
      <c r="N5" s="2221"/>
      <c r="O5" s="2221"/>
      <c r="P5" s="2221"/>
      <c r="Q5" s="2221"/>
      <c r="R5" s="2221"/>
      <c r="S5" s="2221"/>
    </row>
    <row r="6" spans="1:19" ht="12.75" customHeight="1">
      <c r="A6" s="3087" t="s">
        <v>65</v>
      </c>
      <c r="B6" s="3088" t="s">
        <v>2225</v>
      </c>
      <c r="C6" s="3089"/>
      <c r="D6" s="3089"/>
      <c r="E6" s="3089"/>
      <c r="F6" s="3089"/>
      <c r="G6" s="3089"/>
      <c r="H6" s="3089"/>
      <c r="I6" s="2880"/>
      <c r="J6" s="2880"/>
      <c r="K6" s="2221"/>
      <c r="L6" s="2221"/>
      <c r="M6" s="2221"/>
      <c r="N6" s="2221"/>
      <c r="O6" s="2221"/>
      <c r="P6" s="2221"/>
      <c r="Q6" s="2221"/>
      <c r="R6" s="2221"/>
      <c r="S6" s="2221"/>
    </row>
    <row r="7" spans="1:19" ht="12.75" customHeight="1">
      <c r="A7" s="2881"/>
      <c r="B7" s="1350" t="s">
        <v>2226</v>
      </c>
      <c r="C7" s="2896"/>
      <c r="D7" s="2896"/>
      <c r="E7" s="2896"/>
      <c r="F7" s="2896"/>
      <c r="G7" s="2896"/>
      <c r="H7" s="2896"/>
      <c r="I7" s="2225"/>
      <c r="J7" s="2225"/>
      <c r="K7" s="2221"/>
      <c r="L7" s="2221"/>
      <c r="M7" s="2221"/>
      <c r="N7" s="2221"/>
      <c r="O7" s="2221"/>
      <c r="P7" s="2221"/>
      <c r="Q7" s="2221"/>
      <c r="R7" s="2221"/>
      <c r="S7" s="2221"/>
    </row>
    <row r="8" spans="1:19" ht="12.75" customHeight="1">
      <c r="A8" s="2226"/>
      <c r="B8" s="2227"/>
      <c r="C8" s="3089"/>
      <c r="D8" s="3089"/>
      <c r="E8" s="3089"/>
      <c r="F8" s="3089"/>
      <c r="G8" s="3089"/>
      <c r="H8" s="3089"/>
      <c r="I8" s="2880"/>
      <c r="J8" s="2880"/>
      <c r="K8" s="2221"/>
      <c r="L8" s="2221"/>
      <c r="M8" s="2221"/>
      <c r="N8" s="2221"/>
      <c r="O8" s="2221"/>
      <c r="P8" s="2221"/>
      <c r="Q8" s="2221"/>
      <c r="R8" s="2221"/>
      <c r="S8" s="2221"/>
    </row>
    <row r="9" spans="1:19" ht="12.75" customHeight="1">
      <c r="A9" s="2228"/>
      <c r="B9" s="3088" t="s">
        <v>2227</v>
      </c>
      <c r="C9" s="2227"/>
      <c r="D9" s="3089"/>
      <c r="E9" s="3089"/>
      <c r="F9" s="3089"/>
      <c r="G9" s="3089"/>
      <c r="H9" s="3083"/>
      <c r="I9" s="2229"/>
      <c r="J9" s="2230"/>
      <c r="K9" s="2221"/>
      <c r="L9" s="2221"/>
      <c r="M9" s="2221"/>
      <c r="N9" s="2221"/>
      <c r="O9" s="2221"/>
      <c r="P9" s="2221"/>
      <c r="Q9" s="2221"/>
      <c r="R9" s="2221"/>
      <c r="S9" s="2221"/>
    </row>
    <row r="10" spans="1:19" ht="12.75" customHeight="1">
      <c r="A10" s="2231"/>
      <c r="B10" s="2232" t="s">
        <v>742</v>
      </c>
      <c r="C10" s="1350" t="s">
        <v>2228</v>
      </c>
      <c r="D10" s="2896"/>
      <c r="E10" s="2896"/>
      <c r="F10" s="2896"/>
      <c r="G10" s="2896"/>
      <c r="H10" s="2896"/>
      <c r="I10" s="2225"/>
      <c r="J10" s="2225"/>
      <c r="K10" s="2221"/>
      <c r="L10" s="2221"/>
      <c r="M10" s="2221"/>
      <c r="N10" s="2221"/>
      <c r="O10" s="2221"/>
      <c r="P10" s="2221"/>
      <c r="Q10" s="2854"/>
      <c r="R10" s="2854"/>
      <c r="S10" s="2854"/>
    </row>
    <row r="11" spans="1:19" ht="12.75" customHeight="1">
      <c r="A11" s="2233"/>
      <c r="B11" s="2234" t="s">
        <v>744</v>
      </c>
      <c r="C11" s="3088" t="s">
        <v>2229</v>
      </c>
      <c r="D11" s="3089"/>
      <c r="E11" s="3089"/>
      <c r="F11" s="3089"/>
      <c r="G11" s="3089"/>
      <c r="H11" s="3089"/>
      <c r="I11" s="2880"/>
      <c r="J11" s="2880"/>
      <c r="K11" s="2221"/>
      <c r="L11" s="2221"/>
      <c r="M11" s="2221"/>
      <c r="N11" s="2221"/>
      <c r="O11" s="2221"/>
      <c r="P11" s="2221"/>
      <c r="Q11" s="2854"/>
      <c r="R11" s="2854"/>
      <c r="S11" s="2854"/>
    </row>
    <row r="12" spans="1:19" ht="12.75" customHeight="1">
      <c r="A12" s="2231"/>
      <c r="B12" s="2853"/>
      <c r="C12" s="1350" t="s">
        <v>2230</v>
      </c>
      <c r="D12" s="2896"/>
      <c r="E12" s="2896"/>
      <c r="F12" s="2896"/>
      <c r="G12" s="2896"/>
      <c r="H12" s="2896"/>
      <c r="I12" s="2225"/>
      <c r="J12" s="2225"/>
      <c r="K12" s="2221"/>
      <c r="L12" s="2221"/>
      <c r="M12" s="2221"/>
      <c r="N12" s="2221"/>
      <c r="O12" s="2221"/>
      <c r="P12" s="2221"/>
      <c r="Q12" s="2854"/>
      <c r="R12" s="2854"/>
      <c r="S12" s="2854"/>
    </row>
    <row r="13" spans="1:19" ht="12.75" customHeight="1">
      <c r="A13" s="2231"/>
      <c r="B13" s="2232" t="s">
        <v>746</v>
      </c>
      <c r="C13" s="1350" t="s">
        <v>2231</v>
      </c>
      <c r="D13" s="2896"/>
      <c r="E13" s="2896"/>
      <c r="F13" s="2896"/>
      <c r="G13" s="2896"/>
      <c r="H13" s="2572"/>
      <c r="I13" s="2225"/>
      <c r="J13" s="2225"/>
      <c r="K13" s="2221"/>
      <c r="L13" s="2221"/>
      <c r="M13" s="2221"/>
      <c r="N13" s="2221"/>
      <c r="O13" s="2221"/>
      <c r="P13" s="2221"/>
      <c r="Q13" s="2854"/>
      <c r="R13" s="2854"/>
      <c r="S13" s="2854"/>
    </row>
    <row r="14" spans="1:19" ht="12.75" customHeight="1">
      <c r="A14" s="2233"/>
      <c r="B14" s="2234" t="s">
        <v>749</v>
      </c>
      <c r="C14" s="3088" t="s">
        <v>2232</v>
      </c>
      <c r="D14" s="2227"/>
      <c r="E14" s="3089"/>
      <c r="F14" s="3089"/>
      <c r="G14" s="3089"/>
      <c r="H14" s="3089"/>
      <c r="I14" s="2880"/>
      <c r="J14" s="2880"/>
      <c r="K14" s="2221"/>
      <c r="L14" s="2221"/>
      <c r="M14" s="2221"/>
      <c r="N14" s="2221"/>
      <c r="O14" s="2221"/>
      <c r="P14" s="2221"/>
      <c r="Q14" s="2854"/>
      <c r="R14" s="2854"/>
      <c r="S14" s="2854"/>
    </row>
    <row r="15" spans="1:19" ht="12.75" customHeight="1">
      <c r="A15" s="2231"/>
      <c r="B15" s="2853"/>
      <c r="C15" s="1350" t="s">
        <v>2233</v>
      </c>
      <c r="D15" s="2853"/>
      <c r="E15" s="2896"/>
      <c r="F15" s="2896"/>
      <c r="G15" s="2896"/>
      <c r="H15" s="2896"/>
      <c r="I15" s="2225"/>
      <c r="J15" s="2225"/>
      <c r="K15" s="2221"/>
      <c r="L15" s="2221"/>
      <c r="M15" s="2221"/>
      <c r="N15" s="2221"/>
      <c r="O15" s="2221"/>
      <c r="P15" s="2221"/>
      <c r="Q15" s="2854"/>
      <c r="R15" s="2854"/>
      <c r="S15" s="2854"/>
    </row>
    <row r="16" spans="1:19" ht="12.75" customHeight="1">
      <c r="A16" s="2231"/>
      <c r="B16" s="2232" t="s">
        <v>752</v>
      </c>
      <c r="C16" s="1350" t="s">
        <v>2234</v>
      </c>
      <c r="D16" s="2896"/>
      <c r="E16" s="2896"/>
      <c r="F16" s="2896"/>
      <c r="G16" s="2896"/>
      <c r="H16" s="2896"/>
      <c r="I16" s="2225"/>
      <c r="J16" s="2225"/>
      <c r="K16" s="2221"/>
      <c r="L16" s="2221"/>
      <c r="M16" s="2221"/>
      <c r="N16" s="2221"/>
      <c r="O16" s="2221"/>
      <c r="P16" s="2221"/>
      <c r="Q16" s="2854"/>
      <c r="R16" s="2854"/>
      <c r="S16" s="2854"/>
    </row>
    <row r="17" spans="1:19" ht="12.75" customHeight="1">
      <c r="A17" s="1349" t="s">
        <v>67</v>
      </c>
      <c r="B17" s="3089" t="s">
        <v>2235</v>
      </c>
      <c r="C17" s="3088"/>
      <c r="D17" s="2227"/>
      <c r="E17" s="3089"/>
      <c r="F17" s="3089"/>
      <c r="G17" s="3089"/>
      <c r="H17" s="3083"/>
      <c r="I17" s="2880"/>
      <c r="J17" s="2880"/>
      <c r="K17" s="2221"/>
      <c r="L17" s="2221"/>
      <c r="M17" s="2221"/>
      <c r="N17" s="2221"/>
      <c r="O17" s="2221"/>
      <c r="P17" s="2221"/>
      <c r="Q17" s="2854"/>
      <c r="R17" s="2854"/>
      <c r="S17" s="2854"/>
    </row>
    <row r="18" spans="1:19" ht="12.75" customHeight="1">
      <c r="A18" s="2233"/>
      <c r="B18" s="3089" t="s">
        <v>2236</v>
      </c>
      <c r="C18" s="2235"/>
      <c r="D18" s="2227"/>
      <c r="E18" s="3089"/>
      <c r="F18" s="3089"/>
      <c r="G18" s="3089"/>
      <c r="H18" s="3089"/>
      <c r="I18" s="2880"/>
      <c r="J18" s="2880"/>
      <c r="K18" s="2221"/>
      <c r="L18" s="2221"/>
      <c r="M18" s="2221"/>
      <c r="N18" s="2221"/>
      <c r="O18" s="2221"/>
      <c r="P18" s="2221"/>
      <c r="Q18" s="2854"/>
      <c r="R18" s="2854"/>
      <c r="S18" s="2854"/>
    </row>
    <row r="19" spans="1:19" ht="12.75" customHeight="1">
      <c r="A19" s="2233"/>
      <c r="B19" s="3089" t="s">
        <v>2237</v>
      </c>
      <c r="C19" s="2235"/>
      <c r="D19" s="2227"/>
      <c r="E19" s="3089"/>
      <c r="F19" s="3089"/>
      <c r="G19" s="3089"/>
      <c r="H19" s="3089"/>
      <c r="I19" s="2880"/>
      <c r="J19" s="2236">
        <v>0</v>
      </c>
      <c r="K19" s="2221"/>
      <c r="L19" s="2221"/>
      <c r="M19" s="2221"/>
      <c r="N19" s="2221"/>
      <c r="O19" s="2221"/>
      <c r="P19" s="2221"/>
      <c r="Q19" s="2854"/>
      <c r="R19" s="2854"/>
      <c r="S19" s="2854"/>
    </row>
    <row r="20" spans="1:19" ht="12.75" customHeight="1">
      <c r="A20" s="2231"/>
      <c r="B20" s="2896"/>
      <c r="C20" s="2237"/>
      <c r="D20" s="2896"/>
      <c r="E20" s="2896"/>
      <c r="F20" s="2896"/>
      <c r="G20" s="2896"/>
      <c r="H20" s="2896"/>
      <c r="I20" s="2225"/>
      <c r="J20" s="2238"/>
      <c r="K20" s="2221"/>
      <c r="L20" s="2221"/>
      <c r="M20" s="2221"/>
      <c r="N20" s="2221"/>
      <c r="O20" s="2221"/>
      <c r="P20" s="2221"/>
      <c r="Q20" s="2854"/>
      <c r="R20" s="2854"/>
      <c r="S20" s="2854"/>
    </row>
    <row r="21" spans="1:19" ht="12.75" customHeight="1">
      <c r="A21" s="2233"/>
      <c r="B21" s="3089"/>
      <c r="C21" s="2227"/>
      <c r="D21" s="2227"/>
      <c r="E21" s="3089"/>
      <c r="F21" s="3089"/>
      <c r="G21" s="3089"/>
      <c r="H21" s="3083"/>
      <c r="I21" s="3089"/>
      <c r="J21" s="2880"/>
      <c r="K21" s="2221"/>
      <c r="L21" s="2221"/>
      <c r="M21" s="2221"/>
      <c r="N21" s="2221"/>
      <c r="O21" s="2221"/>
      <c r="P21" s="2221"/>
      <c r="Q21" s="2854"/>
      <c r="R21" s="2854"/>
      <c r="S21" s="2854"/>
    </row>
    <row r="22" spans="1:19" ht="12.75" customHeight="1">
      <c r="A22" s="3547" t="s">
        <v>617</v>
      </c>
      <c r="B22" s="3548"/>
      <c r="C22" s="3548"/>
      <c r="D22" s="3548"/>
      <c r="E22" s="3548"/>
      <c r="F22" s="3548"/>
      <c r="G22" s="3548"/>
      <c r="H22" s="3548"/>
      <c r="I22" s="3548"/>
      <c r="J22" s="3549"/>
      <c r="K22" s="2221"/>
      <c r="L22" s="2221"/>
      <c r="M22" s="2221"/>
      <c r="N22" s="2221"/>
      <c r="O22" s="2221"/>
      <c r="P22" s="2221"/>
      <c r="Q22" s="2854"/>
      <c r="R22" s="2854"/>
      <c r="S22" s="2854"/>
    </row>
    <row r="23" spans="1:19" ht="12.75" customHeight="1">
      <c r="A23" s="2233"/>
      <c r="B23" s="3089"/>
      <c r="C23" s="2235"/>
      <c r="D23" s="3089"/>
      <c r="E23" s="3089"/>
      <c r="F23" s="3089"/>
      <c r="G23" s="3089"/>
      <c r="H23" s="3089"/>
      <c r="I23" s="3089"/>
      <c r="J23" s="2880"/>
      <c r="K23" s="2221"/>
      <c r="L23" s="2221"/>
      <c r="M23" s="2221"/>
      <c r="N23" s="2221"/>
      <c r="O23" s="2221"/>
      <c r="P23" s="2221"/>
      <c r="Q23" s="2854"/>
      <c r="R23" s="2854"/>
      <c r="S23" s="2854"/>
    </row>
    <row r="24" spans="1:19" ht="12.75" customHeight="1">
      <c r="A24" s="1349"/>
      <c r="B24" s="3089"/>
      <c r="C24" s="2227"/>
      <c r="D24" s="2227"/>
      <c r="E24" s="3089"/>
      <c r="F24" s="3089"/>
      <c r="G24" s="3089"/>
      <c r="H24" s="3083"/>
      <c r="I24" s="3089"/>
      <c r="J24" s="2880"/>
      <c r="K24" s="2221"/>
      <c r="L24" s="2221"/>
      <c r="M24" s="2221"/>
      <c r="N24" s="2221"/>
      <c r="O24" s="2221"/>
      <c r="P24" s="2221"/>
      <c r="Q24" s="2854"/>
      <c r="R24" s="2854"/>
      <c r="S24" s="2854"/>
    </row>
    <row r="25" spans="1:19" ht="12.75" customHeight="1">
      <c r="A25" s="2233"/>
      <c r="B25" s="3089"/>
      <c r="C25" s="2235"/>
      <c r="D25" s="2227"/>
      <c r="E25" s="3089"/>
      <c r="F25" s="3089"/>
      <c r="G25" s="3089"/>
      <c r="H25" s="3089"/>
      <c r="I25" s="3089"/>
      <c r="J25" s="2880"/>
      <c r="K25" s="2221"/>
      <c r="L25" s="2221"/>
      <c r="M25" s="2221"/>
      <c r="N25" s="2221"/>
      <c r="O25" s="2221"/>
      <c r="P25" s="2221"/>
      <c r="Q25" s="2854"/>
      <c r="R25" s="2854"/>
      <c r="S25" s="2854"/>
    </row>
    <row r="26" spans="1:19" ht="12.75" customHeight="1">
      <c r="A26" s="2233"/>
      <c r="B26" s="3089"/>
      <c r="C26" s="2235"/>
      <c r="D26" s="3089"/>
      <c r="E26" s="3089"/>
      <c r="F26" s="3089"/>
      <c r="G26" s="3089"/>
      <c r="H26" s="3089"/>
      <c r="I26" s="3089"/>
      <c r="J26" s="2880"/>
      <c r="K26" s="2221"/>
      <c r="L26" s="2221"/>
      <c r="M26" s="2221"/>
      <c r="N26" s="2221"/>
      <c r="O26" s="2221"/>
      <c r="P26" s="2221"/>
      <c r="Q26" s="2854"/>
      <c r="R26" s="2854"/>
      <c r="S26" s="2854"/>
    </row>
    <row r="27" spans="1:19" ht="12.75" customHeight="1">
      <c r="A27" s="1349"/>
      <c r="B27" s="2221"/>
      <c r="C27" s="2227"/>
      <c r="D27" s="2227"/>
      <c r="E27" s="3089"/>
      <c r="F27" s="3089"/>
      <c r="G27" s="3089"/>
      <c r="H27" s="3083"/>
      <c r="I27" s="3089"/>
      <c r="J27" s="2880"/>
      <c r="K27" s="2221"/>
      <c r="L27" s="2221"/>
      <c r="M27" s="2221"/>
      <c r="N27" s="2221"/>
      <c r="O27" s="2221"/>
      <c r="P27" s="2221"/>
      <c r="Q27" s="2854"/>
      <c r="R27" s="2854"/>
      <c r="S27" s="2854"/>
    </row>
    <row r="28" spans="1:19" ht="12.75" customHeight="1">
      <c r="A28" s="2233"/>
      <c r="B28" s="2221"/>
      <c r="C28" s="2235"/>
      <c r="D28" s="2227"/>
      <c r="E28" s="3089"/>
      <c r="F28" s="3089"/>
      <c r="G28" s="3089"/>
      <c r="H28" s="3089"/>
      <c r="I28" s="3089"/>
      <c r="J28" s="2880"/>
      <c r="K28" s="2221"/>
      <c r="L28" s="2221"/>
      <c r="M28" s="2221"/>
      <c r="N28" s="2221"/>
      <c r="O28" s="2221"/>
      <c r="P28" s="2221"/>
      <c r="Q28" s="2854"/>
      <c r="R28" s="2854"/>
      <c r="S28" s="2854"/>
    </row>
    <row r="29" spans="1:19" ht="12.75" customHeight="1">
      <c r="A29" s="2233"/>
      <c r="B29" s="2221"/>
      <c r="C29" s="3089"/>
      <c r="D29" s="3089"/>
      <c r="E29" s="3089"/>
      <c r="F29" s="3089"/>
      <c r="G29" s="3089"/>
      <c r="H29" s="3089"/>
      <c r="I29" s="3089"/>
      <c r="J29" s="2880"/>
      <c r="K29" s="2221"/>
      <c r="L29" s="2221"/>
      <c r="M29" s="2221"/>
      <c r="N29" s="2221"/>
      <c r="O29" s="2221"/>
      <c r="P29" s="2221"/>
      <c r="Q29" s="2854"/>
      <c r="R29" s="2854"/>
      <c r="S29" s="2854"/>
    </row>
    <row r="30" spans="1:19" ht="12.75" customHeight="1">
      <c r="A30" s="2233"/>
      <c r="B30" s="3089"/>
      <c r="C30" s="3089"/>
      <c r="D30" s="3089"/>
      <c r="E30" s="3089"/>
      <c r="F30" s="3089"/>
      <c r="G30" s="3089"/>
      <c r="H30" s="3089"/>
      <c r="I30" s="3089"/>
      <c r="J30" s="2880"/>
      <c r="K30" s="2221"/>
      <c r="L30" s="2221"/>
      <c r="M30" s="2221"/>
      <c r="N30" s="2221"/>
      <c r="O30" s="2221"/>
      <c r="P30" s="2221"/>
      <c r="Q30" s="2854"/>
      <c r="R30" s="2854"/>
      <c r="S30" s="2854"/>
    </row>
    <row r="31" spans="1:19" ht="12.75" customHeight="1">
      <c r="A31" s="2233"/>
      <c r="B31" s="2234"/>
      <c r="C31" s="3088"/>
      <c r="D31" s="3089"/>
      <c r="E31" s="3089"/>
      <c r="F31" s="3089"/>
      <c r="G31" s="3089"/>
      <c r="H31" s="3083"/>
      <c r="I31" s="3089"/>
      <c r="J31" s="2880"/>
      <c r="K31" s="2221"/>
      <c r="L31" s="2221"/>
      <c r="M31" s="2221"/>
      <c r="N31" s="2221"/>
      <c r="O31" s="2221"/>
      <c r="P31" s="2221"/>
      <c r="Q31" s="2854"/>
      <c r="R31" s="2854"/>
      <c r="S31" s="2854"/>
    </row>
    <row r="32" spans="1:19" ht="12.75" customHeight="1">
      <c r="A32" s="2233"/>
      <c r="B32" s="3089"/>
      <c r="C32" s="3088"/>
      <c r="D32" s="3089"/>
      <c r="E32" s="3089"/>
      <c r="F32" s="3089"/>
      <c r="G32" s="3089"/>
      <c r="H32" s="2227"/>
      <c r="I32" s="3089"/>
      <c r="J32" s="2880"/>
      <c r="K32" s="2221"/>
      <c r="L32" s="2221"/>
      <c r="M32" s="2221"/>
      <c r="N32" s="2221"/>
      <c r="O32" s="2221"/>
      <c r="P32" s="2221"/>
      <c r="Q32" s="2854"/>
      <c r="R32" s="2854"/>
      <c r="S32" s="2854"/>
    </row>
    <row r="33" spans="1:19" ht="12.75" customHeight="1">
      <c r="A33" s="2233"/>
      <c r="B33" s="3089"/>
      <c r="C33" s="3088"/>
      <c r="D33" s="3089"/>
      <c r="E33" s="3089"/>
      <c r="F33" s="3089"/>
      <c r="G33" s="3089"/>
      <c r="H33" s="3089"/>
      <c r="I33" s="3089"/>
      <c r="J33" s="2880"/>
      <c r="K33" s="2221"/>
      <c r="L33" s="2221"/>
      <c r="M33" s="2221"/>
      <c r="N33" s="2221"/>
      <c r="O33" s="2221"/>
      <c r="P33" s="2221"/>
      <c r="Q33" s="2854"/>
      <c r="R33" s="2854"/>
      <c r="S33" s="2854"/>
    </row>
    <row r="34" spans="1:19" ht="12.75" customHeight="1">
      <c r="A34" s="2233"/>
      <c r="B34" s="3089"/>
      <c r="C34" s="3089"/>
      <c r="D34" s="3089"/>
      <c r="E34" s="3089"/>
      <c r="F34" s="3089"/>
      <c r="G34" s="3089"/>
      <c r="H34" s="3089"/>
      <c r="I34" s="3089"/>
      <c r="J34" s="2880"/>
      <c r="K34" s="2221"/>
      <c r="L34" s="2221"/>
      <c r="M34" s="2221"/>
      <c r="N34" s="2221"/>
      <c r="O34" s="2221"/>
      <c r="P34" s="2221"/>
      <c r="Q34" s="2854"/>
      <c r="R34" s="2854"/>
      <c r="S34" s="2854"/>
    </row>
    <row r="35" spans="1:19" ht="12.75" customHeight="1">
      <c r="A35" s="2233"/>
      <c r="B35" s="3089"/>
      <c r="C35" s="3089"/>
      <c r="D35" s="3089"/>
      <c r="E35" s="3089"/>
      <c r="F35" s="3089"/>
      <c r="G35" s="3089"/>
      <c r="H35" s="3089"/>
      <c r="I35" s="3089"/>
      <c r="J35" s="2880"/>
      <c r="K35" s="2221"/>
      <c r="L35" s="2221"/>
      <c r="M35" s="2221"/>
      <c r="N35" s="2221"/>
      <c r="O35" s="2221"/>
      <c r="P35" s="2221"/>
      <c r="Q35" s="2854"/>
      <c r="R35" s="2854"/>
      <c r="S35" s="2854"/>
    </row>
    <row r="36" spans="1:19" ht="12.75" customHeight="1">
      <c r="A36" s="2233"/>
      <c r="B36" s="3089"/>
      <c r="C36" s="3089"/>
      <c r="D36" s="3089"/>
      <c r="E36" s="3089"/>
      <c r="F36" s="3089"/>
      <c r="G36" s="3089"/>
      <c r="H36" s="3089"/>
      <c r="I36" s="3089"/>
      <c r="J36" s="2880"/>
      <c r="K36" s="2221"/>
      <c r="L36" s="2221"/>
      <c r="M36" s="2221"/>
      <c r="N36" s="2221"/>
      <c r="O36" s="2221"/>
      <c r="P36" s="2221"/>
      <c r="Q36" s="2854"/>
      <c r="R36" s="2854"/>
      <c r="S36" s="2854"/>
    </row>
    <row r="37" spans="1:19" ht="12.75" customHeight="1">
      <c r="A37" s="2233"/>
      <c r="B37" s="3089"/>
      <c r="C37" s="3089"/>
      <c r="D37" s="3089"/>
      <c r="E37" s="3089"/>
      <c r="F37" s="3089"/>
      <c r="G37" s="3089"/>
      <c r="H37" s="3089"/>
      <c r="I37" s="3089"/>
      <c r="J37" s="2880"/>
      <c r="K37" s="2221"/>
      <c r="L37" s="2221"/>
      <c r="M37" s="2221"/>
      <c r="N37" s="2221"/>
      <c r="O37" s="2221"/>
      <c r="P37" s="2221"/>
      <c r="Q37" s="2854"/>
      <c r="R37" s="2854"/>
      <c r="S37" s="2854"/>
    </row>
    <row r="38" spans="1:19" ht="12.75" customHeight="1">
      <c r="A38" s="2233"/>
      <c r="B38" s="3089"/>
      <c r="C38" s="3089"/>
      <c r="D38" s="3089"/>
      <c r="E38" s="3089"/>
      <c r="F38" s="3089"/>
      <c r="G38" s="3089"/>
      <c r="H38" s="3089"/>
      <c r="I38" s="3089"/>
      <c r="J38" s="2880"/>
      <c r="K38" s="2221"/>
      <c r="L38" s="2221"/>
      <c r="M38" s="2221"/>
      <c r="N38" s="2221"/>
      <c r="O38" s="2221"/>
      <c r="P38" s="2221"/>
      <c r="Q38" s="2221"/>
      <c r="R38" s="2221"/>
      <c r="S38" s="2221"/>
    </row>
    <row r="39" spans="1:19" ht="12.75" customHeight="1">
      <c r="A39" s="2233"/>
      <c r="B39" s="3089"/>
      <c r="C39" s="3089"/>
      <c r="D39" s="3089"/>
      <c r="E39" s="3089"/>
      <c r="F39" s="3089"/>
      <c r="G39" s="3089"/>
      <c r="H39" s="3089"/>
      <c r="I39" s="3089"/>
      <c r="J39" s="2880"/>
      <c r="K39" s="2221"/>
      <c r="L39" s="2221"/>
      <c r="M39" s="2221"/>
      <c r="N39" s="2221"/>
      <c r="O39" s="2221"/>
      <c r="P39" s="2221"/>
      <c r="Q39" s="2221"/>
      <c r="R39" s="2221"/>
      <c r="S39" s="2221"/>
    </row>
    <row r="40" spans="1:19" ht="12.75" customHeight="1">
      <c r="A40" s="2233"/>
      <c r="B40" s="3089"/>
      <c r="C40" s="3089"/>
      <c r="D40" s="3089"/>
      <c r="E40" s="3089"/>
      <c r="F40" s="3089"/>
      <c r="G40" s="3089"/>
      <c r="H40" s="3089"/>
      <c r="I40" s="3089"/>
      <c r="J40" s="2880"/>
      <c r="K40" s="2221"/>
      <c r="L40" s="2221"/>
      <c r="M40" s="2221"/>
      <c r="N40" s="2221"/>
      <c r="O40" s="2221"/>
      <c r="P40" s="2221"/>
      <c r="Q40" s="2221"/>
      <c r="R40" s="2221"/>
      <c r="S40" s="2221"/>
    </row>
    <row r="41" spans="1:19" ht="12.75" customHeight="1">
      <c r="A41" s="2233"/>
      <c r="B41" s="3089"/>
      <c r="C41" s="3089"/>
      <c r="D41" s="3089"/>
      <c r="E41" s="3089"/>
      <c r="F41" s="3089"/>
      <c r="G41" s="3089"/>
      <c r="H41" s="3089"/>
      <c r="I41" s="3089"/>
      <c r="J41" s="2880"/>
      <c r="K41" s="2221"/>
      <c r="L41" s="2221"/>
      <c r="M41" s="2221"/>
      <c r="N41" s="2221"/>
      <c r="O41" s="2221"/>
      <c r="P41" s="2221"/>
      <c r="Q41" s="2221"/>
      <c r="R41" s="2221"/>
      <c r="S41" s="2221"/>
    </row>
    <row r="42" spans="1:19" ht="12.75" customHeight="1">
      <c r="A42" s="2233"/>
      <c r="B42" s="3089"/>
      <c r="C42" s="3089"/>
      <c r="D42" s="3089"/>
      <c r="E42" s="3089"/>
      <c r="F42" s="3089"/>
      <c r="G42" s="3089"/>
      <c r="H42" s="3089"/>
      <c r="I42" s="3089"/>
      <c r="J42" s="2880"/>
      <c r="K42" s="2221"/>
      <c r="L42" s="2221"/>
      <c r="M42" s="2221"/>
      <c r="N42" s="2221"/>
      <c r="O42" s="2221"/>
      <c r="P42" s="2221"/>
      <c r="Q42" s="2221"/>
      <c r="R42" s="2221"/>
      <c r="S42" s="2221"/>
    </row>
    <row r="43" spans="1:19" ht="12.75" customHeight="1">
      <c r="A43" s="2233"/>
      <c r="B43" s="3089"/>
      <c r="C43" s="3089"/>
      <c r="D43" s="3089"/>
      <c r="E43" s="3089"/>
      <c r="F43" s="3089"/>
      <c r="G43" s="3089"/>
      <c r="H43" s="3089"/>
      <c r="I43" s="3089"/>
      <c r="J43" s="2880"/>
      <c r="K43" s="2221"/>
      <c r="L43" s="2221"/>
      <c r="M43" s="2221"/>
      <c r="N43" s="2221"/>
      <c r="O43" s="2221"/>
      <c r="P43" s="2221"/>
      <c r="Q43" s="2221"/>
      <c r="R43" s="2221"/>
      <c r="S43" s="2221"/>
    </row>
    <row r="44" spans="1:19" ht="12.75" customHeight="1">
      <c r="A44" s="2233"/>
      <c r="B44" s="3089"/>
      <c r="C44" s="3089"/>
      <c r="D44" s="3089"/>
      <c r="E44" s="3089"/>
      <c r="F44" s="3089"/>
      <c r="G44" s="3089"/>
      <c r="H44" s="3089"/>
      <c r="I44" s="3089"/>
      <c r="J44" s="2880"/>
      <c r="K44" s="2221"/>
      <c r="L44" s="2221"/>
      <c r="M44" s="2221"/>
      <c r="N44" s="2221"/>
      <c r="O44" s="2221"/>
      <c r="P44" s="2221"/>
      <c r="Q44" s="2221"/>
      <c r="R44" s="2221"/>
      <c r="S44" s="2221"/>
    </row>
    <row r="45" spans="1:19" ht="12.75" customHeight="1">
      <c r="A45" s="2233"/>
      <c r="B45" s="3089"/>
      <c r="C45" s="3089"/>
      <c r="D45" s="3089"/>
      <c r="E45" s="3089"/>
      <c r="F45" s="3089"/>
      <c r="G45" s="3089"/>
      <c r="H45" s="3089"/>
      <c r="I45" s="3089"/>
      <c r="J45" s="2880"/>
      <c r="K45" s="2221"/>
      <c r="L45" s="2221"/>
      <c r="M45" s="2221"/>
      <c r="N45" s="2221"/>
      <c r="O45" s="2221"/>
      <c r="P45" s="2221"/>
      <c r="Q45" s="2221"/>
      <c r="R45" s="2221"/>
      <c r="S45" s="2221"/>
    </row>
    <row r="46" spans="1:19" ht="12.75" customHeight="1">
      <c r="A46" s="2233"/>
      <c r="B46" s="3089"/>
      <c r="C46" s="3089"/>
      <c r="D46" s="3089"/>
      <c r="E46" s="3089"/>
      <c r="F46" s="3089"/>
      <c r="G46" s="3089"/>
      <c r="H46" s="3089"/>
      <c r="I46" s="3089"/>
      <c r="J46" s="2880"/>
      <c r="K46" s="2221"/>
      <c r="L46" s="2221"/>
      <c r="M46" s="2221"/>
      <c r="N46" s="2221"/>
      <c r="O46" s="2221"/>
      <c r="P46" s="2221"/>
      <c r="Q46" s="2221"/>
      <c r="R46" s="2221"/>
      <c r="S46" s="2221"/>
    </row>
    <row r="47" spans="1:19" ht="12.75" customHeight="1">
      <c r="A47" s="2233"/>
      <c r="B47" s="3089"/>
      <c r="C47" s="3089"/>
      <c r="D47" s="3089"/>
      <c r="E47" s="3089"/>
      <c r="F47" s="3089"/>
      <c r="G47" s="3089"/>
      <c r="H47" s="3089"/>
      <c r="I47" s="3089"/>
      <c r="J47" s="2880"/>
      <c r="K47" s="2221"/>
      <c r="L47" s="2221"/>
      <c r="M47" s="2221"/>
      <c r="N47" s="2221"/>
      <c r="O47" s="2221"/>
      <c r="P47" s="2221"/>
      <c r="Q47" s="2221"/>
      <c r="R47" s="2221"/>
      <c r="S47" s="2221"/>
    </row>
    <row r="48" spans="1:19" ht="12.75" customHeight="1">
      <c r="A48" s="2233"/>
      <c r="B48" s="3089"/>
      <c r="C48" s="3089"/>
      <c r="D48" s="3089"/>
      <c r="E48" s="3089"/>
      <c r="F48" s="3089"/>
      <c r="G48" s="3089"/>
      <c r="H48" s="3089"/>
      <c r="I48" s="3089"/>
      <c r="J48" s="2880"/>
      <c r="K48" s="2221"/>
      <c r="L48" s="2221"/>
      <c r="M48" s="2221"/>
      <c r="N48" s="2221"/>
      <c r="O48" s="2221"/>
      <c r="P48" s="2221"/>
      <c r="Q48" s="2221"/>
      <c r="R48" s="2221"/>
      <c r="S48" s="2221"/>
    </row>
    <row r="49" spans="1:19" ht="12.75" customHeight="1">
      <c r="A49" s="2233"/>
      <c r="B49" s="3089"/>
      <c r="C49" s="3089"/>
      <c r="D49" s="3089"/>
      <c r="E49" s="3089"/>
      <c r="F49" s="3089"/>
      <c r="G49" s="3089"/>
      <c r="H49" s="3089"/>
      <c r="I49" s="3089"/>
      <c r="J49" s="2880"/>
      <c r="K49" s="1812"/>
      <c r="L49" s="1812"/>
      <c r="M49" s="1812"/>
      <c r="N49" s="1812"/>
      <c r="O49" s="1812"/>
      <c r="P49" s="1812"/>
      <c r="Q49" s="1812"/>
      <c r="R49" s="1812"/>
      <c r="S49" s="1812"/>
    </row>
    <row r="50" spans="1:19" ht="12.75" customHeight="1">
      <c r="A50" s="2233"/>
      <c r="B50" s="3089"/>
      <c r="C50" s="3089"/>
      <c r="D50" s="3089"/>
      <c r="E50" s="3089"/>
      <c r="F50" s="3089"/>
      <c r="G50" s="3089"/>
      <c r="H50" s="3089"/>
      <c r="I50" s="3089"/>
      <c r="J50" s="2880"/>
      <c r="K50" s="1812"/>
      <c r="L50" s="1812"/>
      <c r="M50" s="1812"/>
      <c r="N50" s="1812"/>
      <c r="O50" s="1812"/>
      <c r="P50" s="1812"/>
      <c r="Q50" s="1812"/>
      <c r="R50" s="1812"/>
      <c r="S50" s="1812"/>
    </row>
    <row r="51" spans="1:19" ht="12.75" customHeight="1">
      <c r="A51" s="2233"/>
      <c r="B51" s="3089"/>
      <c r="C51" s="3089"/>
      <c r="D51" s="3089"/>
      <c r="E51" s="3089"/>
      <c r="F51" s="3089"/>
      <c r="G51" s="3089"/>
      <c r="H51" s="3089"/>
      <c r="I51" s="3089"/>
      <c r="J51" s="2880"/>
      <c r="K51" s="1812"/>
      <c r="L51" s="1812"/>
      <c r="M51" s="1812"/>
      <c r="N51" s="1812"/>
      <c r="O51" s="1812"/>
      <c r="P51" s="1812"/>
      <c r="Q51" s="1812"/>
      <c r="R51" s="1812"/>
      <c r="S51" s="1812"/>
    </row>
    <row r="52" spans="1:19" ht="12.75" customHeight="1">
      <c r="A52" s="2233"/>
      <c r="B52" s="3089"/>
      <c r="C52" s="3089"/>
      <c r="D52" s="3089"/>
      <c r="E52" s="3089"/>
      <c r="F52" s="3089"/>
      <c r="G52" s="3089"/>
      <c r="H52" s="3089"/>
      <c r="I52" s="3089"/>
      <c r="J52" s="2880"/>
      <c r="K52" s="1812"/>
      <c r="L52" s="1812"/>
      <c r="M52" s="1812"/>
      <c r="N52" s="1812"/>
      <c r="O52" s="1812"/>
      <c r="P52" s="1812"/>
      <c r="Q52" s="1812"/>
      <c r="R52" s="1812"/>
      <c r="S52" s="1812"/>
    </row>
    <row r="53" spans="1:19" ht="12.75" customHeight="1">
      <c r="A53" s="2233"/>
      <c r="B53" s="3089"/>
      <c r="C53" s="3089"/>
      <c r="D53" s="3089"/>
      <c r="E53" s="3089"/>
      <c r="F53" s="3089"/>
      <c r="G53" s="3089"/>
      <c r="H53" s="3089"/>
      <c r="I53" s="3089"/>
      <c r="J53" s="2880"/>
      <c r="K53" s="1812"/>
      <c r="L53" s="1812"/>
      <c r="M53" s="1812"/>
      <c r="N53" s="1812"/>
      <c r="O53" s="1812"/>
      <c r="P53" s="1812"/>
      <c r="Q53" s="1812"/>
      <c r="R53" s="1812"/>
      <c r="S53" s="1812"/>
    </row>
    <row r="54" spans="1:19" ht="12.75" customHeight="1">
      <c r="A54" s="2233"/>
      <c r="B54" s="3089"/>
      <c r="C54" s="3089"/>
      <c r="D54" s="3089"/>
      <c r="E54" s="3089"/>
      <c r="F54" s="3089"/>
      <c r="G54" s="3089"/>
      <c r="H54" s="3089"/>
      <c r="I54" s="3089"/>
      <c r="J54" s="2880"/>
      <c r="K54" s="1812"/>
      <c r="L54" s="1812"/>
      <c r="M54" s="1812"/>
      <c r="N54" s="1812"/>
      <c r="O54" s="1812"/>
      <c r="P54" s="1812"/>
      <c r="Q54" s="1812"/>
      <c r="R54" s="1812"/>
      <c r="S54" s="1812"/>
    </row>
    <row r="55" spans="1:19" ht="12.75" customHeight="1">
      <c r="A55" s="2233"/>
      <c r="B55" s="3089"/>
      <c r="C55" s="3089"/>
      <c r="D55" s="3089"/>
      <c r="E55" s="3089"/>
      <c r="F55" s="3089"/>
      <c r="G55" s="3089"/>
      <c r="H55" s="3089"/>
      <c r="I55" s="3089"/>
      <c r="J55" s="2880"/>
      <c r="K55" s="1812"/>
      <c r="L55" s="1812"/>
      <c r="M55" s="1812"/>
      <c r="N55" s="1812"/>
      <c r="O55" s="1812"/>
      <c r="P55" s="1812"/>
      <c r="Q55" s="1812"/>
      <c r="R55" s="1812"/>
      <c r="S55" s="1812"/>
    </row>
    <row r="56" spans="1:19" ht="12.75" customHeight="1">
      <c r="A56" s="2233"/>
      <c r="B56" s="3089"/>
      <c r="C56" s="3089"/>
      <c r="D56" s="3089"/>
      <c r="E56" s="3089"/>
      <c r="F56" s="3089"/>
      <c r="G56" s="3089"/>
      <c r="H56" s="3089"/>
      <c r="I56" s="3089"/>
      <c r="J56" s="2880"/>
      <c r="K56" s="1812"/>
      <c r="L56" s="1812"/>
      <c r="M56" s="1812"/>
      <c r="N56" s="1812"/>
      <c r="O56" s="1812"/>
      <c r="P56" s="1812"/>
      <c r="Q56" s="1812"/>
      <c r="R56" s="1812"/>
      <c r="S56" s="1812"/>
    </row>
    <row r="57" spans="1:19" ht="12.75" customHeight="1">
      <c r="A57" s="2231"/>
      <c r="B57" s="2896"/>
      <c r="C57" s="2896"/>
      <c r="D57" s="2896"/>
      <c r="E57" s="2896"/>
      <c r="F57" s="2896"/>
      <c r="G57" s="2896"/>
      <c r="H57" s="2896"/>
      <c r="I57" s="2896"/>
      <c r="J57" s="2225"/>
      <c r="K57" s="1812"/>
      <c r="L57" s="1812"/>
      <c r="M57" s="1812"/>
      <c r="N57" s="1812"/>
      <c r="O57" s="1812"/>
      <c r="P57" s="1812"/>
      <c r="Q57" s="1812"/>
      <c r="R57" s="1812"/>
      <c r="S57" s="1812"/>
    </row>
  </sheetData>
  <mergeCells count="1">
    <mergeCell ref="A22:J22"/>
  </mergeCells>
  <pageMargins left="0.65" right="0.25" top="0.5" bottom="0.5" header="0.25" footer="0.25"/>
  <pageSetup orientation="portrait" horizontalDpi="1200" verticalDpi="1200" r:id="rId1"/>
  <headerFooter alignWithMargins="0">
    <oddHeader>&amp;L&amp;"Arial,Regular"&amp;8 64&amp;R&amp;"Arial,Regular"&amp;8Road Initials: UPRR  Year: 2012</oddHeader>
    <oddFooter>&amp;L&amp;"Arial,Regular"&amp;8Railroad Annual Report R-1</oddFooter>
  </headerFooter>
</worksheet>
</file>

<file path=xl/worksheets/sheet54.xml><?xml version="1.0" encoding="utf-8"?>
<worksheet xmlns="http://schemas.openxmlformats.org/spreadsheetml/2006/main" xmlns:r="http://schemas.openxmlformats.org/officeDocument/2006/relationships">
  <sheetPr codeName="Sheet54">
    <pageSetUpPr fitToPage="1"/>
  </sheetPr>
  <dimension ref="A1:F58"/>
  <sheetViews>
    <sheetView zoomScaleNormal="100" workbookViewId="0"/>
  </sheetViews>
  <sheetFormatPr defaultRowHeight="12"/>
  <cols>
    <col min="1" max="1" width="3.375" style="1751" bestFit="1" customWidth="1"/>
    <col min="2" max="2" width="5.875" style="1751" customWidth="1"/>
    <col min="3" max="3" width="49.875" style="1751" customWidth="1"/>
    <col min="4" max="5" width="12" style="1751" customWidth="1"/>
    <col min="6" max="6" width="3.375" style="1751" bestFit="1" customWidth="1"/>
    <col min="7" max="16384" width="9" style="1751"/>
  </cols>
  <sheetData>
    <row r="1" spans="1:6" ht="12.75">
      <c r="A1" s="747"/>
      <c r="B1" s="979"/>
      <c r="C1" s="722"/>
      <c r="D1" s="979"/>
      <c r="E1" s="979"/>
      <c r="F1" s="723"/>
    </row>
    <row r="2" spans="1:6" ht="12.75">
      <c r="A2" s="721"/>
      <c r="B2" s="975"/>
      <c r="C2" s="972" t="s">
        <v>2238</v>
      </c>
      <c r="D2" s="975"/>
      <c r="E2" s="975"/>
      <c r="F2" s="974"/>
    </row>
    <row r="3" spans="1:6" ht="12.75">
      <c r="A3" s="721"/>
      <c r="B3" s="975"/>
      <c r="C3" s="972" t="s">
        <v>2239</v>
      </c>
      <c r="D3" s="975"/>
      <c r="E3" s="975"/>
      <c r="F3" s="974"/>
    </row>
    <row r="4" spans="1:6" ht="12.75">
      <c r="A4" s="721"/>
      <c r="B4" s="975"/>
      <c r="C4" s="975"/>
      <c r="D4" s="975"/>
      <c r="E4" s="975"/>
      <c r="F4" s="974"/>
    </row>
    <row r="5" spans="1:6" ht="12.75">
      <c r="A5" s="721"/>
      <c r="B5" s="972" t="s">
        <v>2240</v>
      </c>
      <c r="C5" s="975"/>
      <c r="D5" s="975"/>
      <c r="E5" s="975"/>
      <c r="F5" s="974"/>
    </row>
    <row r="6" spans="1:6" ht="12.75">
      <c r="A6" s="721"/>
      <c r="B6" s="972" t="s">
        <v>2241</v>
      </c>
      <c r="C6" s="975"/>
      <c r="D6" s="975"/>
      <c r="E6" s="975"/>
      <c r="F6" s="974"/>
    </row>
    <row r="7" spans="1:6" ht="12.75">
      <c r="A7" s="721"/>
      <c r="B7" s="972" t="s">
        <v>2242</v>
      </c>
      <c r="C7" s="975"/>
      <c r="D7" s="975"/>
      <c r="E7" s="975"/>
      <c r="F7" s="974"/>
    </row>
    <row r="8" spans="1:6" ht="12.75">
      <c r="A8" s="721"/>
      <c r="B8" s="972" t="s">
        <v>2243</v>
      </c>
      <c r="C8" s="975"/>
      <c r="D8" s="975"/>
      <c r="E8" s="975"/>
      <c r="F8" s="974"/>
    </row>
    <row r="9" spans="1:6" ht="12.75">
      <c r="A9" s="721"/>
      <c r="B9" s="972" t="s">
        <v>2244</v>
      </c>
      <c r="C9" s="975"/>
      <c r="D9" s="975"/>
      <c r="E9" s="975"/>
      <c r="F9" s="974"/>
    </row>
    <row r="10" spans="1:6" ht="12.75">
      <c r="A10" s="721"/>
      <c r="B10" s="972" t="s">
        <v>2245</v>
      </c>
      <c r="C10" s="975"/>
      <c r="D10" s="975"/>
      <c r="E10" s="975"/>
      <c r="F10" s="974"/>
    </row>
    <row r="11" spans="1:6" ht="12.75">
      <c r="A11" s="721"/>
      <c r="B11" s="975"/>
      <c r="C11" s="975"/>
      <c r="D11" s="975"/>
      <c r="E11" s="975"/>
      <c r="F11" s="974"/>
    </row>
    <row r="12" spans="1:6" ht="12.75">
      <c r="A12" s="721"/>
      <c r="B12" s="972" t="s">
        <v>2246</v>
      </c>
      <c r="C12" s="975"/>
      <c r="D12" s="975"/>
      <c r="E12" s="975"/>
      <c r="F12" s="974"/>
    </row>
    <row r="13" spans="1:6" ht="12.75">
      <c r="A13" s="721"/>
      <c r="B13" s="972" t="s">
        <v>2247</v>
      </c>
      <c r="C13" s="975"/>
      <c r="D13" s="975"/>
      <c r="E13" s="975"/>
      <c r="F13" s="974"/>
    </row>
    <row r="14" spans="1:6" ht="12.75">
      <c r="A14" s="721"/>
      <c r="B14" s="972"/>
      <c r="C14" s="975"/>
      <c r="D14" s="975"/>
      <c r="E14" s="975"/>
      <c r="F14" s="974"/>
    </row>
    <row r="15" spans="1:6" ht="12.75">
      <c r="A15" s="971"/>
      <c r="B15" s="724"/>
      <c r="C15" s="724"/>
      <c r="D15" s="724"/>
      <c r="E15" s="724"/>
      <c r="F15" s="719"/>
    </row>
    <row r="16" spans="1:6" ht="12.75">
      <c r="A16" s="1047" t="s">
        <v>7</v>
      </c>
      <c r="B16" s="970" t="s">
        <v>14</v>
      </c>
      <c r="C16" s="974"/>
      <c r="D16" s="974"/>
      <c r="E16" s="974"/>
      <c r="F16" s="970" t="s">
        <v>7</v>
      </c>
    </row>
    <row r="17" spans="1:6" ht="12.75">
      <c r="A17" s="1047" t="s">
        <v>12</v>
      </c>
      <c r="B17" s="970" t="s">
        <v>12</v>
      </c>
      <c r="C17" s="970" t="s">
        <v>1474</v>
      </c>
      <c r="D17" s="970" t="s">
        <v>2248</v>
      </c>
      <c r="E17" s="970" t="s">
        <v>2249</v>
      </c>
      <c r="F17" s="970" t="s">
        <v>12</v>
      </c>
    </row>
    <row r="18" spans="1:6" ht="12.75">
      <c r="A18" s="969"/>
      <c r="B18" s="963" t="s">
        <v>21</v>
      </c>
      <c r="C18" s="963" t="s">
        <v>22</v>
      </c>
      <c r="D18" s="963" t="s">
        <v>23</v>
      </c>
      <c r="E18" s="963" t="s">
        <v>168</v>
      </c>
      <c r="F18" s="719"/>
    </row>
    <row r="19" spans="1:6" ht="12.75">
      <c r="A19" s="941">
        <v>1</v>
      </c>
      <c r="B19" s="755"/>
      <c r="C19" s="719"/>
      <c r="D19" s="1981"/>
      <c r="E19" s="1981"/>
      <c r="F19" s="963">
        <v>1</v>
      </c>
    </row>
    <row r="20" spans="1:6" ht="12.75">
      <c r="A20" s="941">
        <v>2</v>
      </c>
      <c r="B20" s="2188">
        <v>603</v>
      </c>
      <c r="C20" s="2189" t="s">
        <v>2250</v>
      </c>
      <c r="D20" s="842"/>
      <c r="E20" s="842"/>
      <c r="F20" s="963">
        <v>2</v>
      </c>
    </row>
    <row r="21" spans="1:6" ht="12.75">
      <c r="A21" s="941">
        <v>3</v>
      </c>
      <c r="B21" s="2188"/>
      <c r="C21" s="2190" t="s">
        <v>2251</v>
      </c>
      <c r="D21" s="842"/>
      <c r="E21" s="842">
        <v>688</v>
      </c>
      <c r="F21" s="963">
        <v>3</v>
      </c>
    </row>
    <row r="22" spans="1:6" ht="12.75">
      <c r="A22" s="941">
        <v>4</v>
      </c>
      <c r="B22" s="2188"/>
      <c r="C22" s="2190" t="s">
        <v>2252</v>
      </c>
      <c r="D22" s="842"/>
      <c r="E22" s="842">
        <v>123</v>
      </c>
      <c r="F22" s="963">
        <v>4</v>
      </c>
    </row>
    <row r="23" spans="1:6" ht="12.75">
      <c r="A23" s="941">
        <v>5</v>
      </c>
      <c r="B23" s="2188"/>
      <c r="C23" s="2189" t="s">
        <v>739</v>
      </c>
      <c r="D23" s="842"/>
      <c r="E23" s="842">
        <v>811</v>
      </c>
      <c r="F23" s="963">
        <v>5</v>
      </c>
    </row>
    <row r="24" spans="1:6" ht="12.75">
      <c r="A24" s="941">
        <v>6</v>
      </c>
      <c r="B24" s="2188"/>
      <c r="C24" s="2189"/>
      <c r="D24" s="842"/>
      <c r="E24" s="842"/>
      <c r="F24" s="963">
        <v>6</v>
      </c>
    </row>
    <row r="25" spans="1:6" ht="12.75">
      <c r="A25" s="941">
        <v>7</v>
      </c>
      <c r="B25" s="2188">
        <v>606</v>
      </c>
      <c r="C25" s="2189" t="s">
        <v>2253</v>
      </c>
      <c r="D25" s="842"/>
      <c r="E25" s="842"/>
      <c r="F25" s="963">
        <v>7</v>
      </c>
    </row>
    <row r="26" spans="1:6" ht="12.75">
      <c r="A26" s="941">
        <v>8</v>
      </c>
      <c r="B26" s="2188"/>
      <c r="C26" s="2190" t="s">
        <v>2254</v>
      </c>
      <c r="D26" s="842"/>
      <c r="E26" s="842">
        <v>2614</v>
      </c>
      <c r="F26" s="963">
        <v>8</v>
      </c>
    </row>
    <row r="27" spans="1:6" ht="12.75">
      <c r="A27" s="941">
        <v>9</v>
      </c>
      <c r="B27" s="2188"/>
      <c r="C27" s="2190" t="s">
        <v>3184</v>
      </c>
      <c r="D27" s="842"/>
      <c r="E27" s="842">
        <v>994</v>
      </c>
      <c r="F27" s="963">
        <v>9</v>
      </c>
    </row>
    <row r="28" spans="1:6" ht="12.75">
      <c r="A28" s="941">
        <v>10</v>
      </c>
      <c r="B28" s="2188"/>
      <c r="C28" s="2189"/>
      <c r="D28" s="842"/>
      <c r="E28" s="842"/>
      <c r="F28" s="963">
        <v>10</v>
      </c>
    </row>
    <row r="29" spans="1:6" ht="12.75">
      <c r="A29" s="941">
        <v>11</v>
      </c>
      <c r="B29" s="2188"/>
      <c r="C29" s="2189"/>
      <c r="D29" s="842"/>
      <c r="E29" s="842"/>
      <c r="F29" s="963">
        <v>11</v>
      </c>
    </row>
    <row r="30" spans="1:6" ht="12.75">
      <c r="A30" s="941">
        <v>12</v>
      </c>
      <c r="B30" s="2188">
        <v>616</v>
      </c>
      <c r="C30" s="2189" t="s">
        <v>2255</v>
      </c>
      <c r="D30" s="842"/>
      <c r="E30" s="842"/>
      <c r="F30" s="963">
        <v>12</v>
      </c>
    </row>
    <row r="31" spans="1:6" ht="12.75">
      <c r="A31" s="941">
        <v>13</v>
      </c>
      <c r="B31" s="2188"/>
      <c r="C31" s="2190" t="s">
        <v>2254</v>
      </c>
      <c r="D31" s="842">
        <v>2614</v>
      </c>
      <c r="E31" s="842"/>
      <c r="F31" s="963">
        <v>13</v>
      </c>
    </row>
    <row r="32" spans="1:6" ht="12.75">
      <c r="A32" s="941">
        <v>14</v>
      </c>
      <c r="B32" s="2188"/>
      <c r="C32" s="2190" t="s">
        <v>3184</v>
      </c>
      <c r="D32" s="842">
        <v>994</v>
      </c>
      <c r="E32" s="842"/>
      <c r="F32" s="963">
        <v>14</v>
      </c>
    </row>
    <row r="33" spans="1:6" ht="12.75">
      <c r="A33" s="941">
        <v>15</v>
      </c>
      <c r="B33" s="2188"/>
      <c r="C33" s="2189"/>
      <c r="D33" s="842"/>
      <c r="E33" s="842"/>
      <c r="F33" s="963">
        <v>15</v>
      </c>
    </row>
    <row r="34" spans="1:6" ht="12.75">
      <c r="A34" s="941">
        <v>16</v>
      </c>
      <c r="B34" s="2188">
        <v>620</v>
      </c>
      <c r="C34" s="2189" t="s">
        <v>2256</v>
      </c>
      <c r="D34" s="842"/>
      <c r="E34" s="842"/>
      <c r="F34" s="963">
        <v>16</v>
      </c>
    </row>
    <row r="35" spans="1:6" ht="12.75">
      <c r="A35" s="941">
        <v>17</v>
      </c>
      <c r="B35" s="2188"/>
      <c r="C35" s="2189" t="s">
        <v>2251</v>
      </c>
      <c r="D35" s="842">
        <v>688</v>
      </c>
      <c r="E35" s="842"/>
      <c r="F35" s="963">
        <v>17</v>
      </c>
    </row>
    <row r="36" spans="1:6" ht="12.75">
      <c r="A36" s="941">
        <v>18</v>
      </c>
      <c r="B36" s="2188"/>
      <c r="C36" s="2189" t="s">
        <v>2252</v>
      </c>
      <c r="D36" s="842">
        <v>123</v>
      </c>
      <c r="E36" s="842"/>
      <c r="F36" s="963">
        <v>18</v>
      </c>
    </row>
    <row r="37" spans="1:6" ht="12.75">
      <c r="A37" s="941">
        <v>19</v>
      </c>
      <c r="B37" s="2188"/>
      <c r="C37" s="2189" t="s">
        <v>739</v>
      </c>
      <c r="D37" s="842">
        <v>811</v>
      </c>
      <c r="E37" s="842"/>
      <c r="F37" s="963">
        <v>19</v>
      </c>
    </row>
    <row r="38" spans="1:6" ht="12.75">
      <c r="A38" s="941">
        <v>20</v>
      </c>
      <c r="B38" s="2188"/>
      <c r="C38" s="2190"/>
      <c r="D38" s="842"/>
      <c r="E38" s="2191"/>
      <c r="F38" s="963">
        <v>20</v>
      </c>
    </row>
    <row r="39" spans="1:6" ht="12.75">
      <c r="A39" s="941">
        <v>21</v>
      </c>
      <c r="B39" s="2188"/>
      <c r="C39" s="2189"/>
      <c r="D39" s="842"/>
      <c r="E39" s="371"/>
      <c r="F39" s="963">
        <v>21</v>
      </c>
    </row>
    <row r="40" spans="1:6" ht="12.75">
      <c r="A40" s="941">
        <v>22</v>
      </c>
      <c r="B40" s="2188"/>
      <c r="C40" s="2189"/>
      <c r="D40" s="842"/>
      <c r="E40" s="2191"/>
      <c r="F40" s="963">
        <v>22</v>
      </c>
    </row>
    <row r="41" spans="1:6" ht="12.75">
      <c r="A41" s="941">
        <v>23</v>
      </c>
      <c r="B41" s="719"/>
      <c r="C41" s="2144"/>
      <c r="D41" s="1981"/>
      <c r="E41" s="1981"/>
      <c r="F41" s="963">
        <v>23</v>
      </c>
    </row>
    <row r="42" spans="1:6" ht="12.75">
      <c r="A42" s="941">
        <v>24</v>
      </c>
      <c r="B42" s="719"/>
      <c r="C42" s="2144"/>
      <c r="D42" s="1981"/>
      <c r="E42" s="2192"/>
      <c r="F42" s="963">
        <v>24</v>
      </c>
    </row>
    <row r="43" spans="1:6" ht="12.75">
      <c r="A43" s="941">
        <v>25</v>
      </c>
      <c r="B43" s="719"/>
      <c r="C43" s="2144"/>
      <c r="D43" s="1981"/>
      <c r="E43" s="1981"/>
      <c r="F43" s="963">
        <v>25</v>
      </c>
    </row>
    <row r="44" spans="1:6" ht="12.75">
      <c r="A44" s="941">
        <v>26</v>
      </c>
      <c r="B44" s="719"/>
      <c r="C44" s="2144"/>
      <c r="D44" s="1981"/>
      <c r="E44" s="2192"/>
      <c r="F44" s="963">
        <v>26</v>
      </c>
    </row>
    <row r="45" spans="1:6" ht="12.75">
      <c r="A45" s="941">
        <v>27</v>
      </c>
      <c r="B45" s="719"/>
      <c r="C45" s="2144"/>
      <c r="D45" s="1981"/>
      <c r="E45" s="1981"/>
      <c r="F45" s="963">
        <v>27</v>
      </c>
    </row>
    <row r="46" spans="1:6" ht="12.75">
      <c r="A46" s="941">
        <v>28</v>
      </c>
      <c r="B46" s="719"/>
      <c r="C46" s="2144"/>
      <c r="D46" s="1981"/>
      <c r="E46" s="1981"/>
      <c r="F46" s="963">
        <v>28</v>
      </c>
    </row>
    <row r="47" spans="1:6" ht="12.75">
      <c r="A47" s="941">
        <v>29</v>
      </c>
      <c r="B47" s="719"/>
      <c r="C47" s="2144"/>
      <c r="D47" s="1981"/>
      <c r="E47" s="1981"/>
      <c r="F47" s="963">
        <v>29</v>
      </c>
    </row>
    <row r="48" spans="1:6" ht="12.75">
      <c r="A48" s="941">
        <v>30</v>
      </c>
      <c r="B48" s="719"/>
      <c r="C48" s="719"/>
      <c r="D48" s="1981"/>
      <c r="E48" s="1981"/>
      <c r="F48" s="963">
        <v>30</v>
      </c>
    </row>
    <row r="49" spans="1:6" ht="12.75">
      <c r="A49" s="2193"/>
      <c r="B49" s="975"/>
      <c r="C49" s="975"/>
      <c r="D49" s="736"/>
      <c r="E49" s="736"/>
      <c r="F49" s="2870"/>
    </row>
    <row r="50" spans="1:6" ht="12.75">
      <c r="A50" s="2193"/>
      <c r="B50" s="975"/>
      <c r="C50" s="975"/>
      <c r="D50" s="736"/>
      <c r="E50" s="736"/>
      <c r="F50" s="2870"/>
    </row>
    <row r="51" spans="1:6" ht="12.75">
      <c r="A51" s="721"/>
      <c r="B51" s="975"/>
      <c r="C51" s="975"/>
      <c r="D51" s="975"/>
      <c r="E51" s="975"/>
      <c r="F51" s="974"/>
    </row>
    <row r="52" spans="1:6" ht="12.75">
      <c r="A52" s="978" t="s">
        <v>2257</v>
      </c>
      <c r="B52" s="977"/>
      <c r="C52" s="976"/>
      <c r="D52" s="977"/>
      <c r="E52" s="977"/>
      <c r="F52" s="720"/>
    </row>
    <row r="53" spans="1:6" ht="12.75">
      <c r="A53" s="978"/>
      <c r="B53" s="977"/>
      <c r="C53" s="976"/>
      <c r="D53" s="977"/>
      <c r="E53" s="977"/>
      <c r="F53" s="720"/>
    </row>
    <row r="54" spans="1:6" ht="12.75">
      <c r="A54" s="978"/>
      <c r="B54" s="977"/>
      <c r="C54" s="976"/>
      <c r="D54" s="977"/>
      <c r="E54" s="977"/>
      <c r="F54" s="720"/>
    </row>
    <row r="55" spans="1:6" ht="12.75">
      <c r="A55" s="721"/>
      <c r="B55" s="975"/>
      <c r="C55" s="975"/>
      <c r="D55" s="975"/>
      <c r="E55" s="975"/>
      <c r="F55" s="974"/>
    </row>
    <row r="56" spans="1:6" ht="12.75">
      <c r="A56" s="721"/>
      <c r="B56" s="975"/>
      <c r="C56" s="975"/>
      <c r="D56" s="975"/>
      <c r="E56" s="975"/>
      <c r="F56" s="974"/>
    </row>
    <row r="57" spans="1:6" ht="12.75">
      <c r="A57" s="721"/>
      <c r="B57" s="975"/>
      <c r="C57" s="975"/>
      <c r="D57" s="975"/>
      <c r="E57" s="975"/>
      <c r="F57" s="974"/>
    </row>
    <row r="58" spans="1:6" ht="15" customHeight="1">
      <c r="A58" s="971"/>
      <c r="B58" s="724"/>
      <c r="C58" s="724"/>
      <c r="D58" s="724"/>
      <c r="E58" s="724"/>
      <c r="F58" s="719"/>
    </row>
  </sheetData>
  <pageMargins left="0.65" right="0.25" top="0.5" bottom="0.5" header="0.25" footer="0.25"/>
  <pageSetup orientation="portrait" r:id="rId1"/>
  <headerFooter alignWithMargins="0">
    <oddHeader>&amp;L&amp;"Arial,Regular"&amp;8Road Initials: UPRR  Year: 2012&amp;R&amp;"Arial,Regular"&amp;8 65</oddHeader>
    <oddFooter>&amp;L&amp;"Arial,Regular"&amp;8Railroad Annual Report R-1</oddFooter>
  </headerFooter>
</worksheet>
</file>

<file path=xl/worksheets/sheet55.xml><?xml version="1.0" encoding="utf-8"?>
<worksheet xmlns="http://schemas.openxmlformats.org/spreadsheetml/2006/main" xmlns:r="http://schemas.openxmlformats.org/officeDocument/2006/relationships">
  <sheetPr syncVertical="1" syncRef="A1" transitionEvaluation="1" codeName="Sheet55"/>
  <dimension ref="A1:H74"/>
  <sheetViews>
    <sheetView showGridLines="0" zoomScaleNormal="100" workbookViewId="0"/>
  </sheetViews>
  <sheetFormatPr defaultColWidth="9.625" defaultRowHeight="11.25"/>
  <cols>
    <col min="1" max="1" width="3" style="30" bestFit="1" customWidth="1"/>
    <col min="2" max="2" width="30" style="30" customWidth="1"/>
    <col min="3" max="3" width="33.25" style="30" customWidth="1"/>
    <col min="4" max="4" width="2.625" style="30" customWidth="1"/>
    <col min="5" max="6" width="11.5" style="30" customWidth="1"/>
    <col min="7" max="7" width="3" style="30" bestFit="1" customWidth="1"/>
    <col min="8" max="16384" width="9.625" style="30"/>
  </cols>
  <sheetData>
    <row r="1" spans="1:7" ht="11.45" customHeight="1">
      <c r="A1" s="864"/>
      <c r="B1" s="863"/>
      <c r="C1" s="863"/>
      <c r="D1" s="863"/>
      <c r="E1" s="863"/>
      <c r="F1" s="863"/>
      <c r="G1" s="862"/>
    </row>
    <row r="2" spans="1:7" ht="11.45" customHeight="1">
      <c r="A2" s="1042" t="s">
        <v>2258</v>
      </c>
      <c r="B2" s="860"/>
      <c r="C2" s="859"/>
      <c r="D2" s="859"/>
      <c r="E2" s="860"/>
      <c r="F2" s="860"/>
      <c r="G2" s="858"/>
    </row>
    <row r="3" spans="1:7" ht="11.45" customHeight="1">
      <c r="A3" s="1042" t="s">
        <v>1</v>
      </c>
      <c r="B3" s="860"/>
      <c r="C3" s="859"/>
      <c r="D3" s="859"/>
      <c r="E3" s="860"/>
      <c r="F3" s="860"/>
      <c r="G3" s="858"/>
    </row>
    <row r="4" spans="1:7" ht="11.45" customHeight="1">
      <c r="A4" s="68"/>
      <c r="B4" s="34"/>
      <c r="C4" s="34"/>
      <c r="D4" s="34"/>
      <c r="E4" s="34"/>
      <c r="F4" s="34"/>
      <c r="G4" s="67"/>
    </row>
    <row r="5" spans="1:7" ht="11.45" customHeight="1">
      <c r="A5" s="852" t="s">
        <v>65</v>
      </c>
      <c r="B5" s="3017" t="s">
        <v>2259</v>
      </c>
      <c r="C5" s="34"/>
      <c r="D5" s="34"/>
      <c r="E5" s="34"/>
      <c r="F5" s="34"/>
      <c r="G5" s="67"/>
    </row>
    <row r="6" spans="1:7" ht="11.45" customHeight="1">
      <c r="A6" s="68"/>
      <c r="B6" s="3017" t="s">
        <v>2260</v>
      </c>
      <c r="C6" s="34"/>
      <c r="D6" s="34"/>
      <c r="E6" s="34"/>
      <c r="F6" s="34"/>
      <c r="G6" s="67"/>
    </row>
    <row r="7" spans="1:7" ht="11.45" customHeight="1">
      <c r="A7" s="68"/>
      <c r="B7" s="3017" t="s">
        <v>2261</v>
      </c>
      <c r="C7" s="34"/>
      <c r="D7" s="34"/>
      <c r="E7" s="34"/>
      <c r="F7" s="34"/>
      <c r="G7" s="67"/>
    </row>
    <row r="8" spans="1:7" ht="11.45" customHeight="1">
      <c r="A8" s="68"/>
      <c r="B8" s="3017" t="s">
        <v>2262</v>
      </c>
      <c r="C8" s="34"/>
      <c r="D8" s="34"/>
      <c r="E8" s="34"/>
      <c r="F8" s="34"/>
      <c r="G8" s="67"/>
    </row>
    <row r="9" spans="1:7" ht="10.7" customHeight="1">
      <c r="A9" s="31"/>
      <c r="B9" s="32"/>
      <c r="C9" s="32"/>
      <c r="D9" s="32"/>
      <c r="E9" s="32"/>
      <c r="F9" s="32"/>
      <c r="G9" s="33"/>
    </row>
    <row r="10" spans="1:7" ht="13.5" customHeight="1">
      <c r="A10" s="849" t="s">
        <v>7</v>
      </c>
      <c r="B10" s="847" t="s">
        <v>2263</v>
      </c>
      <c r="C10" s="67"/>
      <c r="D10" s="860" t="s">
        <v>2264</v>
      </c>
      <c r="E10" s="2788"/>
      <c r="F10" s="847" t="s">
        <v>2265</v>
      </c>
      <c r="G10" s="847" t="s">
        <v>7</v>
      </c>
    </row>
    <row r="11" spans="1:7" ht="10.7" customHeight="1">
      <c r="A11" s="849" t="s">
        <v>12</v>
      </c>
      <c r="B11" s="847" t="s">
        <v>2266</v>
      </c>
      <c r="C11" s="847" t="s">
        <v>1629</v>
      </c>
      <c r="D11" s="2876" t="s">
        <v>2267</v>
      </c>
      <c r="E11" s="2877"/>
      <c r="F11" s="847" t="s">
        <v>2268</v>
      </c>
      <c r="G11" s="847" t="s">
        <v>12</v>
      </c>
    </row>
    <row r="12" spans="1:7" ht="10.7" customHeight="1">
      <c r="A12" s="846"/>
      <c r="B12" s="845" t="s">
        <v>21</v>
      </c>
      <c r="C12" s="845" t="s">
        <v>22</v>
      </c>
      <c r="D12" s="848" t="s">
        <v>23</v>
      </c>
      <c r="E12" s="1684"/>
      <c r="F12" s="845" t="s">
        <v>168</v>
      </c>
      <c r="G12" s="33"/>
    </row>
    <row r="13" spans="1:7" ht="10.7" customHeight="1">
      <c r="A13" s="844">
        <v>1</v>
      </c>
      <c r="B13" s="843" t="s">
        <v>2269</v>
      </c>
      <c r="C13" s="843"/>
      <c r="D13" s="2789"/>
      <c r="E13" s="842"/>
      <c r="F13" s="842"/>
      <c r="G13" s="845">
        <v>1</v>
      </c>
    </row>
    <row r="14" spans="1:7" ht="10.7" customHeight="1">
      <c r="A14" s="844">
        <v>2</v>
      </c>
      <c r="B14" s="749" t="s">
        <v>2270</v>
      </c>
      <c r="C14" s="843" t="s">
        <v>2271</v>
      </c>
      <c r="D14" s="1399"/>
      <c r="E14" s="842">
        <v>3339</v>
      </c>
      <c r="F14" s="1884" t="s">
        <v>2272</v>
      </c>
      <c r="G14" s="845">
        <v>2</v>
      </c>
    </row>
    <row r="15" spans="1:7" ht="10.7" customHeight="1">
      <c r="A15" s="844">
        <v>3</v>
      </c>
      <c r="B15" s="749" t="s">
        <v>2273</v>
      </c>
      <c r="C15" s="843" t="s">
        <v>2274</v>
      </c>
      <c r="D15" s="2789"/>
      <c r="E15" s="842"/>
      <c r="F15" s="1884"/>
      <c r="G15" s="845">
        <v>3</v>
      </c>
    </row>
    <row r="16" spans="1:7" ht="10.7" customHeight="1">
      <c r="A16" s="844">
        <v>4</v>
      </c>
      <c r="B16" s="843" t="s">
        <v>2275</v>
      </c>
      <c r="C16" s="843" t="s">
        <v>2276</v>
      </c>
      <c r="D16" s="2789"/>
      <c r="E16" s="842"/>
      <c r="F16" s="1884"/>
      <c r="G16" s="845">
        <v>4</v>
      </c>
    </row>
    <row r="17" spans="1:7" ht="10.7" customHeight="1">
      <c r="A17" s="844">
        <v>5</v>
      </c>
      <c r="B17" s="749" t="s">
        <v>2277</v>
      </c>
      <c r="C17" s="749"/>
      <c r="D17" s="2790"/>
      <c r="E17" s="842"/>
      <c r="F17" s="1884"/>
      <c r="G17" s="845">
        <v>5</v>
      </c>
    </row>
    <row r="18" spans="1:7" ht="10.7" customHeight="1">
      <c r="A18" s="844">
        <v>6</v>
      </c>
      <c r="B18" s="843" t="s">
        <v>2278</v>
      </c>
      <c r="C18" s="749"/>
      <c r="D18" s="2790"/>
      <c r="E18" s="842"/>
      <c r="F18" s="1884"/>
      <c r="G18" s="845">
        <v>6</v>
      </c>
    </row>
    <row r="19" spans="1:7" ht="10.7" customHeight="1">
      <c r="A19" s="844">
        <v>7</v>
      </c>
      <c r="B19" s="843"/>
      <c r="C19" s="843"/>
      <c r="D19" s="2789"/>
      <c r="E19" s="842"/>
      <c r="F19" s="1884"/>
      <c r="G19" s="845">
        <v>7</v>
      </c>
    </row>
    <row r="20" spans="1:7" ht="10.7" customHeight="1">
      <c r="A20" s="844">
        <v>8</v>
      </c>
      <c r="B20" s="843"/>
      <c r="C20" s="843"/>
      <c r="D20" s="2789"/>
      <c r="E20" s="842"/>
      <c r="F20" s="1884"/>
      <c r="G20" s="845">
        <v>8</v>
      </c>
    </row>
    <row r="21" spans="1:7" ht="10.7" customHeight="1">
      <c r="A21" s="844">
        <v>9</v>
      </c>
      <c r="B21" s="843" t="s">
        <v>1224</v>
      </c>
      <c r="C21" s="843" t="s">
        <v>2279</v>
      </c>
      <c r="D21" s="2789"/>
      <c r="E21" s="842">
        <v>20031</v>
      </c>
      <c r="F21" s="1884" t="s">
        <v>2280</v>
      </c>
      <c r="G21" s="845">
        <v>9</v>
      </c>
    </row>
    <row r="22" spans="1:7" ht="10.7" customHeight="1">
      <c r="A22" s="844">
        <v>10</v>
      </c>
      <c r="B22" s="843"/>
      <c r="C22" s="843"/>
      <c r="D22" s="2789"/>
      <c r="E22" s="842"/>
      <c r="F22" s="1884"/>
      <c r="G22" s="845">
        <v>10</v>
      </c>
    </row>
    <row r="23" spans="1:7" ht="10.7" customHeight="1">
      <c r="A23" s="844">
        <v>11</v>
      </c>
      <c r="B23" s="843"/>
      <c r="C23" s="749"/>
      <c r="D23" s="2790"/>
      <c r="E23" s="842"/>
      <c r="F23" s="1884"/>
      <c r="G23" s="845">
        <v>11</v>
      </c>
    </row>
    <row r="24" spans="1:7" ht="10.7" customHeight="1">
      <c r="A24" s="844">
        <v>12</v>
      </c>
      <c r="B24" s="749"/>
      <c r="C24" s="749"/>
      <c r="D24" s="2790"/>
      <c r="E24" s="842"/>
      <c r="F24" s="842"/>
      <c r="G24" s="845">
        <v>12</v>
      </c>
    </row>
    <row r="25" spans="1:7" ht="10.7" customHeight="1">
      <c r="A25" s="844">
        <v>13</v>
      </c>
      <c r="B25" s="749" t="s">
        <v>2281</v>
      </c>
      <c r="C25" s="749"/>
      <c r="D25" s="2790"/>
      <c r="E25" s="749"/>
      <c r="F25" s="749"/>
      <c r="G25" s="845">
        <v>13</v>
      </c>
    </row>
    <row r="26" spans="1:7" ht="10.7" customHeight="1">
      <c r="A26" s="844">
        <v>14</v>
      </c>
      <c r="B26" s="749" t="s">
        <v>2270</v>
      </c>
      <c r="C26" s="749" t="s">
        <v>2282</v>
      </c>
      <c r="D26" s="2790"/>
      <c r="E26" s="842">
        <v>30413</v>
      </c>
      <c r="F26" s="1884" t="s">
        <v>2272</v>
      </c>
      <c r="G26" s="845">
        <v>14</v>
      </c>
    </row>
    <row r="27" spans="1:7" ht="10.7" customHeight="1">
      <c r="A27" s="844">
        <v>15</v>
      </c>
      <c r="B27" s="749" t="s">
        <v>2273</v>
      </c>
      <c r="C27" s="749"/>
      <c r="D27" s="2790"/>
      <c r="E27" s="749"/>
      <c r="F27" s="749"/>
      <c r="G27" s="845">
        <v>15</v>
      </c>
    </row>
    <row r="28" spans="1:7" ht="10.7" customHeight="1">
      <c r="A28" s="844">
        <v>16</v>
      </c>
      <c r="B28" s="749"/>
      <c r="C28" s="749"/>
      <c r="D28" s="2790"/>
      <c r="E28" s="749"/>
      <c r="F28" s="749"/>
      <c r="G28" s="845">
        <v>16</v>
      </c>
    </row>
    <row r="29" spans="1:7" ht="10.7" customHeight="1">
      <c r="A29" s="844">
        <v>17</v>
      </c>
      <c r="B29" s="843"/>
      <c r="C29" s="749"/>
      <c r="D29" s="2790"/>
      <c r="E29" s="842"/>
      <c r="F29" s="1884"/>
      <c r="G29" s="845">
        <v>17</v>
      </c>
    </row>
    <row r="30" spans="1:7" ht="10.7" customHeight="1">
      <c r="A30" s="844">
        <v>18</v>
      </c>
      <c r="B30" s="843" t="s">
        <v>1224</v>
      </c>
      <c r="C30" s="749" t="s">
        <v>2283</v>
      </c>
      <c r="D30" s="2790"/>
      <c r="E30" s="372">
        <v>206000</v>
      </c>
      <c r="F30" s="1353" t="s">
        <v>2280</v>
      </c>
      <c r="G30" s="845">
        <v>18</v>
      </c>
    </row>
    <row r="31" spans="1:7" ht="10.7" customHeight="1">
      <c r="A31" s="844">
        <v>19</v>
      </c>
      <c r="B31" s="1419"/>
      <c r="C31" s="1419"/>
      <c r="D31" s="1672"/>
      <c r="E31" s="373"/>
      <c r="F31" s="1419"/>
      <c r="G31" s="845">
        <v>19</v>
      </c>
    </row>
    <row r="32" spans="1:7" ht="10.7" customHeight="1">
      <c r="A32" s="844">
        <v>20</v>
      </c>
      <c r="B32" s="1419"/>
      <c r="C32" s="1419"/>
      <c r="D32" s="1673"/>
      <c r="E32" s="374"/>
      <c r="F32" s="2791"/>
      <c r="G32" s="845">
        <v>20</v>
      </c>
    </row>
    <row r="33" spans="1:7" ht="10.7" customHeight="1">
      <c r="A33" s="844">
        <v>21</v>
      </c>
      <c r="B33" s="3018" t="s">
        <v>1224</v>
      </c>
      <c r="C33" s="1672" t="s">
        <v>2284</v>
      </c>
      <c r="D33" s="1672"/>
      <c r="E33" s="373">
        <v>36100</v>
      </c>
      <c r="F33" s="1679" t="s">
        <v>2280</v>
      </c>
      <c r="G33" s="845">
        <v>21</v>
      </c>
    </row>
    <row r="34" spans="1:7" ht="10.7" customHeight="1">
      <c r="A34" s="844">
        <v>22</v>
      </c>
      <c r="B34" s="1419"/>
      <c r="C34" s="1672"/>
      <c r="D34" s="1672"/>
      <c r="E34" s="375"/>
      <c r="F34" s="1678"/>
      <c r="G34" s="845">
        <v>22</v>
      </c>
    </row>
    <row r="35" spans="1:7" ht="10.7" customHeight="1">
      <c r="A35" s="844">
        <v>23</v>
      </c>
      <c r="B35" s="3018"/>
      <c r="C35" s="1672"/>
      <c r="D35" s="1672"/>
      <c r="E35" s="375"/>
      <c r="F35" s="1678"/>
      <c r="G35" s="845">
        <v>23</v>
      </c>
    </row>
    <row r="36" spans="1:7" ht="10.7" customHeight="1">
      <c r="A36" s="844">
        <v>24</v>
      </c>
      <c r="B36" s="3018" t="s">
        <v>1224</v>
      </c>
      <c r="C36" s="1672" t="s">
        <v>2285</v>
      </c>
      <c r="D36" s="1672"/>
      <c r="E36" s="375">
        <v>3221</v>
      </c>
      <c r="F36" s="2791" t="s">
        <v>2280</v>
      </c>
      <c r="G36" s="845">
        <v>24</v>
      </c>
    </row>
    <row r="37" spans="1:7" ht="10.7" customHeight="1">
      <c r="A37" s="844">
        <v>25</v>
      </c>
      <c r="B37" s="1681"/>
      <c r="C37" s="1697"/>
      <c r="D37" s="1697"/>
      <c r="E37" s="373"/>
      <c r="F37" s="1696"/>
      <c r="G37" s="845">
        <v>25</v>
      </c>
    </row>
    <row r="38" spans="1:7" ht="10.7" customHeight="1">
      <c r="A38" s="844">
        <v>26</v>
      </c>
      <c r="B38" s="1698"/>
      <c r="C38" s="1697"/>
      <c r="D38" s="1697"/>
      <c r="E38" s="376"/>
      <c r="F38" s="2006"/>
      <c r="G38" s="845">
        <v>26</v>
      </c>
    </row>
    <row r="39" spans="1:7" ht="10.7" customHeight="1">
      <c r="A39" s="844">
        <v>27</v>
      </c>
      <c r="B39" s="1698"/>
      <c r="C39" s="1697"/>
      <c r="D39" s="1697"/>
      <c r="E39" s="376"/>
      <c r="F39" s="2006"/>
      <c r="G39" s="845">
        <v>27</v>
      </c>
    </row>
    <row r="40" spans="1:7" ht="10.7" customHeight="1">
      <c r="A40" s="844">
        <v>28</v>
      </c>
      <c r="B40" s="1698"/>
      <c r="C40" s="1697"/>
      <c r="D40" s="1697"/>
      <c r="E40" s="376"/>
      <c r="F40" s="2006"/>
      <c r="G40" s="845">
        <v>28</v>
      </c>
    </row>
    <row r="41" spans="1:7" ht="10.7" customHeight="1">
      <c r="A41" s="844">
        <v>29</v>
      </c>
      <c r="B41" s="1698"/>
      <c r="C41" s="1697"/>
      <c r="D41" s="1697"/>
      <c r="E41" s="376"/>
      <c r="F41" s="2006"/>
      <c r="G41" s="845">
        <v>29</v>
      </c>
    </row>
    <row r="42" spans="1:7" ht="10.7" customHeight="1">
      <c r="A42" s="844">
        <v>30</v>
      </c>
      <c r="B42" s="1698"/>
      <c r="C42" s="1697"/>
      <c r="D42" s="1697"/>
      <c r="E42" s="376"/>
      <c r="F42" s="2006"/>
      <c r="G42" s="845">
        <v>30</v>
      </c>
    </row>
    <row r="43" spans="1:7" ht="10.7" customHeight="1">
      <c r="A43" s="844">
        <v>31</v>
      </c>
      <c r="B43" s="33"/>
      <c r="C43" s="32"/>
      <c r="D43" s="1697"/>
      <c r="E43" s="376"/>
      <c r="F43" s="1981"/>
      <c r="G43" s="845">
        <v>31</v>
      </c>
    </row>
    <row r="44" spans="1:7" ht="10.7" customHeight="1">
      <c r="A44" s="844">
        <v>32</v>
      </c>
      <c r="B44" s="33"/>
      <c r="C44" s="33"/>
      <c r="D44" s="31"/>
      <c r="E44" s="1981"/>
      <c r="F44" s="1981"/>
      <c r="G44" s="845">
        <v>32</v>
      </c>
    </row>
    <row r="45" spans="1:7" ht="11.45" customHeight="1">
      <c r="A45" s="68"/>
      <c r="B45" s="34"/>
      <c r="C45" s="34"/>
      <c r="D45" s="34"/>
      <c r="E45" s="736"/>
      <c r="F45" s="736"/>
      <c r="G45" s="67"/>
    </row>
    <row r="46" spans="1:7" ht="11.45" customHeight="1">
      <c r="A46" s="852" t="s">
        <v>67</v>
      </c>
      <c r="B46" s="3017" t="s">
        <v>2286</v>
      </c>
      <c r="C46" s="34"/>
      <c r="D46" s="34"/>
      <c r="E46" s="736"/>
      <c r="F46" s="736"/>
      <c r="G46" s="67"/>
    </row>
    <row r="47" spans="1:7" ht="11.45" customHeight="1">
      <c r="A47" s="68"/>
      <c r="B47" s="3017" t="s">
        <v>2287</v>
      </c>
      <c r="C47" s="34"/>
      <c r="D47" s="34"/>
      <c r="E47" s="736"/>
      <c r="F47" s="736"/>
      <c r="G47" s="67"/>
    </row>
    <row r="48" spans="1:7" ht="11.45" customHeight="1">
      <c r="A48" s="68"/>
      <c r="B48" s="3017" t="s">
        <v>2288</v>
      </c>
      <c r="C48" s="34"/>
      <c r="D48" s="34"/>
      <c r="E48" s="736"/>
      <c r="F48" s="736"/>
      <c r="G48" s="67"/>
    </row>
    <row r="49" spans="1:7" ht="11.45" customHeight="1">
      <c r="A49" s="68"/>
      <c r="B49" s="3017" t="s">
        <v>2289</v>
      </c>
      <c r="C49" s="34"/>
      <c r="D49" s="34"/>
      <c r="E49" s="736"/>
      <c r="F49" s="736"/>
      <c r="G49" s="67"/>
    </row>
    <row r="50" spans="1:7" ht="11.45" customHeight="1" thickBot="1">
      <c r="A50" s="2007"/>
      <c r="B50" s="2008"/>
      <c r="C50" s="2009"/>
      <c r="D50" s="2009"/>
      <c r="E50" s="2792"/>
      <c r="F50" s="2792"/>
      <c r="G50" s="2748"/>
    </row>
    <row r="51" spans="1:7" ht="13.5" customHeight="1" thickTop="1">
      <c r="A51" s="837"/>
      <c r="B51" s="847" t="s">
        <v>2290</v>
      </c>
      <c r="C51" s="67"/>
      <c r="D51" s="34"/>
      <c r="E51" s="3019"/>
      <c r="F51" s="1649"/>
      <c r="G51" s="67"/>
    </row>
    <row r="52" spans="1:7" ht="10.7" customHeight="1">
      <c r="A52" s="849"/>
      <c r="B52" s="847" t="s">
        <v>2291</v>
      </c>
      <c r="C52" s="1649"/>
      <c r="D52" s="3000"/>
      <c r="E52" s="1649"/>
      <c r="F52" s="847"/>
      <c r="G52" s="847"/>
    </row>
    <row r="53" spans="1:7" ht="10.7" customHeight="1">
      <c r="A53" s="849" t="s">
        <v>7</v>
      </c>
      <c r="B53" s="847" t="s">
        <v>2292</v>
      </c>
      <c r="C53" s="847" t="s">
        <v>2293</v>
      </c>
      <c r="D53" s="2876" t="s">
        <v>2294</v>
      </c>
      <c r="E53" s="2877"/>
      <c r="F53" s="847" t="s">
        <v>2295</v>
      </c>
      <c r="G53" s="847" t="s">
        <v>7</v>
      </c>
    </row>
    <row r="54" spans="1:7" ht="10.7" customHeight="1">
      <c r="A54" s="849" t="s">
        <v>12</v>
      </c>
      <c r="B54" s="847" t="s">
        <v>2296</v>
      </c>
      <c r="C54" s="847" t="s">
        <v>2297</v>
      </c>
      <c r="D54" s="2876" t="s">
        <v>2298</v>
      </c>
      <c r="E54" s="2877"/>
      <c r="F54" s="847" t="s">
        <v>2268</v>
      </c>
      <c r="G54" s="847" t="s">
        <v>12</v>
      </c>
    </row>
    <row r="55" spans="1:7" ht="10.7" customHeight="1">
      <c r="A55" s="846"/>
      <c r="B55" s="845" t="s">
        <v>21</v>
      </c>
      <c r="C55" s="845" t="s">
        <v>22</v>
      </c>
      <c r="D55" s="848" t="s">
        <v>23</v>
      </c>
      <c r="E55" s="1684"/>
      <c r="F55" s="845" t="s">
        <v>168</v>
      </c>
      <c r="G55" s="33"/>
    </row>
    <row r="56" spans="1:7" ht="10.7" customHeight="1">
      <c r="A56" s="844">
        <v>1</v>
      </c>
      <c r="B56" s="33"/>
      <c r="C56" s="33"/>
      <c r="D56" s="32"/>
      <c r="E56" s="33"/>
      <c r="F56" s="33"/>
      <c r="G56" s="845">
        <v>1</v>
      </c>
    </row>
    <row r="57" spans="1:7" ht="10.7" customHeight="1">
      <c r="A57" s="844">
        <v>2</v>
      </c>
      <c r="B57" s="33"/>
      <c r="C57" s="33"/>
      <c r="D57" s="32"/>
      <c r="E57" s="33"/>
      <c r="F57" s="33"/>
      <c r="G57" s="845">
        <v>2</v>
      </c>
    </row>
    <row r="58" spans="1:7" ht="10.7" customHeight="1">
      <c r="A58" s="844">
        <v>3</v>
      </c>
      <c r="B58" s="33"/>
      <c r="C58" s="33"/>
      <c r="D58" s="32"/>
      <c r="E58" s="33"/>
      <c r="F58" s="33"/>
      <c r="G58" s="845">
        <v>3</v>
      </c>
    </row>
    <row r="59" spans="1:7" ht="10.7" customHeight="1">
      <c r="A59" s="844">
        <v>4</v>
      </c>
      <c r="B59" s="33"/>
      <c r="C59" s="33"/>
      <c r="D59" s="32"/>
      <c r="E59" s="1981"/>
      <c r="F59" s="1981"/>
      <c r="G59" s="845">
        <v>4</v>
      </c>
    </row>
    <row r="60" spans="1:7" ht="10.7" customHeight="1">
      <c r="A60" s="844">
        <v>5</v>
      </c>
      <c r="B60" s="33"/>
      <c r="C60" s="33"/>
      <c r="D60" s="32"/>
      <c r="E60" s="1981"/>
      <c r="F60" s="1981"/>
      <c r="G60" s="845">
        <v>5</v>
      </c>
    </row>
    <row r="61" spans="1:7" ht="10.7" customHeight="1">
      <c r="A61" s="844">
        <v>6</v>
      </c>
      <c r="B61" s="33"/>
      <c r="C61" s="33"/>
      <c r="D61" s="32"/>
      <c r="E61" s="1981"/>
      <c r="F61" s="1981"/>
      <c r="G61" s="845">
        <v>6</v>
      </c>
    </row>
    <row r="62" spans="1:7" ht="10.7" customHeight="1">
      <c r="A62" s="844">
        <v>7</v>
      </c>
      <c r="B62" s="33"/>
      <c r="C62" s="33"/>
      <c r="D62" s="32"/>
      <c r="E62" s="1981"/>
      <c r="F62" s="1981"/>
      <c r="G62" s="845">
        <v>7</v>
      </c>
    </row>
    <row r="63" spans="1:7" ht="10.7" customHeight="1">
      <c r="A63" s="844">
        <v>8</v>
      </c>
      <c r="B63" s="33"/>
      <c r="C63" s="33"/>
      <c r="D63" s="32"/>
      <c r="E63" s="1981"/>
      <c r="F63" s="1981"/>
      <c r="G63" s="845">
        <v>8</v>
      </c>
    </row>
    <row r="64" spans="1:7" ht="10.7" customHeight="1">
      <c r="A64" s="844">
        <v>9</v>
      </c>
      <c r="B64" s="33"/>
      <c r="C64" s="33"/>
      <c r="D64" s="32"/>
      <c r="E64" s="1981"/>
      <c r="F64" s="1981"/>
      <c r="G64" s="845">
        <v>9</v>
      </c>
    </row>
    <row r="65" spans="1:8" ht="12.75" customHeight="1">
      <c r="A65" s="1436"/>
      <c r="B65" s="34"/>
      <c r="C65" s="34"/>
      <c r="D65" s="34"/>
      <c r="E65" s="736"/>
      <c r="F65" s="736"/>
      <c r="G65" s="1448"/>
    </row>
    <row r="66" spans="1:8" ht="12.75" customHeight="1">
      <c r="A66" s="739"/>
      <c r="B66" s="34"/>
      <c r="C66" s="34"/>
      <c r="D66" s="34"/>
      <c r="E66" s="736"/>
      <c r="F66" s="736"/>
      <c r="G66" s="1378"/>
    </row>
    <row r="67" spans="1:8" ht="12.75" customHeight="1">
      <c r="A67" s="739"/>
      <c r="B67" s="34"/>
      <c r="C67" s="34"/>
      <c r="D67" s="34"/>
      <c r="E67" s="736"/>
      <c r="F67" s="736"/>
      <c r="G67" s="1378"/>
    </row>
    <row r="68" spans="1:8" ht="12.75" customHeight="1">
      <c r="A68" s="68"/>
      <c r="B68" s="34"/>
      <c r="C68" s="34"/>
      <c r="D68" s="34"/>
      <c r="E68" s="736"/>
      <c r="F68" s="736"/>
      <c r="G68" s="67"/>
    </row>
    <row r="69" spans="1:8" ht="12.75" customHeight="1">
      <c r="A69" s="68"/>
      <c r="B69" s="34"/>
      <c r="C69" s="34"/>
      <c r="D69" s="34"/>
      <c r="E69" s="34"/>
      <c r="F69" s="34"/>
      <c r="G69" s="67"/>
    </row>
    <row r="70" spans="1:8" ht="12.75" customHeight="1">
      <c r="A70" s="31"/>
      <c r="B70" s="32"/>
      <c r="C70" s="32"/>
      <c r="D70" s="32"/>
      <c r="E70" s="32"/>
      <c r="F70" s="32"/>
      <c r="G70" s="33"/>
    </row>
    <row r="71" spans="1:8" ht="12.75" customHeight="1">
      <c r="A71" s="863"/>
      <c r="G71" s="34"/>
    </row>
    <row r="72" spans="1:8" ht="12.75" customHeight="1">
      <c r="A72" s="34"/>
      <c r="B72" s="34"/>
      <c r="C72" s="34"/>
      <c r="D72" s="34"/>
      <c r="E72" s="34"/>
      <c r="F72" s="34"/>
      <c r="G72" s="34"/>
      <c r="H72" s="34"/>
    </row>
    <row r="73" spans="1:8" ht="12.75" customHeight="1"/>
    <row r="74" spans="1:8" ht="12.75" customHeight="1"/>
  </sheetData>
  <printOptions gridLinesSet="0"/>
  <pageMargins left="0.65" right="0.25" top="0.5" bottom="0.5" header="0.25" footer="0.25"/>
  <pageSetup scale="93" orientation="portrait" horizontalDpi="2400" verticalDpi="2400" r:id="rId1"/>
  <headerFooter alignWithMargins="0">
    <oddHeader>&amp;L&amp;"Arial,Regular"&amp;8 66&amp;R&amp;"Arial,Regular"&amp;8Road Initials: UPRR  Year: 2012</oddHeader>
    <oddFooter>&amp;L&amp;"Arial,Regular"&amp;8Railroad Annual Report R-1</oddFooter>
  </headerFooter>
</worksheet>
</file>

<file path=xl/worksheets/sheet56.xml><?xml version="1.0" encoding="utf-8"?>
<worksheet xmlns="http://schemas.openxmlformats.org/spreadsheetml/2006/main" xmlns:r="http://schemas.openxmlformats.org/officeDocument/2006/relationships">
  <sheetPr codeName="Sheet56">
    <pageSetUpPr fitToPage="1"/>
  </sheetPr>
  <dimension ref="A1:J57"/>
  <sheetViews>
    <sheetView zoomScaleNormal="100" workbookViewId="0"/>
  </sheetViews>
  <sheetFormatPr defaultColWidth="9.625" defaultRowHeight="11.25"/>
  <cols>
    <col min="1" max="1" width="4.125" style="748" customWidth="1"/>
    <col min="2" max="2" width="10.625" style="748" customWidth="1"/>
    <col min="3" max="9" width="10.125" style="748" customWidth="1"/>
    <col min="10" max="16384" width="9.625" style="748"/>
  </cols>
  <sheetData>
    <row r="1" spans="1:10" ht="12.75" customHeight="1">
      <c r="A1" s="747"/>
      <c r="B1" s="979"/>
      <c r="C1" s="979"/>
      <c r="D1" s="979"/>
      <c r="E1" s="979"/>
      <c r="F1" s="979"/>
      <c r="G1" s="979"/>
      <c r="H1" s="979"/>
      <c r="I1" s="723"/>
    </row>
    <row r="2" spans="1:10" ht="12.75" customHeight="1">
      <c r="A2" s="978" t="s">
        <v>2299</v>
      </c>
      <c r="B2" s="977"/>
      <c r="C2" s="976"/>
      <c r="D2" s="977"/>
      <c r="E2" s="977"/>
      <c r="F2" s="977"/>
      <c r="G2" s="977"/>
      <c r="H2" s="977"/>
      <c r="I2" s="2996"/>
      <c r="J2" s="2778" t="s">
        <v>637</v>
      </c>
    </row>
    <row r="3" spans="1:10" ht="12.75" customHeight="1">
      <c r="A3" s="978" t="s">
        <v>1</v>
      </c>
      <c r="B3" s="977"/>
      <c r="C3" s="977"/>
      <c r="D3" s="977"/>
      <c r="E3" s="977"/>
      <c r="F3" s="976"/>
      <c r="G3" s="977"/>
      <c r="H3" s="977"/>
      <c r="I3" s="2996"/>
      <c r="J3" s="2778" t="s">
        <v>637</v>
      </c>
    </row>
    <row r="4" spans="1:10" ht="12.75" customHeight="1">
      <c r="A4" s="721"/>
      <c r="B4" s="975"/>
      <c r="C4" s="975"/>
      <c r="D4" s="975"/>
      <c r="E4" s="975"/>
      <c r="F4" s="975"/>
      <c r="G4" s="975"/>
      <c r="H4" s="975"/>
      <c r="I4" s="974"/>
    </row>
    <row r="5" spans="1:10" ht="12.75" customHeight="1">
      <c r="A5" s="721"/>
      <c r="B5" s="972" t="s">
        <v>2300</v>
      </c>
      <c r="C5" s="975"/>
      <c r="D5" s="975"/>
      <c r="E5" s="975"/>
      <c r="F5" s="975"/>
      <c r="G5" s="975"/>
      <c r="H5" s="975"/>
      <c r="I5" s="974"/>
    </row>
    <row r="6" spans="1:10" ht="12.75" customHeight="1">
      <c r="A6" s="721"/>
      <c r="B6" s="972" t="s">
        <v>2301</v>
      </c>
      <c r="C6" s="975"/>
      <c r="D6" s="975"/>
      <c r="E6" s="975"/>
      <c r="F6" s="975"/>
      <c r="G6" s="975"/>
      <c r="H6" s="975"/>
      <c r="I6" s="974"/>
    </row>
    <row r="7" spans="1:10" ht="12.75" customHeight="1">
      <c r="A7" s="721"/>
      <c r="B7" s="975"/>
      <c r="C7" s="975"/>
      <c r="D7" s="975"/>
      <c r="E7" s="975"/>
      <c r="F7" s="975"/>
      <c r="G7" s="975"/>
      <c r="H7" s="975"/>
      <c r="I7" s="974"/>
    </row>
    <row r="8" spans="1:10" ht="12.75" customHeight="1">
      <c r="A8" s="721"/>
      <c r="B8" s="975"/>
      <c r="C8" s="975"/>
      <c r="D8" s="975"/>
      <c r="E8" s="975"/>
      <c r="F8" s="975"/>
      <c r="G8" s="975"/>
      <c r="H8" s="975"/>
      <c r="I8" s="974"/>
    </row>
    <row r="9" spans="1:10" ht="12.75" customHeight="1" thickBot="1">
      <c r="A9" s="1621"/>
      <c r="B9" s="2997"/>
      <c r="C9" s="2997"/>
      <c r="D9" s="2997"/>
      <c r="E9" s="2997"/>
      <c r="F9" s="2997"/>
      <c r="G9" s="2997"/>
      <c r="H9" s="2997"/>
      <c r="I9" s="1668"/>
    </row>
    <row r="10" spans="1:10" ht="12.75" customHeight="1" thickTop="1">
      <c r="A10" s="721"/>
      <c r="B10" s="975"/>
      <c r="C10" s="975"/>
      <c r="D10" s="975"/>
      <c r="E10" s="975"/>
      <c r="F10" s="975"/>
      <c r="G10" s="975"/>
      <c r="H10" s="975"/>
      <c r="I10" s="974"/>
    </row>
    <row r="11" spans="1:10" ht="12.75" customHeight="1">
      <c r="A11" s="1987" t="s">
        <v>65</v>
      </c>
      <c r="B11" s="972" t="s">
        <v>2302</v>
      </c>
      <c r="C11" s="975"/>
      <c r="D11" s="975"/>
      <c r="E11" s="975"/>
      <c r="F11" s="975"/>
      <c r="G11" s="975"/>
      <c r="H11" s="975"/>
      <c r="I11" s="974"/>
    </row>
    <row r="12" spans="1:10" ht="12.75" customHeight="1">
      <c r="A12" s="923"/>
      <c r="B12" s="972" t="s">
        <v>2303</v>
      </c>
      <c r="C12" s="975"/>
      <c r="D12" s="975"/>
      <c r="E12" s="975"/>
      <c r="F12" s="975"/>
      <c r="G12" s="975"/>
      <c r="H12" s="975"/>
      <c r="I12" s="974"/>
    </row>
    <row r="13" spans="1:10" ht="12.75" customHeight="1">
      <c r="A13" s="923"/>
      <c r="B13" s="972" t="s">
        <v>2304</v>
      </c>
      <c r="C13" s="975"/>
      <c r="D13" s="975"/>
      <c r="E13" s="975"/>
      <c r="F13" s="975"/>
      <c r="G13" s="975"/>
      <c r="H13" s="975"/>
      <c r="I13" s="974"/>
    </row>
    <row r="14" spans="1:10" ht="12.75" customHeight="1">
      <c r="A14" s="923"/>
      <c r="B14" s="975"/>
      <c r="C14" s="975"/>
      <c r="D14" s="975"/>
      <c r="E14" s="975"/>
      <c r="F14" s="975"/>
      <c r="G14" s="975"/>
      <c r="H14" s="975"/>
      <c r="I14" s="974"/>
    </row>
    <row r="15" spans="1:10" ht="12.75" customHeight="1">
      <c r="A15" s="1987" t="s">
        <v>67</v>
      </c>
      <c r="B15" s="972" t="s">
        <v>2305</v>
      </c>
      <c r="C15" s="975"/>
      <c r="D15" s="975"/>
      <c r="E15" s="975"/>
      <c r="F15" s="975"/>
      <c r="G15" s="975"/>
      <c r="H15" s="975"/>
      <c r="I15" s="974"/>
    </row>
    <row r="16" spans="1:10" ht="12.75" customHeight="1">
      <c r="A16" s="923"/>
      <c r="B16" s="972"/>
      <c r="C16" s="975"/>
      <c r="D16" s="975"/>
      <c r="E16" s="975"/>
      <c r="F16" s="975"/>
      <c r="G16" s="975"/>
      <c r="H16" s="975"/>
      <c r="I16" s="974"/>
    </row>
    <row r="17" spans="1:9" ht="12.75" customHeight="1">
      <c r="A17" s="1987" t="s">
        <v>68</v>
      </c>
      <c r="B17" s="972" t="s">
        <v>2306</v>
      </c>
      <c r="C17" s="975"/>
      <c r="D17" s="975"/>
      <c r="E17" s="975"/>
      <c r="F17" s="975"/>
      <c r="G17" s="975"/>
      <c r="H17" s="975"/>
      <c r="I17" s="974"/>
    </row>
    <row r="18" spans="1:9" ht="12.75" customHeight="1">
      <c r="A18" s="923"/>
      <c r="B18" s="975"/>
      <c r="C18" s="975"/>
      <c r="D18" s="975"/>
      <c r="E18" s="975"/>
      <c r="F18" s="975"/>
      <c r="G18" s="975"/>
      <c r="H18" s="975"/>
      <c r="I18" s="974"/>
    </row>
    <row r="19" spans="1:9" ht="12.75" customHeight="1">
      <c r="A19" s="1987" t="s">
        <v>69</v>
      </c>
      <c r="B19" s="972" t="s">
        <v>2307</v>
      </c>
      <c r="C19" s="975"/>
      <c r="D19" s="975"/>
      <c r="E19" s="975"/>
      <c r="F19" s="975"/>
      <c r="G19" s="975"/>
      <c r="H19" s="975"/>
      <c r="I19" s="974"/>
    </row>
    <row r="20" spans="1:9" ht="12.75" customHeight="1">
      <c r="A20" s="923"/>
      <c r="B20" s="972" t="s">
        <v>2308</v>
      </c>
      <c r="C20" s="975"/>
      <c r="D20" s="975"/>
      <c r="E20" s="975"/>
      <c r="F20" s="975"/>
      <c r="G20" s="975"/>
      <c r="H20" s="975"/>
      <c r="I20" s="974"/>
    </row>
    <row r="21" spans="1:9" ht="12.75" customHeight="1">
      <c r="A21" s="923"/>
      <c r="B21" s="975"/>
      <c r="C21" s="975"/>
      <c r="D21" s="975"/>
      <c r="E21" s="975"/>
      <c r="F21" s="975"/>
      <c r="G21" s="975"/>
      <c r="H21" s="975"/>
      <c r="I21" s="974"/>
    </row>
    <row r="22" spans="1:9" ht="12.75" customHeight="1">
      <c r="A22" s="1987" t="s">
        <v>70</v>
      </c>
      <c r="B22" s="972" t="s">
        <v>2309</v>
      </c>
      <c r="C22" s="975"/>
      <c r="D22" s="975"/>
      <c r="E22" s="975"/>
      <c r="F22" s="975"/>
      <c r="G22" s="975"/>
      <c r="H22" s="975"/>
      <c r="I22" s="974"/>
    </row>
    <row r="23" spans="1:9" ht="12.75" customHeight="1">
      <c r="A23" s="923"/>
      <c r="B23" s="972" t="s">
        <v>2310</v>
      </c>
      <c r="C23" s="975"/>
      <c r="D23" s="975"/>
      <c r="E23" s="975"/>
      <c r="F23" s="975"/>
      <c r="G23" s="975"/>
      <c r="H23" s="975"/>
      <c r="I23" s="974"/>
    </row>
    <row r="24" spans="1:9" ht="12.75" customHeight="1">
      <c r="A24" s="923"/>
      <c r="B24" s="972" t="s">
        <v>2311</v>
      </c>
      <c r="C24" s="975"/>
      <c r="D24" s="975"/>
      <c r="E24" s="975"/>
      <c r="F24" s="975"/>
      <c r="G24" s="975"/>
      <c r="H24" s="975"/>
      <c r="I24" s="974"/>
    </row>
    <row r="25" spans="1:9" ht="12.75" customHeight="1">
      <c r="A25" s="923"/>
      <c r="B25" s="975"/>
      <c r="C25" s="975"/>
      <c r="D25" s="975"/>
      <c r="E25" s="975"/>
      <c r="F25" s="975"/>
      <c r="G25" s="975"/>
      <c r="H25" s="975"/>
      <c r="I25" s="974"/>
    </row>
    <row r="26" spans="1:9" ht="12.75" customHeight="1">
      <c r="A26" s="1987" t="s">
        <v>514</v>
      </c>
      <c r="B26" s="972" t="s">
        <v>2312</v>
      </c>
      <c r="C26" s="975"/>
      <c r="D26" s="975"/>
      <c r="E26" s="975"/>
      <c r="F26" s="975"/>
      <c r="G26" s="975"/>
      <c r="H26" s="975"/>
      <c r="I26" s="974"/>
    </row>
    <row r="27" spans="1:9" ht="12.75" customHeight="1">
      <c r="A27" s="721"/>
      <c r="B27" s="972" t="s">
        <v>2313</v>
      </c>
      <c r="C27" s="975"/>
      <c r="D27" s="975"/>
      <c r="E27" s="975"/>
      <c r="F27" s="975"/>
      <c r="G27" s="975"/>
      <c r="H27" s="975"/>
      <c r="I27" s="974"/>
    </row>
    <row r="28" spans="1:9" ht="12.75" customHeight="1">
      <c r="A28" s="721"/>
      <c r="B28" s="972"/>
      <c r="C28" s="975"/>
      <c r="D28" s="975"/>
      <c r="E28" s="975"/>
      <c r="F28" s="975"/>
      <c r="G28" s="975"/>
      <c r="H28" s="975"/>
      <c r="I28" s="974"/>
    </row>
    <row r="29" spans="1:9" ht="12.75" customHeight="1">
      <c r="A29" s="721"/>
      <c r="B29" s="975"/>
      <c r="C29" s="975"/>
      <c r="D29" s="975"/>
      <c r="E29" s="975"/>
      <c r="F29" s="975"/>
      <c r="G29" s="975"/>
      <c r="H29" s="975"/>
      <c r="I29" s="974"/>
    </row>
    <row r="30" spans="1:9" ht="12.75" customHeight="1">
      <c r="A30" s="721"/>
      <c r="B30" s="975"/>
      <c r="C30" s="975"/>
      <c r="D30" s="975"/>
      <c r="E30" s="975"/>
      <c r="F30" s="975"/>
      <c r="G30" s="975"/>
      <c r="H30" s="975"/>
      <c r="I30" s="974"/>
    </row>
    <row r="31" spans="1:9" ht="12.75" customHeight="1">
      <c r="A31" s="721"/>
      <c r="C31" s="975"/>
      <c r="D31" s="975"/>
      <c r="E31" s="975"/>
      <c r="F31" s="975"/>
      <c r="G31" s="975"/>
      <c r="H31" s="975"/>
      <c r="I31" s="974"/>
    </row>
    <row r="32" spans="1:9" ht="12.75" customHeight="1">
      <c r="A32" s="721"/>
      <c r="C32" s="975"/>
      <c r="D32" s="975"/>
      <c r="E32" s="975"/>
      <c r="F32" s="975"/>
      <c r="G32" s="975"/>
      <c r="H32" s="975"/>
      <c r="I32" s="974"/>
    </row>
    <row r="33" spans="1:9" ht="12.75" customHeight="1">
      <c r="A33" s="721"/>
      <c r="B33" s="975"/>
      <c r="C33" s="975"/>
      <c r="D33" s="975"/>
      <c r="E33" s="975"/>
      <c r="F33" s="975"/>
      <c r="G33" s="975"/>
      <c r="H33" s="975"/>
      <c r="I33" s="974"/>
    </row>
    <row r="34" spans="1:9" ht="12.75" customHeight="1">
      <c r="A34" s="2779"/>
      <c r="C34" s="2998" t="s">
        <v>3119</v>
      </c>
      <c r="D34" s="975"/>
      <c r="E34" s="975"/>
      <c r="F34" s="975"/>
      <c r="G34" s="977"/>
      <c r="H34" s="977"/>
      <c r="I34" s="720"/>
    </row>
    <row r="35" spans="1:9" ht="12.75" customHeight="1">
      <c r="A35" s="721"/>
      <c r="C35" s="975" t="s">
        <v>3120</v>
      </c>
      <c r="D35" s="975"/>
      <c r="E35" s="975"/>
      <c r="F35" s="975"/>
      <c r="G35" s="975"/>
      <c r="H35" s="975"/>
      <c r="I35" s="974"/>
    </row>
    <row r="36" spans="1:9" ht="12.75" customHeight="1">
      <c r="A36" s="721"/>
      <c r="C36" s="975"/>
      <c r="D36" s="975"/>
      <c r="E36" s="975"/>
      <c r="F36" s="975"/>
      <c r="G36" s="975"/>
      <c r="H36" s="975"/>
      <c r="I36" s="974"/>
    </row>
    <row r="37" spans="1:9" ht="12.75" customHeight="1">
      <c r="A37" s="721"/>
      <c r="C37" s="975"/>
      <c r="D37" s="975"/>
      <c r="E37" s="975"/>
      <c r="F37" s="975"/>
      <c r="G37" s="975"/>
      <c r="H37" s="975"/>
      <c r="I37" s="974"/>
    </row>
    <row r="38" spans="1:9" ht="12.75" customHeight="1">
      <c r="A38" s="721"/>
      <c r="D38" s="975"/>
      <c r="E38" s="975"/>
      <c r="F38" s="975"/>
      <c r="G38" s="975"/>
      <c r="H38" s="975"/>
      <c r="I38" s="974"/>
    </row>
    <row r="39" spans="1:9" ht="12.75" customHeight="1">
      <c r="A39" s="721"/>
      <c r="B39" s="975"/>
      <c r="C39" s="975"/>
      <c r="D39" s="975"/>
      <c r="E39" s="975"/>
      <c r="F39" s="975"/>
      <c r="G39" s="975"/>
      <c r="H39" s="975"/>
      <c r="I39" s="974"/>
    </row>
    <row r="40" spans="1:9" ht="12.75" customHeight="1">
      <c r="A40" s="721"/>
      <c r="B40" s="975"/>
      <c r="C40" s="975"/>
      <c r="D40" s="975"/>
      <c r="E40" s="975"/>
      <c r="F40" s="975"/>
      <c r="G40" s="975"/>
      <c r="H40" s="975"/>
      <c r="I40" s="974"/>
    </row>
    <row r="41" spans="1:9" ht="12.75" customHeight="1">
      <c r="A41" s="721"/>
      <c r="B41" s="975"/>
      <c r="C41" s="975"/>
      <c r="D41" s="975"/>
      <c r="E41" s="975"/>
      <c r="F41" s="975"/>
      <c r="G41" s="975"/>
      <c r="H41" s="975"/>
      <c r="I41" s="974"/>
    </row>
    <row r="42" spans="1:9" ht="12.75" customHeight="1">
      <c r="A42" s="721"/>
      <c r="B42" s="975"/>
      <c r="C42" s="975"/>
      <c r="D42" s="975"/>
      <c r="E42" s="975"/>
      <c r="F42" s="975"/>
      <c r="G42" s="975"/>
      <c r="H42" s="975"/>
      <c r="I42" s="974"/>
    </row>
    <row r="43" spans="1:9" ht="12.75" customHeight="1">
      <c r="A43" s="721"/>
      <c r="B43" s="975"/>
      <c r="C43" s="975"/>
      <c r="D43" s="975"/>
      <c r="E43" s="975"/>
      <c r="F43" s="975"/>
      <c r="G43" s="975"/>
      <c r="H43" s="975"/>
      <c r="I43" s="974"/>
    </row>
    <row r="44" spans="1:9" ht="12.75" customHeight="1">
      <c r="A44" s="721"/>
      <c r="B44" s="975"/>
      <c r="C44" s="975"/>
      <c r="D44" s="975"/>
      <c r="E44" s="975"/>
      <c r="F44" s="975"/>
      <c r="G44" s="975"/>
      <c r="H44" s="975"/>
      <c r="I44" s="974"/>
    </row>
    <row r="45" spans="1:9" ht="12.75" customHeight="1">
      <c r="A45" s="721"/>
      <c r="B45" s="975"/>
      <c r="C45" s="975"/>
      <c r="D45" s="975"/>
      <c r="E45" s="975"/>
      <c r="F45" s="975"/>
      <c r="G45" s="975"/>
      <c r="H45" s="975"/>
      <c r="I45" s="974"/>
    </row>
    <row r="46" spans="1:9" ht="12.75" customHeight="1">
      <c r="A46" s="721"/>
      <c r="B46" s="975"/>
      <c r="C46" s="975"/>
      <c r="D46" s="975"/>
      <c r="E46" s="975"/>
      <c r="F46" s="975"/>
      <c r="G46" s="975"/>
      <c r="H46" s="975"/>
      <c r="I46" s="974"/>
    </row>
    <row r="47" spans="1:9" ht="12.75" customHeight="1">
      <c r="A47" s="721"/>
      <c r="B47" s="975"/>
      <c r="C47" s="975"/>
      <c r="D47" s="975"/>
      <c r="E47" s="975"/>
      <c r="F47" s="975"/>
      <c r="G47" s="975"/>
      <c r="H47" s="975"/>
      <c r="I47" s="974"/>
    </row>
    <row r="48" spans="1:9" ht="12.75" customHeight="1">
      <c r="A48" s="721"/>
      <c r="B48" s="975"/>
      <c r="C48" s="975"/>
      <c r="D48" s="975"/>
      <c r="E48" s="975"/>
      <c r="F48" s="975"/>
      <c r="G48" s="975"/>
      <c r="H48" s="975"/>
      <c r="I48" s="974"/>
    </row>
    <row r="49" spans="1:9" ht="12.75" customHeight="1">
      <c r="A49" s="721"/>
      <c r="B49" s="975"/>
      <c r="C49" s="975"/>
      <c r="D49" s="975"/>
      <c r="E49" s="975"/>
      <c r="F49" s="975"/>
      <c r="G49" s="975"/>
      <c r="H49" s="975"/>
      <c r="I49" s="974"/>
    </row>
    <row r="50" spans="1:9" ht="12.75" customHeight="1">
      <c r="A50" s="721"/>
      <c r="B50" s="975"/>
      <c r="C50" s="975"/>
      <c r="D50" s="975"/>
      <c r="E50" s="975"/>
      <c r="F50" s="975"/>
      <c r="G50" s="975"/>
      <c r="H50" s="975"/>
      <c r="I50" s="974"/>
    </row>
    <row r="51" spans="1:9" ht="12.75" customHeight="1">
      <c r="A51" s="721"/>
      <c r="B51" s="975"/>
      <c r="C51" s="975"/>
      <c r="D51" s="975"/>
      <c r="E51" s="975"/>
      <c r="F51" s="975"/>
      <c r="G51" s="975"/>
      <c r="H51" s="975"/>
      <c r="I51" s="974"/>
    </row>
    <row r="52" spans="1:9" ht="12.75" customHeight="1">
      <c r="A52" s="721"/>
      <c r="B52" s="975"/>
      <c r="C52" s="975"/>
      <c r="D52" s="975"/>
      <c r="E52" s="975"/>
      <c r="F52" s="975"/>
      <c r="G52" s="975"/>
      <c r="H52" s="975"/>
      <c r="I52" s="974"/>
    </row>
    <row r="53" spans="1:9" ht="12.75" customHeight="1">
      <c r="A53" s="721"/>
      <c r="B53" s="975"/>
      <c r="C53" s="975"/>
      <c r="D53" s="975"/>
      <c r="E53" s="975"/>
      <c r="F53" s="975"/>
      <c r="G53" s="975"/>
      <c r="H53" s="975"/>
      <c r="I53" s="974"/>
    </row>
    <row r="54" spans="1:9" ht="12.75" customHeight="1">
      <c r="A54" s="721"/>
      <c r="B54" s="975"/>
      <c r="C54" s="975"/>
      <c r="D54" s="975"/>
      <c r="E54" s="975"/>
      <c r="F54" s="975"/>
      <c r="G54" s="975"/>
      <c r="H54" s="975"/>
      <c r="I54" s="974"/>
    </row>
    <row r="55" spans="1:9" ht="12.75" customHeight="1">
      <c r="A55" s="721"/>
      <c r="B55" s="975"/>
      <c r="C55" s="975"/>
      <c r="D55" s="975"/>
      <c r="E55" s="975"/>
      <c r="F55" s="975"/>
      <c r="G55" s="975"/>
      <c r="H55" s="975"/>
      <c r="I55" s="974"/>
    </row>
    <row r="56" spans="1:9" ht="12.75" customHeight="1">
      <c r="A56" s="721"/>
      <c r="B56" s="975"/>
      <c r="C56" s="975"/>
      <c r="D56" s="975"/>
      <c r="E56" s="975"/>
      <c r="F56" s="975"/>
      <c r="G56" s="975"/>
      <c r="H56" s="975"/>
      <c r="I56" s="974"/>
    </row>
    <row r="57" spans="1:9" ht="20.25" customHeight="1">
      <c r="A57" s="971"/>
      <c r="B57" s="724"/>
      <c r="C57" s="724"/>
      <c r="D57" s="724"/>
      <c r="E57" s="724"/>
      <c r="F57" s="724"/>
      <c r="G57" s="724"/>
      <c r="H57" s="724"/>
      <c r="I57" s="719"/>
    </row>
  </sheetData>
  <pageMargins left="0.65" right="0.25" top="0.5" bottom="0.5" header="0.25" footer="0.25"/>
  <pageSetup orientation="portrait" horizontalDpi="1200" verticalDpi="1200" r:id="rId1"/>
  <headerFooter alignWithMargins="0">
    <oddHeader>&amp;L&amp;"Arial,Regular"&amp;8Road Initials: UPRR  Year: 2012&amp;R&amp;"Arial,Regular"&amp;8 67</oddHeader>
    <oddFooter>&amp;L&amp;"Arial,Regular"&amp;8Railroad Annual Report R-1</oddFooter>
  </headerFooter>
</worksheet>
</file>

<file path=xl/worksheets/sheet57.xml><?xml version="1.0" encoding="utf-8"?>
<worksheet xmlns="http://schemas.openxmlformats.org/spreadsheetml/2006/main" xmlns:r="http://schemas.openxmlformats.org/officeDocument/2006/relationships">
  <sheetPr codeName="Sheet57"/>
  <dimension ref="A1:P59"/>
  <sheetViews>
    <sheetView zoomScaleNormal="100" workbookViewId="0"/>
  </sheetViews>
  <sheetFormatPr defaultRowHeight="12.75"/>
  <cols>
    <col min="1" max="1" width="5.5" style="174" customWidth="1"/>
    <col min="2" max="8" width="9.5" style="174" customWidth="1"/>
    <col min="9" max="9" width="4.375" style="174" customWidth="1"/>
    <col min="10" max="10" width="13.625" style="174" customWidth="1"/>
    <col min="11" max="256" width="9" style="174"/>
    <col min="257" max="257" width="5.5" style="174" customWidth="1"/>
    <col min="258" max="264" width="9.5" style="174" customWidth="1"/>
    <col min="265" max="265" width="4.375" style="174" customWidth="1"/>
    <col min="266" max="266" width="13.625" style="174" customWidth="1"/>
    <col min="267" max="512" width="9" style="174"/>
    <col min="513" max="513" width="5.5" style="174" customWidth="1"/>
    <col min="514" max="520" width="9.5" style="174" customWidth="1"/>
    <col min="521" max="521" width="4.375" style="174" customWidth="1"/>
    <col min="522" max="522" width="13.625" style="174" customWidth="1"/>
    <col min="523" max="768" width="9" style="174"/>
    <col min="769" max="769" width="5.5" style="174" customWidth="1"/>
    <col min="770" max="776" width="9.5" style="174" customWidth="1"/>
    <col min="777" max="777" width="4.375" style="174" customWidth="1"/>
    <col min="778" max="778" width="13.625" style="174" customWidth="1"/>
    <col min="779" max="1024" width="9" style="174"/>
    <col min="1025" max="1025" width="5.5" style="174" customWidth="1"/>
    <col min="1026" max="1032" width="9.5" style="174" customWidth="1"/>
    <col min="1033" max="1033" width="4.375" style="174" customWidth="1"/>
    <col min="1034" max="1034" width="13.625" style="174" customWidth="1"/>
    <col min="1035" max="1280" width="9" style="174"/>
    <col min="1281" max="1281" width="5.5" style="174" customWidth="1"/>
    <col min="1282" max="1288" width="9.5" style="174" customWidth="1"/>
    <col min="1289" max="1289" width="4.375" style="174" customWidth="1"/>
    <col min="1290" max="1290" width="13.625" style="174" customWidth="1"/>
    <col min="1291" max="1536" width="9" style="174"/>
    <col min="1537" max="1537" width="5.5" style="174" customWidth="1"/>
    <col min="1538" max="1544" width="9.5" style="174" customWidth="1"/>
    <col min="1545" max="1545" width="4.375" style="174" customWidth="1"/>
    <col min="1546" max="1546" width="13.625" style="174" customWidth="1"/>
    <col min="1547" max="1792" width="9" style="174"/>
    <col min="1793" max="1793" width="5.5" style="174" customWidth="1"/>
    <col min="1794" max="1800" width="9.5" style="174" customWidth="1"/>
    <col min="1801" max="1801" width="4.375" style="174" customWidth="1"/>
    <col min="1802" max="1802" width="13.625" style="174" customWidth="1"/>
    <col min="1803" max="2048" width="9" style="174"/>
    <col min="2049" max="2049" width="5.5" style="174" customWidth="1"/>
    <col min="2050" max="2056" width="9.5" style="174" customWidth="1"/>
    <col min="2057" max="2057" width="4.375" style="174" customWidth="1"/>
    <col min="2058" max="2058" width="13.625" style="174" customWidth="1"/>
    <col min="2059" max="2304" width="9" style="174"/>
    <col min="2305" max="2305" width="5.5" style="174" customWidth="1"/>
    <col min="2306" max="2312" width="9.5" style="174" customWidth="1"/>
    <col min="2313" max="2313" width="4.375" style="174" customWidth="1"/>
    <col min="2314" max="2314" width="13.625" style="174" customWidth="1"/>
    <col min="2315" max="2560" width="9" style="174"/>
    <col min="2561" max="2561" width="5.5" style="174" customWidth="1"/>
    <col min="2562" max="2568" width="9.5" style="174" customWidth="1"/>
    <col min="2569" max="2569" width="4.375" style="174" customWidth="1"/>
    <col min="2570" max="2570" width="13.625" style="174" customWidth="1"/>
    <col min="2571" max="2816" width="9" style="174"/>
    <col min="2817" max="2817" width="5.5" style="174" customWidth="1"/>
    <col min="2818" max="2824" width="9.5" style="174" customWidth="1"/>
    <col min="2825" max="2825" width="4.375" style="174" customWidth="1"/>
    <col min="2826" max="2826" width="13.625" style="174" customWidth="1"/>
    <col min="2827" max="3072" width="9" style="174"/>
    <col min="3073" max="3073" width="5.5" style="174" customWidth="1"/>
    <col min="3074" max="3080" width="9.5" style="174" customWidth="1"/>
    <col min="3081" max="3081" width="4.375" style="174" customWidth="1"/>
    <col min="3082" max="3082" width="13.625" style="174" customWidth="1"/>
    <col min="3083" max="3328" width="9" style="174"/>
    <col min="3329" max="3329" width="5.5" style="174" customWidth="1"/>
    <col min="3330" max="3336" width="9.5" style="174" customWidth="1"/>
    <col min="3337" max="3337" width="4.375" style="174" customWidth="1"/>
    <col min="3338" max="3338" width="13.625" style="174" customWidth="1"/>
    <col min="3339" max="3584" width="9" style="174"/>
    <col min="3585" max="3585" width="5.5" style="174" customWidth="1"/>
    <col min="3586" max="3592" width="9.5" style="174" customWidth="1"/>
    <col min="3593" max="3593" width="4.375" style="174" customWidth="1"/>
    <col min="3594" max="3594" width="13.625" style="174" customWidth="1"/>
    <col min="3595" max="3840" width="9" style="174"/>
    <col min="3841" max="3841" width="5.5" style="174" customWidth="1"/>
    <col min="3842" max="3848" width="9.5" style="174" customWidth="1"/>
    <col min="3849" max="3849" width="4.375" style="174" customWidth="1"/>
    <col min="3850" max="3850" width="13.625" style="174" customWidth="1"/>
    <col min="3851" max="4096" width="9" style="174"/>
    <col min="4097" max="4097" width="5.5" style="174" customWidth="1"/>
    <col min="4098" max="4104" width="9.5" style="174" customWidth="1"/>
    <col min="4105" max="4105" width="4.375" style="174" customWidth="1"/>
    <col min="4106" max="4106" width="13.625" style="174" customWidth="1"/>
    <col min="4107" max="4352" width="9" style="174"/>
    <col min="4353" max="4353" width="5.5" style="174" customWidth="1"/>
    <col min="4354" max="4360" width="9.5" style="174" customWidth="1"/>
    <col min="4361" max="4361" width="4.375" style="174" customWidth="1"/>
    <col min="4362" max="4362" width="13.625" style="174" customWidth="1"/>
    <col min="4363" max="4608" width="9" style="174"/>
    <col min="4609" max="4609" width="5.5" style="174" customWidth="1"/>
    <col min="4610" max="4616" width="9.5" style="174" customWidth="1"/>
    <col min="4617" max="4617" width="4.375" style="174" customWidth="1"/>
    <col min="4618" max="4618" width="13.625" style="174" customWidth="1"/>
    <col min="4619" max="4864" width="9" style="174"/>
    <col min="4865" max="4865" width="5.5" style="174" customWidth="1"/>
    <col min="4866" max="4872" width="9.5" style="174" customWidth="1"/>
    <col min="4873" max="4873" width="4.375" style="174" customWidth="1"/>
    <col min="4874" max="4874" width="13.625" style="174" customWidth="1"/>
    <col min="4875" max="5120" width="9" style="174"/>
    <col min="5121" max="5121" width="5.5" style="174" customWidth="1"/>
    <col min="5122" max="5128" width="9.5" style="174" customWidth="1"/>
    <col min="5129" max="5129" width="4.375" style="174" customWidth="1"/>
    <col min="5130" max="5130" width="13.625" style="174" customWidth="1"/>
    <col min="5131" max="5376" width="9" style="174"/>
    <col min="5377" max="5377" width="5.5" style="174" customWidth="1"/>
    <col min="5378" max="5384" width="9.5" style="174" customWidth="1"/>
    <col min="5385" max="5385" width="4.375" style="174" customWidth="1"/>
    <col min="5386" max="5386" width="13.625" style="174" customWidth="1"/>
    <col min="5387" max="5632" width="9" style="174"/>
    <col min="5633" max="5633" width="5.5" style="174" customWidth="1"/>
    <col min="5634" max="5640" width="9.5" style="174" customWidth="1"/>
    <col min="5641" max="5641" width="4.375" style="174" customWidth="1"/>
    <col min="5642" max="5642" width="13.625" style="174" customWidth="1"/>
    <col min="5643" max="5888" width="9" style="174"/>
    <col min="5889" max="5889" width="5.5" style="174" customWidth="1"/>
    <col min="5890" max="5896" width="9.5" style="174" customWidth="1"/>
    <col min="5897" max="5897" width="4.375" style="174" customWidth="1"/>
    <col min="5898" max="5898" width="13.625" style="174" customWidth="1"/>
    <col min="5899" max="6144" width="9" style="174"/>
    <col min="6145" max="6145" width="5.5" style="174" customWidth="1"/>
    <col min="6146" max="6152" width="9.5" style="174" customWidth="1"/>
    <col min="6153" max="6153" width="4.375" style="174" customWidth="1"/>
    <col min="6154" max="6154" width="13.625" style="174" customWidth="1"/>
    <col min="6155" max="6400" width="9" style="174"/>
    <col min="6401" max="6401" width="5.5" style="174" customWidth="1"/>
    <col min="6402" max="6408" width="9.5" style="174" customWidth="1"/>
    <col min="6409" max="6409" width="4.375" style="174" customWidth="1"/>
    <col min="6410" max="6410" width="13.625" style="174" customWidth="1"/>
    <col min="6411" max="6656" width="9" style="174"/>
    <col min="6657" max="6657" width="5.5" style="174" customWidth="1"/>
    <col min="6658" max="6664" width="9.5" style="174" customWidth="1"/>
    <col min="6665" max="6665" width="4.375" style="174" customWidth="1"/>
    <col min="6666" max="6666" width="13.625" style="174" customWidth="1"/>
    <col min="6667" max="6912" width="9" style="174"/>
    <col min="6913" max="6913" width="5.5" style="174" customWidth="1"/>
    <col min="6914" max="6920" width="9.5" style="174" customWidth="1"/>
    <col min="6921" max="6921" width="4.375" style="174" customWidth="1"/>
    <col min="6922" max="6922" width="13.625" style="174" customWidth="1"/>
    <col min="6923" max="7168" width="9" style="174"/>
    <col min="7169" max="7169" width="5.5" style="174" customWidth="1"/>
    <col min="7170" max="7176" width="9.5" style="174" customWidth="1"/>
    <col min="7177" max="7177" width="4.375" style="174" customWidth="1"/>
    <col min="7178" max="7178" width="13.625" style="174" customWidth="1"/>
    <col min="7179" max="7424" width="9" style="174"/>
    <col min="7425" max="7425" width="5.5" style="174" customWidth="1"/>
    <col min="7426" max="7432" width="9.5" style="174" customWidth="1"/>
    <col min="7433" max="7433" width="4.375" style="174" customWidth="1"/>
    <col min="7434" max="7434" width="13.625" style="174" customWidth="1"/>
    <col min="7435" max="7680" width="9" style="174"/>
    <col min="7681" max="7681" width="5.5" style="174" customWidth="1"/>
    <col min="7682" max="7688" width="9.5" style="174" customWidth="1"/>
    <col min="7689" max="7689" width="4.375" style="174" customWidth="1"/>
    <col min="7690" max="7690" width="13.625" style="174" customWidth="1"/>
    <col min="7691" max="7936" width="9" style="174"/>
    <col min="7937" max="7937" width="5.5" style="174" customWidth="1"/>
    <col min="7938" max="7944" width="9.5" style="174" customWidth="1"/>
    <col min="7945" max="7945" width="4.375" style="174" customWidth="1"/>
    <col min="7946" max="7946" width="13.625" style="174" customWidth="1"/>
    <col min="7947" max="8192" width="9" style="174"/>
    <col min="8193" max="8193" width="5.5" style="174" customWidth="1"/>
    <col min="8194" max="8200" width="9.5" style="174" customWidth="1"/>
    <col min="8201" max="8201" width="4.375" style="174" customWidth="1"/>
    <col min="8202" max="8202" width="13.625" style="174" customWidth="1"/>
    <col min="8203" max="8448" width="9" style="174"/>
    <col min="8449" max="8449" width="5.5" style="174" customWidth="1"/>
    <col min="8450" max="8456" width="9.5" style="174" customWidth="1"/>
    <col min="8457" max="8457" width="4.375" style="174" customWidth="1"/>
    <col min="8458" max="8458" width="13.625" style="174" customWidth="1"/>
    <col min="8459" max="8704" width="9" style="174"/>
    <col min="8705" max="8705" width="5.5" style="174" customWidth="1"/>
    <col min="8706" max="8712" width="9.5" style="174" customWidth="1"/>
    <col min="8713" max="8713" width="4.375" style="174" customWidth="1"/>
    <col min="8714" max="8714" width="13.625" style="174" customWidth="1"/>
    <col min="8715" max="8960" width="9" style="174"/>
    <col min="8961" max="8961" width="5.5" style="174" customWidth="1"/>
    <col min="8962" max="8968" width="9.5" style="174" customWidth="1"/>
    <col min="8969" max="8969" width="4.375" style="174" customWidth="1"/>
    <col min="8970" max="8970" width="13.625" style="174" customWidth="1"/>
    <col min="8971" max="9216" width="9" style="174"/>
    <col min="9217" max="9217" width="5.5" style="174" customWidth="1"/>
    <col min="9218" max="9224" width="9.5" style="174" customWidth="1"/>
    <col min="9225" max="9225" width="4.375" style="174" customWidth="1"/>
    <col min="9226" max="9226" width="13.625" style="174" customWidth="1"/>
    <col min="9227" max="9472" width="9" style="174"/>
    <col min="9473" max="9473" width="5.5" style="174" customWidth="1"/>
    <col min="9474" max="9480" width="9.5" style="174" customWidth="1"/>
    <col min="9481" max="9481" width="4.375" style="174" customWidth="1"/>
    <col min="9482" max="9482" width="13.625" style="174" customWidth="1"/>
    <col min="9483" max="9728" width="9" style="174"/>
    <col min="9729" max="9729" width="5.5" style="174" customWidth="1"/>
    <col min="9730" max="9736" width="9.5" style="174" customWidth="1"/>
    <col min="9737" max="9737" width="4.375" style="174" customWidth="1"/>
    <col min="9738" max="9738" width="13.625" style="174" customWidth="1"/>
    <col min="9739" max="9984" width="9" style="174"/>
    <col min="9985" max="9985" width="5.5" style="174" customWidth="1"/>
    <col min="9986" max="9992" width="9.5" style="174" customWidth="1"/>
    <col min="9993" max="9993" width="4.375" style="174" customWidth="1"/>
    <col min="9994" max="9994" width="13.625" style="174" customWidth="1"/>
    <col min="9995" max="10240" width="9" style="174"/>
    <col min="10241" max="10241" width="5.5" style="174" customWidth="1"/>
    <col min="10242" max="10248" width="9.5" style="174" customWidth="1"/>
    <col min="10249" max="10249" width="4.375" style="174" customWidth="1"/>
    <col min="10250" max="10250" width="13.625" style="174" customWidth="1"/>
    <col min="10251" max="10496" width="9" style="174"/>
    <col min="10497" max="10497" width="5.5" style="174" customWidth="1"/>
    <col min="10498" max="10504" width="9.5" style="174" customWidth="1"/>
    <col min="10505" max="10505" width="4.375" style="174" customWidth="1"/>
    <col min="10506" max="10506" width="13.625" style="174" customWidth="1"/>
    <col min="10507" max="10752" width="9" style="174"/>
    <col min="10753" max="10753" width="5.5" style="174" customWidth="1"/>
    <col min="10754" max="10760" width="9.5" style="174" customWidth="1"/>
    <col min="10761" max="10761" width="4.375" style="174" customWidth="1"/>
    <col min="10762" max="10762" width="13.625" style="174" customWidth="1"/>
    <col min="10763" max="11008" width="9" style="174"/>
    <col min="11009" max="11009" width="5.5" style="174" customWidth="1"/>
    <col min="11010" max="11016" width="9.5" style="174" customWidth="1"/>
    <col min="11017" max="11017" width="4.375" style="174" customWidth="1"/>
    <col min="11018" max="11018" width="13.625" style="174" customWidth="1"/>
    <col min="11019" max="11264" width="9" style="174"/>
    <col min="11265" max="11265" width="5.5" style="174" customWidth="1"/>
    <col min="11266" max="11272" width="9.5" style="174" customWidth="1"/>
    <col min="11273" max="11273" width="4.375" style="174" customWidth="1"/>
    <col min="11274" max="11274" width="13.625" style="174" customWidth="1"/>
    <col min="11275" max="11520" width="9" style="174"/>
    <col min="11521" max="11521" width="5.5" style="174" customWidth="1"/>
    <col min="11522" max="11528" width="9.5" style="174" customWidth="1"/>
    <col min="11529" max="11529" width="4.375" style="174" customWidth="1"/>
    <col min="11530" max="11530" width="13.625" style="174" customWidth="1"/>
    <col min="11531" max="11776" width="9" style="174"/>
    <col min="11777" max="11777" width="5.5" style="174" customWidth="1"/>
    <col min="11778" max="11784" width="9.5" style="174" customWidth="1"/>
    <col min="11785" max="11785" width="4.375" style="174" customWidth="1"/>
    <col min="11786" max="11786" width="13.625" style="174" customWidth="1"/>
    <col min="11787" max="12032" width="9" style="174"/>
    <col min="12033" max="12033" width="5.5" style="174" customWidth="1"/>
    <col min="12034" max="12040" width="9.5" style="174" customWidth="1"/>
    <col min="12041" max="12041" width="4.375" style="174" customWidth="1"/>
    <col min="12042" max="12042" width="13.625" style="174" customWidth="1"/>
    <col min="12043" max="12288" width="9" style="174"/>
    <col min="12289" max="12289" width="5.5" style="174" customWidth="1"/>
    <col min="12290" max="12296" width="9.5" style="174" customWidth="1"/>
    <col min="12297" max="12297" width="4.375" style="174" customWidth="1"/>
    <col min="12298" max="12298" width="13.625" style="174" customWidth="1"/>
    <col min="12299" max="12544" width="9" style="174"/>
    <col min="12545" max="12545" width="5.5" style="174" customWidth="1"/>
    <col min="12546" max="12552" width="9.5" style="174" customWidth="1"/>
    <col min="12553" max="12553" width="4.375" style="174" customWidth="1"/>
    <col min="12554" max="12554" width="13.625" style="174" customWidth="1"/>
    <col min="12555" max="12800" width="9" style="174"/>
    <col min="12801" max="12801" width="5.5" style="174" customWidth="1"/>
    <col min="12802" max="12808" width="9.5" style="174" customWidth="1"/>
    <col min="12809" max="12809" width="4.375" style="174" customWidth="1"/>
    <col min="12810" max="12810" width="13.625" style="174" customWidth="1"/>
    <col min="12811" max="13056" width="9" style="174"/>
    <col min="13057" max="13057" width="5.5" style="174" customWidth="1"/>
    <col min="13058" max="13064" width="9.5" style="174" customWidth="1"/>
    <col min="13065" max="13065" width="4.375" style="174" customWidth="1"/>
    <col min="13066" max="13066" width="13.625" style="174" customWidth="1"/>
    <col min="13067" max="13312" width="9" style="174"/>
    <col min="13313" max="13313" width="5.5" style="174" customWidth="1"/>
    <col min="13314" max="13320" width="9.5" style="174" customWidth="1"/>
    <col min="13321" max="13321" width="4.375" style="174" customWidth="1"/>
    <col min="13322" max="13322" width="13.625" style="174" customWidth="1"/>
    <col min="13323" max="13568" width="9" style="174"/>
    <col min="13569" max="13569" width="5.5" style="174" customWidth="1"/>
    <col min="13570" max="13576" width="9.5" style="174" customWidth="1"/>
    <col min="13577" max="13577" width="4.375" style="174" customWidth="1"/>
    <col min="13578" max="13578" width="13.625" style="174" customWidth="1"/>
    <col min="13579" max="13824" width="9" style="174"/>
    <col min="13825" max="13825" width="5.5" style="174" customWidth="1"/>
    <col min="13826" max="13832" width="9.5" style="174" customWidth="1"/>
    <col min="13833" max="13833" width="4.375" style="174" customWidth="1"/>
    <col min="13834" max="13834" width="13.625" style="174" customWidth="1"/>
    <col min="13835" max="14080" width="9" style="174"/>
    <col min="14081" max="14081" width="5.5" style="174" customWidth="1"/>
    <col min="14082" max="14088" width="9.5" style="174" customWidth="1"/>
    <col min="14089" max="14089" width="4.375" style="174" customWidth="1"/>
    <col min="14090" max="14090" width="13.625" style="174" customWidth="1"/>
    <col min="14091" max="14336" width="9" style="174"/>
    <col min="14337" max="14337" width="5.5" style="174" customWidth="1"/>
    <col min="14338" max="14344" width="9.5" style="174" customWidth="1"/>
    <col min="14345" max="14345" width="4.375" style="174" customWidth="1"/>
    <col min="14346" max="14346" width="13.625" style="174" customWidth="1"/>
    <col min="14347" max="14592" width="9" style="174"/>
    <col min="14593" max="14593" width="5.5" style="174" customWidth="1"/>
    <col min="14594" max="14600" width="9.5" style="174" customWidth="1"/>
    <col min="14601" max="14601" width="4.375" style="174" customWidth="1"/>
    <col min="14602" max="14602" width="13.625" style="174" customWidth="1"/>
    <col min="14603" max="14848" width="9" style="174"/>
    <col min="14849" max="14849" width="5.5" style="174" customWidth="1"/>
    <col min="14850" max="14856" width="9.5" style="174" customWidth="1"/>
    <col min="14857" max="14857" width="4.375" style="174" customWidth="1"/>
    <col min="14858" max="14858" width="13.625" style="174" customWidth="1"/>
    <col min="14859" max="15104" width="9" style="174"/>
    <col min="15105" max="15105" width="5.5" style="174" customWidth="1"/>
    <col min="15106" max="15112" width="9.5" style="174" customWidth="1"/>
    <col min="15113" max="15113" width="4.375" style="174" customWidth="1"/>
    <col min="15114" max="15114" width="13.625" style="174" customWidth="1"/>
    <col min="15115" max="15360" width="9" style="174"/>
    <col min="15361" max="15361" width="5.5" style="174" customWidth="1"/>
    <col min="15362" max="15368" width="9.5" style="174" customWidth="1"/>
    <col min="15369" max="15369" width="4.375" style="174" customWidth="1"/>
    <col min="15370" max="15370" width="13.625" style="174" customWidth="1"/>
    <col min="15371" max="15616" width="9" style="174"/>
    <col min="15617" max="15617" width="5.5" style="174" customWidth="1"/>
    <col min="15618" max="15624" width="9.5" style="174" customWidth="1"/>
    <col min="15625" max="15625" width="4.375" style="174" customWidth="1"/>
    <col min="15626" max="15626" width="13.625" style="174" customWidth="1"/>
    <col min="15627" max="15872" width="9" style="174"/>
    <col min="15873" max="15873" width="5.5" style="174" customWidth="1"/>
    <col min="15874" max="15880" width="9.5" style="174" customWidth="1"/>
    <col min="15881" max="15881" width="4.375" style="174" customWidth="1"/>
    <col min="15882" max="15882" width="13.625" style="174" customWidth="1"/>
    <col min="15883" max="16128" width="9" style="174"/>
    <col min="16129" max="16129" width="5.5" style="174" customWidth="1"/>
    <col min="16130" max="16136" width="9.5" style="174" customWidth="1"/>
    <col min="16137" max="16137" width="4.375" style="174" customWidth="1"/>
    <col min="16138" max="16138" width="13.625" style="174" customWidth="1"/>
    <col min="16139" max="16384" width="9" style="174"/>
  </cols>
  <sheetData>
    <row r="1" spans="1:16" s="168" customFormat="1">
      <c r="A1" s="1379"/>
      <c r="B1" s="2924"/>
      <c r="C1" s="2924"/>
      <c r="D1" s="2924"/>
      <c r="E1" s="2924"/>
      <c r="F1" s="2924"/>
      <c r="G1" s="165"/>
      <c r="H1" s="166"/>
      <c r="I1" s="166"/>
      <c r="J1" s="167"/>
    </row>
    <row r="2" spans="1:16" s="168" customFormat="1">
      <c r="A2" s="169"/>
      <c r="B2" s="170"/>
      <c r="C2" s="170"/>
      <c r="D2" s="170"/>
      <c r="E2" s="170"/>
      <c r="F2" s="170"/>
      <c r="G2" s="170"/>
      <c r="H2" s="170"/>
      <c r="I2" s="170"/>
      <c r="J2" s="171"/>
    </row>
    <row r="3" spans="1:16" s="168" customFormat="1">
      <c r="A3" s="172"/>
      <c r="J3" s="173"/>
    </row>
    <row r="4" spans="1:16" s="168" customFormat="1">
      <c r="A4" s="3533" t="s">
        <v>617</v>
      </c>
      <c r="B4" s="3521"/>
      <c r="C4" s="3521"/>
      <c r="D4" s="3521"/>
      <c r="E4" s="3521"/>
      <c r="F4" s="3521"/>
      <c r="G4" s="3521"/>
      <c r="H4" s="3521"/>
      <c r="I4" s="3521"/>
      <c r="J4" s="3534"/>
    </row>
    <row r="5" spans="1:16" s="168" customFormat="1">
      <c r="A5" s="172"/>
      <c r="J5" s="173"/>
    </row>
    <row r="6" spans="1:16" s="168" customFormat="1">
      <c r="A6" s="169"/>
      <c r="B6" s="170"/>
      <c r="C6" s="170"/>
      <c r="D6" s="170"/>
      <c r="E6" s="170"/>
      <c r="F6" s="170"/>
      <c r="G6" s="170"/>
      <c r="H6" s="170"/>
      <c r="I6" s="170"/>
      <c r="J6" s="171"/>
    </row>
    <row r="7" spans="1:16" s="168" customFormat="1">
      <c r="A7" s="172"/>
      <c r="B7" s="174"/>
      <c r="J7" s="173"/>
    </row>
    <row r="8" spans="1:16" s="168" customFormat="1">
      <c r="A8" s="3535"/>
      <c r="B8" s="3536"/>
      <c r="C8" s="3536"/>
      <c r="D8" s="3536"/>
      <c r="E8" s="3536"/>
      <c r="F8" s="3536"/>
      <c r="G8" s="3536"/>
      <c r="H8" s="3536"/>
      <c r="I8" s="3536"/>
      <c r="J8" s="3537"/>
    </row>
    <row r="9" spans="1:16" s="168" customFormat="1">
      <c r="A9" s="172"/>
      <c r="B9" s="174"/>
      <c r="J9" s="173"/>
    </row>
    <row r="10" spans="1:16" s="168" customFormat="1">
      <c r="A10" s="172"/>
      <c r="B10" s="175"/>
      <c r="J10" s="173"/>
    </row>
    <row r="11" spans="1:16" s="168" customFormat="1">
      <c r="A11" s="172"/>
      <c r="B11" s="640"/>
      <c r="J11" s="173"/>
      <c r="M11" s="658"/>
      <c r="N11" s="658"/>
      <c r="O11" s="658"/>
      <c r="P11" s="658"/>
    </row>
    <row r="12" spans="1:16" s="168" customFormat="1">
      <c r="A12" s="172"/>
      <c r="B12" s="640"/>
      <c r="J12" s="173"/>
      <c r="M12" s="658"/>
      <c r="N12" s="658"/>
      <c r="O12" s="658"/>
      <c r="P12" s="658"/>
    </row>
    <row r="13" spans="1:16" s="168" customFormat="1">
      <c r="A13" s="172"/>
      <c r="B13" s="640"/>
      <c r="J13" s="173"/>
    </row>
    <row r="14" spans="1:16" s="168" customFormat="1">
      <c r="A14" s="172"/>
      <c r="B14" s="737"/>
      <c r="J14" s="173"/>
    </row>
    <row r="15" spans="1:16" s="168" customFormat="1">
      <c r="A15" s="172"/>
      <c r="B15" s="640"/>
      <c r="J15" s="173"/>
    </row>
    <row r="16" spans="1:16" s="168" customFormat="1">
      <c r="A16" s="172"/>
      <c r="B16" s="737"/>
      <c r="J16" s="173"/>
    </row>
    <row r="17" spans="1:10" s="168" customFormat="1">
      <c r="A17" s="172"/>
      <c r="B17" s="168" t="s">
        <v>618</v>
      </c>
      <c r="J17" s="173"/>
    </row>
    <row r="18" spans="1:10" s="168" customFormat="1">
      <c r="A18" s="172"/>
      <c r="J18" s="173"/>
    </row>
    <row r="19" spans="1:10">
      <c r="A19" s="172"/>
      <c r="B19" s="168"/>
      <c r="C19" s="168"/>
      <c r="D19" s="168"/>
      <c r="E19" s="168"/>
      <c r="F19" s="168"/>
      <c r="G19" s="168"/>
      <c r="H19" s="168"/>
      <c r="I19" s="168"/>
      <c r="J19" s="173"/>
    </row>
    <row r="20" spans="1:10">
      <c r="A20" s="172"/>
      <c r="B20" s="168"/>
      <c r="C20" s="168"/>
      <c r="D20" s="168"/>
      <c r="E20" s="168"/>
      <c r="F20" s="168"/>
      <c r="G20" s="168"/>
      <c r="H20" s="168"/>
      <c r="I20" s="168"/>
      <c r="J20" s="173"/>
    </row>
    <row r="21" spans="1:10">
      <c r="A21" s="172"/>
      <c r="B21" s="168"/>
      <c r="C21" s="168"/>
      <c r="D21" s="168"/>
      <c r="E21" s="168"/>
      <c r="F21" s="168"/>
      <c r="G21" s="168"/>
      <c r="H21" s="168"/>
      <c r="I21" s="168"/>
      <c r="J21" s="173"/>
    </row>
    <row r="22" spans="1:10">
      <c r="A22" s="172"/>
      <c r="B22" s="168"/>
      <c r="C22" s="168"/>
      <c r="D22" s="168"/>
      <c r="E22" s="168"/>
      <c r="F22" s="168"/>
      <c r="G22" s="168"/>
      <c r="H22" s="168"/>
      <c r="I22" s="168"/>
      <c r="J22" s="173"/>
    </row>
    <row r="23" spans="1:10">
      <c r="A23" s="172"/>
      <c r="B23" s="168"/>
      <c r="C23" s="168"/>
      <c r="D23" s="168"/>
      <c r="E23" s="168"/>
      <c r="F23" s="168"/>
      <c r="G23" s="168"/>
      <c r="H23" s="168"/>
      <c r="I23" s="168"/>
      <c r="J23" s="173"/>
    </row>
    <row r="24" spans="1:10">
      <c r="A24" s="172"/>
      <c r="B24" s="168"/>
      <c r="C24" s="168"/>
      <c r="D24" s="168"/>
      <c r="E24" s="168"/>
      <c r="F24" s="168"/>
      <c r="G24" s="168"/>
      <c r="H24" s="168"/>
      <c r="I24" s="168"/>
      <c r="J24" s="173"/>
    </row>
    <row r="25" spans="1:10">
      <c r="A25" s="172"/>
      <c r="B25" s="168"/>
      <c r="C25" s="168"/>
      <c r="D25" s="168"/>
      <c r="E25" s="168"/>
      <c r="F25" s="168"/>
      <c r="G25" s="168"/>
      <c r="H25" s="168"/>
      <c r="I25" s="168"/>
      <c r="J25" s="173"/>
    </row>
    <row r="26" spans="1:10">
      <c r="A26" s="172"/>
      <c r="B26" s="168"/>
      <c r="C26" s="168"/>
      <c r="D26" s="168"/>
      <c r="E26" s="168"/>
      <c r="F26" s="168"/>
      <c r="G26" s="168"/>
      <c r="H26" s="168"/>
      <c r="I26" s="168"/>
      <c r="J26" s="173"/>
    </row>
    <row r="27" spans="1:10">
      <c r="A27" s="172"/>
      <c r="B27" s="168"/>
      <c r="C27" s="168"/>
      <c r="D27" s="168"/>
      <c r="E27" s="168"/>
      <c r="F27" s="168"/>
      <c r="G27" s="168"/>
      <c r="H27" s="168"/>
      <c r="I27" s="168"/>
      <c r="J27" s="173"/>
    </row>
    <row r="28" spans="1:10">
      <c r="A28" s="172"/>
      <c r="B28" s="168"/>
      <c r="C28" s="168"/>
      <c r="D28" s="168"/>
      <c r="E28" s="168"/>
      <c r="F28" s="168"/>
      <c r="G28" s="168"/>
      <c r="H28" s="168"/>
      <c r="I28" s="168"/>
      <c r="J28" s="173"/>
    </row>
    <row r="29" spans="1:10">
      <c r="A29" s="172"/>
      <c r="B29" s="168"/>
      <c r="C29" s="168"/>
      <c r="D29" s="168"/>
      <c r="E29" s="168"/>
      <c r="F29" s="168"/>
      <c r="G29" s="168"/>
      <c r="H29" s="168"/>
      <c r="I29" s="168"/>
      <c r="J29" s="173"/>
    </row>
    <row r="30" spans="1:10">
      <c r="A30" s="3538" t="s">
        <v>619</v>
      </c>
      <c r="B30" s="3539"/>
      <c r="C30" s="3539"/>
      <c r="D30" s="3539"/>
      <c r="E30" s="3539"/>
      <c r="F30" s="3539"/>
      <c r="G30" s="3539"/>
      <c r="H30" s="3539"/>
      <c r="I30" s="3539"/>
      <c r="J30" s="3540"/>
    </row>
    <row r="31" spans="1:10">
      <c r="A31" s="172"/>
      <c r="B31" s="168"/>
      <c r="C31" s="168"/>
      <c r="D31" s="168"/>
      <c r="E31" s="168"/>
      <c r="F31" s="168"/>
      <c r="G31" s="168"/>
      <c r="H31" s="168"/>
      <c r="I31" s="168"/>
      <c r="J31" s="173"/>
    </row>
    <row r="32" spans="1:10">
      <c r="A32" s="172"/>
      <c r="B32" s="168"/>
      <c r="C32" s="168"/>
      <c r="D32" s="168"/>
      <c r="E32" s="168"/>
      <c r="F32" s="168"/>
      <c r="G32" s="168"/>
      <c r="H32" s="168"/>
      <c r="I32" s="168"/>
      <c r="J32" s="173"/>
    </row>
    <row r="33" spans="1:10">
      <c r="A33" s="172"/>
      <c r="B33" s="168"/>
      <c r="C33" s="168"/>
      <c r="D33" s="168"/>
      <c r="E33" s="168"/>
      <c r="F33" s="168"/>
      <c r="G33" s="168"/>
      <c r="H33" s="168"/>
      <c r="I33" s="168"/>
      <c r="J33" s="173"/>
    </row>
    <row r="34" spans="1:10">
      <c r="A34" s="172"/>
      <c r="B34" s="168"/>
      <c r="C34" s="168"/>
      <c r="D34" s="168"/>
      <c r="E34" s="168"/>
      <c r="F34" s="168"/>
      <c r="G34" s="168"/>
      <c r="H34" s="168"/>
      <c r="I34" s="168"/>
      <c r="J34" s="173"/>
    </row>
    <row r="35" spans="1:10">
      <c r="A35" s="172"/>
      <c r="B35" s="168"/>
      <c r="C35" s="168"/>
      <c r="D35" s="168"/>
      <c r="E35" s="168"/>
      <c r="F35" s="168"/>
      <c r="G35" s="168"/>
      <c r="H35" s="168"/>
      <c r="I35" s="168"/>
      <c r="J35" s="173"/>
    </row>
    <row r="36" spans="1:10">
      <c r="A36" s="172"/>
      <c r="B36" s="168"/>
      <c r="C36" s="168"/>
      <c r="D36" s="168"/>
      <c r="E36" s="168"/>
      <c r="F36" s="168"/>
      <c r="G36" s="168"/>
      <c r="H36" s="168"/>
      <c r="I36" s="168"/>
      <c r="J36" s="173"/>
    </row>
    <row r="37" spans="1:10">
      <c r="A37" s="172"/>
      <c r="B37" s="168"/>
      <c r="C37" s="168"/>
      <c r="D37" s="168"/>
      <c r="E37" s="168"/>
      <c r="F37" s="168"/>
      <c r="G37" s="168"/>
      <c r="H37" s="168"/>
      <c r="I37" s="168"/>
      <c r="J37" s="173"/>
    </row>
    <row r="38" spans="1:10">
      <c r="A38" s="172"/>
      <c r="B38" s="168"/>
      <c r="C38" s="168"/>
      <c r="D38" s="168"/>
      <c r="E38" s="168"/>
      <c r="F38" s="168"/>
      <c r="G38" s="168"/>
      <c r="H38" s="168"/>
      <c r="I38" s="168"/>
      <c r="J38" s="173"/>
    </row>
    <row r="39" spans="1:10">
      <c r="A39" s="172"/>
      <c r="B39" s="168"/>
      <c r="C39" s="168"/>
      <c r="D39" s="168"/>
      <c r="E39" s="168"/>
      <c r="F39" s="168"/>
      <c r="G39" s="168"/>
      <c r="H39" s="168"/>
      <c r="I39" s="168"/>
      <c r="J39" s="173"/>
    </row>
    <row r="40" spans="1:10">
      <c r="A40" s="172"/>
      <c r="B40" s="168"/>
      <c r="C40" s="168"/>
      <c r="D40" s="168"/>
      <c r="E40" s="168"/>
      <c r="F40" s="168"/>
      <c r="G40" s="168"/>
      <c r="H40" s="168"/>
      <c r="I40" s="168"/>
      <c r="J40" s="173"/>
    </row>
    <row r="41" spans="1:10">
      <c r="A41" s="172"/>
      <c r="B41" s="168"/>
      <c r="C41" s="168"/>
      <c r="D41" s="168"/>
      <c r="E41" s="168"/>
      <c r="F41" s="168"/>
      <c r="G41" s="168"/>
      <c r="H41" s="168"/>
      <c r="I41" s="168"/>
      <c r="J41" s="173"/>
    </row>
    <row r="42" spans="1:10">
      <c r="A42" s="172"/>
      <c r="B42" s="168"/>
      <c r="C42" s="168"/>
      <c r="D42" s="168"/>
      <c r="E42" s="168"/>
      <c r="F42" s="168"/>
      <c r="G42" s="168"/>
      <c r="H42" s="168"/>
      <c r="I42" s="168"/>
      <c r="J42" s="173"/>
    </row>
    <row r="43" spans="1:10">
      <c r="A43" s="172"/>
      <c r="B43" s="168"/>
      <c r="C43" s="168"/>
      <c r="D43" s="168"/>
      <c r="E43" s="168"/>
      <c r="F43" s="168"/>
      <c r="G43" s="168"/>
      <c r="H43" s="168"/>
      <c r="I43" s="168"/>
      <c r="J43" s="173"/>
    </row>
    <row r="44" spans="1:10">
      <c r="A44" s="172"/>
      <c r="B44" s="168"/>
      <c r="C44" s="168"/>
      <c r="D44" s="168"/>
      <c r="E44" s="168"/>
      <c r="F44" s="168"/>
      <c r="G44" s="168"/>
      <c r="H44" s="168"/>
      <c r="I44" s="168"/>
      <c r="J44" s="173"/>
    </row>
    <row r="45" spans="1:10">
      <c r="A45" s="172"/>
      <c r="B45" s="168"/>
      <c r="C45" s="168"/>
      <c r="D45" s="168"/>
      <c r="E45" s="168"/>
      <c r="F45" s="168"/>
      <c r="G45" s="168"/>
      <c r="H45" s="168"/>
      <c r="I45" s="168"/>
      <c r="J45" s="173"/>
    </row>
    <row r="46" spans="1:10">
      <c r="A46" s="172"/>
      <c r="B46" s="168"/>
      <c r="C46" s="168"/>
      <c r="D46" s="168"/>
      <c r="E46" s="168"/>
      <c r="F46" s="168"/>
      <c r="G46" s="168"/>
      <c r="H46" s="168"/>
      <c r="I46" s="168"/>
      <c r="J46" s="173"/>
    </row>
    <row r="47" spans="1:10">
      <c r="A47" s="172"/>
      <c r="B47" s="168"/>
      <c r="C47" s="168"/>
      <c r="D47" s="168"/>
      <c r="E47" s="168"/>
      <c r="F47" s="168"/>
      <c r="G47" s="168"/>
      <c r="H47" s="168"/>
      <c r="I47" s="168"/>
      <c r="J47" s="173"/>
    </row>
    <row r="48" spans="1:10">
      <c r="A48" s="172"/>
      <c r="B48" s="168"/>
      <c r="C48" s="168"/>
      <c r="D48" s="168"/>
      <c r="E48" s="168"/>
      <c r="F48" s="168"/>
      <c r="G48" s="168"/>
      <c r="H48" s="168"/>
      <c r="I48" s="168"/>
      <c r="J48" s="173"/>
    </row>
    <row r="49" spans="1:10">
      <c r="A49" s="172"/>
      <c r="B49" s="168"/>
      <c r="C49" s="168"/>
      <c r="D49" s="168"/>
      <c r="E49" s="168"/>
      <c r="F49" s="168"/>
      <c r="G49" s="168"/>
      <c r="H49" s="168"/>
      <c r="I49" s="168"/>
      <c r="J49" s="173"/>
    </row>
    <row r="50" spans="1:10">
      <c r="A50" s="172"/>
      <c r="B50" s="168"/>
      <c r="C50" s="168"/>
      <c r="D50" s="168"/>
      <c r="E50" s="168"/>
      <c r="F50" s="168"/>
      <c r="G50" s="168"/>
      <c r="H50" s="168"/>
      <c r="I50" s="168"/>
      <c r="J50" s="173"/>
    </row>
    <row r="51" spans="1:10">
      <c r="A51" s="172"/>
      <c r="B51" s="168"/>
      <c r="C51" s="168"/>
      <c r="D51" s="168"/>
      <c r="E51" s="168"/>
      <c r="F51" s="168"/>
      <c r="G51" s="168"/>
      <c r="H51" s="168"/>
      <c r="I51" s="168"/>
      <c r="J51" s="173"/>
    </row>
    <row r="52" spans="1:10">
      <c r="A52" s="172"/>
      <c r="B52" s="168"/>
      <c r="C52" s="168"/>
      <c r="D52" s="168"/>
      <c r="E52" s="168"/>
      <c r="F52" s="168"/>
      <c r="G52" s="168"/>
      <c r="H52" s="168"/>
      <c r="I52" s="168"/>
      <c r="J52" s="173"/>
    </row>
    <row r="53" spans="1:10">
      <c r="A53" s="172"/>
      <c r="B53" s="168"/>
      <c r="C53" s="168"/>
      <c r="D53" s="168"/>
      <c r="E53" s="168"/>
      <c r="F53" s="168"/>
      <c r="G53" s="168"/>
      <c r="H53" s="168"/>
      <c r="I53" s="168"/>
      <c r="J53" s="173"/>
    </row>
    <row r="54" spans="1:10">
      <c r="A54" s="172"/>
      <c r="B54" s="168"/>
      <c r="C54" s="168"/>
      <c r="D54" s="168"/>
      <c r="E54" s="168"/>
      <c r="F54" s="168"/>
      <c r="G54" s="168"/>
      <c r="H54" s="168"/>
      <c r="I54" s="168"/>
      <c r="J54" s="173"/>
    </row>
    <row r="55" spans="1:10">
      <c r="A55" s="172"/>
      <c r="B55" s="168"/>
      <c r="C55" s="168"/>
      <c r="D55" s="168"/>
      <c r="E55" s="168"/>
      <c r="F55" s="168"/>
      <c r="G55" s="168"/>
      <c r="H55" s="168"/>
      <c r="I55" s="168"/>
      <c r="J55" s="173"/>
    </row>
    <row r="56" spans="1:10">
      <c r="A56" s="172"/>
      <c r="B56" s="168"/>
      <c r="C56" s="168"/>
      <c r="D56" s="168"/>
      <c r="E56" s="168"/>
      <c r="F56" s="168"/>
      <c r="G56" s="168"/>
      <c r="H56" s="168"/>
      <c r="I56" s="168"/>
      <c r="J56" s="173"/>
    </row>
    <row r="57" spans="1:10">
      <c r="A57" s="172"/>
      <c r="B57" s="168"/>
      <c r="C57" s="168"/>
      <c r="D57" s="168"/>
      <c r="E57" s="168"/>
      <c r="F57" s="168"/>
      <c r="G57" s="168"/>
      <c r="H57" s="168"/>
      <c r="I57" s="168"/>
      <c r="J57" s="173"/>
    </row>
    <row r="58" spans="1:10">
      <c r="A58" s="172"/>
      <c r="B58" s="168"/>
      <c r="C58" s="168"/>
      <c r="D58" s="168"/>
      <c r="E58" s="168"/>
      <c r="F58" s="168"/>
      <c r="G58" s="168"/>
      <c r="H58" s="168"/>
      <c r="I58" s="168"/>
      <c r="J58" s="173"/>
    </row>
    <row r="59" spans="1:10" ht="24.75" customHeight="1">
      <c r="A59" s="179"/>
      <c r="B59" s="180"/>
      <c r="C59" s="180"/>
      <c r="D59" s="180"/>
      <c r="E59" s="180"/>
      <c r="F59" s="180"/>
      <c r="G59" s="180"/>
      <c r="H59" s="180"/>
      <c r="I59" s="180"/>
      <c r="J59" s="181"/>
    </row>
  </sheetData>
  <mergeCells count="3">
    <mergeCell ref="A4:J4"/>
    <mergeCell ref="A8:J8"/>
    <mergeCell ref="A30:J30"/>
  </mergeCells>
  <pageMargins left="0.65" right="0.25" top="0.5" bottom="0.5" header="0.25" footer="0.25"/>
  <pageSetup scale="93" orientation="portrait" r:id="rId1"/>
  <headerFooter alignWithMargins="0">
    <oddHeader>&amp;L&amp;"Arial,Regular"&amp;8 68&amp;R&amp;"Arial,Regular"&amp;8Road Initials: UPRR  Year: 2012</oddHeader>
    <oddFooter>&amp;L&amp;"Arial,Regular"&amp;8Railroad Annual Report R-1</oddFooter>
  </headerFooter>
</worksheet>
</file>

<file path=xl/worksheets/sheet58.xml><?xml version="1.0" encoding="utf-8"?>
<worksheet xmlns="http://schemas.openxmlformats.org/spreadsheetml/2006/main" xmlns:r="http://schemas.openxmlformats.org/officeDocument/2006/relationships">
  <sheetPr codeName="Sheet58">
    <pageSetUpPr fitToPage="1"/>
  </sheetPr>
  <dimension ref="A1:G57"/>
  <sheetViews>
    <sheetView zoomScaleNormal="100" workbookViewId="0"/>
  </sheetViews>
  <sheetFormatPr defaultColWidth="9.625" defaultRowHeight="11.25"/>
  <cols>
    <col min="1" max="1" width="3.375" style="748" customWidth="1"/>
    <col min="2" max="2" width="9.5" style="921" customWidth="1"/>
    <col min="3" max="3" width="42.875" style="748" bestFit="1" customWidth="1"/>
    <col min="4" max="4" width="18.375" style="748" customWidth="1"/>
    <col min="5" max="5" width="10.25" style="748" customWidth="1"/>
    <col min="6" max="6" width="3.375" style="748" customWidth="1"/>
    <col min="7" max="16384" width="9.625" style="748"/>
  </cols>
  <sheetData>
    <row r="1" spans="1:7" ht="12.75" customHeight="1">
      <c r="A1" s="747"/>
      <c r="B1" s="3053"/>
      <c r="C1" s="979"/>
      <c r="D1" s="979"/>
      <c r="E1" s="979"/>
      <c r="F1" s="723"/>
    </row>
    <row r="2" spans="1:7" ht="12.75" customHeight="1">
      <c r="A2" s="978" t="s">
        <v>2314</v>
      </c>
      <c r="B2" s="976"/>
      <c r="C2" s="977"/>
      <c r="D2" s="977"/>
      <c r="E2" s="977"/>
      <c r="F2" s="720"/>
    </row>
    <row r="3" spans="1:7" ht="12.75" customHeight="1">
      <c r="A3" s="978" t="s">
        <v>1</v>
      </c>
      <c r="B3" s="977"/>
      <c r="C3" s="976"/>
      <c r="D3" s="977"/>
      <c r="E3" s="977"/>
      <c r="F3" s="720"/>
    </row>
    <row r="4" spans="1:7" ht="12.75" customHeight="1">
      <c r="A4" s="1610"/>
      <c r="B4" s="977"/>
      <c r="C4" s="977"/>
      <c r="D4" s="977"/>
      <c r="E4" s="977"/>
      <c r="F4" s="720"/>
    </row>
    <row r="5" spans="1:7" ht="12.75" customHeight="1">
      <c r="A5" s="2779"/>
      <c r="B5" s="3054" t="s">
        <v>2315</v>
      </c>
      <c r="C5" s="977"/>
      <c r="D5" s="977"/>
      <c r="E5" s="977"/>
      <c r="F5" s="720"/>
    </row>
    <row r="6" spans="1:7" ht="12.75" customHeight="1">
      <c r="A6" s="721"/>
      <c r="B6" s="730"/>
      <c r="C6" s="975"/>
      <c r="D6" s="975"/>
      <c r="E6" s="975"/>
      <c r="F6" s="974"/>
    </row>
    <row r="7" spans="1:7" ht="12.75" customHeight="1">
      <c r="A7" s="1755" t="s">
        <v>2316</v>
      </c>
      <c r="B7" s="976"/>
      <c r="C7" s="977"/>
      <c r="D7" s="977"/>
      <c r="E7" s="977"/>
      <c r="F7" s="720"/>
    </row>
    <row r="8" spans="1:7" ht="12.75" customHeight="1">
      <c r="A8" s="971"/>
      <c r="B8" s="2567"/>
      <c r="C8" s="724"/>
      <c r="D8" s="724"/>
      <c r="E8" s="724"/>
      <c r="F8" s="719"/>
    </row>
    <row r="9" spans="1:7" ht="12.75" customHeight="1">
      <c r="A9" s="1047" t="s">
        <v>7</v>
      </c>
      <c r="B9" s="947"/>
      <c r="C9" s="974"/>
      <c r="D9" s="974"/>
      <c r="E9" s="970" t="s">
        <v>1960</v>
      </c>
      <c r="F9" s="970" t="s">
        <v>7</v>
      </c>
    </row>
    <row r="10" spans="1:7" ht="12.75" customHeight="1">
      <c r="A10" s="1047" t="s">
        <v>12</v>
      </c>
      <c r="B10" s="970" t="s">
        <v>2317</v>
      </c>
      <c r="C10" s="970" t="s">
        <v>1125</v>
      </c>
      <c r="D10" s="970" t="s">
        <v>1684</v>
      </c>
      <c r="E10" s="970" t="s">
        <v>2318</v>
      </c>
      <c r="F10" s="970" t="s">
        <v>12</v>
      </c>
    </row>
    <row r="11" spans="1:7" ht="12.75" customHeight="1" thickBot="1">
      <c r="A11" s="941"/>
      <c r="B11" s="963" t="s">
        <v>21</v>
      </c>
      <c r="C11" s="963" t="s">
        <v>22</v>
      </c>
      <c r="D11" s="963" t="s">
        <v>23</v>
      </c>
      <c r="E11" s="963" t="s">
        <v>168</v>
      </c>
      <c r="F11" s="963"/>
    </row>
    <row r="12" spans="1:7" ht="12.75" customHeight="1">
      <c r="A12" s="941">
        <v>1</v>
      </c>
      <c r="B12" s="963" t="s">
        <v>1331</v>
      </c>
      <c r="C12" s="2144" t="s">
        <v>1332</v>
      </c>
      <c r="D12" s="2144" t="s">
        <v>2319</v>
      </c>
      <c r="E12" s="2873">
        <v>0</v>
      </c>
      <c r="F12" s="963">
        <v>1</v>
      </c>
    </row>
    <row r="13" spans="1:7" s="975" customFormat="1" ht="12.75" customHeight="1">
      <c r="A13" s="941">
        <v>2</v>
      </c>
      <c r="B13" s="963" t="s">
        <v>1349</v>
      </c>
      <c r="C13" s="2144" t="s">
        <v>2320</v>
      </c>
      <c r="D13" s="2144" t="s">
        <v>2321</v>
      </c>
      <c r="E13" s="3055">
        <v>198044</v>
      </c>
      <c r="F13" s="963">
        <v>2</v>
      </c>
      <c r="G13" s="3056"/>
    </row>
    <row r="14" spans="1:7" ht="12.75" customHeight="1">
      <c r="A14" s="941">
        <v>3</v>
      </c>
      <c r="B14" s="963" t="s">
        <v>2322</v>
      </c>
      <c r="C14" s="2144" t="s">
        <v>1355</v>
      </c>
      <c r="D14" s="2144" t="s">
        <v>2323</v>
      </c>
      <c r="E14" s="3055">
        <v>171424</v>
      </c>
      <c r="F14" s="963">
        <v>3</v>
      </c>
      <c r="G14" s="3057"/>
    </row>
    <row r="15" spans="1:7" ht="12.75" customHeight="1">
      <c r="A15" s="941">
        <v>4</v>
      </c>
      <c r="B15" s="963" t="s">
        <v>1356</v>
      </c>
      <c r="C15" s="2144" t="s">
        <v>1357</v>
      </c>
      <c r="D15" s="2144" t="s">
        <v>2324</v>
      </c>
      <c r="E15" s="3055">
        <v>96956</v>
      </c>
      <c r="F15" s="963">
        <v>4</v>
      </c>
    </row>
    <row r="16" spans="1:7" ht="12.75" customHeight="1">
      <c r="A16" s="941">
        <v>5</v>
      </c>
      <c r="B16" s="963" t="s">
        <v>1358</v>
      </c>
      <c r="C16" s="2144" t="s">
        <v>1359</v>
      </c>
      <c r="D16" s="2144" t="s">
        <v>2325</v>
      </c>
      <c r="E16" s="3055">
        <v>1520728</v>
      </c>
      <c r="F16" s="963">
        <v>5</v>
      </c>
    </row>
    <row r="17" spans="1:6" ht="12.75" customHeight="1">
      <c r="A17" s="941">
        <v>6</v>
      </c>
      <c r="B17" s="963" t="s">
        <v>1360</v>
      </c>
      <c r="C17" s="2144" t="s">
        <v>1361</v>
      </c>
      <c r="D17" s="2144" t="s">
        <v>2326</v>
      </c>
      <c r="E17" s="3055">
        <v>0</v>
      </c>
      <c r="F17" s="963">
        <v>6</v>
      </c>
    </row>
    <row r="18" spans="1:6" ht="12.75" customHeight="1">
      <c r="A18" s="941">
        <v>7</v>
      </c>
      <c r="B18" s="963">
        <v>769</v>
      </c>
      <c r="C18" s="2144" t="s">
        <v>2327</v>
      </c>
      <c r="D18" s="2144" t="s">
        <v>2328</v>
      </c>
      <c r="E18" s="3058">
        <v>0</v>
      </c>
      <c r="F18" s="963">
        <v>7</v>
      </c>
    </row>
    <row r="19" spans="1:6" ht="12.75" customHeight="1">
      <c r="A19" s="941">
        <v>8</v>
      </c>
      <c r="B19" s="963" t="s">
        <v>2329</v>
      </c>
      <c r="C19" s="2144" t="s">
        <v>1365</v>
      </c>
      <c r="D19" s="2144" t="s">
        <v>2330</v>
      </c>
      <c r="E19" s="3055">
        <v>-93879</v>
      </c>
      <c r="F19" s="963">
        <v>8</v>
      </c>
    </row>
    <row r="20" spans="1:6" ht="12.75" customHeight="1">
      <c r="A20" s="941">
        <v>9</v>
      </c>
      <c r="B20" s="945"/>
      <c r="C20" s="2144" t="s">
        <v>2331</v>
      </c>
      <c r="D20" s="2144" t="s">
        <v>2332</v>
      </c>
      <c r="E20" s="3055">
        <v>1893273</v>
      </c>
      <c r="F20" s="963">
        <v>9</v>
      </c>
    </row>
    <row r="21" spans="1:6" ht="12.75" customHeight="1">
      <c r="A21" s="941">
        <v>10</v>
      </c>
      <c r="B21" s="945"/>
      <c r="C21" s="2144" t="s">
        <v>2333</v>
      </c>
      <c r="D21" s="2144" t="s">
        <v>2334</v>
      </c>
      <c r="E21" s="3055">
        <v>67338</v>
      </c>
      <c r="F21" s="963">
        <v>10</v>
      </c>
    </row>
    <row r="22" spans="1:6" ht="12.75" customHeight="1">
      <c r="A22" s="941">
        <v>11</v>
      </c>
      <c r="B22" s="945"/>
      <c r="C22" s="2144" t="s">
        <v>2335</v>
      </c>
      <c r="D22" s="2144" t="s">
        <v>2334</v>
      </c>
      <c r="E22" s="3055">
        <v>1812275</v>
      </c>
      <c r="F22" s="963">
        <v>11</v>
      </c>
    </row>
    <row r="23" spans="1:6" ht="12.75" customHeight="1">
      <c r="A23" s="941">
        <v>12</v>
      </c>
      <c r="B23" s="945"/>
      <c r="C23" s="2144" t="s">
        <v>2336</v>
      </c>
      <c r="D23" s="2144" t="s">
        <v>2337</v>
      </c>
      <c r="E23" s="3055">
        <v>1879613</v>
      </c>
      <c r="F23" s="963">
        <v>12</v>
      </c>
    </row>
    <row r="24" spans="1:6" s="975" customFormat="1" ht="12.75" customHeight="1">
      <c r="A24" s="1047">
        <v>13</v>
      </c>
      <c r="B24" s="947"/>
      <c r="C24" s="2984" t="s">
        <v>2338</v>
      </c>
      <c r="D24" s="2984" t="s">
        <v>2339</v>
      </c>
      <c r="E24" s="3059">
        <v>3.5799999999999998E-2</v>
      </c>
      <c r="F24" s="970">
        <v>13</v>
      </c>
    </row>
    <row r="25" spans="1:6" ht="12.75" customHeight="1">
      <c r="A25" s="942"/>
      <c r="B25" s="945"/>
      <c r="C25" s="719"/>
      <c r="D25" s="2144" t="s">
        <v>2340</v>
      </c>
      <c r="E25" s="3060"/>
      <c r="F25" s="945"/>
    </row>
    <row r="26" spans="1:6" s="975" customFormat="1" ht="12.75" customHeight="1">
      <c r="A26" s="1047">
        <v>14</v>
      </c>
      <c r="B26" s="947"/>
      <c r="C26" s="2984" t="s">
        <v>2341</v>
      </c>
      <c r="D26" s="2984" t="s">
        <v>2342</v>
      </c>
      <c r="E26" s="3059">
        <v>0.96419999999999995</v>
      </c>
      <c r="F26" s="970">
        <v>14</v>
      </c>
    </row>
    <row r="27" spans="1:6" ht="12.75" customHeight="1">
      <c r="A27" s="942"/>
      <c r="B27" s="945"/>
      <c r="C27" s="719"/>
      <c r="D27" s="2144" t="s">
        <v>2340</v>
      </c>
      <c r="E27" s="3060"/>
      <c r="F27" s="945"/>
    </row>
    <row r="28" spans="1:6" ht="12.75" customHeight="1">
      <c r="A28" s="941">
        <v>15</v>
      </c>
      <c r="B28" s="945"/>
      <c r="C28" s="2144" t="s">
        <v>2343</v>
      </c>
      <c r="D28" s="2144" t="s">
        <v>2344</v>
      </c>
      <c r="E28" s="3055">
        <v>13660</v>
      </c>
      <c r="F28" s="963">
        <v>15</v>
      </c>
    </row>
    <row r="29" spans="1:6" ht="12.75" customHeight="1">
      <c r="A29" s="941">
        <v>16</v>
      </c>
      <c r="B29" s="945"/>
      <c r="C29" s="2144" t="s">
        <v>2345</v>
      </c>
      <c r="D29" s="2144" t="s">
        <v>2346</v>
      </c>
      <c r="E29" s="3055">
        <v>67827.028000000006</v>
      </c>
      <c r="F29" s="963">
        <v>16</v>
      </c>
    </row>
    <row r="30" spans="1:6" ht="12.75" customHeight="1" thickBot="1">
      <c r="A30" s="941">
        <v>17</v>
      </c>
      <c r="B30" s="945"/>
      <c r="C30" s="2144" t="s">
        <v>2347</v>
      </c>
      <c r="D30" s="2144" t="s">
        <v>2348</v>
      </c>
      <c r="E30" s="3061">
        <v>1825445.9720000001</v>
      </c>
      <c r="F30" s="963">
        <v>17</v>
      </c>
    </row>
    <row r="31" spans="1:6" ht="12.75" customHeight="1">
      <c r="A31" s="721"/>
      <c r="B31" s="922"/>
      <c r="C31" s="975"/>
      <c r="D31" s="975"/>
      <c r="E31" s="736"/>
      <c r="F31" s="974"/>
    </row>
    <row r="32" spans="1:6" ht="12.75" customHeight="1">
      <c r="A32" s="1755" t="s">
        <v>2349</v>
      </c>
      <c r="B32" s="976"/>
      <c r="C32" s="977"/>
      <c r="D32" s="977"/>
      <c r="E32" s="3062"/>
      <c r="F32" s="720"/>
    </row>
    <row r="33" spans="1:6" ht="12.75" customHeight="1">
      <c r="A33" s="971"/>
      <c r="B33" s="2567"/>
      <c r="C33" s="724"/>
      <c r="D33" s="724"/>
      <c r="E33" s="1344"/>
      <c r="F33" s="719"/>
    </row>
    <row r="34" spans="1:6" ht="12.75" customHeight="1">
      <c r="A34" s="1047" t="s">
        <v>7</v>
      </c>
      <c r="B34" s="947"/>
      <c r="C34" s="974"/>
      <c r="D34" s="974"/>
      <c r="E34" s="970" t="s">
        <v>1960</v>
      </c>
      <c r="F34" s="970" t="s">
        <v>7</v>
      </c>
    </row>
    <row r="35" spans="1:6" ht="12.75" customHeight="1">
      <c r="A35" s="1047" t="s">
        <v>12</v>
      </c>
      <c r="B35" s="970" t="s">
        <v>2317</v>
      </c>
      <c r="C35" s="970" t="s">
        <v>1125</v>
      </c>
      <c r="D35" s="970" t="s">
        <v>1684</v>
      </c>
      <c r="E35" s="970" t="s">
        <v>2318</v>
      </c>
      <c r="F35" s="970" t="s">
        <v>12</v>
      </c>
    </row>
    <row r="36" spans="1:6" ht="12.75" customHeight="1" thickBot="1">
      <c r="A36" s="941"/>
      <c r="B36" s="963" t="s">
        <v>21</v>
      </c>
      <c r="C36" s="963" t="s">
        <v>22</v>
      </c>
      <c r="D36" s="963" t="s">
        <v>23</v>
      </c>
      <c r="E36" s="963" t="s">
        <v>168</v>
      </c>
      <c r="F36" s="963"/>
    </row>
    <row r="37" spans="1:6" ht="12.75" customHeight="1">
      <c r="A37" s="941">
        <v>18</v>
      </c>
      <c r="B37" s="963" t="s">
        <v>2350</v>
      </c>
      <c r="C37" s="2144" t="s">
        <v>2351</v>
      </c>
      <c r="D37" s="2144" t="s">
        <v>2352</v>
      </c>
      <c r="E37" s="2546">
        <v>99411</v>
      </c>
      <c r="F37" s="963">
        <v>18</v>
      </c>
    </row>
    <row r="38" spans="1:6" ht="12.75" customHeight="1">
      <c r="A38" s="941">
        <v>19</v>
      </c>
      <c r="B38" s="963" t="s">
        <v>2353</v>
      </c>
      <c r="C38" s="2144" t="s">
        <v>2354</v>
      </c>
      <c r="D38" s="2144" t="s">
        <v>2355</v>
      </c>
      <c r="E38" s="3055">
        <v>7651</v>
      </c>
      <c r="F38" s="963">
        <v>19</v>
      </c>
    </row>
    <row r="39" spans="1:6" ht="12.75" customHeight="1">
      <c r="A39" s="941">
        <v>20</v>
      </c>
      <c r="B39" s="963" t="s">
        <v>2356</v>
      </c>
      <c r="C39" s="2144" t="s">
        <v>2357</v>
      </c>
      <c r="D39" s="2144" t="s">
        <v>2358</v>
      </c>
      <c r="E39" s="3058">
        <v>411</v>
      </c>
      <c r="F39" s="963">
        <v>20</v>
      </c>
    </row>
    <row r="40" spans="1:6" ht="12.75" customHeight="1">
      <c r="A40" s="941">
        <v>21</v>
      </c>
      <c r="B40" s="945"/>
      <c r="C40" s="2144" t="s">
        <v>2359</v>
      </c>
      <c r="D40" s="2179" t="s">
        <v>2360</v>
      </c>
      <c r="E40" s="3055">
        <v>106651</v>
      </c>
      <c r="F40" s="963">
        <v>21</v>
      </c>
    </row>
    <row r="41" spans="1:6" ht="12.75" customHeight="1">
      <c r="A41" s="941">
        <v>22</v>
      </c>
      <c r="B41" s="945"/>
      <c r="C41" s="2144" t="s">
        <v>2361</v>
      </c>
      <c r="D41" s="2144" t="s">
        <v>2362</v>
      </c>
      <c r="E41" s="3055">
        <v>3338</v>
      </c>
      <c r="F41" s="963">
        <v>22</v>
      </c>
    </row>
    <row r="42" spans="1:6" ht="12.75" customHeight="1">
      <c r="A42" s="941">
        <v>23</v>
      </c>
      <c r="B42" s="945"/>
      <c r="C42" s="2144" t="s">
        <v>2363</v>
      </c>
      <c r="D42" s="2144" t="s">
        <v>2362</v>
      </c>
      <c r="E42" s="3055">
        <v>106653</v>
      </c>
      <c r="F42" s="963">
        <v>23</v>
      </c>
    </row>
    <row r="43" spans="1:6" ht="12.75" customHeight="1">
      <c r="A43" s="941">
        <v>24</v>
      </c>
      <c r="B43" s="945"/>
      <c r="C43" s="2144" t="s">
        <v>3180</v>
      </c>
      <c r="D43" s="2144" t="s">
        <v>2364</v>
      </c>
      <c r="E43" s="3055">
        <v>-3340</v>
      </c>
      <c r="F43" s="963">
        <v>24</v>
      </c>
    </row>
    <row r="44" spans="1:6" ht="12.75" customHeight="1">
      <c r="A44" s="941">
        <v>25</v>
      </c>
      <c r="B44" s="945"/>
      <c r="C44" s="2144" t="s">
        <v>2365</v>
      </c>
      <c r="D44" s="2144" t="s">
        <v>2366</v>
      </c>
      <c r="E44" s="3055">
        <v>3218.4279999999999</v>
      </c>
      <c r="F44" s="963">
        <v>25</v>
      </c>
    </row>
    <row r="45" spans="1:6" ht="12.75" customHeight="1">
      <c r="A45" s="941">
        <v>26</v>
      </c>
      <c r="B45" s="945"/>
      <c r="C45" s="2144" t="s">
        <v>2367</v>
      </c>
      <c r="D45" s="2144" t="s">
        <v>2368</v>
      </c>
      <c r="E45" s="3055">
        <v>103432.572</v>
      </c>
      <c r="F45" s="963">
        <v>26</v>
      </c>
    </row>
    <row r="46" spans="1:6" ht="12.75" customHeight="1">
      <c r="A46" s="941">
        <v>27</v>
      </c>
      <c r="B46" s="945"/>
      <c r="C46" s="2144" t="s">
        <v>2369</v>
      </c>
      <c r="D46" s="2144" t="s">
        <v>2370</v>
      </c>
      <c r="E46" s="2180">
        <v>4.7450523705682632E-2</v>
      </c>
      <c r="F46" s="963">
        <v>27</v>
      </c>
    </row>
    <row r="47" spans="1:6" ht="12.75" customHeight="1" thickBot="1">
      <c r="A47" s="941">
        <v>28</v>
      </c>
      <c r="B47" s="945"/>
      <c r="C47" s="2144" t="s">
        <v>2371</v>
      </c>
      <c r="D47" s="2144" t="s">
        <v>2372</v>
      </c>
      <c r="E47" s="2181">
        <v>5.666153563924816E-2</v>
      </c>
      <c r="F47" s="963">
        <v>28</v>
      </c>
    </row>
    <row r="48" spans="1:6" ht="12.75" customHeight="1">
      <c r="A48" s="721"/>
      <c r="B48" s="922"/>
      <c r="C48" s="975"/>
      <c r="D48" s="975"/>
      <c r="E48" s="956"/>
      <c r="F48" s="974"/>
    </row>
    <row r="49" spans="1:6" ht="12.75" customHeight="1">
      <c r="A49" s="721"/>
      <c r="B49" s="972" t="s">
        <v>2373</v>
      </c>
      <c r="C49" s="975"/>
      <c r="D49" s="975"/>
      <c r="E49" s="975"/>
      <c r="F49" s="974"/>
    </row>
    <row r="50" spans="1:6" ht="12.75" customHeight="1">
      <c r="A50" s="721"/>
      <c r="B50" s="972" t="s">
        <v>2374</v>
      </c>
      <c r="C50" s="975"/>
      <c r="D50" s="975"/>
      <c r="E50" s="975"/>
      <c r="F50" s="974"/>
    </row>
    <row r="51" spans="1:6" ht="12.75" customHeight="1">
      <c r="A51" s="721"/>
      <c r="B51" s="972" t="s">
        <v>2375</v>
      </c>
      <c r="C51" s="975"/>
      <c r="D51" s="975"/>
      <c r="E51" s="975"/>
      <c r="F51" s="974"/>
    </row>
    <row r="52" spans="1:6" ht="12.75" customHeight="1">
      <c r="A52" s="721"/>
      <c r="B52" s="972" t="s">
        <v>2376</v>
      </c>
      <c r="C52" s="975"/>
      <c r="D52" s="975"/>
      <c r="E52" s="975"/>
      <c r="F52" s="974"/>
    </row>
    <row r="53" spans="1:6" ht="12.75" customHeight="1">
      <c r="A53" s="721"/>
      <c r="B53" s="972" t="s">
        <v>2377</v>
      </c>
      <c r="C53" s="975"/>
      <c r="D53" s="975"/>
      <c r="E53" s="975"/>
      <c r="F53" s="974"/>
    </row>
    <row r="54" spans="1:6" ht="12.75" customHeight="1">
      <c r="A54" s="721"/>
      <c r="B54" s="972"/>
      <c r="C54" s="975"/>
      <c r="D54" s="975"/>
      <c r="E54" s="975"/>
      <c r="F54" s="974"/>
    </row>
    <row r="55" spans="1:6" ht="12.75" customHeight="1">
      <c r="A55" s="721"/>
      <c r="B55" s="972" t="s">
        <v>3181</v>
      </c>
      <c r="C55" s="975"/>
      <c r="D55" s="975"/>
      <c r="E55" s="975"/>
      <c r="F55" s="974"/>
    </row>
    <row r="56" spans="1:6" ht="12.75" customHeight="1">
      <c r="A56" s="721"/>
      <c r="B56" s="972"/>
      <c r="C56" s="975"/>
      <c r="D56" s="975"/>
      <c r="E56" s="975"/>
      <c r="F56" s="974"/>
    </row>
    <row r="57" spans="1:6" ht="20.25" customHeight="1">
      <c r="A57" s="971"/>
      <c r="B57" s="2182"/>
      <c r="C57" s="724"/>
      <c r="D57" s="724"/>
      <c r="E57" s="724"/>
      <c r="F57" s="719"/>
    </row>
  </sheetData>
  <pageMargins left="0.65" right="0.25" top="0.5" bottom="0.5" header="0.25" footer="0.25"/>
  <pageSetup orientation="portrait" horizontalDpi="1200" verticalDpi="1200" r:id="rId1"/>
  <headerFooter alignWithMargins="0">
    <oddHeader>&amp;L&amp;"Arial,Regular"&amp;8Road Initials: UPRR  Year: 2012&amp;R&amp;"Arial,Regular"&amp;8 69</oddHeader>
    <oddFooter>&amp;L&amp;"Arial,Regular"&amp;8Railroad Annual Report R-1</oddFooter>
  </headerFooter>
</worksheet>
</file>

<file path=xl/worksheets/sheet59.xml><?xml version="1.0" encoding="utf-8"?>
<worksheet xmlns="http://schemas.openxmlformats.org/spreadsheetml/2006/main" xmlns:r="http://schemas.openxmlformats.org/officeDocument/2006/relationships">
  <sheetPr codeName="Sheet59"/>
  <dimension ref="A1:P59"/>
  <sheetViews>
    <sheetView zoomScaleNormal="100" workbookViewId="0"/>
  </sheetViews>
  <sheetFormatPr defaultRowHeight="12.75"/>
  <cols>
    <col min="1" max="1" width="5.5" style="174" customWidth="1"/>
    <col min="2" max="3" width="9.5" style="174" customWidth="1"/>
    <col min="4" max="4" width="7.625" style="174" customWidth="1"/>
    <col min="5" max="6" width="9.5" style="174" customWidth="1"/>
    <col min="7" max="7" width="7.5" style="174" customWidth="1"/>
    <col min="8" max="8" width="9.5" style="174" customWidth="1"/>
    <col min="9" max="9" width="4.375" style="174" customWidth="1"/>
    <col min="10" max="10" width="13.625" style="174" customWidth="1"/>
    <col min="11" max="16384" width="9" style="174"/>
  </cols>
  <sheetData>
    <row r="1" spans="1:16" s="168" customFormat="1">
      <c r="A1" s="1379"/>
      <c r="B1" s="2924"/>
      <c r="C1" s="2924"/>
      <c r="D1" s="2924"/>
      <c r="E1" s="2924"/>
      <c r="F1" s="2924"/>
      <c r="G1" s="165"/>
      <c r="H1" s="166"/>
      <c r="I1" s="166"/>
      <c r="J1" s="167"/>
    </row>
    <row r="2" spans="1:16" s="168" customFormat="1">
      <c r="A2" s="169"/>
      <c r="B2" s="170"/>
      <c r="C2" s="170"/>
      <c r="D2" s="170"/>
      <c r="E2" s="170"/>
      <c r="F2" s="170"/>
      <c r="G2" s="170"/>
      <c r="H2" s="170"/>
      <c r="I2" s="170"/>
      <c r="J2" s="171"/>
    </row>
    <row r="3" spans="1:16" s="168" customFormat="1">
      <c r="A3" s="172"/>
      <c r="J3" s="173"/>
    </row>
    <row r="4" spans="1:16" s="168" customFormat="1">
      <c r="A4" s="3533" t="s">
        <v>617</v>
      </c>
      <c r="B4" s="3521"/>
      <c r="C4" s="3521"/>
      <c r="D4" s="3521"/>
      <c r="E4" s="3521"/>
      <c r="F4" s="3521"/>
      <c r="G4" s="3521"/>
      <c r="H4" s="3521"/>
      <c r="I4" s="3521"/>
      <c r="J4" s="3534"/>
    </row>
    <row r="5" spans="1:16" s="168" customFormat="1">
      <c r="A5" s="172"/>
      <c r="J5" s="173"/>
    </row>
    <row r="6" spans="1:16" s="168" customFormat="1">
      <c r="A6" s="169"/>
      <c r="B6" s="170"/>
      <c r="C6" s="170"/>
      <c r="D6" s="170"/>
      <c r="E6" s="170"/>
      <c r="F6" s="170"/>
      <c r="G6" s="170"/>
      <c r="H6" s="170"/>
      <c r="I6" s="170"/>
      <c r="J6" s="171"/>
    </row>
    <row r="7" spans="1:16" s="168" customFormat="1">
      <c r="A7" s="172"/>
      <c r="B7" s="174"/>
      <c r="J7" s="173"/>
    </row>
    <row r="8" spans="1:16" s="168" customFormat="1">
      <c r="A8" s="3535"/>
      <c r="B8" s="3536"/>
      <c r="C8" s="3536"/>
      <c r="D8" s="3536"/>
      <c r="E8" s="3536"/>
      <c r="F8" s="3536"/>
      <c r="G8" s="3536"/>
      <c r="H8" s="3536"/>
      <c r="I8" s="3536"/>
      <c r="J8" s="3537"/>
    </row>
    <row r="9" spans="1:16" s="168" customFormat="1">
      <c r="A9" s="172"/>
      <c r="B9" s="174"/>
      <c r="J9" s="173"/>
    </row>
    <row r="10" spans="1:16" s="168" customFormat="1">
      <c r="A10" s="172"/>
      <c r="B10" s="175"/>
      <c r="J10" s="173"/>
    </row>
    <row r="11" spans="1:16" s="168" customFormat="1">
      <c r="A11" s="172"/>
      <c r="B11" s="640"/>
      <c r="J11" s="173"/>
      <c r="M11" s="658"/>
      <c r="N11" s="658"/>
      <c r="O11" s="658"/>
      <c r="P11" s="658"/>
    </row>
    <row r="12" spans="1:16" s="168" customFormat="1">
      <c r="A12" s="172"/>
      <c r="B12" s="640"/>
      <c r="J12" s="173"/>
      <c r="M12" s="658"/>
      <c r="N12" s="658"/>
      <c r="O12" s="658"/>
      <c r="P12" s="658"/>
    </row>
    <row r="13" spans="1:16" s="168" customFormat="1">
      <c r="A13" s="172"/>
      <c r="B13" s="640"/>
      <c r="J13" s="173"/>
    </row>
    <row r="14" spans="1:16" s="168" customFormat="1">
      <c r="A14" s="172"/>
      <c r="B14" s="737"/>
      <c r="J14" s="173"/>
    </row>
    <row r="15" spans="1:16" s="168" customFormat="1">
      <c r="A15" s="172"/>
      <c r="B15" s="640"/>
      <c r="J15" s="173"/>
    </row>
    <row r="16" spans="1:16" s="168" customFormat="1">
      <c r="A16" s="172"/>
      <c r="B16" s="737"/>
      <c r="J16" s="173"/>
    </row>
    <row r="17" spans="1:10" s="168" customFormat="1">
      <c r="A17" s="172"/>
      <c r="B17" s="168" t="s">
        <v>618</v>
      </c>
      <c r="J17" s="173"/>
    </row>
    <row r="18" spans="1:10" s="168" customFormat="1">
      <c r="A18" s="172"/>
      <c r="J18" s="173"/>
    </row>
    <row r="19" spans="1:10">
      <c r="A19" s="172"/>
      <c r="B19" s="168"/>
      <c r="C19" s="168"/>
      <c r="D19" s="168"/>
      <c r="E19" s="168"/>
      <c r="F19" s="168"/>
      <c r="G19" s="168"/>
      <c r="H19" s="168"/>
      <c r="I19" s="168"/>
      <c r="J19" s="173"/>
    </row>
    <row r="20" spans="1:10">
      <c r="A20" s="172"/>
      <c r="B20" s="168"/>
      <c r="C20" s="168"/>
      <c r="D20" s="168"/>
      <c r="E20" s="168"/>
      <c r="F20" s="168"/>
      <c r="G20" s="168"/>
      <c r="H20" s="168"/>
      <c r="I20" s="168"/>
      <c r="J20" s="173"/>
    </row>
    <row r="21" spans="1:10">
      <c r="A21" s="172"/>
      <c r="B21" s="168"/>
      <c r="C21" s="168"/>
      <c r="D21" s="168"/>
      <c r="E21" s="168"/>
      <c r="F21" s="168"/>
      <c r="G21" s="168"/>
      <c r="H21" s="168"/>
      <c r="I21" s="168"/>
      <c r="J21" s="173"/>
    </row>
    <row r="22" spans="1:10">
      <c r="A22" s="172"/>
      <c r="B22" s="168"/>
      <c r="C22" s="168"/>
      <c r="D22" s="168"/>
      <c r="E22" s="168"/>
      <c r="F22" s="168"/>
      <c r="G22" s="168"/>
      <c r="H22" s="168"/>
      <c r="I22" s="168"/>
      <c r="J22" s="173"/>
    </row>
    <row r="23" spans="1:10">
      <c r="A23" s="172"/>
      <c r="B23" s="168"/>
      <c r="C23" s="168"/>
      <c r="D23" s="168"/>
      <c r="E23" s="168"/>
      <c r="F23" s="168"/>
      <c r="G23" s="168"/>
      <c r="H23" s="168"/>
      <c r="I23" s="168"/>
      <c r="J23" s="173"/>
    </row>
    <row r="24" spans="1:10">
      <c r="A24" s="172"/>
      <c r="B24" s="168"/>
      <c r="C24" s="168"/>
      <c r="D24" s="168"/>
      <c r="E24" s="168"/>
      <c r="F24" s="168"/>
      <c r="G24" s="168"/>
      <c r="H24" s="168"/>
      <c r="I24" s="168"/>
      <c r="J24" s="173"/>
    </row>
    <row r="25" spans="1:10">
      <c r="A25" s="172"/>
      <c r="B25" s="168"/>
      <c r="C25" s="168"/>
      <c r="D25" s="168"/>
      <c r="E25" s="168"/>
      <c r="F25" s="168"/>
      <c r="G25" s="168"/>
      <c r="H25" s="168"/>
      <c r="I25" s="168"/>
      <c r="J25" s="173"/>
    </row>
    <row r="26" spans="1:10">
      <c r="A26" s="172"/>
      <c r="B26" s="168"/>
      <c r="C26" s="168"/>
      <c r="D26" s="168"/>
      <c r="E26" s="168"/>
      <c r="F26" s="168"/>
      <c r="G26" s="168"/>
      <c r="H26" s="168"/>
      <c r="I26" s="168"/>
      <c r="J26" s="173"/>
    </row>
    <row r="27" spans="1:10">
      <c r="A27" s="172"/>
      <c r="B27" s="168"/>
      <c r="C27" s="168"/>
      <c r="D27" s="168"/>
      <c r="E27" s="168"/>
      <c r="F27" s="168"/>
      <c r="G27" s="168"/>
      <c r="H27" s="168"/>
      <c r="I27" s="168"/>
      <c r="J27" s="173"/>
    </row>
    <row r="28" spans="1:10">
      <c r="A28" s="172"/>
      <c r="B28" s="168"/>
      <c r="C28" s="168"/>
      <c r="D28" s="168"/>
      <c r="E28" s="168"/>
      <c r="F28" s="168"/>
      <c r="G28" s="168"/>
      <c r="H28" s="168"/>
      <c r="I28" s="168"/>
      <c r="J28" s="173"/>
    </row>
    <row r="29" spans="1:10">
      <c r="A29" s="172"/>
      <c r="B29" s="168"/>
      <c r="C29" s="168"/>
      <c r="D29" s="168"/>
      <c r="E29" s="168"/>
      <c r="F29" s="168"/>
      <c r="G29" s="168"/>
      <c r="H29" s="168"/>
      <c r="I29" s="168"/>
      <c r="J29" s="173"/>
    </row>
    <row r="30" spans="1:10">
      <c r="A30" s="3538" t="s">
        <v>619</v>
      </c>
      <c r="B30" s="3539"/>
      <c r="C30" s="3539"/>
      <c r="D30" s="3539"/>
      <c r="E30" s="3539"/>
      <c r="F30" s="3539"/>
      <c r="G30" s="3539"/>
      <c r="H30" s="3539"/>
      <c r="I30" s="3539"/>
      <c r="J30" s="3540"/>
    </row>
    <row r="31" spans="1:10">
      <c r="A31" s="172"/>
      <c r="B31" s="168"/>
      <c r="C31" s="168"/>
      <c r="D31" s="168"/>
      <c r="E31" s="168"/>
      <c r="F31" s="168"/>
      <c r="G31" s="168"/>
      <c r="H31" s="168"/>
      <c r="I31" s="168"/>
      <c r="J31" s="173"/>
    </row>
    <row r="32" spans="1:10">
      <c r="A32" s="172"/>
      <c r="B32" s="168"/>
      <c r="C32" s="168"/>
      <c r="D32" s="168"/>
      <c r="E32" s="168"/>
      <c r="F32" s="168"/>
      <c r="G32" s="168"/>
      <c r="H32" s="168"/>
      <c r="I32" s="168"/>
      <c r="J32" s="173"/>
    </row>
    <row r="33" spans="1:10">
      <c r="A33" s="172"/>
      <c r="B33" s="168"/>
      <c r="C33" s="168"/>
      <c r="D33" s="168"/>
      <c r="E33" s="168"/>
      <c r="F33" s="168"/>
      <c r="G33" s="168"/>
      <c r="H33" s="168"/>
      <c r="I33" s="168"/>
      <c r="J33" s="173"/>
    </row>
    <row r="34" spans="1:10">
      <c r="A34" s="172"/>
      <c r="B34" s="168"/>
      <c r="C34" s="168"/>
      <c r="D34" s="168"/>
      <c r="E34" s="168"/>
      <c r="F34" s="168"/>
      <c r="G34" s="168"/>
      <c r="H34" s="168"/>
      <c r="I34" s="168"/>
      <c r="J34" s="173"/>
    </row>
    <row r="35" spans="1:10">
      <c r="A35" s="172"/>
      <c r="B35" s="168"/>
      <c r="C35" s="168"/>
      <c r="D35" s="168"/>
      <c r="E35" s="168"/>
      <c r="F35" s="168"/>
      <c r="G35" s="168"/>
      <c r="H35" s="168"/>
      <c r="I35" s="168"/>
      <c r="J35" s="173"/>
    </row>
    <row r="36" spans="1:10">
      <c r="A36" s="172"/>
      <c r="B36" s="168"/>
      <c r="C36" s="168"/>
      <c r="D36" s="168"/>
      <c r="E36" s="168"/>
      <c r="F36" s="168"/>
      <c r="G36" s="168"/>
      <c r="H36" s="168"/>
      <c r="I36" s="168"/>
      <c r="J36" s="173"/>
    </row>
    <row r="37" spans="1:10">
      <c r="A37" s="172"/>
      <c r="B37" s="168"/>
      <c r="C37" s="168"/>
      <c r="D37" s="168"/>
      <c r="E37" s="168"/>
      <c r="F37" s="168"/>
      <c r="G37" s="168"/>
      <c r="H37" s="168"/>
      <c r="I37" s="168"/>
      <c r="J37" s="173"/>
    </row>
    <row r="38" spans="1:10">
      <c r="A38" s="172"/>
      <c r="B38" s="168"/>
      <c r="C38" s="168"/>
      <c r="D38" s="168"/>
      <c r="E38" s="168"/>
      <c r="F38" s="168"/>
      <c r="G38" s="168"/>
      <c r="H38" s="168"/>
      <c r="I38" s="168"/>
      <c r="J38" s="173"/>
    </row>
    <row r="39" spans="1:10">
      <c r="A39" s="172"/>
      <c r="B39" s="168"/>
      <c r="C39" s="168"/>
      <c r="D39" s="168"/>
      <c r="E39" s="168"/>
      <c r="F39" s="168"/>
      <c r="G39" s="168"/>
      <c r="H39" s="168"/>
      <c r="I39" s="168"/>
      <c r="J39" s="173"/>
    </row>
    <row r="40" spans="1:10">
      <c r="A40" s="172"/>
      <c r="B40" s="168"/>
      <c r="C40" s="168"/>
      <c r="D40" s="168"/>
      <c r="E40" s="168"/>
      <c r="F40" s="168"/>
      <c r="G40" s="168"/>
      <c r="H40" s="168"/>
      <c r="I40" s="168"/>
      <c r="J40" s="173"/>
    </row>
    <row r="41" spans="1:10">
      <c r="A41" s="172"/>
      <c r="B41" s="168"/>
      <c r="C41" s="168"/>
      <c r="D41" s="168"/>
      <c r="E41" s="168"/>
      <c r="F41" s="168"/>
      <c r="G41" s="168"/>
      <c r="H41" s="168"/>
      <c r="I41" s="168"/>
      <c r="J41" s="173"/>
    </row>
    <row r="42" spans="1:10">
      <c r="A42" s="172"/>
      <c r="B42" s="168"/>
      <c r="C42" s="168"/>
      <c r="D42" s="168"/>
      <c r="E42" s="168"/>
      <c r="F42" s="168"/>
      <c r="G42" s="168"/>
      <c r="H42" s="168"/>
      <c r="I42" s="168"/>
      <c r="J42" s="173"/>
    </row>
    <row r="43" spans="1:10">
      <c r="A43" s="172"/>
      <c r="B43" s="168"/>
      <c r="C43" s="168"/>
      <c r="D43" s="168"/>
      <c r="E43" s="168"/>
      <c r="F43" s="168"/>
      <c r="G43" s="168"/>
      <c r="H43" s="168"/>
      <c r="I43" s="168"/>
      <c r="J43" s="173"/>
    </row>
    <row r="44" spans="1:10">
      <c r="A44" s="172"/>
      <c r="B44" s="168"/>
      <c r="C44" s="168"/>
      <c r="D44" s="168"/>
      <c r="E44" s="168"/>
      <c r="F44" s="168"/>
      <c r="G44" s="168"/>
      <c r="H44" s="168"/>
      <c r="I44" s="168"/>
      <c r="J44" s="173"/>
    </row>
    <row r="45" spans="1:10">
      <c r="A45" s="172"/>
      <c r="B45" s="168"/>
      <c r="C45" s="168"/>
      <c r="D45" s="168"/>
      <c r="E45" s="168"/>
      <c r="F45" s="168"/>
      <c r="G45" s="168"/>
      <c r="H45" s="168"/>
      <c r="I45" s="168"/>
      <c r="J45" s="173"/>
    </row>
    <row r="46" spans="1:10">
      <c r="A46" s="172"/>
      <c r="B46" s="168"/>
      <c r="C46" s="168"/>
      <c r="D46" s="168"/>
      <c r="E46" s="168"/>
      <c r="F46" s="168"/>
      <c r="G46" s="168"/>
      <c r="H46" s="168"/>
      <c r="I46" s="168"/>
      <c r="J46" s="173"/>
    </row>
    <row r="47" spans="1:10">
      <c r="A47" s="172"/>
      <c r="B47" s="168"/>
      <c r="C47" s="168"/>
      <c r="D47" s="168"/>
      <c r="E47" s="168"/>
      <c r="F47" s="168"/>
      <c r="G47" s="168"/>
      <c r="H47" s="168"/>
      <c r="I47" s="168"/>
      <c r="J47" s="173"/>
    </row>
    <row r="48" spans="1:10">
      <c r="A48" s="172"/>
      <c r="B48" s="168"/>
      <c r="C48" s="168"/>
      <c r="D48" s="168"/>
      <c r="E48" s="168"/>
      <c r="F48" s="168"/>
      <c r="G48" s="168"/>
      <c r="H48" s="168"/>
      <c r="I48" s="168"/>
      <c r="J48" s="173"/>
    </row>
    <row r="49" spans="1:10">
      <c r="A49" s="172"/>
      <c r="B49" s="168"/>
      <c r="C49" s="168"/>
      <c r="D49" s="168"/>
      <c r="E49" s="168"/>
      <c r="F49" s="168"/>
      <c r="G49" s="168"/>
      <c r="H49" s="168"/>
      <c r="I49" s="168"/>
      <c r="J49" s="173"/>
    </row>
    <row r="50" spans="1:10">
      <c r="A50" s="172"/>
      <c r="B50" s="168"/>
      <c r="C50" s="168"/>
      <c r="D50" s="168"/>
      <c r="E50" s="168"/>
      <c r="F50" s="168"/>
      <c r="G50" s="168"/>
      <c r="H50" s="168"/>
      <c r="I50" s="168"/>
      <c r="J50" s="173"/>
    </row>
    <row r="51" spans="1:10">
      <c r="A51" s="172"/>
      <c r="B51" s="168"/>
      <c r="C51" s="168"/>
      <c r="D51" s="168"/>
      <c r="E51" s="168"/>
      <c r="F51" s="168"/>
      <c r="G51" s="168"/>
      <c r="H51" s="168"/>
      <c r="I51" s="168"/>
      <c r="J51" s="173"/>
    </row>
    <row r="52" spans="1:10">
      <c r="A52" s="172"/>
      <c r="B52" s="168"/>
      <c r="C52" s="168"/>
      <c r="D52" s="168"/>
      <c r="E52" s="168"/>
      <c r="F52" s="168"/>
      <c r="G52" s="168"/>
      <c r="H52" s="168"/>
      <c r="I52" s="168"/>
      <c r="J52" s="173"/>
    </row>
    <row r="53" spans="1:10">
      <c r="A53" s="172"/>
      <c r="B53" s="168"/>
      <c r="C53" s="168"/>
      <c r="D53" s="168"/>
      <c r="E53" s="168"/>
      <c r="F53" s="168"/>
      <c r="G53" s="168"/>
      <c r="H53" s="168"/>
      <c r="I53" s="168"/>
      <c r="J53" s="173"/>
    </row>
    <row r="54" spans="1:10">
      <c r="A54" s="172"/>
      <c r="B54" s="168"/>
      <c r="C54" s="168"/>
      <c r="D54" s="168"/>
      <c r="E54" s="168"/>
      <c r="F54" s="168"/>
      <c r="G54" s="168"/>
      <c r="H54" s="168"/>
      <c r="I54" s="168"/>
      <c r="J54" s="173"/>
    </row>
    <row r="55" spans="1:10">
      <c r="A55" s="172"/>
      <c r="B55" s="168"/>
      <c r="C55" s="168"/>
      <c r="D55" s="168"/>
      <c r="E55" s="168"/>
      <c r="F55" s="168"/>
      <c r="G55" s="168"/>
      <c r="H55" s="168"/>
      <c r="I55" s="168"/>
      <c r="J55" s="173"/>
    </row>
    <row r="56" spans="1:10">
      <c r="A56" s="172"/>
      <c r="B56" s="168"/>
      <c r="C56" s="168"/>
      <c r="D56" s="168"/>
      <c r="E56" s="168"/>
      <c r="F56" s="168"/>
      <c r="G56" s="168"/>
      <c r="H56" s="168"/>
      <c r="I56" s="168"/>
      <c r="J56" s="173"/>
    </row>
    <row r="57" spans="1:10">
      <c r="A57" s="179"/>
      <c r="B57" s="180"/>
      <c r="C57" s="180"/>
      <c r="D57" s="180"/>
      <c r="E57" s="180"/>
      <c r="F57" s="180"/>
      <c r="G57" s="180"/>
      <c r="H57" s="180"/>
      <c r="I57" s="180"/>
      <c r="J57" s="181"/>
    </row>
    <row r="59" spans="1:10" ht="24.75" customHeight="1"/>
  </sheetData>
  <mergeCells count="3">
    <mergeCell ref="A4:J4"/>
    <mergeCell ref="A8:J8"/>
    <mergeCell ref="A30:J30"/>
  </mergeCells>
  <pageMargins left="0.65" right="0.25" top="0.5" bottom="0.5" header="0.25" footer="0.25"/>
  <pageSetup scale="93" orientation="portrait" r:id="rId1"/>
  <headerFooter alignWithMargins="0">
    <oddHeader>&amp;L&amp;"Arial,Regular"&amp;8 70&amp;R&amp;"Arial,Regular"&amp;8Road Initials: UPRR  Year: 2012</oddHeader>
    <oddFooter>&amp;L&amp;"Arial,Regular"&amp;8Railroad Annual Report R-1</oddFooter>
  </headerFooter>
</worksheet>
</file>

<file path=xl/worksheets/sheet60.xml><?xml version="1.0" encoding="utf-8"?>
<worksheet xmlns="http://schemas.openxmlformats.org/spreadsheetml/2006/main" xmlns:r="http://schemas.openxmlformats.org/officeDocument/2006/relationships">
  <sheetPr codeName="Sheet60">
    <pageSetUpPr fitToPage="1"/>
  </sheetPr>
  <dimension ref="A1:G59"/>
  <sheetViews>
    <sheetView zoomScaleNormal="100" workbookViewId="0">
      <selection sqref="A1:A26"/>
    </sheetView>
  </sheetViews>
  <sheetFormatPr defaultRowHeight="11.25"/>
  <cols>
    <col min="1" max="1" width="2.375" style="1127" customWidth="1"/>
    <col min="2" max="2" width="2.625" style="1335" customWidth="1"/>
    <col min="3" max="3" width="51.125" style="1335" customWidth="1"/>
    <col min="4" max="4" width="1.5" style="1335" customWidth="1"/>
    <col min="5" max="5" width="3.625" style="1335" customWidth="1"/>
    <col min="6" max="6" width="53.125" style="1335" customWidth="1"/>
    <col min="7" max="7" width="2.375" style="1127" customWidth="1"/>
    <col min="8" max="256" width="9" style="1335"/>
    <col min="257" max="257" width="2" style="1335" customWidth="1"/>
    <col min="258" max="258" width="2.625" style="1335" customWidth="1"/>
    <col min="259" max="259" width="48.625" style="1335" customWidth="1"/>
    <col min="260" max="260" width="1" style="1335" customWidth="1"/>
    <col min="261" max="261" width="3.125" style="1335" customWidth="1"/>
    <col min="262" max="262" width="50" style="1335" customWidth="1"/>
    <col min="263" max="263" width="1.75" style="1335" customWidth="1"/>
    <col min="264" max="512" width="9" style="1335"/>
    <col min="513" max="513" width="2" style="1335" customWidth="1"/>
    <col min="514" max="514" width="2.625" style="1335" customWidth="1"/>
    <col min="515" max="515" width="48.625" style="1335" customWidth="1"/>
    <col min="516" max="516" width="1" style="1335" customWidth="1"/>
    <col min="517" max="517" width="3.125" style="1335" customWidth="1"/>
    <col min="518" max="518" width="50" style="1335" customWidth="1"/>
    <col min="519" max="519" width="1.75" style="1335" customWidth="1"/>
    <col min="520" max="768" width="9" style="1335"/>
    <col min="769" max="769" width="2" style="1335" customWidth="1"/>
    <col min="770" max="770" width="2.625" style="1335" customWidth="1"/>
    <col min="771" max="771" width="48.625" style="1335" customWidth="1"/>
    <col min="772" max="772" width="1" style="1335" customWidth="1"/>
    <col min="773" max="773" width="3.125" style="1335" customWidth="1"/>
    <col min="774" max="774" width="50" style="1335" customWidth="1"/>
    <col min="775" max="775" width="1.75" style="1335" customWidth="1"/>
    <col min="776" max="1024" width="9" style="1335"/>
    <col min="1025" max="1025" width="2" style="1335" customWidth="1"/>
    <col min="1026" max="1026" width="2.625" style="1335" customWidth="1"/>
    <col min="1027" max="1027" width="48.625" style="1335" customWidth="1"/>
    <col min="1028" max="1028" width="1" style="1335" customWidth="1"/>
    <col min="1029" max="1029" width="3.125" style="1335" customWidth="1"/>
    <col min="1030" max="1030" width="50" style="1335" customWidth="1"/>
    <col min="1031" max="1031" width="1.75" style="1335" customWidth="1"/>
    <col min="1032" max="1280" width="9" style="1335"/>
    <col min="1281" max="1281" width="2" style="1335" customWidth="1"/>
    <col min="1282" max="1282" width="2.625" style="1335" customWidth="1"/>
    <col min="1283" max="1283" width="48.625" style="1335" customWidth="1"/>
    <col min="1284" max="1284" width="1" style="1335" customWidth="1"/>
    <col min="1285" max="1285" width="3.125" style="1335" customWidth="1"/>
    <col min="1286" max="1286" width="50" style="1335" customWidth="1"/>
    <col min="1287" max="1287" width="1.75" style="1335" customWidth="1"/>
    <col min="1288" max="1536" width="9" style="1335"/>
    <col min="1537" max="1537" width="2" style="1335" customWidth="1"/>
    <col min="1538" max="1538" width="2.625" style="1335" customWidth="1"/>
    <col min="1539" max="1539" width="48.625" style="1335" customWidth="1"/>
    <col min="1540" max="1540" width="1" style="1335" customWidth="1"/>
    <col min="1541" max="1541" width="3.125" style="1335" customWidth="1"/>
    <col min="1542" max="1542" width="50" style="1335" customWidth="1"/>
    <col min="1543" max="1543" width="1.75" style="1335" customWidth="1"/>
    <col min="1544" max="1792" width="9" style="1335"/>
    <col min="1793" max="1793" width="2" style="1335" customWidth="1"/>
    <col min="1794" max="1794" width="2.625" style="1335" customWidth="1"/>
    <col min="1795" max="1795" width="48.625" style="1335" customWidth="1"/>
    <col min="1796" max="1796" width="1" style="1335" customWidth="1"/>
    <col min="1797" max="1797" width="3.125" style="1335" customWidth="1"/>
    <col min="1798" max="1798" width="50" style="1335" customWidth="1"/>
    <col min="1799" max="1799" width="1.75" style="1335" customWidth="1"/>
    <col min="1800" max="2048" width="9" style="1335"/>
    <col min="2049" max="2049" width="2" style="1335" customWidth="1"/>
    <col min="2050" max="2050" width="2.625" style="1335" customWidth="1"/>
    <col min="2051" max="2051" width="48.625" style="1335" customWidth="1"/>
    <col min="2052" max="2052" width="1" style="1335" customWidth="1"/>
    <col min="2053" max="2053" width="3.125" style="1335" customWidth="1"/>
    <col min="2054" max="2054" width="50" style="1335" customWidth="1"/>
    <col min="2055" max="2055" width="1.75" style="1335" customWidth="1"/>
    <col min="2056" max="2304" width="9" style="1335"/>
    <col min="2305" max="2305" width="2" style="1335" customWidth="1"/>
    <col min="2306" max="2306" width="2.625" style="1335" customWidth="1"/>
    <col min="2307" max="2307" width="48.625" style="1335" customWidth="1"/>
    <col min="2308" max="2308" width="1" style="1335" customWidth="1"/>
    <col min="2309" max="2309" width="3.125" style="1335" customWidth="1"/>
    <col min="2310" max="2310" width="50" style="1335" customWidth="1"/>
    <col min="2311" max="2311" width="1.75" style="1335" customWidth="1"/>
    <col min="2312" max="2560" width="9" style="1335"/>
    <col min="2561" max="2561" width="2" style="1335" customWidth="1"/>
    <col min="2562" max="2562" width="2.625" style="1335" customWidth="1"/>
    <col min="2563" max="2563" width="48.625" style="1335" customWidth="1"/>
    <col min="2564" max="2564" width="1" style="1335" customWidth="1"/>
    <col min="2565" max="2565" width="3.125" style="1335" customWidth="1"/>
    <col min="2566" max="2566" width="50" style="1335" customWidth="1"/>
    <col min="2567" max="2567" width="1.75" style="1335" customWidth="1"/>
    <col min="2568" max="2816" width="9" style="1335"/>
    <col min="2817" max="2817" width="2" style="1335" customWidth="1"/>
    <col min="2818" max="2818" width="2.625" style="1335" customWidth="1"/>
    <col min="2819" max="2819" width="48.625" style="1335" customWidth="1"/>
    <col min="2820" max="2820" width="1" style="1335" customWidth="1"/>
    <col min="2821" max="2821" width="3.125" style="1335" customWidth="1"/>
    <col min="2822" max="2822" width="50" style="1335" customWidth="1"/>
    <col min="2823" max="2823" width="1.75" style="1335" customWidth="1"/>
    <col min="2824" max="3072" width="9" style="1335"/>
    <col min="3073" max="3073" width="2" style="1335" customWidth="1"/>
    <col min="3074" max="3074" width="2.625" style="1335" customWidth="1"/>
    <col min="3075" max="3075" width="48.625" style="1335" customWidth="1"/>
    <col min="3076" max="3076" width="1" style="1335" customWidth="1"/>
    <col min="3077" max="3077" width="3.125" style="1335" customWidth="1"/>
    <col min="3078" max="3078" width="50" style="1335" customWidth="1"/>
    <col min="3079" max="3079" width="1.75" style="1335" customWidth="1"/>
    <col min="3080" max="3328" width="9" style="1335"/>
    <col min="3329" max="3329" width="2" style="1335" customWidth="1"/>
    <col min="3330" max="3330" width="2.625" style="1335" customWidth="1"/>
    <col min="3331" max="3331" width="48.625" style="1335" customWidth="1"/>
    <col min="3332" max="3332" width="1" style="1335" customWidth="1"/>
    <col min="3333" max="3333" width="3.125" style="1335" customWidth="1"/>
    <col min="3334" max="3334" width="50" style="1335" customWidth="1"/>
    <col min="3335" max="3335" width="1.75" style="1335" customWidth="1"/>
    <col min="3336" max="3584" width="9" style="1335"/>
    <col min="3585" max="3585" width="2" style="1335" customWidth="1"/>
    <col min="3586" max="3586" width="2.625" style="1335" customWidth="1"/>
    <col min="3587" max="3587" width="48.625" style="1335" customWidth="1"/>
    <col min="3588" max="3588" width="1" style="1335" customWidth="1"/>
    <col min="3589" max="3589" width="3.125" style="1335" customWidth="1"/>
    <col min="3590" max="3590" width="50" style="1335" customWidth="1"/>
    <col min="3591" max="3591" width="1.75" style="1335" customWidth="1"/>
    <col min="3592" max="3840" width="9" style="1335"/>
    <col min="3841" max="3841" width="2" style="1335" customWidth="1"/>
    <col min="3842" max="3842" width="2.625" style="1335" customWidth="1"/>
    <col min="3843" max="3843" width="48.625" style="1335" customWidth="1"/>
    <col min="3844" max="3844" width="1" style="1335" customWidth="1"/>
    <col min="3845" max="3845" width="3.125" style="1335" customWidth="1"/>
    <col min="3846" max="3846" width="50" style="1335" customWidth="1"/>
    <col min="3847" max="3847" width="1.75" style="1335" customWidth="1"/>
    <col min="3848" max="4096" width="9" style="1335"/>
    <col min="4097" max="4097" width="2" style="1335" customWidth="1"/>
    <col min="4098" max="4098" width="2.625" style="1335" customWidth="1"/>
    <col min="4099" max="4099" width="48.625" style="1335" customWidth="1"/>
    <col min="4100" max="4100" width="1" style="1335" customWidth="1"/>
    <col min="4101" max="4101" width="3.125" style="1335" customWidth="1"/>
    <col min="4102" max="4102" width="50" style="1335" customWidth="1"/>
    <col min="4103" max="4103" width="1.75" style="1335" customWidth="1"/>
    <col min="4104" max="4352" width="9" style="1335"/>
    <col min="4353" max="4353" width="2" style="1335" customWidth="1"/>
    <col min="4354" max="4354" width="2.625" style="1335" customWidth="1"/>
    <col min="4355" max="4355" width="48.625" style="1335" customWidth="1"/>
    <col min="4356" max="4356" width="1" style="1335" customWidth="1"/>
    <col min="4357" max="4357" width="3.125" style="1335" customWidth="1"/>
    <col min="4358" max="4358" width="50" style="1335" customWidth="1"/>
    <col min="4359" max="4359" width="1.75" style="1335" customWidth="1"/>
    <col min="4360" max="4608" width="9" style="1335"/>
    <col min="4609" max="4609" width="2" style="1335" customWidth="1"/>
    <col min="4610" max="4610" width="2.625" style="1335" customWidth="1"/>
    <col min="4611" max="4611" width="48.625" style="1335" customWidth="1"/>
    <col min="4612" max="4612" width="1" style="1335" customWidth="1"/>
    <col min="4613" max="4613" width="3.125" style="1335" customWidth="1"/>
    <col min="4614" max="4614" width="50" style="1335" customWidth="1"/>
    <col min="4615" max="4615" width="1.75" style="1335" customWidth="1"/>
    <col min="4616" max="4864" width="9" style="1335"/>
    <col min="4865" max="4865" width="2" style="1335" customWidth="1"/>
    <col min="4866" max="4866" width="2.625" style="1335" customWidth="1"/>
    <col min="4867" max="4867" width="48.625" style="1335" customWidth="1"/>
    <col min="4868" max="4868" width="1" style="1335" customWidth="1"/>
    <col min="4869" max="4869" width="3.125" style="1335" customWidth="1"/>
    <col min="4870" max="4870" width="50" style="1335" customWidth="1"/>
    <col min="4871" max="4871" width="1.75" style="1335" customWidth="1"/>
    <col min="4872" max="5120" width="9" style="1335"/>
    <col min="5121" max="5121" width="2" style="1335" customWidth="1"/>
    <col min="5122" max="5122" width="2.625" style="1335" customWidth="1"/>
    <col min="5123" max="5123" width="48.625" style="1335" customWidth="1"/>
    <col min="5124" max="5124" width="1" style="1335" customWidth="1"/>
    <col min="5125" max="5125" width="3.125" style="1335" customWidth="1"/>
    <col min="5126" max="5126" width="50" style="1335" customWidth="1"/>
    <col min="5127" max="5127" width="1.75" style="1335" customWidth="1"/>
    <col min="5128" max="5376" width="9" style="1335"/>
    <col min="5377" max="5377" width="2" style="1335" customWidth="1"/>
    <col min="5378" max="5378" width="2.625" style="1335" customWidth="1"/>
    <col min="5379" max="5379" width="48.625" style="1335" customWidth="1"/>
    <col min="5380" max="5380" width="1" style="1335" customWidth="1"/>
    <col min="5381" max="5381" width="3.125" style="1335" customWidth="1"/>
    <col min="5382" max="5382" width="50" style="1335" customWidth="1"/>
    <col min="5383" max="5383" width="1.75" style="1335" customWidth="1"/>
    <col min="5384" max="5632" width="9" style="1335"/>
    <col min="5633" max="5633" width="2" style="1335" customWidth="1"/>
    <col min="5634" max="5634" width="2.625" style="1335" customWidth="1"/>
    <col min="5635" max="5635" width="48.625" style="1335" customWidth="1"/>
    <col min="5636" max="5636" width="1" style="1335" customWidth="1"/>
    <col min="5637" max="5637" width="3.125" style="1335" customWidth="1"/>
    <col min="5638" max="5638" width="50" style="1335" customWidth="1"/>
    <col min="5639" max="5639" width="1.75" style="1335" customWidth="1"/>
    <col min="5640" max="5888" width="9" style="1335"/>
    <col min="5889" max="5889" width="2" style="1335" customWidth="1"/>
    <col min="5890" max="5890" width="2.625" style="1335" customWidth="1"/>
    <col min="5891" max="5891" width="48.625" style="1335" customWidth="1"/>
    <col min="5892" max="5892" width="1" style="1335" customWidth="1"/>
    <col min="5893" max="5893" width="3.125" style="1335" customWidth="1"/>
    <col min="5894" max="5894" width="50" style="1335" customWidth="1"/>
    <col min="5895" max="5895" width="1.75" style="1335" customWidth="1"/>
    <col min="5896" max="6144" width="9" style="1335"/>
    <col min="6145" max="6145" width="2" style="1335" customWidth="1"/>
    <col min="6146" max="6146" width="2.625" style="1335" customWidth="1"/>
    <col min="6147" max="6147" width="48.625" style="1335" customWidth="1"/>
    <col min="6148" max="6148" width="1" style="1335" customWidth="1"/>
    <col min="6149" max="6149" width="3.125" style="1335" customWidth="1"/>
    <col min="6150" max="6150" width="50" style="1335" customWidth="1"/>
    <col min="6151" max="6151" width="1.75" style="1335" customWidth="1"/>
    <col min="6152" max="6400" width="9" style="1335"/>
    <col min="6401" max="6401" width="2" style="1335" customWidth="1"/>
    <col min="6402" max="6402" width="2.625" style="1335" customWidth="1"/>
    <col min="6403" max="6403" width="48.625" style="1335" customWidth="1"/>
    <col min="6404" max="6404" width="1" style="1335" customWidth="1"/>
    <col min="6405" max="6405" width="3.125" style="1335" customWidth="1"/>
    <col min="6406" max="6406" width="50" style="1335" customWidth="1"/>
    <col min="6407" max="6407" width="1.75" style="1335" customWidth="1"/>
    <col min="6408" max="6656" width="9" style="1335"/>
    <col min="6657" max="6657" width="2" style="1335" customWidth="1"/>
    <col min="6658" max="6658" width="2.625" style="1335" customWidth="1"/>
    <col min="6659" max="6659" width="48.625" style="1335" customWidth="1"/>
    <col min="6660" max="6660" width="1" style="1335" customWidth="1"/>
    <col min="6661" max="6661" width="3.125" style="1335" customWidth="1"/>
    <col min="6662" max="6662" width="50" style="1335" customWidth="1"/>
    <col min="6663" max="6663" width="1.75" style="1335" customWidth="1"/>
    <col min="6664" max="6912" width="9" style="1335"/>
    <col min="6913" max="6913" width="2" style="1335" customWidth="1"/>
    <col min="6914" max="6914" width="2.625" style="1335" customWidth="1"/>
    <col min="6915" max="6915" width="48.625" style="1335" customWidth="1"/>
    <col min="6916" max="6916" width="1" style="1335" customWidth="1"/>
    <col min="6917" max="6917" width="3.125" style="1335" customWidth="1"/>
    <col min="6918" max="6918" width="50" style="1335" customWidth="1"/>
    <col min="6919" max="6919" width="1.75" style="1335" customWidth="1"/>
    <col min="6920" max="7168" width="9" style="1335"/>
    <col min="7169" max="7169" width="2" style="1335" customWidth="1"/>
    <col min="7170" max="7170" width="2.625" style="1335" customWidth="1"/>
    <col min="7171" max="7171" width="48.625" style="1335" customWidth="1"/>
    <col min="7172" max="7172" width="1" style="1335" customWidth="1"/>
    <col min="7173" max="7173" width="3.125" style="1335" customWidth="1"/>
    <col min="7174" max="7174" width="50" style="1335" customWidth="1"/>
    <col min="7175" max="7175" width="1.75" style="1335" customWidth="1"/>
    <col min="7176" max="7424" width="9" style="1335"/>
    <col min="7425" max="7425" width="2" style="1335" customWidth="1"/>
    <col min="7426" max="7426" width="2.625" style="1335" customWidth="1"/>
    <col min="7427" max="7427" width="48.625" style="1335" customWidth="1"/>
    <col min="7428" max="7428" width="1" style="1335" customWidth="1"/>
    <col min="7429" max="7429" width="3.125" style="1335" customWidth="1"/>
    <col min="7430" max="7430" width="50" style="1335" customWidth="1"/>
    <col min="7431" max="7431" width="1.75" style="1335" customWidth="1"/>
    <col min="7432" max="7680" width="9" style="1335"/>
    <col min="7681" max="7681" width="2" style="1335" customWidth="1"/>
    <col min="7682" max="7682" width="2.625" style="1335" customWidth="1"/>
    <col min="7683" max="7683" width="48.625" style="1335" customWidth="1"/>
    <col min="7684" max="7684" width="1" style="1335" customWidth="1"/>
    <col min="7685" max="7685" width="3.125" style="1335" customWidth="1"/>
    <col min="7686" max="7686" width="50" style="1335" customWidth="1"/>
    <col min="7687" max="7687" width="1.75" style="1335" customWidth="1"/>
    <col min="7688" max="7936" width="9" style="1335"/>
    <col min="7937" max="7937" width="2" style="1335" customWidth="1"/>
    <col min="7938" max="7938" width="2.625" style="1335" customWidth="1"/>
    <col min="7939" max="7939" width="48.625" style="1335" customWidth="1"/>
    <col min="7940" max="7940" width="1" style="1335" customWidth="1"/>
    <col min="7941" max="7941" width="3.125" style="1335" customWidth="1"/>
    <col min="7942" max="7942" width="50" style="1335" customWidth="1"/>
    <col min="7943" max="7943" width="1.75" style="1335" customWidth="1"/>
    <col min="7944" max="8192" width="9" style="1335"/>
    <col min="8193" max="8193" width="2" style="1335" customWidth="1"/>
    <col min="8194" max="8194" width="2.625" style="1335" customWidth="1"/>
    <col min="8195" max="8195" width="48.625" style="1335" customWidth="1"/>
    <col min="8196" max="8196" width="1" style="1335" customWidth="1"/>
    <col min="8197" max="8197" width="3.125" style="1335" customWidth="1"/>
    <col min="8198" max="8198" width="50" style="1335" customWidth="1"/>
    <col min="8199" max="8199" width="1.75" style="1335" customWidth="1"/>
    <col min="8200" max="8448" width="9" style="1335"/>
    <col min="8449" max="8449" width="2" style="1335" customWidth="1"/>
    <col min="8450" max="8450" width="2.625" style="1335" customWidth="1"/>
    <col min="8451" max="8451" width="48.625" style="1335" customWidth="1"/>
    <col min="8452" max="8452" width="1" style="1335" customWidth="1"/>
    <col min="8453" max="8453" width="3.125" style="1335" customWidth="1"/>
    <col min="8454" max="8454" width="50" style="1335" customWidth="1"/>
    <col min="8455" max="8455" width="1.75" style="1335" customWidth="1"/>
    <col min="8456" max="8704" width="9" style="1335"/>
    <col min="8705" max="8705" width="2" style="1335" customWidth="1"/>
    <col min="8706" max="8706" width="2.625" style="1335" customWidth="1"/>
    <col min="8707" max="8707" width="48.625" style="1335" customWidth="1"/>
    <col min="8708" max="8708" width="1" style="1335" customWidth="1"/>
    <col min="8709" max="8709" width="3.125" style="1335" customWidth="1"/>
    <col min="8710" max="8710" width="50" style="1335" customWidth="1"/>
    <col min="8711" max="8711" width="1.75" style="1335" customWidth="1"/>
    <col min="8712" max="8960" width="9" style="1335"/>
    <col min="8961" max="8961" width="2" style="1335" customWidth="1"/>
    <col min="8962" max="8962" width="2.625" style="1335" customWidth="1"/>
    <col min="8963" max="8963" width="48.625" style="1335" customWidth="1"/>
    <col min="8964" max="8964" width="1" style="1335" customWidth="1"/>
    <col min="8965" max="8965" width="3.125" style="1335" customWidth="1"/>
    <col min="8966" max="8966" width="50" style="1335" customWidth="1"/>
    <col min="8967" max="8967" width="1.75" style="1335" customWidth="1"/>
    <col min="8968" max="9216" width="9" style="1335"/>
    <col min="9217" max="9217" width="2" style="1335" customWidth="1"/>
    <col min="9218" max="9218" width="2.625" style="1335" customWidth="1"/>
    <col min="9219" max="9219" width="48.625" style="1335" customWidth="1"/>
    <col min="9220" max="9220" width="1" style="1335" customWidth="1"/>
    <col min="9221" max="9221" width="3.125" style="1335" customWidth="1"/>
    <col min="9222" max="9222" width="50" style="1335" customWidth="1"/>
    <col min="9223" max="9223" width="1.75" style="1335" customWidth="1"/>
    <col min="9224" max="9472" width="9" style="1335"/>
    <col min="9473" max="9473" width="2" style="1335" customWidth="1"/>
    <col min="9474" max="9474" width="2.625" style="1335" customWidth="1"/>
    <col min="9475" max="9475" width="48.625" style="1335" customWidth="1"/>
    <col min="9476" max="9476" width="1" style="1335" customWidth="1"/>
    <col min="9477" max="9477" width="3.125" style="1335" customWidth="1"/>
    <col min="9478" max="9478" width="50" style="1335" customWidth="1"/>
    <col min="9479" max="9479" width="1.75" style="1335" customWidth="1"/>
    <col min="9480" max="9728" width="9" style="1335"/>
    <col min="9729" max="9729" width="2" style="1335" customWidth="1"/>
    <col min="9730" max="9730" width="2.625" style="1335" customWidth="1"/>
    <col min="9731" max="9731" width="48.625" style="1335" customWidth="1"/>
    <col min="9732" max="9732" width="1" style="1335" customWidth="1"/>
    <col min="9733" max="9733" width="3.125" style="1335" customWidth="1"/>
    <col min="9734" max="9734" width="50" style="1335" customWidth="1"/>
    <col min="9735" max="9735" width="1.75" style="1335" customWidth="1"/>
    <col min="9736" max="9984" width="9" style="1335"/>
    <col min="9985" max="9985" width="2" style="1335" customWidth="1"/>
    <col min="9986" max="9986" width="2.625" style="1335" customWidth="1"/>
    <col min="9987" max="9987" width="48.625" style="1335" customWidth="1"/>
    <col min="9988" max="9988" width="1" style="1335" customWidth="1"/>
    <col min="9989" max="9989" width="3.125" style="1335" customWidth="1"/>
    <col min="9990" max="9990" width="50" style="1335" customWidth="1"/>
    <col min="9991" max="9991" width="1.75" style="1335" customWidth="1"/>
    <col min="9992" max="10240" width="9" style="1335"/>
    <col min="10241" max="10241" width="2" style="1335" customWidth="1"/>
    <col min="10242" max="10242" width="2.625" style="1335" customWidth="1"/>
    <col min="10243" max="10243" width="48.625" style="1335" customWidth="1"/>
    <col min="10244" max="10244" width="1" style="1335" customWidth="1"/>
    <col min="10245" max="10245" width="3.125" style="1335" customWidth="1"/>
    <col min="10246" max="10246" width="50" style="1335" customWidth="1"/>
    <col min="10247" max="10247" width="1.75" style="1335" customWidth="1"/>
    <col min="10248" max="10496" width="9" style="1335"/>
    <col min="10497" max="10497" width="2" style="1335" customWidth="1"/>
    <col min="10498" max="10498" width="2.625" style="1335" customWidth="1"/>
    <col min="10499" max="10499" width="48.625" style="1335" customWidth="1"/>
    <col min="10500" max="10500" width="1" style="1335" customWidth="1"/>
    <col min="10501" max="10501" width="3.125" style="1335" customWidth="1"/>
    <col min="10502" max="10502" width="50" style="1335" customWidth="1"/>
    <col min="10503" max="10503" width="1.75" style="1335" customWidth="1"/>
    <col min="10504" max="10752" width="9" style="1335"/>
    <col min="10753" max="10753" width="2" style="1335" customWidth="1"/>
    <col min="10754" max="10754" width="2.625" style="1335" customWidth="1"/>
    <col min="10755" max="10755" width="48.625" style="1335" customWidth="1"/>
    <col min="10756" max="10756" width="1" style="1335" customWidth="1"/>
    <col min="10757" max="10757" width="3.125" style="1335" customWidth="1"/>
    <col min="10758" max="10758" width="50" style="1335" customWidth="1"/>
    <col min="10759" max="10759" width="1.75" style="1335" customWidth="1"/>
    <col min="10760" max="11008" width="9" style="1335"/>
    <col min="11009" max="11009" width="2" style="1335" customWidth="1"/>
    <col min="11010" max="11010" width="2.625" style="1335" customWidth="1"/>
    <col min="11011" max="11011" width="48.625" style="1335" customWidth="1"/>
    <col min="11012" max="11012" width="1" style="1335" customWidth="1"/>
    <col min="11013" max="11013" width="3.125" style="1335" customWidth="1"/>
    <col min="11014" max="11014" width="50" style="1335" customWidth="1"/>
    <col min="11015" max="11015" width="1.75" style="1335" customWidth="1"/>
    <col min="11016" max="11264" width="9" style="1335"/>
    <col min="11265" max="11265" width="2" style="1335" customWidth="1"/>
    <col min="11266" max="11266" width="2.625" style="1335" customWidth="1"/>
    <col min="11267" max="11267" width="48.625" style="1335" customWidth="1"/>
    <col min="11268" max="11268" width="1" style="1335" customWidth="1"/>
    <col min="11269" max="11269" width="3.125" style="1335" customWidth="1"/>
    <col min="11270" max="11270" width="50" style="1335" customWidth="1"/>
    <col min="11271" max="11271" width="1.75" style="1335" customWidth="1"/>
    <col min="11272" max="11520" width="9" style="1335"/>
    <col min="11521" max="11521" width="2" style="1335" customWidth="1"/>
    <col min="11522" max="11522" width="2.625" style="1335" customWidth="1"/>
    <col min="11523" max="11523" width="48.625" style="1335" customWidth="1"/>
    <col min="11524" max="11524" width="1" style="1335" customWidth="1"/>
    <col min="11525" max="11525" width="3.125" style="1335" customWidth="1"/>
    <col min="11526" max="11526" width="50" style="1335" customWidth="1"/>
    <col min="11527" max="11527" width="1.75" style="1335" customWidth="1"/>
    <col min="11528" max="11776" width="9" style="1335"/>
    <col min="11777" max="11777" width="2" style="1335" customWidth="1"/>
    <col min="11778" max="11778" width="2.625" style="1335" customWidth="1"/>
    <col min="11779" max="11779" width="48.625" style="1335" customWidth="1"/>
    <col min="11780" max="11780" width="1" style="1335" customWidth="1"/>
    <col min="11781" max="11781" width="3.125" style="1335" customWidth="1"/>
    <col min="11782" max="11782" width="50" style="1335" customWidth="1"/>
    <col min="11783" max="11783" width="1.75" style="1335" customWidth="1"/>
    <col min="11784" max="12032" width="9" style="1335"/>
    <col min="12033" max="12033" width="2" style="1335" customWidth="1"/>
    <col min="12034" max="12034" width="2.625" style="1335" customWidth="1"/>
    <col min="12035" max="12035" width="48.625" style="1335" customWidth="1"/>
    <col min="12036" max="12036" width="1" style="1335" customWidth="1"/>
    <col min="12037" max="12037" width="3.125" style="1335" customWidth="1"/>
    <col min="12038" max="12038" width="50" style="1335" customWidth="1"/>
    <col min="12039" max="12039" width="1.75" style="1335" customWidth="1"/>
    <col min="12040" max="12288" width="9" style="1335"/>
    <col min="12289" max="12289" width="2" style="1335" customWidth="1"/>
    <col min="12290" max="12290" width="2.625" style="1335" customWidth="1"/>
    <col min="12291" max="12291" width="48.625" style="1335" customWidth="1"/>
    <col min="12292" max="12292" width="1" style="1335" customWidth="1"/>
    <col min="12293" max="12293" width="3.125" style="1335" customWidth="1"/>
    <col min="12294" max="12294" width="50" style="1335" customWidth="1"/>
    <col min="12295" max="12295" width="1.75" style="1335" customWidth="1"/>
    <col min="12296" max="12544" width="9" style="1335"/>
    <col min="12545" max="12545" width="2" style="1335" customWidth="1"/>
    <col min="12546" max="12546" width="2.625" style="1335" customWidth="1"/>
    <col min="12547" max="12547" width="48.625" style="1335" customWidth="1"/>
    <col min="12548" max="12548" width="1" style="1335" customWidth="1"/>
    <col min="12549" max="12549" width="3.125" style="1335" customWidth="1"/>
    <col min="12550" max="12550" width="50" style="1335" customWidth="1"/>
    <col min="12551" max="12551" width="1.75" style="1335" customWidth="1"/>
    <col min="12552" max="12800" width="9" style="1335"/>
    <col min="12801" max="12801" width="2" style="1335" customWidth="1"/>
    <col min="12802" max="12802" width="2.625" style="1335" customWidth="1"/>
    <col min="12803" max="12803" width="48.625" style="1335" customWidth="1"/>
    <col min="12804" max="12804" width="1" style="1335" customWidth="1"/>
    <col min="12805" max="12805" width="3.125" style="1335" customWidth="1"/>
    <col min="12806" max="12806" width="50" style="1335" customWidth="1"/>
    <col min="12807" max="12807" width="1.75" style="1335" customWidth="1"/>
    <col min="12808" max="13056" width="9" style="1335"/>
    <col min="13057" max="13057" width="2" style="1335" customWidth="1"/>
    <col min="13058" max="13058" width="2.625" style="1335" customWidth="1"/>
    <col min="13059" max="13059" width="48.625" style="1335" customWidth="1"/>
    <col min="13060" max="13060" width="1" style="1335" customWidth="1"/>
    <col min="13061" max="13061" width="3.125" style="1335" customWidth="1"/>
    <col min="13062" max="13062" width="50" style="1335" customWidth="1"/>
    <col min="13063" max="13063" width="1.75" style="1335" customWidth="1"/>
    <col min="13064" max="13312" width="9" style="1335"/>
    <col min="13313" max="13313" width="2" style="1335" customWidth="1"/>
    <col min="13314" max="13314" width="2.625" style="1335" customWidth="1"/>
    <col min="13315" max="13315" width="48.625" style="1335" customWidth="1"/>
    <col min="13316" max="13316" width="1" style="1335" customWidth="1"/>
    <col min="13317" max="13317" width="3.125" style="1335" customWidth="1"/>
    <col min="13318" max="13318" width="50" style="1335" customWidth="1"/>
    <col min="13319" max="13319" width="1.75" style="1335" customWidth="1"/>
    <col min="13320" max="13568" width="9" style="1335"/>
    <col min="13569" max="13569" width="2" style="1335" customWidth="1"/>
    <col min="13570" max="13570" width="2.625" style="1335" customWidth="1"/>
    <col min="13571" max="13571" width="48.625" style="1335" customWidth="1"/>
    <col min="13572" max="13572" width="1" style="1335" customWidth="1"/>
    <col min="13573" max="13573" width="3.125" style="1335" customWidth="1"/>
    <col min="13574" max="13574" width="50" style="1335" customWidth="1"/>
    <col min="13575" max="13575" width="1.75" style="1335" customWidth="1"/>
    <col min="13576" max="13824" width="9" style="1335"/>
    <col min="13825" max="13825" width="2" style="1335" customWidth="1"/>
    <col min="13826" max="13826" width="2.625" style="1335" customWidth="1"/>
    <col min="13827" max="13827" width="48.625" style="1335" customWidth="1"/>
    <col min="13828" max="13828" width="1" style="1335" customWidth="1"/>
    <col min="13829" max="13829" width="3.125" style="1335" customWidth="1"/>
    <col min="13830" max="13830" width="50" style="1335" customWidth="1"/>
    <col min="13831" max="13831" width="1.75" style="1335" customWidth="1"/>
    <col min="13832" max="14080" width="9" style="1335"/>
    <col min="14081" max="14081" width="2" style="1335" customWidth="1"/>
    <col min="14082" max="14082" width="2.625" style="1335" customWidth="1"/>
    <col min="14083" max="14083" width="48.625" style="1335" customWidth="1"/>
    <col min="14084" max="14084" width="1" style="1335" customWidth="1"/>
    <col min="14085" max="14085" width="3.125" style="1335" customWidth="1"/>
    <col min="14086" max="14086" width="50" style="1335" customWidth="1"/>
    <col min="14087" max="14087" width="1.75" style="1335" customWidth="1"/>
    <col min="14088" max="14336" width="9" style="1335"/>
    <col min="14337" max="14337" width="2" style="1335" customWidth="1"/>
    <col min="14338" max="14338" width="2.625" style="1335" customWidth="1"/>
    <col min="14339" max="14339" width="48.625" style="1335" customWidth="1"/>
    <col min="14340" max="14340" width="1" style="1335" customWidth="1"/>
    <col min="14341" max="14341" width="3.125" style="1335" customWidth="1"/>
    <col min="14342" max="14342" width="50" style="1335" customWidth="1"/>
    <col min="14343" max="14343" width="1.75" style="1335" customWidth="1"/>
    <col min="14344" max="14592" width="9" style="1335"/>
    <col min="14593" max="14593" width="2" style="1335" customWidth="1"/>
    <col min="14594" max="14594" width="2.625" style="1335" customWidth="1"/>
    <col min="14595" max="14595" width="48.625" style="1335" customWidth="1"/>
    <col min="14596" max="14596" width="1" style="1335" customWidth="1"/>
    <col min="14597" max="14597" width="3.125" style="1335" customWidth="1"/>
    <col min="14598" max="14598" width="50" style="1335" customWidth="1"/>
    <col min="14599" max="14599" width="1.75" style="1335" customWidth="1"/>
    <col min="14600" max="14848" width="9" style="1335"/>
    <col min="14849" max="14849" width="2" style="1335" customWidth="1"/>
    <col min="14850" max="14850" width="2.625" style="1335" customWidth="1"/>
    <col min="14851" max="14851" width="48.625" style="1335" customWidth="1"/>
    <col min="14852" max="14852" width="1" style="1335" customWidth="1"/>
    <col min="14853" max="14853" width="3.125" style="1335" customWidth="1"/>
    <col min="14854" max="14854" width="50" style="1335" customWidth="1"/>
    <col min="14855" max="14855" width="1.75" style="1335" customWidth="1"/>
    <col min="14856" max="15104" width="9" style="1335"/>
    <col min="15105" max="15105" width="2" style="1335" customWidth="1"/>
    <col min="15106" max="15106" width="2.625" style="1335" customWidth="1"/>
    <col min="15107" max="15107" width="48.625" style="1335" customWidth="1"/>
    <col min="15108" max="15108" width="1" style="1335" customWidth="1"/>
    <col min="15109" max="15109" width="3.125" style="1335" customWidth="1"/>
    <col min="15110" max="15110" width="50" style="1335" customWidth="1"/>
    <col min="15111" max="15111" width="1.75" style="1335" customWidth="1"/>
    <col min="15112" max="15360" width="9" style="1335"/>
    <col min="15361" max="15361" width="2" style="1335" customWidth="1"/>
    <col min="15362" max="15362" width="2.625" style="1335" customWidth="1"/>
    <col min="15363" max="15363" width="48.625" style="1335" customWidth="1"/>
    <col min="15364" max="15364" width="1" style="1335" customWidth="1"/>
    <col min="15365" max="15365" width="3.125" style="1335" customWidth="1"/>
    <col min="15366" max="15366" width="50" style="1335" customWidth="1"/>
    <col min="15367" max="15367" width="1.75" style="1335" customWidth="1"/>
    <col min="15368" max="15616" width="9" style="1335"/>
    <col min="15617" max="15617" width="2" style="1335" customWidth="1"/>
    <col min="15618" max="15618" width="2.625" style="1335" customWidth="1"/>
    <col min="15619" max="15619" width="48.625" style="1335" customWidth="1"/>
    <col min="15620" max="15620" width="1" style="1335" customWidth="1"/>
    <col min="15621" max="15621" width="3.125" style="1335" customWidth="1"/>
    <col min="15622" max="15622" width="50" style="1335" customWidth="1"/>
    <col min="15623" max="15623" width="1.75" style="1335" customWidth="1"/>
    <col min="15624" max="15872" width="9" style="1335"/>
    <col min="15873" max="15873" width="2" style="1335" customWidth="1"/>
    <col min="15874" max="15874" width="2.625" style="1335" customWidth="1"/>
    <col min="15875" max="15875" width="48.625" style="1335" customWidth="1"/>
    <col min="15876" max="15876" width="1" style="1335" customWidth="1"/>
    <col min="15877" max="15877" width="3.125" style="1335" customWidth="1"/>
    <col min="15878" max="15878" width="50" style="1335" customWidth="1"/>
    <col min="15879" max="15879" width="1.75" style="1335" customWidth="1"/>
    <col min="15880" max="16128" width="9" style="1335"/>
    <col min="16129" max="16129" width="2" style="1335" customWidth="1"/>
    <col min="16130" max="16130" width="2.625" style="1335" customWidth="1"/>
    <col min="16131" max="16131" width="48.625" style="1335" customWidth="1"/>
    <col min="16132" max="16132" width="1" style="1335" customWidth="1"/>
    <col min="16133" max="16133" width="3.125" style="1335" customWidth="1"/>
    <col min="16134" max="16134" width="50" style="1335" customWidth="1"/>
    <col min="16135" max="16135" width="1.75" style="1335" customWidth="1"/>
    <col min="16136" max="16384" width="9" style="1335"/>
  </cols>
  <sheetData>
    <row r="1" spans="1:7" ht="12.75" customHeight="1">
      <c r="A1" s="3550" t="s">
        <v>383</v>
      </c>
      <c r="B1" s="1435"/>
      <c r="C1" s="1427"/>
      <c r="D1" s="1427"/>
      <c r="E1" s="1427"/>
      <c r="F1" s="1428"/>
      <c r="G1" s="3552" t="s">
        <v>3121</v>
      </c>
    </row>
    <row r="2" spans="1:7" ht="12.75" customHeight="1">
      <c r="A2" s="3551"/>
      <c r="B2" s="1714" t="s">
        <v>2378</v>
      </c>
      <c r="C2" s="756"/>
      <c r="D2" s="756"/>
      <c r="E2" s="756"/>
      <c r="F2" s="1384"/>
      <c r="G2" s="3553"/>
    </row>
    <row r="3" spans="1:7" ht="12.75" customHeight="1">
      <c r="A3" s="3551"/>
      <c r="B3" s="2149"/>
      <c r="C3" s="2150"/>
      <c r="D3" s="2150"/>
      <c r="E3" s="2150"/>
      <c r="F3" s="2151"/>
      <c r="G3" s="3553"/>
    </row>
    <row r="4" spans="1:7" ht="12.75" customHeight="1">
      <c r="A4" s="3551"/>
      <c r="B4" s="1655" t="s">
        <v>65</v>
      </c>
      <c r="C4" s="2150" t="s">
        <v>3122</v>
      </c>
      <c r="D4" s="2150"/>
      <c r="E4" s="3047" t="s">
        <v>68</v>
      </c>
      <c r="F4" s="2151" t="s">
        <v>3123</v>
      </c>
      <c r="G4" s="3553"/>
    </row>
    <row r="5" spans="1:7" ht="12.75" customHeight="1">
      <c r="A5" s="3551"/>
      <c r="B5" s="2149" t="s">
        <v>3124</v>
      </c>
      <c r="D5" s="2150"/>
      <c r="E5" s="2150" t="s">
        <v>3125</v>
      </c>
      <c r="F5" s="2151"/>
      <c r="G5" s="3553"/>
    </row>
    <row r="6" spans="1:7" ht="12.75" customHeight="1">
      <c r="A6" s="3551"/>
      <c r="B6" s="2149" t="s">
        <v>3126</v>
      </c>
      <c r="D6" s="2150"/>
      <c r="E6" s="2150"/>
      <c r="F6" s="2151"/>
      <c r="G6" s="3553"/>
    </row>
    <row r="7" spans="1:7" ht="12.75" customHeight="1">
      <c r="A7" s="3551"/>
      <c r="B7" s="2149" t="s">
        <v>3127</v>
      </c>
      <c r="D7" s="2150"/>
      <c r="E7" s="2150"/>
      <c r="F7" s="2151" t="s">
        <v>3128</v>
      </c>
      <c r="G7" s="3553"/>
    </row>
    <row r="8" spans="1:7" ht="12.75" customHeight="1">
      <c r="A8" s="3551"/>
      <c r="B8" s="2149" t="s">
        <v>3129</v>
      </c>
      <c r="D8" s="2150"/>
      <c r="E8" s="2150"/>
      <c r="F8" s="2151"/>
      <c r="G8" s="3553"/>
    </row>
    <row r="9" spans="1:7" ht="12.75" customHeight="1">
      <c r="A9" s="3551"/>
      <c r="B9" s="2149" t="s">
        <v>3130</v>
      </c>
      <c r="D9" s="2150"/>
      <c r="E9" s="2150"/>
      <c r="F9" s="2151" t="s">
        <v>3131</v>
      </c>
      <c r="G9" s="3553"/>
    </row>
    <row r="10" spans="1:7" ht="12.75" customHeight="1">
      <c r="A10" s="3551"/>
      <c r="B10" s="2149" t="s">
        <v>3132</v>
      </c>
      <c r="D10" s="2150"/>
      <c r="E10" s="2150"/>
      <c r="F10" s="2151"/>
      <c r="G10" s="3553"/>
    </row>
    <row r="11" spans="1:7" ht="12.75" customHeight="1">
      <c r="A11" s="3551"/>
      <c r="B11" s="2149"/>
      <c r="C11" s="2150"/>
      <c r="D11" s="2150"/>
      <c r="E11" s="2150"/>
      <c r="F11" s="2151" t="s">
        <v>3133</v>
      </c>
      <c r="G11" s="3553"/>
    </row>
    <row r="12" spans="1:7" ht="12.75" customHeight="1">
      <c r="A12" s="3551"/>
      <c r="B12" s="2149"/>
      <c r="C12" s="2150" t="s">
        <v>2379</v>
      </c>
      <c r="D12" s="2150"/>
      <c r="E12" s="2150"/>
      <c r="F12" s="2151"/>
      <c r="G12" s="3554"/>
    </row>
    <row r="13" spans="1:7" ht="12.75" customHeight="1">
      <c r="A13" s="3551"/>
      <c r="B13" s="2149"/>
      <c r="C13" s="2150"/>
      <c r="D13" s="2150"/>
      <c r="E13" s="2150"/>
      <c r="F13" s="2151" t="s">
        <v>3134</v>
      </c>
      <c r="G13" s="3554"/>
    </row>
    <row r="14" spans="1:7" ht="12.75" customHeight="1">
      <c r="A14" s="3551"/>
      <c r="B14" s="2149"/>
      <c r="C14" s="2150" t="s">
        <v>3135</v>
      </c>
      <c r="D14" s="2150"/>
      <c r="E14" s="2150"/>
      <c r="F14" s="2151" t="s">
        <v>3136</v>
      </c>
      <c r="G14" s="3554"/>
    </row>
    <row r="15" spans="1:7" ht="12.75" customHeight="1">
      <c r="A15" s="3551"/>
      <c r="B15" s="2149"/>
      <c r="C15" s="2150"/>
      <c r="D15" s="2150"/>
      <c r="E15" s="2150"/>
      <c r="F15" s="2151"/>
      <c r="G15" s="3554"/>
    </row>
    <row r="16" spans="1:7" ht="12.75" customHeight="1">
      <c r="A16" s="3551"/>
      <c r="B16" s="2149"/>
      <c r="C16" s="2150" t="s">
        <v>3137</v>
      </c>
      <c r="D16" s="2150"/>
      <c r="E16" s="2150"/>
      <c r="F16" s="2151" t="s">
        <v>3138</v>
      </c>
      <c r="G16" s="3554"/>
    </row>
    <row r="17" spans="1:6" ht="12.75" customHeight="1">
      <c r="A17" s="3551"/>
      <c r="B17" s="2149"/>
      <c r="C17" s="2150"/>
      <c r="D17" s="2150"/>
      <c r="E17" s="2150"/>
      <c r="F17" s="2151" t="s">
        <v>3139</v>
      </c>
    </row>
    <row r="18" spans="1:6" ht="12.75" customHeight="1">
      <c r="A18" s="3551"/>
      <c r="B18" s="2149"/>
      <c r="C18" s="2150" t="s">
        <v>3140</v>
      </c>
      <c r="D18" s="2150"/>
      <c r="E18" s="2150"/>
      <c r="F18" s="2151" t="s">
        <v>3141</v>
      </c>
    </row>
    <row r="19" spans="1:6" ht="12.75" customHeight="1">
      <c r="A19" s="3551"/>
      <c r="B19" s="2149"/>
      <c r="C19" s="2150" t="s">
        <v>3142</v>
      </c>
      <c r="D19" s="2150"/>
      <c r="E19" s="2150"/>
      <c r="F19" s="2151"/>
    </row>
    <row r="20" spans="1:6" ht="12.75" customHeight="1">
      <c r="A20" s="3551"/>
      <c r="B20" s="2149"/>
      <c r="C20" s="2150" t="s">
        <v>3143</v>
      </c>
      <c r="D20" s="2150"/>
      <c r="E20" s="3047" t="s">
        <v>69</v>
      </c>
      <c r="F20" s="2151" t="s">
        <v>3144</v>
      </c>
    </row>
    <row r="21" spans="1:6" ht="12.75" customHeight="1">
      <c r="A21" s="3551"/>
      <c r="B21" s="2149"/>
      <c r="C21" s="2150"/>
      <c r="D21" s="2150"/>
      <c r="E21" s="2150" t="s">
        <v>3145</v>
      </c>
      <c r="F21" s="2151"/>
    </row>
    <row r="22" spans="1:6" ht="12.75" customHeight="1">
      <c r="A22" s="3551"/>
      <c r="B22" s="2149"/>
      <c r="C22" s="2150" t="s">
        <v>3146</v>
      </c>
      <c r="D22" s="2150"/>
      <c r="E22" s="2150" t="s">
        <v>3147</v>
      </c>
      <c r="F22" s="2151"/>
    </row>
    <row r="23" spans="1:6" ht="12.75" customHeight="1">
      <c r="A23" s="3551"/>
      <c r="B23" s="2149"/>
      <c r="C23" s="2150" t="s">
        <v>3148</v>
      </c>
      <c r="D23" s="2150"/>
      <c r="E23" s="2150" t="s">
        <v>3149</v>
      </c>
      <c r="F23" s="2151"/>
    </row>
    <row r="24" spans="1:6" ht="12.75" customHeight="1">
      <c r="A24" s="3551"/>
      <c r="B24" s="2149"/>
      <c r="C24" s="2150"/>
      <c r="D24" s="2150"/>
      <c r="E24" s="2150" t="s">
        <v>3150</v>
      </c>
      <c r="F24" s="2151"/>
    </row>
    <row r="25" spans="1:6" ht="12.75" customHeight="1">
      <c r="A25" s="3551"/>
      <c r="B25" s="1655" t="s">
        <v>67</v>
      </c>
      <c r="C25" s="2150" t="s">
        <v>3151</v>
      </c>
      <c r="D25" s="2150"/>
      <c r="E25" s="2150"/>
      <c r="F25" s="2151"/>
    </row>
    <row r="26" spans="1:6" ht="12.75" customHeight="1">
      <c r="A26" s="3551"/>
      <c r="B26" s="2149" t="s">
        <v>3152</v>
      </c>
      <c r="C26" s="2150"/>
      <c r="D26" s="2150"/>
      <c r="E26" s="3047" t="s">
        <v>70</v>
      </c>
      <c r="F26" s="2151" t="s">
        <v>3153</v>
      </c>
    </row>
    <row r="27" spans="1:6" ht="12.75" customHeight="1">
      <c r="B27" s="2149" t="s">
        <v>3154</v>
      </c>
      <c r="C27" s="2150"/>
      <c r="D27" s="2150"/>
      <c r="E27" s="2150" t="s">
        <v>3155</v>
      </c>
      <c r="F27" s="2151"/>
    </row>
    <row r="28" spans="1:6" ht="12.75" customHeight="1">
      <c r="B28" s="2149" t="s">
        <v>3156</v>
      </c>
      <c r="C28" s="2150"/>
      <c r="D28" s="2150"/>
      <c r="E28" s="2150"/>
      <c r="F28" s="2151"/>
    </row>
    <row r="29" spans="1:6" ht="12.75" customHeight="1">
      <c r="B29" s="2149" t="s">
        <v>3157</v>
      </c>
      <c r="C29" s="2150"/>
      <c r="D29" s="2150"/>
      <c r="E29" s="3047" t="s">
        <v>514</v>
      </c>
      <c r="F29" s="2151" t="s">
        <v>3158</v>
      </c>
    </row>
    <row r="30" spans="1:6" ht="12.75" customHeight="1">
      <c r="B30" s="2149" t="s">
        <v>3159</v>
      </c>
      <c r="C30" s="2150"/>
      <c r="D30" s="2150"/>
      <c r="E30" s="2150" t="s">
        <v>3160</v>
      </c>
      <c r="F30" s="2151"/>
    </row>
    <row r="31" spans="1:6" ht="12.75" customHeight="1">
      <c r="B31" s="2149" t="s">
        <v>3161</v>
      </c>
      <c r="C31" s="2150"/>
      <c r="D31" s="2150"/>
      <c r="E31" s="2150" t="s">
        <v>3162</v>
      </c>
      <c r="F31" s="2151"/>
    </row>
    <row r="32" spans="1:6" ht="12.75" customHeight="1">
      <c r="B32" s="2149" t="s">
        <v>3163</v>
      </c>
      <c r="C32" s="2150"/>
      <c r="D32" s="2150"/>
      <c r="E32" s="2150"/>
      <c r="F32" s="2151"/>
    </row>
    <row r="33" spans="2:7" ht="12.75" customHeight="1">
      <c r="B33" s="2149" t="s">
        <v>3164</v>
      </c>
      <c r="C33" s="2150"/>
      <c r="D33" s="2150"/>
      <c r="E33" s="2150"/>
      <c r="F33" s="2151"/>
    </row>
    <row r="34" spans="2:7" ht="12.75" customHeight="1">
      <c r="B34" s="2149"/>
      <c r="C34" s="2150"/>
      <c r="D34" s="2150"/>
      <c r="E34" s="2150"/>
      <c r="F34" s="2151"/>
    </row>
    <row r="35" spans="2:7" ht="12.75" customHeight="1">
      <c r="B35" s="2149"/>
      <c r="C35" s="2150" t="s">
        <v>3165</v>
      </c>
      <c r="D35" s="2150"/>
      <c r="E35" s="2150"/>
      <c r="F35" s="2151"/>
    </row>
    <row r="36" spans="2:7" ht="12.75" customHeight="1">
      <c r="B36" s="2149" t="s">
        <v>3166</v>
      </c>
      <c r="C36" s="2150"/>
      <c r="D36" s="2150"/>
      <c r="E36" s="2150"/>
      <c r="F36" s="2151"/>
    </row>
    <row r="37" spans="2:7" ht="12.75" customHeight="1">
      <c r="B37" s="2149" t="s">
        <v>3167</v>
      </c>
      <c r="C37" s="2150"/>
      <c r="D37" s="2150"/>
      <c r="E37" s="2150"/>
      <c r="F37" s="2151"/>
    </row>
    <row r="38" spans="2:7" ht="12.75" customHeight="1">
      <c r="B38" s="2149" t="s">
        <v>3168</v>
      </c>
      <c r="C38" s="2150"/>
      <c r="D38" s="2150"/>
      <c r="E38" s="2150"/>
      <c r="F38" s="2151"/>
    </row>
    <row r="39" spans="2:7" ht="12.75" customHeight="1">
      <c r="B39" s="2149" t="s">
        <v>3169</v>
      </c>
      <c r="C39" s="2150"/>
      <c r="D39" s="2150"/>
      <c r="E39" s="2150"/>
      <c r="F39" s="2151"/>
    </row>
    <row r="40" spans="2:7" ht="12.75" customHeight="1">
      <c r="B40" s="2149" t="s">
        <v>3170</v>
      </c>
      <c r="C40" s="2150"/>
      <c r="D40" s="2150"/>
      <c r="E40" s="2150"/>
      <c r="F40" s="2151"/>
    </row>
    <row r="41" spans="2:7" ht="12.75" customHeight="1">
      <c r="B41" s="2149" t="s">
        <v>3171</v>
      </c>
      <c r="C41" s="2150"/>
      <c r="D41" s="2150"/>
      <c r="E41" s="2150"/>
      <c r="F41" s="2151"/>
    </row>
    <row r="42" spans="2:7" ht="12.75" customHeight="1">
      <c r="B42" s="2149" t="s">
        <v>3172</v>
      </c>
      <c r="C42" s="2150"/>
      <c r="D42" s="2150"/>
      <c r="E42" s="2150"/>
      <c r="F42" s="2151"/>
    </row>
    <row r="43" spans="2:7" ht="12.75" customHeight="1">
      <c r="B43" s="2149" t="s">
        <v>3173</v>
      </c>
      <c r="C43" s="2150"/>
      <c r="D43" s="2150"/>
      <c r="E43" s="2150"/>
      <c r="F43" s="2151"/>
      <c r="G43" s="3555">
        <v>71</v>
      </c>
    </row>
    <row r="44" spans="2:7" ht="12.75" customHeight="1">
      <c r="B44" s="3048" t="s">
        <v>3174</v>
      </c>
      <c r="C44" s="2150"/>
      <c r="D44" s="2150"/>
      <c r="E44" s="2150"/>
      <c r="F44" s="2151"/>
      <c r="G44" s="3555"/>
    </row>
    <row r="45" spans="2:7" ht="12.75" customHeight="1">
      <c r="B45" s="3048"/>
      <c r="C45" s="2150"/>
      <c r="D45" s="2150"/>
      <c r="E45" s="2150"/>
      <c r="F45" s="2151"/>
      <c r="G45" s="3555"/>
    </row>
    <row r="46" spans="2:7" ht="12.75" customHeight="1">
      <c r="B46" s="3048"/>
      <c r="C46" s="2150"/>
      <c r="D46" s="2150"/>
      <c r="E46" s="2150"/>
      <c r="F46" s="2151"/>
      <c r="G46" s="3555"/>
    </row>
    <row r="47" spans="2:7" ht="12.75" customHeight="1">
      <c r="B47" s="3048"/>
      <c r="C47" s="2150"/>
      <c r="D47" s="2150"/>
      <c r="E47" s="2150"/>
      <c r="F47" s="2151"/>
      <c r="G47" s="3555"/>
    </row>
    <row r="48" spans="2:7" ht="12.75" customHeight="1">
      <c r="B48" s="3048"/>
      <c r="C48" s="2150"/>
      <c r="D48" s="2150"/>
      <c r="E48" s="2150"/>
      <c r="F48" s="2151"/>
      <c r="G48" s="3555"/>
    </row>
    <row r="49" spans="2:7" ht="12.75" customHeight="1">
      <c r="B49" s="2152"/>
      <c r="C49" s="2153"/>
      <c r="D49" s="2153"/>
      <c r="E49" s="2153"/>
      <c r="F49" s="2154"/>
      <c r="G49" s="3555"/>
    </row>
    <row r="50" spans="2:7" ht="12.75" customHeight="1">
      <c r="B50" s="2155"/>
      <c r="C50" s="2155"/>
      <c r="D50" s="2155"/>
      <c r="E50" s="2155"/>
      <c r="F50" s="2155"/>
      <c r="G50" s="2889"/>
    </row>
    <row r="51" spans="2:7" ht="12.75" customHeight="1"/>
    <row r="52" spans="2:7" ht="12.75" customHeight="1"/>
    <row r="53" spans="2:7" ht="12.75" customHeight="1"/>
    <row r="54" spans="2:7" ht="12.75" customHeight="1"/>
    <row r="55" spans="2:7" ht="12.75" customHeight="1"/>
    <row r="56" spans="2:7" ht="12.75" customHeight="1"/>
    <row r="57" spans="2:7" ht="12.75" customHeight="1"/>
    <row r="58" spans="2:7" ht="15" customHeight="1"/>
    <row r="59" spans="2:7" ht="12.75" customHeight="1"/>
  </sheetData>
  <mergeCells count="3">
    <mergeCell ref="A1:A26"/>
    <mergeCell ref="G1:G16"/>
    <mergeCell ref="G43:G49"/>
  </mergeCells>
  <pageMargins left="0.65" right="0.25" top="0.5" bottom="0.5" header="0.25" footer="0.25"/>
  <pageSetup scale="77" orientation="portrait" r:id="rId1"/>
  <headerFooter alignWithMargins="0">
    <oddHeader>&amp;L&amp;"Arial,Regular"&amp;8Road Initials: UPRR  Year: 2012&amp;R&amp;"Arial,Regular"&amp;8 71</oddHeader>
    <oddFooter>&amp;L&amp;"Arial,Regular"&amp;8Railroad Annual Report R-1</oddFooter>
  </headerFooter>
</worksheet>
</file>

<file path=xl/worksheets/sheet61.xml><?xml version="1.0" encoding="utf-8"?>
<worksheet xmlns="http://schemas.openxmlformats.org/spreadsheetml/2006/main" xmlns:r="http://schemas.openxmlformats.org/officeDocument/2006/relationships">
  <sheetPr codeName="Sheet61"/>
  <dimension ref="A1:O81"/>
  <sheetViews>
    <sheetView zoomScaleNormal="100" workbookViewId="0"/>
  </sheetViews>
  <sheetFormatPr defaultColWidth="9.625" defaultRowHeight="11.25"/>
  <cols>
    <col min="1" max="1" width="2.625" style="748" bestFit="1" customWidth="1"/>
    <col min="2" max="2" width="3.375" style="748" bestFit="1" customWidth="1"/>
    <col min="3" max="3" width="22.125" style="748" customWidth="1"/>
    <col min="4" max="4" width="9" style="748" customWidth="1"/>
    <col min="5" max="6" width="16.25" style="748" customWidth="1"/>
    <col min="7" max="7" width="15.375" style="748" customWidth="1"/>
    <col min="8" max="8" width="6.375" style="748" customWidth="1"/>
    <col min="9" max="9" width="15.375" style="748" customWidth="1"/>
    <col min="10" max="10" width="5.25" style="748" customWidth="1"/>
    <col min="11" max="11" width="3.375" style="748" bestFit="1" customWidth="1"/>
    <col min="12" max="12" width="2.625" style="748" customWidth="1"/>
    <col min="13" max="13" width="9.625" style="748"/>
    <col min="14" max="14" width="11.375" style="748" bestFit="1" customWidth="1"/>
    <col min="15" max="15" width="10.625" style="2178" bestFit="1" customWidth="1"/>
    <col min="16" max="16384" width="9.625" style="748"/>
  </cols>
  <sheetData>
    <row r="1" spans="2:15" s="1892" customFormat="1" ht="13.5" customHeight="1">
      <c r="B1" s="1889"/>
      <c r="C1" s="1890"/>
      <c r="D1" s="1890"/>
      <c r="E1" s="1890"/>
      <c r="F1" s="1890"/>
      <c r="G1" s="1890"/>
      <c r="H1" s="1890"/>
      <c r="I1" s="1890"/>
      <c r="J1" s="1890"/>
      <c r="K1" s="2156"/>
      <c r="L1" s="3556" t="s">
        <v>2380</v>
      </c>
      <c r="O1" s="2157"/>
    </row>
    <row r="2" spans="2:15" s="1892" customFormat="1" ht="13.5" customHeight="1">
      <c r="B2" s="2545" t="s">
        <v>2381</v>
      </c>
      <c r="C2" s="1893"/>
      <c r="D2" s="1893"/>
      <c r="E2" s="1893"/>
      <c r="F2" s="1893"/>
      <c r="G2" s="1893"/>
      <c r="H2" s="1893"/>
      <c r="I2" s="1893"/>
      <c r="J2" s="1893"/>
      <c r="K2" s="2158"/>
      <c r="L2" s="3522"/>
      <c r="O2" s="2157"/>
    </row>
    <row r="3" spans="2:15" s="1892" customFormat="1" ht="13.5" customHeight="1">
      <c r="B3" s="2545" t="s">
        <v>1</v>
      </c>
      <c r="C3" s="1893"/>
      <c r="D3" s="1893"/>
      <c r="E3" s="1893"/>
      <c r="F3" s="1893"/>
      <c r="G3" s="1893"/>
      <c r="H3" s="1893"/>
      <c r="I3" s="1893"/>
      <c r="J3" s="1893"/>
      <c r="K3" s="2158"/>
      <c r="L3" s="3522"/>
      <c r="O3" s="2157"/>
    </row>
    <row r="4" spans="2:15" s="1892" customFormat="1" ht="13.5" customHeight="1">
      <c r="B4" s="1897"/>
      <c r="C4" s="1898"/>
      <c r="D4" s="1898"/>
      <c r="E4" s="1898"/>
      <c r="F4" s="1898"/>
      <c r="G4" s="1898"/>
      <c r="H4" s="1898"/>
      <c r="I4" s="1898"/>
      <c r="J4" s="1898"/>
      <c r="K4" s="1900"/>
      <c r="L4" s="1982"/>
      <c r="O4" s="2157"/>
    </row>
    <row r="5" spans="2:15" s="1892" customFormat="1" ht="13.5" customHeight="1">
      <c r="B5" s="2159"/>
      <c r="C5" s="2156"/>
      <c r="D5" s="2156"/>
      <c r="E5" s="2156"/>
      <c r="F5" s="2156"/>
      <c r="G5" s="1890"/>
      <c r="H5" s="2156"/>
      <c r="I5" s="1890"/>
      <c r="J5" s="2156"/>
      <c r="K5" s="2156"/>
      <c r="L5" s="1982"/>
      <c r="O5" s="2157"/>
    </row>
    <row r="6" spans="2:15" s="1892" customFormat="1" ht="13.5" customHeight="1">
      <c r="B6" s="2160"/>
      <c r="C6" s="1656" t="s">
        <v>2382</v>
      </c>
      <c r="D6" s="2140"/>
      <c r="E6" s="2140"/>
      <c r="F6" s="2140"/>
      <c r="G6" s="1894"/>
      <c r="H6" s="2140"/>
      <c r="I6" s="3049" t="s">
        <v>2383</v>
      </c>
      <c r="J6" s="2158"/>
      <c r="K6" s="2140"/>
      <c r="L6" s="1982"/>
      <c r="O6" s="2157"/>
    </row>
    <row r="7" spans="2:15" s="1892" customFormat="1" ht="13.5" customHeight="1">
      <c r="B7" s="1400" t="s">
        <v>7</v>
      </c>
      <c r="C7" s="1656" t="s">
        <v>2384</v>
      </c>
      <c r="D7" s="2140"/>
      <c r="E7" s="1656" t="s">
        <v>2385</v>
      </c>
      <c r="F7" s="1656" t="s">
        <v>2386</v>
      </c>
      <c r="G7" s="3049" t="s">
        <v>2387</v>
      </c>
      <c r="H7" s="2158"/>
      <c r="I7" s="3049" t="s">
        <v>2388</v>
      </c>
      <c r="J7" s="2158"/>
      <c r="K7" s="1656" t="s">
        <v>7</v>
      </c>
      <c r="L7" s="1982"/>
      <c r="O7" s="2157"/>
    </row>
    <row r="8" spans="2:15" s="1892" customFormat="1" ht="13.5" customHeight="1">
      <c r="B8" s="1400" t="s">
        <v>12</v>
      </c>
      <c r="C8" s="1656" t="s">
        <v>2389</v>
      </c>
      <c r="D8" s="1656" t="s">
        <v>2390</v>
      </c>
      <c r="E8" s="1656" t="s">
        <v>2391</v>
      </c>
      <c r="F8" s="1656" t="s">
        <v>2392</v>
      </c>
      <c r="G8" s="3049" t="s">
        <v>2393</v>
      </c>
      <c r="H8" s="2158"/>
      <c r="I8" s="3049" t="s">
        <v>2394</v>
      </c>
      <c r="J8" s="2158"/>
      <c r="K8" s="1656" t="s">
        <v>12</v>
      </c>
      <c r="L8" s="1982"/>
      <c r="O8" s="2157"/>
    </row>
    <row r="9" spans="2:15" s="1892" customFormat="1" ht="13.5" customHeight="1">
      <c r="B9" s="2916"/>
      <c r="C9" s="1429" t="s">
        <v>21</v>
      </c>
      <c r="D9" s="3050"/>
      <c r="E9" s="1429" t="s">
        <v>22</v>
      </c>
      <c r="F9" s="1429" t="s">
        <v>23</v>
      </c>
      <c r="G9" s="3051" t="s">
        <v>168</v>
      </c>
      <c r="H9" s="2161"/>
      <c r="I9" s="3051" t="s">
        <v>24</v>
      </c>
      <c r="J9" s="2161"/>
      <c r="K9" s="1905"/>
      <c r="L9" s="1982"/>
      <c r="O9" s="2157"/>
    </row>
    <row r="10" spans="2:15" s="1892" customFormat="1" ht="13.5" customHeight="1">
      <c r="B10" s="2162">
        <v>1</v>
      </c>
      <c r="C10" s="2163" t="s">
        <v>3175</v>
      </c>
      <c r="D10" s="3050"/>
      <c r="E10" s="2163" t="s">
        <v>2395</v>
      </c>
      <c r="F10" s="2163" t="s">
        <v>2396</v>
      </c>
      <c r="G10" s="2164">
        <f>-((D36+G36)-(D40+G40))</f>
        <v>-1381355</v>
      </c>
      <c r="H10" s="2163"/>
      <c r="I10" s="2164">
        <f>D40+G40</f>
        <v>-1640453</v>
      </c>
      <c r="J10" s="2163" t="s">
        <v>2397</v>
      </c>
      <c r="K10" s="2162">
        <v>1</v>
      </c>
      <c r="L10" s="1982"/>
      <c r="N10" s="2165"/>
      <c r="O10" s="2157"/>
    </row>
    <row r="11" spans="2:15" s="1892" customFormat="1" ht="13.5" customHeight="1">
      <c r="B11" s="2162">
        <v>2</v>
      </c>
      <c r="C11" s="2163" t="s">
        <v>2398</v>
      </c>
      <c r="D11" s="3050"/>
      <c r="E11" s="2163" t="s">
        <v>1178</v>
      </c>
      <c r="F11" s="2163" t="s">
        <v>2399</v>
      </c>
      <c r="G11" s="2164">
        <v>40884</v>
      </c>
      <c r="H11" s="2163"/>
      <c r="I11" s="2164"/>
      <c r="J11" s="3050"/>
      <c r="K11" s="2162">
        <v>2</v>
      </c>
      <c r="L11" s="1982"/>
      <c r="N11" s="2165"/>
      <c r="O11" s="2157"/>
    </row>
    <row r="12" spans="2:15" s="1892" customFormat="1" ht="13.5" customHeight="1">
      <c r="B12" s="2162">
        <v>3</v>
      </c>
      <c r="C12" s="2163" t="s">
        <v>2400</v>
      </c>
      <c r="D12" s="3050"/>
      <c r="E12" s="2163"/>
      <c r="F12" s="2163"/>
      <c r="G12" s="2164"/>
      <c r="H12" s="2163"/>
      <c r="I12" s="2166"/>
      <c r="J12" s="3050"/>
      <c r="K12" s="2162">
        <v>3</v>
      </c>
      <c r="L12" s="1982"/>
      <c r="O12" s="2157"/>
    </row>
    <row r="13" spans="2:15" s="1892" customFormat="1" ht="13.5" customHeight="1">
      <c r="B13" s="2162">
        <v>4</v>
      </c>
      <c r="C13" s="1705" t="s">
        <v>2401</v>
      </c>
      <c r="D13" s="3050"/>
      <c r="E13" s="2163" t="s">
        <v>1178</v>
      </c>
      <c r="F13" s="2163" t="s">
        <v>2399</v>
      </c>
      <c r="G13" s="2164">
        <v>59143</v>
      </c>
      <c r="H13" s="2163"/>
      <c r="I13" s="2166"/>
      <c r="J13" s="3050"/>
      <c r="K13" s="2162">
        <v>4</v>
      </c>
      <c r="L13" s="1982"/>
      <c r="N13" s="2165"/>
      <c r="O13" s="2157"/>
    </row>
    <row r="14" spans="2:15" s="1892" customFormat="1" ht="13.5" customHeight="1">
      <c r="B14" s="2162">
        <v>5</v>
      </c>
      <c r="C14" s="1705"/>
      <c r="D14" s="3050"/>
      <c r="E14" s="2163"/>
      <c r="F14" s="2163"/>
      <c r="G14" s="2164"/>
      <c r="H14" s="2163"/>
      <c r="I14" s="2166"/>
      <c r="J14" s="3050"/>
      <c r="K14" s="2162">
        <v>5</v>
      </c>
      <c r="L14" s="1982"/>
      <c r="O14" s="2157"/>
    </row>
    <row r="15" spans="2:15" s="1892" customFormat="1" ht="13.5" customHeight="1">
      <c r="B15" s="2162">
        <v>6</v>
      </c>
      <c r="C15" s="2167"/>
      <c r="D15" s="1900"/>
      <c r="E15" s="2167"/>
      <c r="F15" s="2167"/>
      <c r="G15" s="2164"/>
      <c r="H15" s="2163"/>
      <c r="I15" s="2166"/>
      <c r="J15" s="3050"/>
      <c r="K15" s="2162">
        <v>6</v>
      </c>
      <c r="L15" s="1982"/>
      <c r="O15" s="2157"/>
    </row>
    <row r="16" spans="2:15" s="1892" customFormat="1" ht="13.5" customHeight="1">
      <c r="B16" s="2162">
        <v>7</v>
      </c>
      <c r="C16" s="2167"/>
      <c r="D16" s="1900"/>
      <c r="E16" s="2167"/>
      <c r="F16" s="2167"/>
      <c r="G16" s="2164"/>
      <c r="H16" s="2167"/>
      <c r="I16" s="1898"/>
      <c r="J16" s="1900"/>
      <c r="K16" s="2162">
        <v>7</v>
      </c>
      <c r="L16" s="1982"/>
      <c r="N16" s="2165"/>
      <c r="O16" s="2157"/>
    </row>
    <row r="17" spans="1:15" s="1892" customFormat="1" ht="13.5" customHeight="1">
      <c r="B17" s="2162">
        <v>8</v>
      </c>
      <c r="C17" s="2167"/>
      <c r="D17" s="1900"/>
      <c r="E17" s="2167"/>
      <c r="F17" s="2167"/>
      <c r="G17" s="2164"/>
      <c r="H17" s="2167"/>
      <c r="I17" s="1898"/>
      <c r="J17" s="1900"/>
      <c r="K17" s="2162">
        <v>8</v>
      </c>
      <c r="L17" s="1982"/>
      <c r="N17" s="2165"/>
      <c r="O17" s="2157"/>
    </row>
    <row r="18" spans="1:15" s="1892" customFormat="1" ht="13.5" customHeight="1">
      <c r="B18" s="2162">
        <v>9</v>
      </c>
      <c r="C18" s="2167"/>
      <c r="D18" s="1900"/>
      <c r="E18" s="2167"/>
      <c r="F18" s="2167"/>
      <c r="G18" s="1650"/>
      <c r="H18" s="2167"/>
      <c r="I18" s="1898"/>
      <c r="J18" s="1900"/>
      <c r="K18" s="2162">
        <v>9</v>
      </c>
      <c r="L18" s="1982"/>
      <c r="N18" s="2165"/>
      <c r="O18" s="2157"/>
    </row>
    <row r="19" spans="1:15" s="1892" customFormat="1" ht="13.5" customHeight="1">
      <c r="B19" s="2162">
        <v>10</v>
      </c>
      <c r="C19" s="2793"/>
      <c r="D19" s="2793"/>
      <c r="E19" s="2793"/>
      <c r="F19" s="2793"/>
      <c r="G19" s="3159"/>
      <c r="H19" s="1912"/>
      <c r="I19" s="3159"/>
      <c r="J19" s="1912"/>
      <c r="K19" s="2162">
        <v>10</v>
      </c>
      <c r="L19" s="1982"/>
      <c r="O19" s="2157"/>
    </row>
    <row r="20" spans="1:15" s="1892" customFormat="1" ht="13.5" customHeight="1">
      <c r="B20" s="2162">
        <v>11</v>
      </c>
      <c r="C20" s="1900"/>
      <c r="D20" s="1900"/>
      <c r="E20" s="1900"/>
      <c r="F20" s="1900"/>
      <c r="G20" s="1650"/>
      <c r="H20" s="1900"/>
      <c r="I20" s="1898"/>
      <c r="J20" s="1900"/>
      <c r="K20" s="2162">
        <v>11</v>
      </c>
      <c r="L20" s="1982"/>
      <c r="O20" s="2157"/>
    </row>
    <row r="21" spans="1:15" s="1892" customFormat="1" ht="13.5" customHeight="1">
      <c r="B21" s="2162">
        <v>12</v>
      </c>
      <c r="C21" s="1900"/>
      <c r="D21" s="1900"/>
      <c r="E21" s="1900"/>
      <c r="F21" s="1900"/>
      <c r="G21" s="1650"/>
      <c r="H21" s="1900"/>
      <c r="I21" s="1898"/>
      <c r="J21" s="1900"/>
      <c r="K21" s="2162">
        <v>12</v>
      </c>
      <c r="L21" s="1982"/>
      <c r="N21" s="2165"/>
      <c r="O21" s="2157"/>
    </row>
    <row r="22" spans="1:15" s="1892" customFormat="1" ht="13.5" customHeight="1">
      <c r="B22" s="2162">
        <v>13</v>
      </c>
      <c r="C22" s="1900"/>
      <c r="D22" s="1900"/>
      <c r="E22" s="1900"/>
      <c r="F22" s="1900"/>
      <c r="G22" s="1899"/>
      <c r="H22" s="1900"/>
      <c r="I22" s="1899"/>
      <c r="J22" s="1900"/>
      <c r="K22" s="2162">
        <v>13</v>
      </c>
      <c r="L22" s="1982"/>
      <c r="O22" s="2157"/>
    </row>
    <row r="23" spans="1:15" s="1892" customFormat="1" ht="13.5" customHeight="1">
      <c r="B23" s="2162">
        <v>14</v>
      </c>
      <c r="C23" s="1900"/>
      <c r="D23" s="1900"/>
      <c r="E23" s="1900"/>
      <c r="F23" s="1900"/>
      <c r="G23" s="1650"/>
      <c r="H23" s="1900"/>
      <c r="I23" s="1898"/>
      <c r="J23" s="1900"/>
      <c r="K23" s="2162">
        <v>14</v>
      </c>
      <c r="L23" s="1982"/>
      <c r="N23" s="2157"/>
      <c r="O23" s="2157"/>
    </row>
    <row r="24" spans="1:15" s="1892" customFormat="1" ht="13.5" customHeight="1">
      <c r="B24" s="2162">
        <v>15</v>
      </c>
      <c r="C24" s="1900"/>
      <c r="D24" s="1900"/>
      <c r="E24" s="1900"/>
      <c r="F24" s="1900"/>
      <c r="G24" s="1898"/>
      <c r="H24" s="1900"/>
      <c r="I24" s="1898"/>
      <c r="J24" s="1900"/>
      <c r="K24" s="2162">
        <v>15</v>
      </c>
      <c r="L24" s="1982"/>
      <c r="N24" s="2157"/>
      <c r="O24" s="2157"/>
    </row>
    <row r="25" spans="1:15" s="1892" customFormat="1" ht="13.5" customHeight="1">
      <c r="B25" s="2162">
        <v>16</v>
      </c>
      <c r="C25" s="2793"/>
      <c r="D25" s="2793"/>
      <c r="E25" s="2793"/>
      <c r="F25" s="2793"/>
      <c r="G25" s="3159"/>
      <c r="H25" s="1912"/>
      <c r="I25" s="3159"/>
      <c r="J25" s="1912"/>
      <c r="K25" s="2162">
        <v>16</v>
      </c>
      <c r="L25" s="1982"/>
      <c r="N25" s="1129"/>
      <c r="O25" s="2157"/>
    </row>
    <row r="26" spans="1:15" s="1892" customFormat="1" ht="13.5" customHeight="1">
      <c r="B26" s="2162">
        <v>17</v>
      </c>
      <c r="C26" s="1900"/>
      <c r="D26" s="1900"/>
      <c r="E26" s="1900"/>
      <c r="F26" s="1900"/>
      <c r="G26" s="1898"/>
      <c r="H26" s="1900"/>
      <c r="I26" s="1898"/>
      <c r="J26" s="1900"/>
      <c r="K26" s="2162">
        <v>17</v>
      </c>
      <c r="L26" s="1982"/>
      <c r="O26" s="2157"/>
    </row>
    <row r="27" spans="1:15" s="1892" customFormat="1" ht="13.5" customHeight="1">
      <c r="B27" s="2162">
        <v>18</v>
      </c>
      <c r="C27" s="1900"/>
      <c r="D27" s="1900"/>
      <c r="E27" s="1900"/>
      <c r="F27" s="1900"/>
      <c r="G27" s="1898"/>
      <c r="H27" s="1900"/>
      <c r="I27" s="1898"/>
      <c r="J27" s="1900"/>
      <c r="K27" s="2162">
        <v>18</v>
      </c>
      <c r="L27" s="1982"/>
      <c r="O27" s="2157"/>
    </row>
    <row r="28" spans="1:15" s="1892" customFormat="1" ht="13.5" customHeight="1">
      <c r="B28" s="2162">
        <v>19</v>
      </c>
      <c r="C28" s="1900"/>
      <c r="D28" s="1900"/>
      <c r="E28" s="1900"/>
      <c r="F28" s="1900"/>
      <c r="G28" s="1898"/>
      <c r="H28" s="1900"/>
      <c r="I28" s="1898"/>
      <c r="J28" s="1900"/>
      <c r="K28" s="2162">
        <v>19</v>
      </c>
      <c r="L28" s="1982"/>
      <c r="O28" s="2157"/>
    </row>
    <row r="29" spans="1:15" s="1892" customFormat="1" ht="13.5" customHeight="1">
      <c r="B29" s="2162">
        <v>20</v>
      </c>
      <c r="C29" s="1900"/>
      <c r="D29" s="1900"/>
      <c r="E29" s="1900"/>
      <c r="F29" s="1900"/>
      <c r="G29" s="1898"/>
      <c r="H29" s="1900"/>
      <c r="I29" s="1898"/>
      <c r="J29" s="1900"/>
      <c r="K29" s="2162">
        <v>20</v>
      </c>
      <c r="L29" s="1982"/>
      <c r="O29" s="2157"/>
    </row>
    <row r="30" spans="1:15" s="1892" customFormat="1" ht="13.5" customHeight="1">
      <c r="B30" s="2162">
        <v>21</v>
      </c>
      <c r="C30" s="1900"/>
      <c r="D30" s="1900"/>
      <c r="E30" s="1900"/>
      <c r="F30" s="1900"/>
      <c r="G30" s="1898"/>
      <c r="H30" s="1900"/>
      <c r="I30" s="1898"/>
      <c r="J30" s="1900"/>
      <c r="K30" s="2162">
        <v>21</v>
      </c>
      <c r="L30" s="1982"/>
      <c r="O30" s="2157"/>
    </row>
    <row r="31" spans="1:15" s="1892" customFormat="1" ht="13.5" customHeight="1">
      <c r="A31" s="3557" t="s">
        <v>3176</v>
      </c>
      <c r="B31" s="2162">
        <v>22</v>
      </c>
      <c r="C31" s="1900"/>
      <c r="D31" s="1900"/>
      <c r="E31" s="1900"/>
      <c r="F31" s="1900"/>
      <c r="G31" s="1898"/>
      <c r="H31" s="1900"/>
      <c r="I31" s="1898"/>
      <c r="J31" s="1900"/>
      <c r="K31" s="2162">
        <v>22</v>
      </c>
      <c r="L31" s="3558" t="s">
        <v>3177</v>
      </c>
      <c r="O31" s="2157"/>
    </row>
    <row r="32" spans="1:15" s="1892" customFormat="1" ht="13.5" customHeight="1">
      <c r="A32" s="3557"/>
      <c r="B32" s="2162">
        <v>23</v>
      </c>
      <c r="C32" s="1900"/>
      <c r="D32" s="1900"/>
      <c r="E32" s="1900"/>
      <c r="F32" s="1900"/>
      <c r="G32" s="1898"/>
      <c r="H32" s="1900"/>
      <c r="I32" s="1898"/>
      <c r="J32" s="1900"/>
      <c r="K32" s="2162">
        <v>23</v>
      </c>
      <c r="L32" s="3558"/>
      <c r="O32" s="2157"/>
    </row>
    <row r="33" spans="1:15" s="1892" customFormat="1" ht="13.5" customHeight="1">
      <c r="A33" s="3557"/>
      <c r="B33" s="2162">
        <v>24</v>
      </c>
      <c r="C33" s="1900"/>
      <c r="D33" s="1900"/>
      <c r="E33" s="1900"/>
      <c r="F33" s="1900"/>
      <c r="G33" s="1898"/>
      <c r="H33" s="1900"/>
      <c r="I33" s="1898"/>
      <c r="J33" s="1900"/>
      <c r="K33" s="2162">
        <v>24</v>
      </c>
      <c r="L33" s="3558"/>
      <c r="O33" s="2157"/>
    </row>
    <row r="34" spans="1:15" s="1892" customFormat="1" ht="13.5" customHeight="1">
      <c r="A34" s="3557"/>
      <c r="B34" s="2162">
        <v>25</v>
      </c>
      <c r="C34" s="1900"/>
      <c r="D34" s="1900"/>
      <c r="E34" s="1900"/>
      <c r="F34" s="1900"/>
      <c r="G34" s="1898"/>
      <c r="H34" s="1900"/>
      <c r="I34" s="1898"/>
      <c r="J34" s="1900"/>
      <c r="K34" s="2162">
        <v>25</v>
      </c>
      <c r="L34" s="3558"/>
      <c r="O34" s="2157"/>
    </row>
    <row r="35" spans="1:15" s="1892" customFormat="1" ht="13.5" customHeight="1">
      <c r="A35" s="3557"/>
      <c r="B35" s="2168"/>
      <c r="C35" s="2875"/>
      <c r="D35" s="3052"/>
      <c r="E35" s="1894"/>
      <c r="F35" s="2169"/>
      <c r="G35" s="1894"/>
      <c r="H35" s="1894"/>
      <c r="I35" s="1894"/>
      <c r="J35" s="1894"/>
      <c r="K35" s="2170"/>
      <c r="L35" s="3558"/>
      <c r="O35" s="2157"/>
    </row>
    <row r="36" spans="1:15" s="1892" customFormat="1" ht="13.5" customHeight="1">
      <c r="A36" s="3557"/>
      <c r="B36" s="2141"/>
      <c r="C36" s="2171" t="s">
        <v>2404</v>
      </c>
      <c r="D36" s="2566">
        <f>4752959-5012057</f>
        <v>-259098</v>
      </c>
      <c r="E36" s="3052"/>
      <c r="F36" s="2171"/>
      <c r="G36" s="2566"/>
      <c r="H36" s="2172"/>
      <c r="J36" s="1894"/>
      <c r="K36" s="2140"/>
      <c r="L36" s="3558"/>
      <c r="O36" s="2157"/>
    </row>
    <row r="37" spans="1:15" s="1892" customFormat="1" ht="13.5" customHeight="1">
      <c r="A37" s="3557"/>
      <c r="B37" s="2141"/>
      <c r="C37" s="2923" t="s">
        <v>3178</v>
      </c>
      <c r="D37" s="2173">
        <v>879</v>
      </c>
      <c r="E37" s="3052"/>
      <c r="F37" s="2923"/>
      <c r="G37" s="2173"/>
      <c r="H37" s="2172"/>
      <c r="J37" s="1894"/>
      <c r="K37" s="2140"/>
      <c r="L37" s="3558"/>
      <c r="O37" s="2157"/>
    </row>
    <row r="38" spans="1:15" s="1892" customFormat="1" ht="13.5" customHeight="1">
      <c r="A38" s="3557"/>
      <c r="B38" s="2141"/>
      <c r="C38" s="2923" t="s">
        <v>2402</v>
      </c>
      <c r="D38" s="2173">
        <v>1375000</v>
      </c>
      <c r="E38" s="3052"/>
      <c r="F38" s="2923"/>
      <c r="G38" s="2173"/>
      <c r="H38" s="2172"/>
      <c r="J38" s="1894"/>
      <c r="K38" s="2140"/>
      <c r="L38" s="3558"/>
      <c r="O38" s="2157"/>
    </row>
    <row r="39" spans="1:15" s="1892" customFormat="1" ht="13.5" customHeight="1">
      <c r="A39" s="3557"/>
      <c r="B39" s="2141"/>
      <c r="C39" s="2923" t="s">
        <v>2403</v>
      </c>
      <c r="D39" s="2174">
        <f>D40-D36-D37-D38</f>
        <v>-2757234</v>
      </c>
      <c r="E39" s="3052"/>
      <c r="F39" s="2923"/>
      <c r="G39" s="2175"/>
      <c r="H39" s="2172"/>
      <c r="J39" s="1894"/>
      <c r="K39" s="2140"/>
      <c r="L39" s="3558"/>
      <c r="O39" s="2157"/>
    </row>
    <row r="40" spans="1:15" s="1892" customFormat="1" ht="13.5" customHeight="1" thickBot="1">
      <c r="A40" s="3557"/>
      <c r="B40" s="2141"/>
      <c r="C40" s="2171" t="s">
        <v>3179</v>
      </c>
      <c r="D40" s="2176">
        <f>4954014-6594467</f>
        <v>-1640453</v>
      </c>
      <c r="E40" s="3052"/>
      <c r="F40" s="2171"/>
      <c r="G40" s="2177"/>
      <c r="H40" s="2172"/>
      <c r="J40" s="1894"/>
      <c r="K40" s="2140"/>
      <c r="L40" s="3558"/>
      <c r="O40" s="2157"/>
    </row>
    <row r="41" spans="1:15" s="1892" customFormat="1" ht="13.5" customHeight="1" thickTop="1">
      <c r="A41" s="3557"/>
      <c r="B41" s="1897"/>
      <c r="C41" s="1898"/>
      <c r="D41" s="2166"/>
      <c r="E41" s="1898"/>
      <c r="F41" s="1898"/>
      <c r="G41" s="1898"/>
      <c r="H41" s="1898"/>
      <c r="I41" s="1898"/>
      <c r="J41" s="1898"/>
      <c r="K41" s="1900"/>
      <c r="L41" s="3558"/>
      <c r="O41" s="2157"/>
    </row>
    <row r="42" spans="1:15">
      <c r="B42" s="975"/>
      <c r="C42" s="975"/>
      <c r="D42" s="975"/>
      <c r="E42" s="975"/>
      <c r="F42" s="975"/>
      <c r="G42" s="975"/>
      <c r="H42" s="975"/>
      <c r="I42" s="975"/>
      <c r="J42" s="975"/>
    </row>
    <row r="43" spans="1:15">
      <c r="B43" s="975"/>
      <c r="C43" s="975"/>
      <c r="D43" s="975"/>
      <c r="E43" s="975"/>
      <c r="F43" s="975"/>
      <c r="G43" s="2874"/>
      <c r="H43" s="975"/>
      <c r="I43" s="975"/>
      <c r="J43" s="975"/>
    </row>
    <row r="44" spans="1:15">
      <c r="B44" s="975"/>
      <c r="C44" s="975"/>
      <c r="D44" s="975"/>
      <c r="E44" s="975"/>
      <c r="F44" s="975"/>
      <c r="G44" s="975"/>
      <c r="H44" s="975"/>
      <c r="I44" s="975"/>
      <c r="J44" s="975"/>
    </row>
    <row r="45" spans="1:15">
      <c r="B45" s="975"/>
      <c r="C45" s="975"/>
      <c r="D45" s="975"/>
      <c r="E45" s="975"/>
      <c r="F45" s="975"/>
      <c r="G45" s="975"/>
      <c r="H45" s="975"/>
      <c r="I45" s="975"/>
      <c r="J45" s="975"/>
    </row>
    <row r="46" spans="1:15">
      <c r="B46" s="975"/>
      <c r="C46" s="975"/>
      <c r="D46" s="975"/>
      <c r="E46" s="975"/>
      <c r="F46" s="975"/>
      <c r="G46" s="975"/>
      <c r="H46" s="975"/>
      <c r="I46" s="975"/>
      <c r="J46" s="975"/>
    </row>
    <row r="47" spans="1:15">
      <c r="B47" s="975"/>
      <c r="C47" s="975"/>
      <c r="D47" s="975"/>
      <c r="E47" s="975"/>
      <c r="F47" s="975"/>
      <c r="G47" s="975"/>
      <c r="H47" s="975"/>
      <c r="I47" s="975"/>
      <c r="J47" s="975"/>
    </row>
    <row r="48" spans="1:15">
      <c r="B48" s="975"/>
      <c r="C48" s="975"/>
      <c r="D48" s="975"/>
      <c r="E48" s="975"/>
      <c r="F48" s="975"/>
      <c r="G48" s="975"/>
      <c r="H48" s="975"/>
      <c r="I48" s="975"/>
      <c r="J48" s="975"/>
    </row>
    <row r="49" spans="2:10">
      <c r="B49" s="975"/>
      <c r="C49" s="975"/>
      <c r="D49" s="975"/>
      <c r="E49" s="975"/>
      <c r="F49" s="975"/>
      <c r="G49" s="975"/>
      <c r="H49" s="975"/>
      <c r="I49" s="975"/>
      <c r="J49" s="975"/>
    </row>
    <row r="50" spans="2:10">
      <c r="B50" s="975"/>
      <c r="C50" s="975"/>
      <c r="D50" s="975"/>
      <c r="E50" s="975"/>
      <c r="F50" s="975"/>
      <c r="G50" s="975"/>
      <c r="H50" s="975"/>
      <c r="I50" s="975"/>
      <c r="J50" s="975"/>
    </row>
    <row r="51" spans="2:10">
      <c r="B51" s="975"/>
      <c r="C51" s="975"/>
      <c r="D51" s="975"/>
      <c r="E51" s="975"/>
      <c r="F51" s="975"/>
      <c r="G51" s="975"/>
      <c r="H51" s="975"/>
      <c r="I51" s="975"/>
      <c r="J51" s="975"/>
    </row>
    <row r="52" spans="2:10">
      <c r="B52" s="975"/>
      <c r="C52" s="975"/>
      <c r="D52" s="975"/>
      <c r="E52" s="975"/>
      <c r="F52" s="975"/>
      <c r="G52" s="975"/>
      <c r="H52" s="975"/>
      <c r="I52" s="975"/>
      <c r="J52" s="975"/>
    </row>
    <row r="53" spans="2:10">
      <c r="B53" s="975"/>
      <c r="C53" s="975"/>
      <c r="D53" s="975"/>
      <c r="E53" s="975"/>
      <c r="F53" s="975"/>
      <c r="G53" s="975"/>
      <c r="H53" s="975"/>
      <c r="I53" s="975"/>
      <c r="J53" s="975"/>
    </row>
    <row r="54" spans="2:10">
      <c r="B54" s="975"/>
      <c r="C54" s="975"/>
      <c r="D54" s="975"/>
      <c r="E54" s="975"/>
      <c r="F54" s="975"/>
      <c r="G54" s="975"/>
      <c r="H54" s="975"/>
      <c r="I54" s="975"/>
      <c r="J54" s="975"/>
    </row>
    <row r="55" spans="2:10">
      <c r="B55" s="975"/>
      <c r="C55" s="975"/>
      <c r="D55" s="975"/>
      <c r="E55" s="975"/>
      <c r="F55" s="975"/>
      <c r="G55" s="975"/>
      <c r="H55" s="975"/>
      <c r="I55" s="975"/>
      <c r="J55" s="975"/>
    </row>
    <row r="56" spans="2:10">
      <c r="B56" s="975"/>
      <c r="C56" s="975"/>
      <c r="D56" s="975"/>
      <c r="E56" s="975"/>
      <c r="F56" s="975"/>
      <c r="G56" s="975"/>
      <c r="H56" s="975"/>
      <c r="I56" s="975"/>
      <c r="J56" s="975"/>
    </row>
    <row r="57" spans="2:10">
      <c r="B57" s="975"/>
      <c r="C57" s="975"/>
      <c r="D57" s="975"/>
      <c r="E57" s="975"/>
      <c r="F57" s="975"/>
      <c r="G57" s="975"/>
      <c r="H57" s="975"/>
      <c r="I57" s="975"/>
      <c r="J57" s="975"/>
    </row>
    <row r="58" spans="2:10">
      <c r="B58" s="975"/>
      <c r="C58" s="975"/>
      <c r="D58" s="975"/>
      <c r="E58" s="975"/>
      <c r="F58" s="975"/>
      <c r="G58" s="975"/>
      <c r="H58" s="975"/>
      <c r="I58" s="975"/>
      <c r="J58" s="975"/>
    </row>
    <row r="59" spans="2:10">
      <c r="B59" s="975"/>
      <c r="C59" s="975"/>
      <c r="D59" s="975"/>
      <c r="E59" s="975"/>
      <c r="F59" s="975"/>
      <c r="G59" s="975"/>
      <c r="H59" s="975"/>
      <c r="I59" s="975"/>
      <c r="J59" s="975"/>
    </row>
    <row r="60" spans="2:10">
      <c r="B60" s="975"/>
      <c r="C60" s="975"/>
      <c r="D60" s="975"/>
      <c r="E60" s="975"/>
      <c r="F60" s="975"/>
      <c r="G60" s="975"/>
      <c r="H60" s="975"/>
      <c r="I60" s="975"/>
      <c r="J60" s="975"/>
    </row>
    <row r="61" spans="2:10">
      <c r="B61" s="975"/>
      <c r="C61" s="975"/>
      <c r="D61" s="975"/>
      <c r="E61" s="975"/>
      <c r="F61" s="975"/>
      <c r="G61" s="975"/>
      <c r="H61" s="975"/>
      <c r="I61" s="975"/>
      <c r="J61" s="975"/>
    </row>
    <row r="62" spans="2:10">
      <c r="B62" s="975"/>
      <c r="C62" s="975"/>
      <c r="D62" s="975"/>
      <c r="E62" s="975"/>
      <c r="F62" s="975"/>
      <c r="G62" s="975"/>
      <c r="H62" s="975"/>
      <c r="I62" s="975"/>
      <c r="J62" s="975"/>
    </row>
    <row r="63" spans="2:10">
      <c r="B63" s="975"/>
      <c r="C63" s="975"/>
      <c r="D63" s="975"/>
      <c r="E63" s="975"/>
      <c r="F63" s="975"/>
      <c r="G63" s="975"/>
      <c r="H63" s="975"/>
      <c r="I63" s="975"/>
      <c r="J63" s="975"/>
    </row>
    <row r="64" spans="2:10">
      <c r="B64" s="975"/>
      <c r="C64" s="975"/>
      <c r="D64" s="975"/>
      <c r="E64" s="975"/>
      <c r="F64" s="975"/>
      <c r="G64" s="975"/>
      <c r="H64" s="975"/>
      <c r="I64" s="975"/>
      <c r="J64" s="975"/>
    </row>
    <row r="65" spans="2:10">
      <c r="B65" s="975"/>
      <c r="C65" s="975"/>
      <c r="D65" s="975"/>
      <c r="E65" s="975"/>
      <c r="F65" s="975"/>
      <c r="G65" s="975"/>
      <c r="H65" s="975"/>
      <c r="I65" s="975"/>
      <c r="J65" s="975"/>
    </row>
    <row r="66" spans="2:10">
      <c r="B66" s="975"/>
      <c r="C66" s="975"/>
      <c r="D66" s="975"/>
      <c r="E66" s="975"/>
      <c r="F66" s="975"/>
      <c r="G66" s="975"/>
      <c r="H66" s="975"/>
      <c r="I66" s="975"/>
      <c r="J66" s="975"/>
    </row>
    <row r="67" spans="2:10">
      <c r="B67" s="975"/>
      <c r="C67" s="975"/>
      <c r="D67" s="975"/>
      <c r="E67" s="975"/>
      <c r="F67" s="975"/>
      <c r="G67" s="975"/>
      <c r="H67" s="975"/>
      <c r="I67" s="975"/>
      <c r="J67" s="975"/>
    </row>
    <row r="68" spans="2:10">
      <c r="B68" s="975"/>
      <c r="C68" s="975"/>
      <c r="D68" s="975"/>
      <c r="E68" s="975"/>
      <c r="F68" s="975"/>
      <c r="G68" s="975"/>
      <c r="H68" s="975"/>
      <c r="I68" s="975"/>
      <c r="J68" s="975"/>
    </row>
    <row r="69" spans="2:10">
      <c r="B69" s="975"/>
      <c r="C69" s="975"/>
      <c r="D69" s="975"/>
      <c r="E69" s="975"/>
      <c r="F69" s="975"/>
      <c r="G69" s="975"/>
      <c r="H69" s="975"/>
      <c r="I69" s="975"/>
      <c r="J69" s="975"/>
    </row>
    <row r="70" spans="2:10">
      <c r="B70" s="975"/>
      <c r="C70" s="975"/>
      <c r="D70" s="975"/>
      <c r="E70" s="975"/>
      <c r="F70" s="975"/>
      <c r="G70" s="975"/>
      <c r="H70" s="975"/>
      <c r="I70" s="975"/>
      <c r="J70" s="975"/>
    </row>
    <row r="71" spans="2:10">
      <c r="B71" s="975"/>
      <c r="C71" s="975"/>
      <c r="D71" s="975"/>
      <c r="E71" s="975"/>
      <c r="F71" s="975"/>
      <c r="G71" s="975"/>
      <c r="H71" s="975"/>
      <c r="I71" s="975"/>
      <c r="J71" s="975"/>
    </row>
    <row r="72" spans="2:10">
      <c r="B72" s="975"/>
      <c r="C72" s="975"/>
      <c r="D72" s="975"/>
      <c r="E72" s="975"/>
      <c r="F72" s="975"/>
      <c r="G72" s="975"/>
      <c r="H72" s="975"/>
      <c r="I72" s="975"/>
      <c r="J72" s="975"/>
    </row>
    <row r="73" spans="2:10">
      <c r="B73" s="975"/>
      <c r="C73" s="975"/>
      <c r="D73" s="975"/>
      <c r="E73" s="975"/>
      <c r="F73" s="975"/>
      <c r="G73" s="975"/>
      <c r="H73" s="975"/>
      <c r="I73" s="975"/>
      <c r="J73" s="975"/>
    </row>
    <row r="74" spans="2:10">
      <c r="B74" s="975"/>
      <c r="C74" s="975"/>
      <c r="D74" s="975"/>
      <c r="E74" s="975"/>
      <c r="F74" s="975"/>
      <c r="G74" s="975"/>
      <c r="H74" s="975"/>
      <c r="I74" s="975"/>
      <c r="J74" s="975"/>
    </row>
    <row r="75" spans="2:10">
      <c r="B75" s="975"/>
      <c r="C75" s="975"/>
      <c r="D75" s="975"/>
      <c r="E75" s="975"/>
      <c r="F75" s="975"/>
      <c r="G75" s="975"/>
      <c r="H75" s="975"/>
      <c r="I75" s="975"/>
      <c r="J75" s="975"/>
    </row>
    <row r="76" spans="2:10">
      <c r="B76" s="975"/>
      <c r="C76" s="975"/>
      <c r="D76" s="975"/>
      <c r="E76" s="975"/>
      <c r="F76" s="975"/>
      <c r="G76" s="975"/>
      <c r="H76" s="975"/>
      <c r="I76" s="975"/>
      <c r="J76" s="975"/>
    </row>
    <row r="77" spans="2:10">
      <c r="B77" s="975"/>
      <c r="C77" s="975"/>
      <c r="D77" s="975"/>
      <c r="E77" s="975"/>
      <c r="F77" s="975"/>
      <c r="G77" s="975"/>
      <c r="H77" s="975"/>
      <c r="I77" s="975"/>
      <c r="J77" s="975"/>
    </row>
    <row r="78" spans="2:10">
      <c r="B78" s="975"/>
      <c r="C78" s="975"/>
      <c r="D78" s="975"/>
      <c r="E78" s="975"/>
      <c r="F78" s="975"/>
      <c r="G78" s="975"/>
      <c r="H78" s="975"/>
      <c r="I78" s="975"/>
      <c r="J78" s="975"/>
    </row>
    <row r="79" spans="2:10">
      <c r="B79" s="975"/>
      <c r="C79" s="975"/>
      <c r="D79" s="975"/>
      <c r="E79" s="975"/>
      <c r="F79" s="975"/>
      <c r="G79" s="975"/>
      <c r="H79" s="975"/>
      <c r="I79" s="975"/>
      <c r="J79" s="975"/>
    </row>
    <row r="80" spans="2:10">
      <c r="B80" s="975"/>
      <c r="C80" s="975"/>
      <c r="D80" s="975"/>
      <c r="E80" s="975"/>
      <c r="F80" s="975"/>
      <c r="G80" s="975"/>
      <c r="H80" s="975"/>
      <c r="I80" s="975"/>
      <c r="J80" s="975"/>
    </row>
    <row r="81" spans="2:10">
      <c r="B81" s="975"/>
      <c r="C81" s="975"/>
      <c r="D81" s="975"/>
      <c r="E81" s="975"/>
      <c r="F81" s="975"/>
      <c r="G81" s="975"/>
      <c r="H81" s="975"/>
      <c r="I81" s="975"/>
      <c r="J81" s="975"/>
    </row>
  </sheetData>
  <mergeCells count="3">
    <mergeCell ref="L1:L3"/>
    <mergeCell ref="A31:A41"/>
    <mergeCell ref="L31:L41"/>
  </mergeCells>
  <printOptions verticalCentered="1"/>
  <pageMargins left="0.65" right="0.25" top="0.5" bottom="0.5" header="0.25" footer="0.25"/>
  <pageSetup scale="93" orientation="landscape" blackAndWhite="1" horizontalDpi="1200" verticalDpi="1200" r:id="rId1"/>
  <headerFooter alignWithMargins="0"/>
</worksheet>
</file>

<file path=xl/worksheets/sheet62.xml><?xml version="1.0" encoding="utf-8"?>
<worksheet xmlns="http://schemas.openxmlformats.org/spreadsheetml/2006/main" xmlns:r="http://schemas.openxmlformats.org/officeDocument/2006/relationships">
  <sheetPr codeName="Sheet62"/>
  <dimension ref="A1:L73"/>
  <sheetViews>
    <sheetView zoomScaleNormal="100" workbookViewId="0"/>
  </sheetViews>
  <sheetFormatPr defaultColWidth="9.625" defaultRowHeight="11.25"/>
  <cols>
    <col min="1" max="1" width="3.625" style="34" customWidth="1"/>
    <col min="2" max="2" width="9.625" style="34" customWidth="1"/>
    <col min="3" max="3" width="4.625" style="34" customWidth="1"/>
    <col min="4" max="10" width="9.125" style="34" customWidth="1"/>
    <col min="11" max="11" width="9.625" style="34" customWidth="1"/>
    <col min="12" max="16384" width="9.625" style="34"/>
  </cols>
  <sheetData>
    <row r="1" spans="1:12" ht="10.5" customHeight="1">
      <c r="A1" s="864"/>
      <c r="B1" s="863"/>
      <c r="C1" s="863"/>
      <c r="D1" s="863"/>
      <c r="E1" s="863"/>
      <c r="F1" s="863"/>
      <c r="G1" s="863"/>
      <c r="H1" s="863"/>
      <c r="I1" s="863"/>
      <c r="J1" s="863"/>
      <c r="K1" s="862"/>
    </row>
    <row r="2" spans="1:12" ht="12.75" customHeight="1">
      <c r="A2" s="1042" t="s">
        <v>740</v>
      </c>
      <c r="B2" s="859"/>
      <c r="C2" s="860"/>
      <c r="D2" s="860"/>
      <c r="E2" s="860"/>
      <c r="F2" s="860"/>
      <c r="G2" s="859"/>
      <c r="H2" s="860"/>
      <c r="I2" s="860"/>
      <c r="J2" s="860"/>
      <c r="K2" s="2780"/>
      <c r="L2" s="2999"/>
    </row>
    <row r="3" spans="1:12" ht="10.5" customHeight="1">
      <c r="A3" s="2781"/>
      <c r="B3" s="860"/>
      <c r="C3" s="860"/>
      <c r="D3" s="860"/>
      <c r="E3" s="860"/>
      <c r="F3" s="860"/>
      <c r="G3" s="860"/>
      <c r="H3" s="860"/>
      <c r="I3" s="860"/>
      <c r="J3" s="860"/>
      <c r="K3" s="858"/>
    </row>
    <row r="4" spans="1:12" ht="10.5" customHeight="1">
      <c r="A4" s="68"/>
      <c r="K4" s="67"/>
    </row>
    <row r="5" spans="1:12" ht="10.5" customHeight="1">
      <c r="A5" s="68"/>
      <c r="B5" s="851" t="s">
        <v>741</v>
      </c>
      <c r="C5" s="3000"/>
      <c r="K5" s="67"/>
    </row>
    <row r="6" spans="1:12" ht="10.5" customHeight="1">
      <c r="A6" s="68"/>
      <c r="B6" s="2782" t="s">
        <v>742</v>
      </c>
      <c r="C6" s="3000"/>
      <c r="D6" s="851" t="s">
        <v>743</v>
      </c>
      <c r="K6" s="67"/>
    </row>
    <row r="7" spans="1:12" ht="10.5" customHeight="1">
      <c r="A7" s="68"/>
      <c r="B7" s="2782" t="s">
        <v>744</v>
      </c>
      <c r="C7" s="3000"/>
      <c r="D7" s="851" t="s">
        <v>745</v>
      </c>
      <c r="K7" s="67"/>
    </row>
    <row r="8" spans="1:12" ht="10.5" customHeight="1">
      <c r="A8" s="68"/>
      <c r="B8" s="2782" t="s">
        <v>746</v>
      </c>
      <c r="C8" s="3000"/>
      <c r="D8" s="851" t="s">
        <v>747</v>
      </c>
      <c r="K8" s="67"/>
    </row>
    <row r="9" spans="1:12" ht="10.5" customHeight="1">
      <c r="A9" s="68"/>
      <c r="B9" s="828"/>
      <c r="C9" s="3000"/>
      <c r="D9" s="851" t="s">
        <v>748</v>
      </c>
      <c r="K9" s="67"/>
    </row>
    <row r="10" spans="1:12" ht="10.5" customHeight="1">
      <c r="A10" s="68"/>
      <c r="B10" s="2782" t="s">
        <v>749</v>
      </c>
      <c r="C10" s="3000"/>
      <c r="D10" s="851" t="s">
        <v>750</v>
      </c>
      <c r="K10" s="67"/>
    </row>
    <row r="11" spans="1:12" ht="10.5" customHeight="1">
      <c r="A11" s="68"/>
      <c r="B11" s="828"/>
      <c r="C11" s="3000"/>
      <c r="D11" s="851" t="s">
        <v>751</v>
      </c>
      <c r="K11" s="67"/>
    </row>
    <row r="12" spans="1:12" ht="10.5" customHeight="1">
      <c r="A12" s="68"/>
      <c r="B12" s="2782" t="s">
        <v>752</v>
      </c>
      <c r="C12" s="3000"/>
      <c r="D12" s="851" t="s">
        <v>753</v>
      </c>
      <c r="K12" s="67"/>
    </row>
    <row r="13" spans="1:12" ht="10.5" customHeight="1">
      <c r="A13" s="68"/>
      <c r="C13" s="3000"/>
      <c r="K13" s="67"/>
    </row>
    <row r="14" spans="1:12" ht="10.5" customHeight="1">
      <c r="A14" s="68"/>
      <c r="B14" s="851" t="s">
        <v>754</v>
      </c>
      <c r="C14" s="3000"/>
      <c r="K14" s="67"/>
    </row>
    <row r="15" spans="1:12" ht="10.5" customHeight="1">
      <c r="A15" s="68"/>
      <c r="B15" s="851" t="s">
        <v>755</v>
      </c>
      <c r="C15" s="3000"/>
      <c r="K15" s="67"/>
    </row>
    <row r="16" spans="1:12" ht="10.5" customHeight="1">
      <c r="A16" s="68"/>
      <c r="B16" s="851" t="s">
        <v>756</v>
      </c>
      <c r="C16" s="3000"/>
      <c r="K16" s="67"/>
    </row>
    <row r="17" spans="1:11" ht="10.5" customHeight="1">
      <c r="A17" s="68"/>
      <c r="B17" s="851" t="s">
        <v>757</v>
      </c>
      <c r="C17" s="3000"/>
      <c r="K17" s="67"/>
    </row>
    <row r="18" spans="1:11" ht="10.5" customHeight="1">
      <c r="A18" s="68"/>
      <c r="B18" s="851" t="s">
        <v>758</v>
      </c>
      <c r="C18" s="3000"/>
      <c r="K18" s="67"/>
    </row>
    <row r="19" spans="1:11" ht="10.5" customHeight="1">
      <c r="A19" s="68"/>
      <c r="B19" s="851" t="s">
        <v>759</v>
      </c>
      <c r="C19" s="3000"/>
      <c r="K19" s="67"/>
    </row>
    <row r="20" spans="1:11" ht="10.5" customHeight="1">
      <c r="A20" s="68"/>
      <c r="B20" s="851" t="s">
        <v>760</v>
      </c>
      <c r="C20" s="3000"/>
      <c r="K20" s="67"/>
    </row>
    <row r="21" spans="1:11" ht="10.5" customHeight="1">
      <c r="A21" s="68"/>
      <c r="B21" s="851" t="s">
        <v>761</v>
      </c>
      <c r="C21" s="3000"/>
      <c r="K21" s="67"/>
    </row>
    <row r="22" spans="1:11" ht="10.5" customHeight="1">
      <c r="A22" s="68"/>
      <c r="B22" s="851"/>
      <c r="C22" s="3000"/>
      <c r="K22" s="67"/>
    </row>
    <row r="23" spans="1:11" ht="10.5" customHeight="1">
      <c r="A23" s="68"/>
      <c r="B23" s="2936" t="s">
        <v>762</v>
      </c>
      <c r="C23" s="3000"/>
      <c r="E23" s="851" t="s">
        <v>763</v>
      </c>
      <c r="K23" s="67"/>
    </row>
    <row r="24" spans="1:11" ht="10.5" customHeight="1">
      <c r="A24" s="68"/>
      <c r="B24" s="3001"/>
      <c r="C24" s="3000"/>
      <c r="E24" s="851"/>
      <c r="K24" s="67"/>
    </row>
    <row r="25" spans="1:11" ht="10.5" customHeight="1">
      <c r="A25" s="68"/>
      <c r="B25" s="2936" t="s">
        <v>764</v>
      </c>
      <c r="C25" s="3000"/>
      <c r="E25" s="851" t="s">
        <v>765</v>
      </c>
      <c r="K25" s="67"/>
    </row>
    <row r="26" spans="1:11" ht="10.5" customHeight="1">
      <c r="A26" s="68"/>
      <c r="B26" s="3001"/>
      <c r="C26" s="3000"/>
      <c r="K26" s="67"/>
    </row>
    <row r="27" spans="1:11" ht="10.5" customHeight="1">
      <c r="A27" s="68"/>
      <c r="B27" s="2936" t="s">
        <v>766</v>
      </c>
      <c r="C27" s="3000"/>
      <c r="E27" s="851" t="s">
        <v>767</v>
      </c>
      <c r="K27" s="67"/>
    </row>
    <row r="28" spans="1:11" ht="10.5" customHeight="1">
      <c r="A28" s="68"/>
      <c r="C28" s="3000"/>
      <c r="E28" s="851" t="s">
        <v>768</v>
      </c>
      <c r="K28" s="67"/>
    </row>
    <row r="29" spans="1:11" ht="10.5" customHeight="1">
      <c r="A29" s="68"/>
      <c r="C29" s="3000"/>
      <c r="K29" s="67"/>
    </row>
    <row r="30" spans="1:11" ht="10.5" customHeight="1">
      <c r="A30" s="68"/>
      <c r="B30" s="851" t="s">
        <v>769</v>
      </c>
      <c r="C30" s="3000"/>
      <c r="K30" s="67"/>
    </row>
    <row r="31" spans="1:11" ht="10.5" customHeight="1">
      <c r="A31" s="68"/>
      <c r="B31" s="851" t="s">
        <v>770</v>
      </c>
      <c r="C31" s="3000"/>
      <c r="K31" s="67"/>
    </row>
    <row r="32" spans="1:11" ht="10.5" customHeight="1">
      <c r="A32" s="68"/>
      <c r="B32" s="851"/>
      <c r="C32" s="3000"/>
      <c r="K32" s="67"/>
    </row>
    <row r="33" spans="1:11" ht="10.5" customHeight="1">
      <c r="A33" s="68"/>
      <c r="B33" s="851" t="s">
        <v>771</v>
      </c>
      <c r="C33" s="3000"/>
      <c r="K33" s="67"/>
    </row>
    <row r="34" spans="1:11" ht="10.5" customHeight="1">
      <c r="A34" s="68"/>
      <c r="B34" s="851" t="s">
        <v>772</v>
      </c>
      <c r="C34" s="3000"/>
      <c r="K34" s="67"/>
    </row>
    <row r="35" spans="1:11" ht="10.5" customHeight="1">
      <c r="A35" s="68"/>
      <c r="C35" s="3000"/>
      <c r="K35" s="67"/>
    </row>
    <row r="36" spans="1:11" ht="10.5" customHeight="1">
      <c r="A36" s="68"/>
      <c r="B36" s="851" t="s">
        <v>773</v>
      </c>
      <c r="C36" s="3000"/>
      <c r="K36" s="67"/>
    </row>
    <row r="37" spans="1:11" ht="10.5" customHeight="1">
      <c r="A37" s="68"/>
      <c r="C37" s="3000"/>
      <c r="K37" s="67"/>
    </row>
    <row r="38" spans="1:11" ht="10.5" customHeight="1">
      <c r="A38" s="68"/>
      <c r="B38" s="851" t="s">
        <v>774</v>
      </c>
      <c r="C38" s="3000"/>
      <c r="K38" s="67"/>
    </row>
    <row r="39" spans="1:11" ht="10.5" customHeight="1">
      <c r="A39" s="68"/>
      <c r="B39" s="851" t="s">
        <v>775</v>
      </c>
      <c r="C39" s="3000"/>
      <c r="K39" s="67"/>
    </row>
    <row r="40" spans="1:11" ht="10.5" customHeight="1">
      <c r="A40" s="68"/>
      <c r="B40" s="851" t="s">
        <v>776</v>
      </c>
      <c r="C40" s="3000"/>
      <c r="K40" s="67"/>
    </row>
    <row r="41" spans="1:11" ht="10.5" customHeight="1">
      <c r="A41" s="68"/>
      <c r="B41" s="851" t="s">
        <v>777</v>
      </c>
      <c r="C41" s="3000"/>
      <c r="K41" s="67"/>
    </row>
    <row r="42" spans="1:11" ht="10.5" customHeight="1">
      <c r="A42" s="68"/>
      <c r="B42" s="851" t="s">
        <v>778</v>
      </c>
      <c r="C42" s="3000"/>
      <c r="K42" s="67"/>
    </row>
    <row r="43" spans="1:11" ht="10.5" customHeight="1">
      <c r="A43" s="68"/>
      <c r="B43" s="851" t="s">
        <v>779</v>
      </c>
      <c r="C43" s="3000"/>
      <c r="K43" s="67"/>
    </row>
    <row r="44" spans="1:11" ht="10.5" customHeight="1">
      <c r="A44" s="68"/>
      <c r="B44" s="851" t="s">
        <v>780</v>
      </c>
      <c r="C44" s="3000"/>
      <c r="K44" s="67"/>
    </row>
    <row r="45" spans="1:11" ht="10.5" customHeight="1">
      <c r="A45" s="68"/>
      <c r="B45" s="851"/>
      <c r="C45" s="3000"/>
      <c r="K45" s="67"/>
    </row>
    <row r="46" spans="1:11" ht="10.5" customHeight="1">
      <c r="A46" s="68"/>
      <c r="B46" s="851" t="s">
        <v>781</v>
      </c>
      <c r="C46" s="3000"/>
      <c r="K46" s="67"/>
    </row>
    <row r="47" spans="1:11" ht="10.5" customHeight="1">
      <c r="A47" s="68"/>
      <c r="B47" s="851" t="s">
        <v>782</v>
      </c>
      <c r="C47" s="3000"/>
      <c r="K47" s="67"/>
    </row>
    <row r="48" spans="1:11" ht="10.5" customHeight="1">
      <c r="A48" s="68"/>
      <c r="B48" s="851" t="s">
        <v>783</v>
      </c>
      <c r="C48" s="3000"/>
      <c r="K48" s="67"/>
    </row>
    <row r="49" spans="1:11" ht="10.5" customHeight="1">
      <c r="A49" s="68"/>
      <c r="B49" s="851"/>
      <c r="C49" s="3000"/>
      <c r="K49" s="67"/>
    </row>
    <row r="50" spans="1:11" ht="10.5" customHeight="1">
      <c r="A50" s="68"/>
      <c r="B50" s="851" t="s">
        <v>784</v>
      </c>
      <c r="C50" s="3000"/>
      <c r="K50" s="67"/>
    </row>
    <row r="51" spans="1:11" ht="10.5" customHeight="1">
      <c r="A51" s="68"/>
      <c r="C51" s="3000"/>
      <c r="K51" s="67"/>
    </row>
    <row r="52" spans="1:11" ht="10.5" customHeight="1">
      <c r="A52" s="68"/>
      <c r="B52" s="851" t="s">
        <v>785</v>
      </c>
      <c r="C52" s="3000"/>
      <c r="K52" s="67"/>
    </row>
    <row r="53" spans="1:11" ht="10.5" customHeight="1">
      <c r="A53" s="68"/>
      <c r="B53" s="851" t="s">
        <v>786</v>
      </c>
      <c r="C53" s="3000"/>
      <c r="K53" s="67"/>
    </row>
    <row r="54" spans="1:11" ht="10.5" customHeight="1">
      <c r="A54" s="68"/>
      <c r="B54" s="851" t="s">
        <v>787</v>
      </c>
      <c r="C54" s="3000"/>
      <c r="K54" s="67"/>
    </row>
    <row r="55" spans="1:11" ht="10.5" customHeight="1">
      <c r="A55" s="68"/>
      <c r="B55" s="851" t="s">
        <v>788</v>
      </c>
      <c r="C55" s="3000"/>
      <c r="K55" s="67"/>
    </row>
    <row r="56" spans="1:11" ht="10.5" customHeight="1">
      <c r="A56" s="68"/>
      <c r="B56" s="851"/>
      <c r="C56" s="3000"/>
      <c r="K56" s="67"/>
    </row>
    <row r="57" spans="1:11" ht="10.5" customHeight="1">
      <c r="A57" s="68"/>
      <c r="B57" s="851" t="s">
        <v>789</v>
      </c>
      <c r="C57" s="3000"/>
      <c r="K57" s="67"/>
    </row>
    <row r="58" spans="1:11" ht="10.5" customHeight="1">
      <c r="A58" s="68"/>
      <c r="B58" s="851" t="s">
        <v>790</v>
      </c>
      <c r="C58" s="3000"/>
      <c r="K58" s="67"/>
    </row>
    <row r="59" spans="1:11" ht="10.5" customHeight="1">
      <c r="A59" s="68"/>
      <c r="B59" s="851"/>
      <c r="C59" s="3000"/>
      <c r="K59" s="67"/>
    </row>
    <row r="60" spans="1:11" ht="10.5" customHeight="1">
      <c r="A60" s="68"/>
      <c r="B60" s="851" t="s">
        <v>791</v>
      </c>
      <c r="C60" s="3000"/>
      <c r="K60" s="67"/>
    </row>
    <row r="61" spans="1:11" ht="10.5" customHeight="1">
      <c r="A61" s="68"/>
      <c r="K61" s="67"/>
    </row>
    <row r="62" spans="1:11" ht="10.5" customHeight="1">
      <c r="A62" s="68"/>
      <c r="K62" s="67"/>
    </row>
    <row r="63" spans="1:11" ht="10.5" customHeight="1">
      <c r="A63" s="68"/>
      <c r="K63" s="67"/>
    </row>
    <row r="64" spans="1:11" ht="10.5" customHeight="1">
      <c r="A64" s="68"/>
      <c r="K64" s="67"/>
    </row>
    <row r="65" spans="1:11" ht="10.5" customHeight="1">
      <c r="A65" s="68"/>
      <c r="K65" s="67"/>
    </row>
    <row r="66" spans="1:11" ht="10.5" customHeight="1">
      <c r="A66" s="68"/>
      <c r="K66" s="67"/>
    </row>
    <row r="67" spans="1:11" ht="10.5" customHeight="1">
      <c r="A67" s="68"/>
      <c r="K67" s="67"/>
    </row>
    <row r="68" spans="1:11" ht="10.5" customHeight="1">
      <c r="A68" s="68"/>
      <c r="K68" s="67"/>
    </row>
    <row r="69" spans="1:11" ht="10.5" customHeight="1">
      <c r="A69" s="68"/>
      <c r="K69" s="67"/>
    </row>
    <row r="70" spans="1:11" ht="10.5" customHeight="1">
      <c r="A70" s="68"/>
      <c r="K70" s="67"/>
    </row>
    <row r="71" spans="1:11" ht="10.5" customHeight="1">
      <c r="A71" s="68"/>
      <c r="K71" s="67"/>
    </row>
    <row r="72" spans="1:11" ht="10.5" customHeight="1">
      <c r="A72" s="68"/>
      <c r="K72" s="67"/>
    </row>
    <row r="73" spans="1:11">
      <c r="A73" s="31"/>
      <c r="B73" s="32"/>
      <c r="C73" s="32"/>
      <c r="D73" s="32"/>
      <c r="E73" s="32"/>
      <c r="F73" s="32"/>
      <c r="G73" s="32"/>
      <c r="H73" s="32"/>
      <c r="I73" s="32"/>
      <c r="J73" s="32"/>
      <c r="K73" s="33"/>
    </row>
  </sheetData>
  <pageMargins left="0.65" right="0.25" top="0.5" bottom="0.5" header="0.25" footer="0.25"/>
  <pageSetup scale="93" orientation="portrait" horizontalDpi="1200" verticalDpi="1200" r:id="rId1"/>
  <headerFooter alignWithMargins="0">
    <oddHeader>&amp;L&amp;"Arial,Regular"&amp;8Road Initials: UPRR  Year: 2012&amp;R&amp;"Arial,Regular"&amp;8 73</oddHeader>
    <oddFooter>&amp;L&amp;"Arial,Regular"&amp;8Railroad Annual Report R-1</oddFooter>
  </headerFooter>
</worksheet>
</file>

<file path=xl/worksheets/sheet63.xml><?xml version="1.0" encoding="utf-8"?>
<worksheet xmlns="http://schemas.openxmlformats.org/spreadsheetml/2006/main" xmlns:r="http://schemas.openxmlformats.org/officeDocument/2006/relationships">
  <sheetPr syncVertical="1" syncRef="A1" transitionEvaluation="1" codeName="Sheet63"/>
  <dimension ref="A1:L74"/>
  <sheetViews>
    <sheetView showGridLines="0" zoomScaleNormal="100" workbookViewId="0"/>
  </sheetViews>
  <sheetFormatPr defaultColWidth="9.625" defaultRowHeight="11.25"/>
  <cols>
    <col min="1" max="1" width="3.375" style="30" bestFit="1" customWidth="1"/>
    <col min="2" max="2" width="4.25" style="30" customWidth="1"/>
    <col min="3" max="3" width="16.125" style="30" bestFit="1" customWidth="1"/>
    <col min="4" max="6" width="9" style="30" customWidth="1"/>
    <col min="7" max="7" width="9.75" style="30" customWidth="1"/>
    <col min="8" max="9" width="9" style="30" customWidth="1"/>
    <col min="10" max="10" width="9.125" style="30" customWidth="1"/>
    <col min="11" max="11" width="6.875" style="30" customWidth="1"/>
    <col min="12" max="16384" width="9.625" style="30"/>
  </cols>
  <sheetData>
    <row r="1" spans="1:11" s="5" customFormat="1" ht="10.5" customHeight="1">
      <c r="A1" s="3002"/>
      <c r="B1" s="69"/>
      <c r="C1" s="69"/>
      <c r="D1" s="69"/>
      <c r="E1" s="3559"/>
      <c r="F1" s="3559"/>
      <c r="G1" s="3559"/>
      <c r="H1" s="69"/>
      <c r="I1" s="69"/>
      <c r="J1" s="69"/>
      <c r="K1" s="14"/>
    </row>
    <row r="2" spans="1:11" s="5" customFormat="1" ht="10.5" customHeight="1">
      <c r="A2" s="6" t="s">
        <v>792</v>
      </c>
      <c r="B2" s="7"/>
      <c r="C2" s="7"/>
      <c r="D2" s="7"/>
      <c r="E2" s="7"/>
      <c r="F2" s="7"/>
      <c r="G2" s="7"/>
      <c r="H2" s="7"/>
      <c r="I2" s="7"/>
      <c r="J2" s="7"/>
      <c r="K2" s="9"/>
    </row>
    <row r="3" spans="1:11" s="5" customFormat="1" ht="10.5" customHeight="1">
      <c r="A3" s="3003"/>
      <c r="B3" s="2783"/>
      <c r="C3" s="2783"/>
      <c r="D3" s="2783"/>
      <c r="E3" s="2783"/>
      <c r="F3" s="2783"/>
      <c r="G3" s="2783"/>
      <c r="H3" s="2783"/>
      <c r="I3" s="2783"/>
      <c r="J3" s="2783"/>
      <c r="K3" s="22"/>
    </row>
    <row r="4" spans="1:11" s="5" customFormat="1" ht="10.5" customHeight="1">
      <c r="A4" s="15"/>
      <c r="B4" s="12"/>
      <c r="C4" s="12"/>
      <c r="D4" s="16" t="s">
        <v>793</v>
      </c>
      <c r="E4" s="3004"/>
      <c r="F4" s="3004"/>
      <c r="G4" s="17"/>
      <c r="H4" s="12"/>
      <c r="I4" s="12"/>
      <c r="J4" s="12"/>
      <c r="K4" s="12"/>
    </row>
    <row r="5" spans="1:11" s="5" customFormat="1" ht="10.5" customHeight="1">
      <c r="A5" s="15"/>
      <c r="B5" s="12"/>
      <c r="C5" s="12"/>
      <c r="D5" s="12"/>
      <c r="E5" s="12"/>
      <c r="F5" s="12"/>
      <c r="G5" s="18" t="s">
        <v>794</v>
      </c>
      <c r="H5" s="12"/>
      <c r="I5" s="12"/>
      <c r="J5" s="12"/>
      <c r="K5" s="12"/>
    </row>
    <row r="6" spans="1:11" s="5" customFormat="1" ht="10.5" customHeight="1">
      <c r="A6" s="15"/>
      <c r="B6" s="12"/>
      <c r="C6" s="12"/>
      <c r="D6" s="12"/>
      <c r="E6" s="18" t="s">
        <v>794</v>
      </c>
      <c r="F6" s="18" t="s">
        <v>794</v>
      </c>
      <c r="G6" s="18" t="s">
        <v>795</v>
      </c>
      <c r="H6" s="18" t="s">
        <v>796</v>
      </c>
      <c r="I6" s="18" t="s">
        <v>797</v>
      </c>
      <c r="J6" s="12"/>
      <c r="K6" s="12"/>
    </row>
    <row r="7" spans="1:11" s="5" customFormat="1" ht="10.5" customHeight="1">
      <c r="A7" s="20" t="s">
        <v>7</v>
      </c>
      <c r="B7" s="12"/>
      <c r="C7" s="18" t="s">
        <v>798</v>
      </c>
      <c r="D7" s="12"/>
      <c r="E7" s="18" t="s">
        <v>799</v>
      </c>
      <c r="F7" s="18" t="s">
        <v>800</v>
      </c>
      <c r="G7" s="18" t="s">
        <v>801</v>
      </c>
      <c r="H7" s="18" t="s">
        <v>802</v>
      </c>
      <c r="I7" s="18" t="s">
        <v>802</v>
      </c>
      <c r="J7" s="12"/>
      <c r="K7" s="18" t="s">
        <v>7</v>
      </c>
    </row>
    <row r="8" spans="1:11" s="5" customFormat="1" ht="10.5" customHeight="1">
      <c r="A8" s="20" t="s">
        <v>12</v>
      </c>
      <c r="B8" s="18" t="s">
        <v>803</v>
      </c>
      <c r="C8" s="18" t="s">
        <v>804</v>
      </c>
      <c r="D8" s="18" t="s">
        <v>805</v>
      </c>
      <c r="E8" s="18" t="s">
        <v>806</v>
      </c>
      <c r="F8" s="18" t="s">
        <v>807</v>
      </c>
      <c r="G8" s="18" t="s">
        <v>808</v>
      </c>
      <c r="H8" s="18" t="s">
        <v>809</v>
      </c>
      <c r="I8" s="18" t="s">
        <v>809</v>
      </c>
      <c r="J8" s="18" t="s">
        <v>310</v>
      </c>
      <c r="K8" s="18" t="s">
        <v>12</v>
      </c>
    </row>
    <row r="9" spans="1:11" s="5" customFormat="1" ht="10.5" customHeight="1">
      <c r="A9" s="21"/>
      <c r="B9" s="23" t="s">
        <v>21</v>
      </c>
      <c r="C9" s="23" t="s">
        <v>22</v>
      </c>
      <c r="D9" s="23" t="s">
        <v>23</v>
      </c>
      <c r="E9" s="23" t="s">
        <v>168</v>
      </c>
      <c r="F9" s="23" t="s">
        <v>24</v>
      </c>
      <c r="G9" s="23" t="s">
        <v>25</v>
      </c>
      <c r="H9" s="23" t="s">
        <v>26</v>
      </c>
      <c r="I9" s="23" t="s">
        <v>322</v>
      </c>
      <c r="J9" s="23" t="s">
        <v>689</v>
      </c>
      <c r="K9" s="22"/>
    </row>
    <row r="10" spans="1:11" s="5" customFormat="1" ht="10.7" customHeight="1">
      <c r="A10" s="25">
        <v>1</v>
      </c>
      <c r="B10" s="23">
        <v>1</v>
      </c>
      <c r="C10" s="1644" t="s">
        <v>810</v>
      </c>
      <c r="D10" s="3005">
        <v>25375</v>
      </c>
      <c r="E10" s="3005">
        <v>4267</v>
      </c>
      <c r="F10" s="3005">
        <v>368</v>
      </c>
      <c r="G10" s="3005">
        <v>3039</v>
      </c>
      <c r="H10" s="3005">
        <v>1749</v>
      </c>
      <c r="I10" s="3005">
        <v>6578</v>
      </c>
      <c r="J10" s="3005">
        <f>SUM(D10:I10)</f>
        <v>41376</v>
      </c>
      <c r="K10" s="23">
        <v>1</v>
      </c>
    </row>
    <row r="11" spans="1:11" s="5" customFormat="1" ht="10.7" customHeight="1">
      <c r="A11" s="25">
        <v>2</v>
      </c>
      <c r="B11" s="824"/>
      <c r="C11" s="2784"/>
      <c r="D11" s="3006"/>
      <c r="E11" s="3006"/>
      <c r="F11" s="3006"/>
      <c r="G11" s="3006"/>
      <c r="H11" s="3006"/>
      <c r="I11" s="3005"/>
      <c r="J11" s="3005"/>
      <c r="K11" s="23">
        <v>2</v>
      </c>
    </row>
    <row r="12" spans="1:11" s="5" customFormat="1" ht="10.7" customHeight="1">
      <c r="A12" s="25">
        <v>3</v>
      </c>
      <c r="B12" s="23" t="s">
        <v>811</v>
      </c>
      <c r="C12" s="1644" t="s">
        <v>812</v>
      </c>
      <c r="D12" s="3007">
        <v>0</v>
      </c>
      <c r="E12" s="3007">
        <v>0</v>
      </c>
      <c r="F12" s="3007">
        <v>0</v>
      </c>
      <c r="G12" s="3007">
        <v>0</v>
      </c>
      <c r="H12" s="3007">
        <v>0</v>
      </c>
      <c r="I12" s="3007">
        <v>0</v>
      </c>
      <c r="J12" s="3005">
        <f t="shared" ref="J12:J18" si="0">SUM(D12:I12)</f>
        <v>0</v>
      </c>
      <c r="K12" s="23">
        <v>3</v>
      </c>
    </row>
    <row r="13" spans="1:11" s="5" customFormat="1" ht="10.7" customHeight="1">
      <c r="A13" s="25">
        <v>4</v>
      </c>
      <c r="B13" s="23" t="s">
        <v>811</v>
      </c>
      <c r="C13" s="1644" t="s">
        <v>813</v>
      </c>
      <c r="D13" s="3005">
        <v>0</v>
      </c>
      <c r="E13" s="3005">
        <v>0</v>
      </c>
      <c r="F13" s="3007">
        <v>0</v>
      </c>
      <c r="G13" s="3007">
        <v>0</v>
      </c>
      <c r="H13" s="3007">
        <v>0</v>
      </c>
      <c r="I13" s="3007">
        <v>0</v>
      </c>
      <c r="J13" s="3005">
        <f t="shared" si="0"/>
        <v>0</v>
      </c>
      <c r="K13" s="23">
        <v>4</v>
      </c>
    </row>
    <row r="14" spans="1:11" s="5" customFormat="1" ht="10.7" customHeight="1">
      <c r="A14" s="25">
        <v>5</v>
      </c>
      <c r="B14" s="23" t="s">
        <v>811</v>
      </c>
      <c r="C14" s="1644" t="s">
        <v>814</v>
      </c>
      <c r="D14" s="3007">
        <v>14</v>
      </c>
      <c r="E14" s="3007">
        <v>0</v>
      </c>
      <c r="F14" s="3007">
        <v>0</v>
      </c>
      <c r="G14" s="3007">
        <v>0</v>
      </c>
      <c r="H14" s="3007">
        <v>4</v>
      </c>
      <c r="I14" s="3007">
        <v>42</v>
      </c>
      <c r="J14" s="3005">
        <f t="shared" si="0"/>
        <v>60</v>
      </c>
      <c r="K14" s="23">
        <v>5</v>
      </c>
    </row>
    <row r="15" spans="1:11" s="5" customFormat="1" ht="10.7" customHeight="1">
      <c r="A15" s="25">
        <v>6</v>
      </c>
      <c r="B15" s="23" t="s">
        <v>811</v>
      </c>
      <c r="C15" s="1644" t="s">
        <v>815</v>
      </c>
      <c r="D15" s="3005">
        <v>7</v>
      </c>
      <c r="E15" s="3007">
        <v>1</v>
      </c>
      <c r="F15" s="3007">
        <v>1</v>
      </c>
      <c r="G15" s="3007">
        <v>0</v>
      </c>
      <c r="H15" s="3007">
        <v>7</v>
      </c>
      <c r="I15" s="3007">
        <v>9</v>
      </c>
      <c r="J15" s="3005">
        <f t="shared" si="0"/>
        <v>25</v>
      </c>
      <c r="K15" s="23">
        <v>6</v>
      </c>
    </row>
    <row r="16" spans="1:11" s="5" customFormat="1" ht="10.7" customHeight="1">
      <c r="A16" s="25">
        <v>7</v>
      </c>
      <c r="B16" s="23" t="s">
        <v>811</v>
      </c>
      <c r="C16" s="1644" t="s">
        <v>816</v>
      </c>
      <c r="D16" s="3005">
        <v>0</v>
      </c>
      <c r="E16" s="3005">
        <v>0</v>
      </c>
      <c r="F16" s="3007">
        <v>0</v>
      </c>
      <c r="G16" s="3007">
        <v>0</v>
      </c>
      <c r="H16" s="3007">
        <v>0</v>
      </c>
      <c r="I16" s="3005">
        <v>0</v>
      </c>
      <c r="J16" s="3005">
        <f t="shared" si="0"/>
        <v>0</v>
      </c>
      <c r="K16" s="23">
        <v>7</v>
      </c>
    </row>
    <row r="17" spans="1:11" s="5" customFormat="1" ht="10.7" customHeight="1">
      <c r="A17" s="25">
        <v>8</v>
      </c>
      <c r="B17" s="23" t="s">
        <v>811</v>
      </c>
      <c r="C17" s="1645">
        <v>0.4</v>
      </c>
      <c r="D17" s="3008">
        <v>0</v>
      </c>
      <c r="E17" s="3008">
        <v>0</v>
      </c>
      <c r="F17" s="3008">
        <v>0</v>
      </c>
      <c r="G17" s="3008">
        <v>0</v>
      </c>
      <c r="H17" s="3008">
        <v>0</v>
      </c>
      <c r="I17" s="3005">
        <v>0</v>
      </c>
      <c r="J17" s="3005">
        <f t="shared" si="0"/>
        <v>0</v>
      </c>
      <c r="K17" s="23">
        <v>8</v>
      </c>
    </row>
    <row r="18" spans="1:11" s="5" customFormat="1" ht="10.7" customHeight="1">
      <c r="A18" s="25">
        <v>9</v>
      </c>
      <c r="B18" s="23" t="s">
        <v>811</v>
      </c>
      <c r="C18" s="1645">
        <v>0.44</v>
      </c>
      <c r="D18" s="3007">
        <v>0</v>
      </c>
      <c r="E18" s="3007">
        <v>0</v>
      </c>
      <c r="F18" s="3007">
        <v>0</v>
      </c>
      <c r="G18" s="3007">
        <v>0</v>
      </c>
      <c r="H18" s="3007">
        <v>0</v>
      </c>
      <c r="I18" s="3007">
        <v>0</v>
      </c>
      <c r="J18" s="3005">
        <f t="shared" si="0"/>
        <v>0</v>
      </c>
      <c r="K18" s="23">
        <v>9</v>
      </c>
    </row>
    <row r="19" spans="1:11" s="5" customFormat="1" ht="10.7" customHeight="1">
      <c r="A19" s="25">
        <v>10</v>
      </c>
      <c r="B19" s="23" t="s">
        <v>811</v>
      </c>
      <c r="C19" s="1644" t="s">
        <v>817</v>
      </c>
      <c r="D19" s="3007">
        <v>594</v>
      </c>
      <c r="E19" s="3007">
        <v>226</v>
      </c>
      <c r="F19" s="3007">
        <v>124</v>
      </c>
      <c r="G19" s="3007">
        <v>73</v>
      </c>
      <c r="H19" s="3007">
        <v>32</v>
      </c>
      <c r="I19" s="3007">
        <v>170</v>
      </c>
      <c r="J19" s="3005">
        <f>SUM(D19:I19)</f>
        <v>1219</v>
      </c>
      <c r="K19" s="23">
        <v>10</v>
      </c>
    </row>
    <row r="20" spans="1:11" s="5" customFormat="1" ht="10.7" customHeight="1">
      <c r="A20" s="25">
        <v>11</v>
      </c>
      <c r="B20" s="23" t="s">
        <v>811</v>
      </c>
      <c r="C20" s="275">
        <v>0.625</v>
      </c>
      <c r="D20" s="3007">
        <v>0</v>
      </c>
      <c r="E20" s="3007">
        <v>0</v>
      </c>
      <c r="F20" s="3007">
        <v>0</v>
      </c>
      <c r="G20" s="3007">
        <v>0</v>
      </c>
      <c r="H20" s="3007">
        <v>0</v>
      </c>
      <c r="I20" s="3007">
        <v>0</v>
      </c>
      <c r="J20" s="3005">
        <f>SUM(D20:I20)</f>
        <v>0</v>
      </c>
      <c r="K20" s="23">
        <v>11</v>
      </c>
    </row>
    <row r="21" spans="1:11" s="5" customFormat="1" ht="10.7" customHeight="1">
      <c r="A21" s="25">
        <v>12</v>
      </c>
      <c r="B21" s="23" t="s">
        <v>811</v>
      </c>
      <c r="C21" s="275">
        <v>0.66700000000000004</v>
      </c>
      <c r="D21" s="3007">
        <v>0</v>
      </c>
      <c r="E21" s="3007">
        <v>0</v>
      </c>
      <c r="F21" s="3007">
        <v>0</v>
      </c>
      <c r="G21" s="3007">
        <v>0</v>
      </c>
      <c r="H21" s="3007">
        <v>0</v>
      </c>
      <c r="I21" s="3007">
        <v>0</v>
      </c>
      <c r="J21" s="3005">
        <f>SUM(D21:I21)</f>
        <v>0</v>
      </c>
      <c r="K21" s="23">
        <v>12</v>
      </c>
    </row>
    <row r="22" spans="1:11" s="5" customFormat="1" ht="10.7" customHeight="1">
      <c r="A22" s="25">
        <v>13</v>
      </c>
      <c r="B22" s="2785"/>
      <c r="C22" s="1644" t="s">
        <v>818</v>
      </c>
      <c r="D22" s="3005">
        <f t="shared" ref="D22:I22" si="1">SUM(D12:D21)</f>
        <v>615</v>
      </c>
      <c r="E22" s="3005">
        <f t="shared" si="1"/>
        <v>227</v>
      </c>
      <c r="F22" s="3005">
        <f t="shared" si="1"/>
        <v>125</v>
      </c>
      <c r="G22" s="3005">
        <f t="shared" si="1"/>
        <v>73</v>
      </c>
      <c r="H22" s="3005">
        <f t="shared" si="1"/>
        <v>43</v>
      </c>
      <c r="I22" s="3005">
        <f t="shared" si="1"/>
        <v>221</v>
      </c>
      <c r="J22" s="3005">
        <f>SUM(D22:I22)</f>
        <v>1304</v>
      </c>
      <c r="K22" s="23">
        <v>13</v>
      </c>
    </row>
    <row r="23" spans="1:11" s="5" customFormat="1" ht="10.7" customHeight="1">
      <c r="A23" s="25">
        <v>14</v>
      </c>
      <c r="B23" s="824"/>
      <c r="C23" s="1398"/>
      <c r="D23" s="3008"/>
      <c r="E23" s="3008"/>
      <c r="F23" s="3008"/>
      <c r="G23" s="3008"/>
      <c r="H23" s="3008"/>
      <c r="I23" s="3008"/>
      <c r="J23" s="3009"/>
      <c r="K23" s="23">
        <v>14</v>
      </c>
    </row>
    <row r="24" spans="1:11" s="5" customFormat="1" ht="10.7" customHeight="1">
      <c r="A24" s="25">
        <v>15</v>
      </c>
      <c r="B24" s="824"/>
      <c r="C24" s="1644" t="s">
        <v>819</v>
      </c>
      <c r="D24" s="3005">
        <f t="shared" ref="D24:I24" si="2">+D10+D22</f>
        <v>25990</v>
      </c>
      <c r="E24" s="3005">
        <f t="shared" si="2"/>
        <v>4494</v>
      </c>
      <c r="F24" s="3005">
        <f t="shared" si="2"/>
        <v>493</v>
      </c>
      <c r="G24" s="3005">
        <f>+G10+G22</f>
        <v>3112</v>
      </c>
      <c r="H24" s="3005">
        <f t="shared" si="2"/>
        <v>1792</v>
      </c>
      <c r="I24" s="3005">
        <f t="shared" si="2"/>
        <v>6799</v>
      </c>
      <c r="J24" s="3005">
        <f>SUM(D24:I24)</f>
        <v>42680</v>
      </c>
      <c r="K24" s="23">
        <v>15</v>
      </c>
    </row>
    <row r="25" spans="1:11" s="5" customFormat="1" ht="10.7" customHeight="1">
      <c r="A25" s="25">
        <v>16</v>
      </c>
      <c r="B25" s="824"/>
      <c r="C25" s="1644"/>
      <c r="D25" s="3005"/>
      <c r="E25" s="3005"/>
      <c r="F25" s="3005"/>
      <c r="G25" s="3005"/>
      <c r="H25" s="3005"/>
      <c r="I25" s="3005"/>
      <c r="J25" s="3005"/>
      <c r="K25" s="23">
        <v>16</v>
      </c>
    </row>
    <row r="26" spans="1:11" s="5" customFormat="1" ht="10.7" customHeight="1">
      <c r="A26" s="25">
        <v>17</v>
      </c>
      <c r="B26" s="824">
        <v>2</v>
      </c>
      <c r="C26" s="1644" t="s">
        <v>820</v>
      </c>
      <c r="D26" s="3005">
        <v>19</v>
      </c>
      <c r="E26" s="3005">
        <v>12</v>
      </c>
      <c r="F26" s="3005">
        <v>0</v>
      </c>
      <c r="G26" s="3005">
        <v>3</v>
      </c>
      <c r="H26" s="3005">
        <v>0</v>
      </c>
      <c r="I26" s="3007">
        <v>103</v>
      </c>
      <c r="J26" s="3005">
        <f>SUM(D26:I26)</f>
        <v>137</v>
      </c>
      <c r="K26" s="23">
        <v>17</v>
      </c>
    </row>
    <row r="27" spans="1:11" s="5" customFormat="1" ht="10.7" customHeight="1">
      <c r="A27" s="25">
        <v>18</v>
      </c>
      <c r="B27" s="824">
        <v>2</v>
      </c>
      <c r="C27" s="1644"/>
      <c r="D27" s="3005">
        <v>0</v>
      </c>
      <c r="E27" s="3005">
        <v>0</v>
      </c>
      <c r="F27" s="3005">
        <v>0</v>
      </c>
      <c r="G27" s="3005">
        <v>0</v>
      </c>
      <c r="H27" s="3005">
        <v>0</v>
      </c>
      <c r="I27" s="3007">
        <v>0</v>
      </c>
      <c r="J27" s="3005">
        <f>SUM(D27:I27)</f>
        <v>0</v>
      </c>
      <c r="K27" s="23">
        <v>18</v>
      </c>
    </row>
    <row r="28" spans="1:11" s="5" customFormat="1" ht="10.7" customHeight="1">
      <c r="A28" s="25">
        <v>19</v>
      </c>
      <c r="B28" s="824"/>
      <c r="C28" s="1644" t="s">
        <v>821</v>
      </c>
      <c r="D28" s="3005">
        <f t="shared" ref="D28:I28" si="3">SUM(D26:D27)</f>
        <v>19</v>
      </c>
      <c r="E28" s="3005">
        <f t="shared" si="3"/>
        <v>12</v>
      </c>
      <c r="F28" s="3005">
        <f t="shared" si="3"/>
        <v>0</v>
      </c>
      <c r="G28" s="3005">
        <f t="shared" si="3"/>
        <v>3</v>
      </c>
      <c r="H28" s="3005">
        <f t="shared" si="3"/>
        <v>0</v>
      </c>
      <c r="I28" s="3005">
        <f t="shared" si="3"/>
        <v>103</v>
      </c>
      <c r="J28" s="3005">
        <f>SUM(D28:I28)</f>
        <v>137</v>
      </c>
      <c r="K28" s="23">
        <v>19</v>
      </c>
    </row>
    <row r="29" spans="1:11" s="5" customFormat="1" ht="10.7" customHeight="1">
      <c r="A29" s="25">
        <v>20</v>
      </c>
      <c r="B29" s="824"/>
      <c r="C29" s="2784"/>
      <c r="D29" s="3005"/>
      <c r="E29" s="3005"/>
      <c r="F29" s="3005"/>
      <c r="G29" s="3005"/>
      <c r="H29" s="3005"/>
      <c r="I29" s="3005"/>
      <c r="J29" s="3005"/>
      <c r="K29" s="23">
        <v>20</v>
      </c>
    </row>
    <row r="30" spans="1:11" s="5" customFormat="1" ht="10.7" customHeight="1">
      <c r="A30" s="25">
        <v>21</v>
      </c>
      <c r="B30" s="23" t="s">
        <v>822</v>
      </c>
      <c r="C30" s="2784"/>
      <c r="D30" s="3007">
        <v>0</v>
      </c>
      <c r="E30" s="3007">
        <v>0</v>
      </c>
      <c r="F30" s="3007">
        <v>0</v>
      </c>
      <c r="G30" s="3007">
        <v>0</v>
      </c>
      <c r="H30" s="3007">
        <v>0</v>
      </c>
      <c r="I30" s="3007">
        <v>0</v>
      </c>
      <c r="J30" s="3005">
        <f>SUM(D30:I30)</f>
        <v>0</v>
      </c>
      <c r="K30" s="23">
        <v>21</v>
      </c>
    </row>
    <row r="31" spans="1:11" s="5" customFormat="1" ht="10.7" customHeight="1">
      <c r="A31" s="25">
        <v>22</v>
      </c>
      <c r="B31" s="23" t="s">
        <v>823</v>
      </c>
      <c r="C31" s="2784"/>
      <c r="D31" s="3007">
        <v>317</v>
      </c>
      <c r="E31" s="3007">
        <v>0</v>
      </c>
      <c r="F31" s="3007">
        <v>0</v>
      </c>
      <c r="G31" s="3007">
        <v>16</v>
      </c>
      <c r="H31" s="3007">
        <v>11</v>
      </c>
      <c r="I31" s="3007">
        <v>47</v>
      </c>
      <c r="J31" s="3005">
        <f>SUM(D31:I31)</f>
        <v>391</v>
      </c>
      <c r="K31" s="23">
        <v>22</v>
      </c>
    </row>
    <row r="32" spans="1:11" s="5" customFormat="1" ht="10.7" customHeight="1">
      <c r="A32" s="25">
        <v>23</v>
      </c>
      <c r="B32" s="824"/>
      <c r="C32" s="1644" t="s">
        <v>824</v>
      </c>
      <c r="D32" s="3005">
        <f t="shared" ref="D32:I32" si="4">SUM(D30:D31)</f>
        <v>317</v>
      </c>
      <c r="E32" s="3005">
        <f t="shared" si="4"/>
        <v>0</v>
      </c>
      <c r="F32" s="3005">
        <f t="shared" si="4"/>
        <v>0</v>
      </c>
      <c r="G32" s="3005">
        <f t="shared" si="4"/>
        <v>16</v>
      </c>
      <c r="H32" s="3005">
        <f t="shared" si="4"/>
        <v>11</v>
      </c>
      <c r="I32" s="3005">
        <f t="shared" si="4"/>
        <v>47</v>
      </c>
      <c r="J32" s="3005">
        <f>SUM(D32:I32)</f>
        <v>391</v>
      </c>
      <c r="K32" s="23">
        <v>23</v>
      </c>
    </row>
    <row r="33" spans="1:11" s="5" customFormat="1" ht="10.7" customHeight="1">
      <c r="A33" s="25">
        <v>24</v>
      </c>
      <c r="B33" s="824"/>
      <c r="C33" s="1644"/>
      <c r="D33" s="3005"/>
      <c r="E33" s="3005"/>
      <c r="F33" s="3005"/>
      <c r="G33" s="3005"/>
      <c r="H33" s="3005"/>
      <c r="I33" s="3005"/>
      <c r="J33" s="3005"/>
      <c r="K33" s="23">
        <v>24</v>
      </c>
    </row>
    <row r="34" spans="1:11" s="5" customFormat="1" ht="10.7" customHeight="1">
      <c r="A34" s="25">
        <v>25</v>
      </c>
      <c r="B34" s="23"/>
      <c r="C34" s="2784"/>
      <c r="D34" s="3010"/>
      <c r="E34" s="3010"/>
      <c r="F34" s="1646"/>
      <c r="G34" s="3010"/>
      <c r="H34" s="3010"/>
      <c r="I34" s="3010"/>
      <c r="J34" s="3010"/>
      <c r="K34" s="23">
        <v>25</v>
      </c>
    </row>
    <row r="35" spans="1:11" s="5" customFormat="1" ht="10.7" customHeight="1">
      <c r="A35" s="25">
        <v>26</v>
      </c>
      <c r="B35" s="824"/>
      <c r="C35" s="2784"/>
      <c r="D35" s="3010"/>
      <c r="E35" s="3010"/>
      <c r="F35" s="3010"/>
      <c r="G35" s="3010"/>
      <c r="H35" s="3010"/>
      <c r="I35" s="3010"/>
      <c r="J35" s="3010"/>
      <c r="K35" s="23">
        <v>26</v>
      </c>
    </row>
    <row r="36" spans="1:11" s="5" customFormat="1" ht="10.7" customHeight="1">
      <c r="A36" s="25">
        <v>27</v>
      </c>
      <c r="B36" s="23" t="s">
        <v>825</v>
      </c>
      <c r="C36" s="2784"/>
      <c r="D36" s="3007">
        <v>0</v>
      </c>
      <c r="E36" s="3007">
        <v>0</v>
      </c>
      <c r="F36" s="3007">
        <v>0</v>
      </c>
      <c r="G36" s="3007">
        <v>0</v>
      </c>
      <c r="H36" s="3007">
        <v>0</v>
      </c>
      <c r="I36" s="3007">
        <v>0</v>
      </c>
      <c r="J36" s="3005">
        <f>SUM(D36:I36)</f>
        <v>0</v>
      </c>
      <c r="K36" s="23">
        <v>27</v>
      </c>
    </row>
    <row r="37" spans="1:11" s="5" customFormat="1" ht="10.7" customHeight="1">
      <c r="A37" s="25">
        <v>28</v>
      </c>
      <c r="B37" s="824"/>
      <c r="C37" s="1644" t="s">
        <v>826</v>
      </c>
      <c r="D37" s="3005">
        <f t="shared" ref="D37:I37" si="5">+D36</f>
        <v>0</v>
      </c>
      <c r="E37" s="3005">
        <f t="shared" si="5"/>
        <v>0</v>
      </c>
      <c r="F37" s="3005">
        <f t="shared" si="5"/>
        <v>0</v>
      </c>
      <c r="G37" s="3005">
        <f t="shared" si="5"/>
        <v>0</v>
      </c>
      <c r="H37" s="3005">
        <f t="shared" si="5"/>
        <v>0</v>
      </c>
      <c r="I37" s="3005">
        <f t="shared" si="5"/>
        <v>0</v>
      </c>
      <c r="J37" s="3005">
        <f>SUM(J36)</f>
        <v>0</v>
      </c>
      <c r="K37" s="23">
        <v>28</v>
      </c>
    </row>
    <row r="38" spans="1:11" s="5" customFormat="1" ht="10.7" customHeight="1">
      <c r="A38" s="25">
        <v>29</v>
      </c>
      <c r="B38" s="824"/>
      <c r="C38" s="1644"/>
      <c r="D38" s="3005"/>
      <c r="E38" s="3005"/>
      <c r="F38" s="3005"/>
      <c r="G38" s="3005"/>
      <c r="H38" s="3005"/>
      <c r="I38" s="3005"/>
      <c r="J38" s="3005"/>
      <c r="K38" s="23">
        <v>29</v>
      </c>
    </row>
    <row r="39" spans="1:11" s="5" customFormat="1" ht="10.7" customHeight="1">
      <c r="A39" s="25">
        <v>30</v>
      </c>
      <c r="B39" s="824"/>
      <c r="C39" s="1644"/>
      <c r="D39" s="3010"/>
      <c r="E39" s="3010"/>
      <c r="F39" s="1646"/>
      <c r="G39" s="3010"/>
      <c r="H39" s="3010"/>
      <c r="I39" s="3010"/>
      <c r="J39" s="3010"/>
      <c r="K39" s="23">
        <v>30</v>
      </c>
    </row>
    <row r="40" spans="1:11" s="5" customFormat="1" ht="10.7" customHeight="1">
      <c r="A40" s="25">
        <v>31</v>
      </c>
      <c r="B40" s="824"/>
      <c r="C40" s="2784"/>
      <c r="D40" s="3010"/>
      <c r="E40" s="3010"/>
      <c r="F40" s="3010"/>
      <c r="G40" s="3010"/>
      <c r="H40" s="3010"/>
      <c r="I40" s="3010"/>
      <c r="J40" s="3010"/>
      <c r="K40" s="23">
        <v>31</v>
      </c>
    </row>
    <row r="41" spans="1:11" s="5" customFormat="1" ht="10.7" customHeight="1">
      <c r="A41" s="25">
        <v>32</v>
      </c>
      <c r="B41" s="23">
        <v>5</v>
      </c>
      <c r="C41" s="2784"/>
      <c r="D41" s="3005">
        <v>5512</v>
      </c>
      <c r="E41" s="3005">
        <v>1568</v>
      </c>
      <c r="F41" s="3005">
        <v>199</v>
      </c>
      <c r="G41" s="3005">
        <v>36</v>
      </c>
      <c r="H41" s="3005">
        <v>53</v>
      </c>
      <c r="I41" s="3005">
        <v>285</v>
      </c>
      <c r="J41" s="3005">
        <f>SUM(D41:I41)</f>
        <v>7653</v>
      </c>
      <c r="K41" s="23">
        <v>32</v>
      </c>
    </row>
    <row r="42" spans="1:11" s="5" customFormat="1" ht="10.7" customHeight="1">
      <c r="A42" s="25">
        <v>33</v>
      </c>
      <c r="B42" s="23" t="s">
        <v>827</v>
      </c>
      <c r="C42" s="2784"/>
      <c r="D42" s="3007">
        <v>0</v>
      </c>
      <c r="E42" s="3007">
        <v>0</v>
      </c>
      <c r="F42" s="3007">
        <v>0</v>
      </c>
      <c r="G42" s="3007">
        <v>0</v>
      </c>
      <c r="H42" s="3007">
        <v>0</v>
      </c>
      <c r="I42" s="3007">
        <v>0</v>
      </c>
      <c r="J42" s="3005">
        <f>SUM(D42:I42)</f>
        <v>0</v>
      </c>
      <c r="K42" s="23">
        <v>33</v>
      </c>
    </row>
    <row r="43" spans="1:11" s="5" customFormat="1" ht="10.7" customHeight="1">
      <c r="A43" s="25">
        <v>34</v>
      </c>
      <c r="B43" s="23"/>
      <c r="C43" s="1644" t="s">
        <v>828</v>
      </c>
      <c r="D43" s="3005">
        <f t="shared" ref="D43:I43" si="6">SUM(D41:D42)</f>
        <v>5512</v>
      </c>
      <c r="E43" s="3005">
        <f t="shared" si="6"/>
        <v>1568</v>
      </c>
      <c r="F43" s="3005">
        <f t="shared" si="6"/>
        <v>199</v>
      </c>
      <c r="G43" s="3005">
        <f t="shared" si="6"/>
        <v>36</v>
      </c>
      <c r="H43" s="3005">
        <f t="shared" si="6"/>
        <v>53</v>
      </c>
      <c r="I43" s="3005">
        <f t="shared" si="6"/>
        <v>285</v>
      </c>
      <c r="J43" s="3005">
        <f>SUM(D43:I43)</f>
        <v>7653</v>
      </c>
      <c r="K43" s="23">
        <v>34</v>
      </c>
    </row>
    <row r="44" spans="1:11" s="5" customFormat="1" ht="10.7" customHeight="1">
      <c r="A44" s="25">
        <v>35</v>
      </c>
      <c r="B44" s="3011"/>
      <c r="C44" s="1644"/>
      <c r="D44" s="3005"/>
      <c r="E44" s="3005"/>
      <c r="F44" s="3005"/>
      <c r="G44" s="3005"/>
      <c r="H44" s="3005"/>
      <c r="I44" s="3005"/>
      <c r="J44" s="3005"/>
      <c r="K44" s="23">
        <v>35</v>
      </c>
    </row>
    <row r="45" spans="1:11" s="5" customFormat="1" ht="10.7" customHeight="1">
      <c r="A45" s="25">
        <v>36</v>
      </c>
      <c r="B45" s="2786"/>
      <c r="C45" s="2784"/>
      <c r="D45" s="3010"/>
      <c r="E45" s="3010"/>
      <c r="F45" s="3010"/>
      <c r="G45" s="3010"/>
      <c r="H45" s="3010"/>
      <c r="I45" s="3010"/>
      <c r="J45" s="3010"/>
      <c r="K45" s="23">
        <v>36</v>
      </c>
    </row>
    <row r="46" spans="1:11" s="5" customFormat="1" ht="10.7" customHeight="1">
      <c r="A46" s="25">
        <v>37</v>
      </c>
      <c r="B46" s="2786"/>
      <c r="C46" s="2784"/>
      <c r="D46" s="3010"/>
      <c r="E46" s="3010"/>
      <c r="F46" s="3010"/>
      <c r="G46" s="3010"/>
      <c r="H46" s="3010"/>
      <c r="I46" s="3010"/>
      <c r="J46" s="3010"/>
      <c r="K46" s="23">
        <v>37</v>
      </c>
    </row>
    <row r="47" spans="1:11" s="5" customFormat="1" ht="10.7" customHeight="1">
      <c r="A47" s="25">
        <v>38</v>
      </c>
      <c r="B47" s="2786"/>
      <c r="C47" s="2784"/>
      <c r="D47" s="3010"/>
      <c r="E47" s="3010"/>
      <c r="F47" s="3010"/>
      <c r="G47" s="3010"/>
      <c r="H47" s="3010"/>
      <c r="I47" s="3010"/>
      <c r="J47" s="3010"/>
      <c r="K47" s="23">
        <v>38</v>
      </c>
    </row>
    <row r="48" spans="1:11" s="5" customFormat="1" ht="10.7" customHeight="1">
      <c r="A48" s="25">
        <v>39</v>
      </c>
      <c r="B48" s="2786"/>
      <c r="C48" s="2784"/>
      <c r="D48" s="3010"/>
      <c r="E48" s="3010"/>
      <c r="F48" s="3010"/>
      <c r="G48" s="3010"/>
      <c r="H48" s="3010"/>
      <c r="I48" s="3010"/>
      <c r="J48" s="3010"/>
      <c r="K48" s="23">
        <v>39</v>
      </c>
    </row>
    <row r="49" spans="1:12" s="5" customFormat="1" ht="10.7" customHeight="1">
      <c r="A49" s="25">
        <v>40</v>
      </c>
      <c r="B49" s="2786"/>
      <c r="C49" s="2784"/>
      <c r="D49" s="3010"/>
      <c r="E49" s="3010"/>
      <c r="F49" s="3010"/>
      <c r="G49" s="3010"/>
      <c r="H49" s="3010"/>
      <c r="I49" s="3010"/>
      <c r="J49" s="3010"/>
      <c r="K49" s="23">
        <v>40</v>
      </c>
    </row>
    <row r="50" spans="1:12" s="5" customFormat="1" ht="10.7" customHeight="1">
      <c r="A50" s="25">
        <v>41</v>
      </c>
      <c r="B50" s="2786"/>
      <c r="C50" s="2784"/>
      <c r="D50" s="3010"/>
      <c r="E50" s="3010"/>
      <c r="F50" s="3010"/>
      <c r="G50" s="3010"/>
      <c r="H50" s="3010"/>
      <c r="I50" s="3010"/>
      <c r="J50" s="3010"/>
      <c r="K50" s="23">
        <v>41</v>
      </c>
    </row>
    <row r="51" spans="1:12" s="5" customFormat="1" ht="10.7" customHeight="1">
      <c r="A51" s="25">
        <v>42</v>
      </c>
      <c r="B51" s="2786"/>
      <c r="C51" s="2784"/>
      <c r="D51" s="3010"/>
      <c r="E51" s="3010"/>
      <c r="F51" s="3010"/>
      <c r="G51" s="3010"/>
      <c r="H51" s="3010"/>
      <c r="I51" s="3010"/>
      <c r="J51" s="3010"/>
      <c r="K51" s="23">
        <v>42</v>
      </c>
    </row>
    <row r="52" spans="1:12" s="5" customFormat="1" ht="10.7" customHeight="1">
      <c r="A52" s="25">
        <v>43</v>
      </c>
      <c r="B52" s="2786"/>
      <c r="C52" s="2784"/>
      <c r="D52" s="3010"/>
      <c r="E52" s="3010"/>
      <c r="F52" s="3010"/>
      <c r="G52" s="3010"/>
      <c r="H52" s="3010"/>
      <c r="I52" s="3010"/>
      <c r="J52" s="3010"/>
      <c r="K52" s="23">
        <v>43</v>
      </c>
    </row>
    <row r="53" spans="1:12" s="5" customFormat="1" ht="10.7" customHeight="1">
      <c r="A53" s="25">
        <v>44</v>
      </c>
      <c r="B53" s="2786"/>
      <c r="C53" s="2784"/>
      <c r="D53" s="3010"/>
      <c r="E53" s="3010"/>
      <c r="F53" s="3010"/>
      <c r="G53" s="3010"/>
      <c r="H53" s="3010"/>
      <c r="I53" s="3010"/>
      <c r="J53" s="3010"/>
      <c r="K53" s="23">
        <v>44</v>
      </c>
    </row>
    <row r="54" spans="1:12" s="5" customFormat="1" ht="10.7" customHeight="1">
      <c r="A54" s="25">
        <v>45</v>
      </c>
      <c r="B54" s="2786"/>
      <c r="C54" s="2784"/>
      <c r="D54" s="3010"/>
      <c r="E54" s="3010"/>
      <c r="F54" s="3010"/>
      <c r="G54" s="3010"/>
      <c r="H54" s="3010"/>
      <c r="I54" s="3010"/>
      <c r="J54" s="3010"/>
      <c r="K54" s="23">
        <v>45</v>
      </c>
    </row>
    <row r="55" spans="1:12" s="5" customFormat="1" ht="10.7" customHeight="1">
      <c r="A55" s="25">
        <v>46</v>
      </c>
      <c r="B55" s="2786"/>
      <c r="C55" s="2784"/>
      <c r="D55" s="3010"/>
      <c r="E55" s="3010"/>
      <c r="F55" s="3010"/>
      <c r="G55" s="3010"/>
      <c r="H55" s="3010"/>
      <c r="I55" s="3010"/>
      <c r="J55" s="3010"/>
      <c r="K55" s="23">
        <v>46</v>
      </c>
    </row>
    <row r="56" spans="1:12" s="5" customFormat="1" ht="10.7" customHeight="1">
      <c r="A56" s="25">
        <v>47</v>
      </c>
      <c r="B56" s="2786"/>
      <c r="C56" s="2784"/>
      <c r="D56" s="3010"/>
      <c r="E56" s="3010"/>
      <c r="F56" s="3010"/>
      <c r="G56" s="3010"/>
      <c r="H56" s="3010"/>
      <c r="I56" s="3010"/>
      <c r="J56" s="3010"/>
      <c r="K56" s="23">
        <v>47</v>
      </c>
    </row>
    <row r="57" spans="1:12" s="5" customFormat="1" ht="10.7" customHeight="1">
      <c r="A57" s="25">
        <v>48</v>
      </c>
      <c r="B57" s="2786"/>
      <c r="C57" s="2784"/>
      <c r="D57" s="3010"/>
      <c r="E57" s="3010"/>
      <c r="F57" s="3010"/>
      <c r="G57" s="3010"/>
      <c r="H57" s="3010"/>
      <c r="I57" s="3010"/>
      <c r="J57" s="3010"/>
      <c r="K57" s="23">
        <v>48</v>
      </c>
    </row>
    <row r="58" spans="1:12" s="5" customFormat="1" ht="10.7" customHeight="1">
      <c r="A58" s="25">
        <v>49</v>
      </c>
      <c r="B58" s="2786"/>
      <c r="C58" s="2784"/>
      <c r="D58" s="3010"/>
      <c r="E58" s="3010"/>
      <c r="F58" s="3010"/>
      <c r="G58" s="3010"/>
      <c r="H58" s="3010"/>
      <c r="I58" s="3010"/>
      <c r="J58" s="3010"/>
      <c r="K58" s="23">
        <v>49</v>
      </c>
    </row>
    <row r="59" spans="1:12" s="5" customFormat="1" ht="10.7" customHeight="1">
      <c r="A59" s="25">
        <v>50</v>
      </c>
      <c r="B59" s="2786"/>
      <c r="C59" s="2784"/>
      <c r="D59" s="3010"/>
      <c r="E59" s="3010"/>
      <c r="F59" s="3010"/>
      <c r="G59" s="3010"/>
      <c r="H59" s="3010"/>
      <c r="I59" s="3010"/>
      <c r="J59" s="3010"/>
      <c r="K59" s="23">
        <v>50</v>
      </c>
    </row>
    <row r="60" spans="1:12" s="5" customFormat="1" ht="10.7" customHeight="1">
      <c r="A60" s="25">
        <v>51</v>
      </c>
      <c r="B60" s="2786"/>
      <c r="C60" s="2784"/>
      <c r="D60" s="3010"/>
      <c r="E60" s="3010"/>
      <c r="F60" s="3010"/>
      <c r="G60" s="3010"/>
      <c r="H60" s="3010"/>
      <c r="I60" s="3010"/>
      <c r="J60" s="3010"/>
      <c r="K60" s="23">
        <v>51</v>
      </c>
    </row>
    <row r="61" spans="1:12" s="5" customFormat="1" ht="10.7" customHeight="1">
      <c r="A61" s="25">
        <v>52</v>
      </c>
      <c r="B61" s="2786"/>
      <c r="C61" s="2784"/>
      <c r="D61" s="3010"/>
      <c r="E61" s="3010"/>
      <c r="F61" s="3010"/>
      <c r="G61" s="3010"/>
      <c r="H61" s="3010"/>
      <c r="I61" s="3010"/>
      <c r="J61" s="3010"/>
      <c r="K61" s="3011">
        <v>52</v>
      </c>
      <c r="L61" s="3012"/>
    </row>
    <row r="62" spans="1:12" s="5" customFormat="1" ht="10.7" customHeight="1">
      <c r="A62" s="25">
        <v>53</v>
      </c>
      <c r="B62" s="2786"/>
      <c r="C62" s="2784"/>
      <c r="D62" s="3010"/>
      <c r="E62" s="3010"/>
      <c r="F62" s="3010"/>
      <c r="G62" s="3010"/>
      <c r="H62" s="3010"/>
      <c r="I62" s="3010"/>
      <c r="J62" s="3010"/>
      <c r="K62" s="3011">
        <v>53</v>
      </c>
      <c r="L62" s="3012"/>
    </row>
    <row r="63" spans="1:12" s="5" customFormat="1" ht="10.7" customHeight="1">
      <c r="A63" s="25">
        <v>54</v>
      </c>
      <c r="B63" s="2786"/>
      <c r="C63" s="2784"/>
      <c r="D63" s="3010"/>
      <c r="E63" s="3010"/>
      <c r="F63" s="3010"/>
      <c r="G63" s="3010"/>
      <c r="H63" s="3010"/>
      <c r="I63" s="3010"/>
      <c r="J63" s="3010"/>
      <c r="K63" s="3011">
        <v>54</v>
      </c>
      <c r="L63" s="3012"/>
    </row>
    <row r="64" spans="1:12" s="5" customFormat="1" ht="10.7" customHeight="1">
      <c r="A64" s="25">
        <v>55</v>
      </c>
      <c r="B64" s="2786"/>
      <c r="C64" s="2784"/>
      <c r="D64" s="3010"/>
      <c r="E64" s="3010"/>
      <c r="F64" s="3010"/>
      <c r="G64" s="3010"/>
      <c r="H64" s="3010"/>
      <c r="I64" s="3010"/>
      <c r="J64" s="3010"/>
      <c r="K64" s="3011">
        <v>55</v>
      </c>
      <c r="L64" s="3012"/>
    </row>
    <row r="65" spans="1:12" s="5" customFormat="1" ht="10.7" customHeight="1" thickBot="1">
      <c r="A65" s="25">
        <v>56</v>
      </c>
      <c r="B65" s="2786"/>
      <c r="C65" s="2784"/>
      <c r="D65" s="3010"/>
      <c r="E65" s="3010"/>
      <c r="F65" s="3010"/>
      <c r="G65" s="3010"/>
      <c r="H65" s="3010"/>
      <c r="I65" s="3010"/>
      <c r="J65" s="3010"/>
      <c r="K65" s="3011">
        <v>56</v>
      </c>
      <c r="L65" s="3012"/>
    </row>
    <row r="66" spans="1:12" s="5" customFormat="1" ht="10.7" customHeight="1" thickBot="1">
      <c r="A66" s="25">
        <v>57</v>
      </c>
      <c r="B66" s="824"/>
      <c r="C66" s="1644" t="s">
        <v>117</v>
      </c>
      <c r="D66" s="3013">
        <f>D43+D37+D32+D28+D24</f>
        <v>31838</v>
      </c>
      <c r="E66" s="3013">
        <f t="shared" ref="E66:J66" si="7">E43+E37+E32+E28+E24</f>
        <v>6074</v>
      </c>
      <c r="F66" s="3013">
        <f t="shared" si="7"/>
        <v>692</v>
      </c>
      <c r="G66" s="3013">
        <f t="shared" si="7"/>
        <v>3167</v>
      </c>
      <c r="H66" s="3013">
        <f t="shared" si="7"/>
        <v>1856</v>
      </c>
      <c r="I66" s="3013">
        <f t="shared" si="7"/>
        <v>7234</v>
      </c>
      <c r="J66" s="3013">
        <f t="shared" si="7"/>
        <v>50861</v>
      </c>
      <c r="K66" s="3011">
        <v>57</v>
      </c>
      <c r="L66" s="3012"/>
    </row>
    <row r="67" spans="1:12" s="5" customFormat="1" ht="10.5" customHeight="1">
      <c r="A67" s="20">
        <v>58</v>
      </c>
      <c r="B67" s="19"/>
      <c r="C67" s="1647" t="s">
        <v>829</v>
      </c>
      <c r="D67" s="3014"/>
      <c r="E67" s="3014"/>
      <c r="F67" s="3014"/>
      <c r="G67" s="3014"/>
      <c r="H67" s="3014"/>
      <c r="I67" s="3014"/>
      <c r="J67" s="3014"/>
      <c r="K67" s="2787">
        <v>58</v>
      </c>
      <c r="L67" s="3012"/>
    </row>
    <row r="68" spans="1:12" s="5" customFormat="1" ht="10.5" customHeight="1">
      <c r="A68" s="28"/>
      <c r="B68" s="19"/>
      <c r="C68" s="1647" t="s">
        <v>830</v>
      </c>
      <c r="D68" s="3014"/>
      <c r="E68" s="3014"/>
      <c r="F68" s="3014"/>
      <c r="G68" s="3014"/>
      <c r="H68" s="3014"/>
      <c r="I68" s="3014"/>
      <c r="J68" s="3014"/>
      <c r="K68" s="1711"/>
      <c r="L68" s="3012"/>
    </row>
    <row r="69" spans="1:12" s="5" customFormat="1" ht="10.5" customHeight="1">
      <c r="A69" s="1437"/>
      <c r="B69" s="824"/>
      <c r="C69" s="29" t="s">
        <v>831</v>
      </c>
      <c r="D69" s="1373" t="s">
        <v>370</v>
      </c>
      <c r="E69" s="3015"/>
      <c r="F69" s="3015"/>
      <c r="G69" s="3015"/>
      <c r="H69" s="3015"/>
      <c r="I69" s="3015"/>
      <c r="J69" s="3015"/>
      <c r="K69" s="824"/>
    </row>
    <row r="70" spans="1:12" s="5" customFormat="1" ht="10.5" customHeight="1">
      <c r="A70" s="10"/>
      <c r="B70" s="826"/>
      <c r="C70" s="13"/>
      <c r="D70" s="3016"/>
      <c r="E70" s="1648"/>
      <c r="F70" s="1648"/>
      <c r="G70" s="1648"/>
      <c r="H70" s="1648"/>
      <c r="I70" s="1648"/>
      <c r="J70" s="1648"/>
      <c r="K70" s="19"/>
    </row>
    <row r="71" spans="1:12" s="5" customFormat="1" ht="10.5" customHeight="1">
      <c r="A71" s="10"/>
      <c r="B71" s="826"/>
      <c r="C71" s="13"/>
      <c r="D71" s="3016"/>
      <c r="E71" s="1648"/>
      <c r="F71" s="1648"/>
      <c r="G71" s="1648"/>
      <c r="H71" s="1648"/>
      <c r="I71" s="1648"/>
      <c r="J71" s="1648"/>
      <c r="K71" s="19"/>
    </row>
    <row r="72" spans="1:12" s="5" customFormat="1" ht="10.5" customHeight="1">
      <c r="A72" s="10"/>
      <c r="B72" s="826"/>
      <c r="C72" s="13"/>
      <c r="D72" s="3016"/>
      <c r="E72" s="1648"/>
      <c r="F72" s="1648"/>
      <c r="G72" s="1648"/>
      <c r="H72" s="1648"/>
      <c r="I72" s="1648"/>
      <c r="J72" s="1648"/>
      <c r="K72" s="19"/>
    </row>
    <row r="73" spans="1:12" ht="12.75" customHeight="1">
      <c r="A73" s="31"/>
      <c r="B73" s="32"/>
      <c r="C73" s="32"/>
      <c r="D73" s="32"/>
      <c r="E73" s="32"/>
      <c r="F73" s="32"/>
      <c r="G73" s="32"/>
      <c r="H73" s="32"/>
      <c r="I73" s="32"/>
      <c r="J73" s="32"/>
      <c r="K73" s="33"/>
    </row>
    <row r="74" spans="1:12" ht="10.5" customHeight="1"/>
  </sheetData>
  <mergeCells count="1">
    <mergeCell ref="E1:G1"/>
  </mergeCells>
  <printOptions horizontalCentered="1" verticalCentered="1" gridLinesSet="0"/>
  <pageMargins left="0.65" right="0.25" top="0.5" bottom="0.5" header="0.25" footer="0.25"/>
  <pageSetup scale="93" orientation="portrait" blackAndWhite="1" verticalDpi="4294967292" r:id="rId1"/>
  <headerFooter alignWithMargins="0">
    <oddHeader>&amp;L&amp;"Arial,Regular"&amp;8 74&amp;R&amp;"Arial,Regular"&amp;8Road Initials: UPRR  Year: 2012</oddHeader>
    <oddFooter>&amp;L&amp;"Arial,Regular"&amp;8Railroad Annual Report R-1</oddFooter>
  </headerFooter>
</worksheet>
</file>

<file path=xl/worksheets/sheet64.xml><?xml version="1.0" encoding="utf-8"?>
<worksheet xmlns="http://schemas.openxmlformats.org/spreadsheetml/2006/main" xmlns:r="http://schemas.openxmlformats.org/officeDocument/2006/relationships">
  <sheetPr syncVertical="1" syncRef="A1" transitionEvaluation="1" codeName="Sheet64">
    <pageSetUpPr fitToPage="1"/>
  </sheetPr>
  <dimension ref="A1:P93"/>
  <sheetViews>
    <sheetView showGridLines="0" zoomScaleNormal="100" zoomScaleSheetLayoutView="80" workbookViewId="0">
      <selection sqref="A1:A46"/>
    </sheetView>
  </sheetViews>
  <sheetFormatPr defaultColWidth="16" defaultRowHeight="11.25"/>
  <cols>
    <col min="1" max="1" width="2.75" style="30" customWidth="1"/>
    <col min="2" max="2" width="3.75" style="30" customWidth="1"/>
    <col min="3" max="3" width="5" style="30" customWidth="1"/>
    <col min="4" max="4" width="27.75" style="30" customWidth="1"/>
    <col min="5" max="12" width="13.125" style="30" customWidth="1"/>
    <col min="13" max="13" width="5" style="30" customWidth="1"/>
    <col min="14" max="14" width="3.875" style="30" customWidth="1"/>
    <col min="15" max="16384" width="16" style="30"/>
  </cols>
  <sheetData>
    <row r="1" spans="1:14" ht="11.25" customHeight="1">
      <c r="A1" s="3560" t="s">
        <v>3182</v>
      </c>
      <c r="B1" s="864"/>
      <c r="C1" s="863"/>
      <c r="D1" s="863"/>
      <c r="E1" s="863"/>
      <c r="F1" s="3562"/>
      <c r="G1" s="3562"/>
      <c r="H1" s="3562"/>
      <c r="I1" s="863"/>
      <c r="J1" s="863"/>
      <c r="K1" s="863"/>
      <c r="L1" s="863"/>
      <c r="M1" s="862"/>
      <c r="N1" s="3563" t="s">
        <v>3183</v>
      </c>
    </row>
    <row r="2" spans="1:14" ht="11.45" customHeight="1">
      <c r="A2" s="3561"/>
      <c r="B2" s="1042" t="s">
        <v>2405</v>
      </c>
      <c r="C2" s="860"/>
      <c r="D2" s="860"/>
      <c r="E2" s="860"/>
      <c r="F2" s="860"/>
      <c r="G2" s="860"/>
      <c r="H2" s="860"/>
      <c r="I2" s="860"/>
      <c r="J2" s="860"/>
      <c r="K2" s="860"/>
      <c r="L2" s="860"/>
      <c r="M2" s="858"/>
      <c r="N2" s="3564"/>
    </row>
    <row r="3" spans="1:14" ht="11.45" customHeight="1">
      <c r="A3" s="3561"/>
      <c r="B3" s="68"/>
      <c r="C3" s="34"/>
      <c r="D3" s="34"/>
      <c r="E3" s="34"/>
      <c r="F3" s="34"/>
      <c r="G3" s="34"/>
      <c r="H3" s="34"/>
      <c r="I3" s="34"/>
      <c r="J3" s="34"/>
      <c r="K3" s="34"/>
      <c r="L3" s="34"/>
      <c r="M3" s="67"/>
      <c r="N3" s="3564"/>
    </row>
    <row r="4" spans="1:14" ht="11.45" customHeight="1">
      <c r="A4" s="3561"/>
      <c r="B4" s="68"/>
      <c r="C4" s="851" t="s">
        <v>2406</v>
      </c>
      <c r="D4" s="34"/>
      <c r="E4" s="34"/>
      <c r="F4" s="34"/>
      <c r="G4" s="34"/>
      <c r="H4" s="34"/>
      <c r="I4" s="34"/>
      <c r="J4" s="34"/>
      <c r="K4" s="34"/>
      <c r="L4" s="34"/>
      <c r="M4" s="67"/>
      <c r="N4" s="3564"/>
    </row>
    <row r="5" spans="1:14" ht="11.45" customHeight="1">
      <c r="A5" s="3561"/>
      <c r="B5" s="68"/>
      <c r="C5" s="851" t="s">
        <v>2407</v>
      </c>
      <c r="D5" s="34"/>
      <c r="E5" s="34"/>
      <c r="F5" s="34"/>
      <c r="G5" s="34"/>
      <c r="H5" s="34"/>
      <c r="I5" s="34"/>
      <c r="J5" s="34"/>
      <c r="K5" s="34"/>
      <c r="L5" s="34"/>
      <c r="M5" s="67"/>
      <c r="N5" s="3564"/>
    </row>
    <row r="6" spans="1:14" ht="11.45" customHeight="1">
      <c r="A6" s="3561"/>
      <c r="B6" s="68"/>
      <c r="C6" s="851" t="s">
        <v>2408</v>
      </c>
      <c r="D6" s="34"/>
      <c r="E6" s="34"/>
      <c r="F6" s="34"/>
      <c r="G6" s="34"/>
      <c r="H6" s="34"/>
      <c r="I6" s="34"/>
      <c r="J6" s="34"/>
      <c r="K6" s="34"/>
      <c r="L6" s="34"/>
      <c r="M6" s="67"/>
      <c r="N6" s="3564"/>
    </row>
    <row r="7" spans="1:14" ht="11.45" customHeight="1">
      <c r="A7" s="3561"/>
      <c r="B7" s="68"/>
      <c r="C7" s="851" t="s">
        <v>2409</v>
      </c>
      <c r="D7" s="34"/>
      <c r="E7" s="34"/>
      <c r="F7" s="34"/>
      <c r="G7" s="34"/>
      <c r="H7" s="34"/>
      <c r="I7" s="34"/>
      <c r="J7" s="34"/>
      <c r="K7" s="34"/>
      <c r="L7" s="34"/>
      <c r="M7" s="67"/>
      <c r="N7" s="3564"/>
    </row>
    <row r="8" spans="1:14" ht="11.45" customHeight="1">
      <c r="A8" s="3561"/>
      <c r="B8" s="68"/>
      <c r="C8" s="2183"/>
      <c r="D8" s="34"/>
      <c r="E8" s="34"/>
      <c r="F8" s="34"/>
      <c r="G8" s="34"/>
      <c r="H8" s="34"/>
      <c r="I8" s="34"/>
      <c r="J8" s="34"/>
      <c r="K8" s="34"/>
      <c r="L8" s="34"/>
      <c r="M8" s="67"/>
      <c r="N8" s="3564"/>
    </row>
    <row r="9" spans="1:14" ht="11.45" customHeight="1">
      <c r="A9" s="3561"/>
      <c r="B9" s="68"/>
      <c r="C9" s="851" t="s">
        <v>2410</v>
      </c>
      <c r="D9" s="34"/>
      <c r="E9" s="34"/>
      <c r="F9" s="34"/>
      <c r="G9" s="34"/>
      <c r="H9" s="34"/>
      <c r="I9" s="34"/>
      <c r="J9" s="34"/>
      <c r="K9" s="34"/>
      <c r="L9" s="34"/>
      <c r="M9" s="67"/>
      <c r="N9" s="3564"/>
    </row>
    <row r="10" spans="1:14" ht="11.45" customHeight="1">
      <c r="A10" s="3561"/>
      <c r="B10" s="68"/>
      <c r="C10" s="851" t="s">
        <v>2411</v>
      </c>
      <c r="D10" s="34"/>
      <c r="E10" s="34"/>
      <c r="F10" s="34"/>
      <c r="G10" s="34"/>
      <c r="H10" s="34"/>
      <c r="I10" s="34"/>
      <c r="J10" s="34"/>
      <c r="K10" s="34"/>
      <c r="L10" s="34"/>
      <c r="M10" s="67"/>
      <c r="N10" s="3564"/>
    </row>
    <row r="11" spans="1:14" ht="11.45" customHeight="1">
      <c r="A11" s="3561"/>
      <c r="B11" s="31"/>
      <c r="C11" s="32"/>
      <c r="D11" s="32"/>
      <c r="E11" s="32"/>
      <c r="F11" s="32"/>
      <c r="G11" s="32"/>
      <c r="H11" s="32"/>
      <c r="I11" s="32"/>
      <c r="J11" s="32"/>
      <c r="K11" s="32"/>
      <c r="L11" s="32"/>
      <c r="M11" s="33"/>
      <c r="N11" s="3564"/>
    </row>
    <row r="12" spans="1:14" ht="11.45" customHeight="1">
      <c r="A12" s="3561"/>
      <c r="B12" s="837"/>
      <c r="C12" s="67"/>
      <c r="D12" s="67"/>
      <c r="E12" s="67"/>
      <c r="F12" s="67"/>
      <c r="G12" s="67"/>
      <c r="H12" s="847" t="s">
        <v>2412</v>
      </c>
      <c r="I12" s="847" t="s">
        <v>2412</v>
      </c>
      <c r="J12" s="67"/>
      <c r="K12" s="847" t="s">
        <v>2413</v>
      </c>
      <c r="L12" s="847" t="s">
        <v>2414</v>
      </c>
      <c r="M12" s="67"/>
      <c r="N12" s="3564"/>
    </row>
    <row r="13" spans="1:14" ht="11.45" customHeight="1">
      <c r="A13" s="3561"/>
      <c r="B13" s="849" t="s">
        <v>7</v>
      </c>
      <c r="C13" s="847" t="s">
        <v>8</v>
      </c>
      <c r="D13" s="67"/>
      <c r="E13" s="67"/>
      <c r="F13" s="847" t="s">
        <v>2415</v>
      </c>
      <c r="G13" s="847" t="s">
        <v>2412</v>
      </c>
      <c r="H13" s="847" t="s">
        <v>2416</v>
      </c>
      <c r="I13" s="847" t="s">
        <v>2417</v>
      </c>
      <c r="J13" s="835" t="s">
        <v>2418</v>
      </c>
      <c r="K13" s="847" t="s">
        <v>2419</v>
      </c>
      <c r="L13" s="847" t="s">
        <v>2420</v>
      </c>
      <c r="M13" s="847" t="s">
        <v>7</v>
      </c>
      <c r="N13" s="3564"/>
    </row>
    <row r="14" spans="1:14" ht="11.45" customHeight="1">
      <c r="A14" s="3561"/>
      <c r="B14" s="849" t="s">
        <v>12</v>
      </c>
      <c r="C14" s="847" t="s">
        <v>13</v>
      </c>
      <c r="D14" s="847" t="s">
        <v>2421</v>
      </c>
      <c r="E14" s="847" t="s">
        <v>2422</v>
      </c>
      <c r="F14" s="847" t="s">
        <v>2423</v>
      </c>
      <c r="G14" s="847" t="s">
        <v>2424</v>
      </c>
      <c r="H14" s="847" t="s">
        <v>2425</v>
      </c>
      <c r="I14" s="847" t="s">
        <v>2426</v>
      </c>
      <c r="J14" s="835" t="s">
        <v>2427</v>
      </c>
      <c r="K14" s="847" t="s">
        <v>2428</v>
      </c>
      <c r="L14" s="847" t="s">
        <v>523</v>
      </c>
      <c r="M14" s="847" t="s">
        <v>12</v>
      </c>
      <c r="N14" s="3564"/>
    </row>
    <row r="15" spans="1:14" ht="11.45" customHeight="1">
      <c r="A15" s="3561"/>
      <c r="B15" s="846"/>
      <c r="C15" s="33"/>
      <c r="D15" s="845" t="s">
        <v>21</v>
      </c>
      <c r="E15" s="845" t="s">
        <v>22</v>
      </c>
      <c r="F15" s="845" t="s">
        <v>23</v>
      </c>
      <c r="G15" s="845" t="s">
        <v>168</v>
      </c>
      <c r="H15" s="845" t="s">
        <v>24</v>
      </c>
      <c r="I15" s="833" t="s">
        <v>25</v>
      </c>
      <c r="J15" s="833" t="s">
        <v>26</v>
      </c>
      <c r="K15" s="845" t="s">
        <v>322</v>
      </c>
      <c r="L15" s="845" t="s">
        <v>689</v>
      </c>
      <c r="M15" s="33"/>
      <c r="N15" s="3564"/>
    </row>
    <row r="16" spans="1:14" ht="11.45" customHeight="1">
      <c r="A16" s="3561"/>
      <c r="B16" s="844">
        <v>1</v>
      </c>
      <c r="C16" s="33"/>
      <c r="D16" s="29" t="s">
        <v>2429</v>
      </c>
      <c r="E16" s="3010">
        <v>640</v>
      </c>
      <c r="F16" s="3005">
        <v>0</v>
      </c>
      <c r="G16" s="3005">
        <v>0</v>
      </c>
      <c r="H16" s="3005">
        <v>0</v>
      </c>
      <c r="I16" s="3005">
        <v>0</v>
      </c>
      <c r="J16" s="3010">
        <v>640</v>
      </c>
      <c r="K16" s="3010">
        <v>51</v>
      </c>
      <c r="L16" s="3005">
        <v>0</v>
      </c>
      <c r="M16" s="23">
        <v>1</v>
      </c>
      <c r="N16" s="3564"/>
    </row>
    <row r="17" spans="1:14" ht="11.45" customHeight="1">
      <c r="A17" s="3561"/>
      <c r="B17" s="844">
        <v>2</v>
      </c>
      <c r="C17" s="33"/>
      <c r="D17" s="2871" t="s">
        <v>2430</v>
      </c>
      <c r="E17" s="3010">
        <v>1316</v>
      </c>
      <c r="F17" s="3005">
        <v>0</v>
      </c>
      <c r="G17" s="3010">
        <v>5</v>
      </c>
      <c r="H17" s="3005">
        <v>0</v>
      </c>
      <c r="I17" s="3010">
        <v>6</v>
      </c>
      <c r="J17" s="3010">
        <v>1327</v>
      </c>
      <c r="K17" s="3010">
        <v>149</v>
      </c>
      <c r="L17" s="3005">
        <v>0</v>
      </c>
      <c r="M17" s="23">
        <v>2</v>
      </c>
      <c r="N17" s="3564"/>
    </row>
    <row r="18" spans="1:14" ht="11.45" customHeight="1">
      <c r="A18" s="3561"/>
      <c r="B18" s="844">
        <v>3</v>
      </c>
      <c r="C18" s="33"/>
      <c r="D18" s="29" t="s">
        <v>2431</v>
      </c>
      <c r="E18" s="3010">
        <v>2756</v>
      </c>
      <c r="F18" s="3005">
        <v>0</v>
      </c>
      <c r="G18" s="3005">
        <v>0</v>
      </c>
      <c r="H18" s="3005">
        <v>0</v>
      </c>
      <c r="I18" s="3010">
        <v>511</v>
      </c>
      <c r="J18" s="3010">
        <v>3267</v>
      </c>
      <c r="K18" s="3010">
        <v>666</v>
      </c>
      <c r="L18" s="3005">
        <v>0</v>
      </c>
      <c r="M18" s="23">
        <v>3</v>
      </c>
      <c r="N18" s="3564"/>
    </row>
    <row r="19" spans="1:14" ht="11.45" customHeight="1">
      <c r="A19" s="3561"/>
      <c r="B19" s="844">
        <v>4</v>
      </c>
      <c r="C19" s="33"/>
      <c r="D19" s="29" t="s">
        <v>2432</v>
      </c>
      <c r="E19" s="3010">
        <v>1154</v>
      </c>
      <c r="F19" s="3005">
        <v>0</v>
      </c>
      <c r="G19" s="3005">
        <v>0</v>
      </c>
      <c r="H19" s="3005">
        <v>0</v>
      </c>
      <c r="I19" s="3010">
        <v>358</v>
      </c>
      <c r="J19" s="3010">
        <v>1512</v>
      </c>
      <c r="K19" s="3010">
        <v>171</v>
      </c>
      <c r="L19" s="3005">
        <v>0</v>
      </c>
      <c r="M19" s="23">
        <v>4</v>
      </c>
      <c r="N19" s="3564"/>
    </row>
    <row r="20" spans="1:14" ht="11.45" customHeight="1">
      <c r="A20" s="3561"/>
      <c r="B20" s="844">
        <v>5</v>
      </c>
      <c r="C20" s="33"/>
      <c r="D20" s="29" t="s">
        <v>2433</v>
      </c>
      <c r="E20" s="3010">
        <v>843</v>
      </c>
      <c r="F20" s="3005">
        <v>0</v>
      </c>
      <c r="G20" s="3005">
        <v>0</v>
      </c>
      <c r="H20" s="3005">
        <v>0</v>
      </c>
      <c r="I20" s="3010">
        <v>5</v>
      </c>
      <c r="J20" s="3010">
        <v>848</v>
      </c>
      <c r="K20" s="3010">
        <v>43</v>
      </c>
      <c r="L20" s="3005">
        <v>0</v>
      </c>
      <c r="M20" s="23">
        <v>5</v>
      </c>
      <c r="N20" s="3564"/>
    </row>
    <row r="21" spans="1:14" ht="11.45" customHeight="1">
      <c r="A21" s="3561"/>
      <c r="B21" s="844">
        <v>6</v>
      </c>
      <c r="C21" s="33"/>
      <c r="D21" s="29" t="s">
        <v>2434</v>
      </c>
      <c r="E21" s="3010">
        <v>1539</v>
      </c>
      <c r="F21" s="3010">
        <v>19</v>
      </c>
      <c r="G21" s="3010">
        <v>4</v>
      </c>
      <c r="H21" s="3005">
        <v>0</v>
      </c>
      <c r="I21" s="3010">
        <v>636</v>
      </c>
      <c r="J21" s="3010">
        <v>2198</v>
      </c>
      <c r="K21" s="3010">
        <v>10</v>
      </c>
      <c r="L21" s="3005">
        <v>0</v>
      </c>
      <c r="M21" s="23">
        <v>6</v>
      </c>
      <c r="N21" s="3564"/>
    </row>
    <row r="22" spans="1:14" ht="11.45" customHeight="1">
      <c r="A22" s="3561"/>
      <c r="B22" s="844">
        <v>7</v>
      </c>
      <c r="C22" s="33"/>
      <c r="D22" s="29" t="s">
        <v>2435</v>
      </c>
      <c r="E22" s="3005">
        <v>0</v>
      </c>
      <c r="F22" s="3005">
        <v>0</v>
      </c>
      <c r="G22" s="3005">
        <v>0</v>
      </c>
      <c r="H22" s="3005">
        <v>0</v>
      </c>
      <c r="I22" s="3010">
        <v>4</v>
      </c>
      <c r="J22" s="3010">
        <v>4</v>
      </c>
      <c r="K22" s="3005">
        <v>0</v>
      </c>
      <c r="L22" s="3005">
        <v>0</v>
      </c>
      <c r="M22" s="23">
        <v>7</v>
      </c>
      <c r="N22" s="3564"/>
    </row>
    <row r="23" spans="1:14" ht="11.45" customHeight="1">
      <c r="A23" s="3561"/>
      <c r="B23" s="844">
        <v>8</v>
      </c>
      <c r="C23" s="33"/>
      <c r="D23" s="29" t="s">
        <v>2436</v>
      </c>
      <c r="E23" s="3010">
        <v>1291</v>
      </c>
      <c r="F23" s="3005">
        <v>0</v>
      </c>
      <c r="G23" s="3005">
        <v>0</v>
      </c>
      <c r="H23" s="3005">
        <v>0</v>
      </c>
      <c r="I23" s="3010">
        <v>95</v>
      </c>
      <c r="J23" s="3010">
        <v>1386</v>
      </c>
      <c r="K23" s="3010">
        <v>6</v>
      </c>
      <c r="L23" s="3005">
        <v>0</v>
      </c>
      <c r="M23" s="23">
        <v>8</v>
      </c>
      <c r="N23" s="3564"/>
    </row>
    <row r="24" spans="1:14" ht="11.45" customHeight="1">
      <c r="A24" s="3561"/>
      <c r="B24" s="844">
        <v>9</v>
      </c>
      <c r="C24" s="33"/>
      <c r="D24" s="29" t="s">
        <v>2437</v>
      </c>
      <c r="E24" s="3010">
        <v>1563</v>
      </c>
      <c r="F24" s="3005">
        <v>0</v>
      </c>
      <c r="G24" s="3005">
        <v>0</v>
      </c>
      <c r="H24" s="3005">
        <v>0</v>
      </c>
      <c r="I24" s="1646">
        <v>642</v>
      </c>
      <c r="J24" s="3010">
        <v>2205</v>
      </c>
      <c r="K24" s="3010">
        <v>313</v>
      </c>
      <c r="L24" s="3005">
        <v>0</v>
      </c>
      <c r="M24" s="23">
        <v>9</v>
      </c>
      <c r="N24" s="3564"/>
    </row>
    <row r="25" spans="1:14" ht="11.45" customHeight="1">
      <c r="A25" s="3561"/>
      <c r="B25" s="844">
        <v>10</v>
      </c>
      <c r="C25" s="33"/>
      <c r="D25" s="29" t="s">
        <v>2438</v>
      </c>
      <c r="E25" s="3005">
        <v>0</v>
      </c>
      <c r="F25" s="3005">
        <v>0</v>
      </c>
      <c r="G25" s="3005">
        <v>0</v>
      </c>
      <c r="H25" s="3005">
        <v>0</v>
      </c>
      <c r="I25" s="3010">
        <v>12</v>
      </c>
      <c r="J25" s="3010">
        <v>12</v>
      </c>
      <c r="K25" s="3005">
        <v>0</v>
      </c>
      <c r="L25" s="3005">
        <v>0</v>
      </c>
      <c r="M25" s="23">
        <v>10</v>
      </c>
      <c r="N25" s="3564"/>
    </row>
    <row r="26" spans="1:14" ht="11.45" customHeight="1">
      <c r="A26" s="3561"/>
      <c r="B26" s="844">
        <v>11</v>
      </c>
      <c r="C26" s="33"/>
      <c r="D26" s="29" t="s">
        <v>2439</v>
      </c>
      <c r="E26" s="3010">
        <v>1095</v>
      </c>
      <c r="F26" s="3005">
        <v>0</v>
      </c>
      <c r="G26" s="3005">
        <v>0</v>
      </c>
      <c r="H26" s="3005">
        <v>0</v>
      </c>
      <c r="I26" s="3010">
        <v>56</v>
      </c>
      <c r="J26" s="3010">
        <v>1151</v>
      </c>
      <c r="K26" s="3010">
        <v>22</v>
      </c>
      <c r="L26" s="3005">
        <v>0</v>
      </c>
      <c r="M26" s="23">
        <v>11</v>
      </c>
      <c r="N26" s="3564"/>
    </row>
    <row r="27" spans="1:14" ht="11.45" customHeight="1">
      <c r="A27" s="3561"/>
      <c r="B27" s="844">
        <v>12</v>
      </c>
      <c r="C27" s="33"/>
      <c r="D27" s="22" t="s">
        <v>2440</v>
      </c>
      <c r="E27" s="3010">
        <v>422</v>
      </c>
      <c r="F27" s="3005">
        <v>0</v>
      </c>
      <c r="G27" s="3005">
        <v>0</v>
      </c>
      <c r="H27" s="3005">
        <v>0</v>
      </c>
      <c r="I27" s="3010">
        <v>224</v>
      </c>
      <c r="J27" s="3010">
        <v>646</v>
      </c>
      <c r="K27" s="3010">
        <v>16</v>
      </c>
      <c r="L27" s="3005">
        <v>0</v>
      </c>
      <c r="M27" s="23">
        <v>12</v>
      </c>
      <c r="N27" s="3564"/>
    </row>
    <row r="28" spans="1:14" ht="11.45" customHeight="1">
      <c r="A28" s="3561"/>
      <c r="B28" s="844">
        <v>13</v>
      </c>
      <c r="C28" s="33"/>
      <c r="D28" s="29" t="s">
        <v>2441</v>
      </c>
      <c r="E28" s="3010">
        <v>970</v>
      </c>
      <c r="F28" s="3005">
        <v>0</v>
      </c>
      <c r="G28" s="3005">
        <v>0</v>
      </c>
      <c r="H28" s="3005">
        <v>0</v>
      </c>
      <c r="I28" s="3010">
        <v>514</v>
      </c>
      <c r="J28" s="3010">
        <v>1484</v>
      </c>
      <c r="K28" s="3010">
        <v>365</v>
      </c>
      <c r="L28" s="3005">
        <v>0</v>
      </c>
      <c r="M28" s="23">
        <v>13</v>
      </c>
      <c r="N28" s="3564"/>
    </row>
    <row r="29" spans="1:14" ht="11.45" customHeight="1">
      <c r="A29" s="3561"/>
      <c r="B29" s="844">
        <v>14</v>
      </c>
      <c r="C29" s="33"/>
      <c r="D29" s="29" t="s">
        <v>2442</v>
      </c>
      <c r="E29" s="3010">
        <v>125</v>
      </c>
      <c r="F29" s="3005">
        <v>0</v>
      </c>
      <c r="G29" s="3005">
        <v>0</v>
      </c>
      <c r="H29" s="3005">
        <v>0</v>
      </c>
      <c r="I29" s="3005">
        <v>0</v>
      </c>
      <c r="J29" s="3010">
        <v>125</v>
      </c>
      <c r="K29" s="3010">
        <v>52</v>
      </c>
      <c r="L29" s="3005">
        <v>0</v>
      </c>
      <c r="M29" s="23">
        <v>14</v>
      </c>
      <c r="N29" s="3564"/>
    </row>
    <row r="30" spans="1:14" ht="11.45" customHeight="1">
      <c r="A30" s="3561"/>
      <c r="B30" s="844">
        <v>15</v>
      </c>
      <c r="C30" s="33"/>
      <c r="D30" s="29" t="s">
        <v>2443</v>
      </c>
      <c r="E30" s="3010">
        <v>976</v>
      </c>
      <c r="F30" s="3005">
        <v>0</v>
      </c>
      <c r="G30" s="3005">
        <v>0</v>
      </c>
      <c r="H30" s="3005">
        <v>0</v>
      </c>
      <c r="I30" s="3010">
        <v>91</v>
      </c>
      <c r="J30" s="3010">
        <v>1067</v>
      </c>
      <c r="K30" s="3010">
        <v>254</v>
      </c>
      <c r="L30" s="3005">
        <v>0</v>
      </c>
      <c r="M30" s="23">
        <v>15</v>
      </c>
      <c r="N30" s="3564"/>
    </row>
    <row r="31" spans="1:14" ht="11.45" customHeight="1">
      <c r="A31" s="3561"/>
      <c r="B31" s="844">
        <v>16</v>
      </c>
      <c r="C31" s="33"/>
      <c r="D31" s="29" t="s">
        <v>2444</v>
      </c>
      <c r="E31" s="3010">
        <v>1193</v>
      </c>
      <c r="F31" s="3005">
        <v>0</v>
      </c>
      <c r="G31" s="3005">
        <v>0</v>
      </c>
      <c r="H31" s="3005">
        <v>0</v>
      </c>
      <c r="I31" s="3005">
        <v>0</v>
      </c>
      <c r="J31" s="3010">
        <v>1193</v>
      </c>
      <c r="K31" s="3005">
        <v>0</v>
      </c>
      <c r="L31" s="3005">
        <v>0</v>
      </c>
      <c r="M31" s="23">
        <v>16</v>
      </c>
      <c r="N31" s="3564"/>
    </row>
    <row r="32" spans="1:14" ht="11.45" customHeight="1">
      <c r="A32" s="3561"/>
      <c r="B32" s="844">
        <v>17</v>
      </c>
      <c r="C32" s="33"/>
      <c r="D32" s="29" t="s">
        <v>2445</v>
      </c>
      <c r="E32" s="3010">
        <v>535</v>
      </c>
      <c r="F32" s="3005">
        <v>0</v>
      </c>
      <c r="G32" s="3005">
        <v>0</v>
      </c>
      <c r="H32" s="3005">
        <v>0</v>
      </c>
      <c r="I32" s="3010">
        <v>83</v>
      </c>
      <c r="J32" s="3010">
        <v>618</v>
      </c>
      <c r="K32" s="3005">
        <v>0</v>
      </c>
      <c r="L32" s="3005">
        <v>0</v>
      </c>
      <c r="M32" s="23">
        <v>17</v>
      </c>
      <c r="N32" s="3564"/>
    </row>
    <row r="33" spans="1:14" ht="11.45" customHeight="1">
      <c r="A33" s="3561"/>
      <c r="B33" s="844">
        <v>18</v>
      </c>
      <c r="C33" s="33"/>
      <c r="D33" s="29" t="s">
        <v>2446</v>
      </c>
      <c r="E33" s="3010">
        <v>514</v>
      </c>
      <c r="F33" s="3005">
        <v>0</v>
      </c>
      <c r="G33" s="3010">
        <v>308</v>
      </c>
      <c r="H33" s="3005">
        <v>0</v>
      </c>
      <c r="I33" s="3010">
        <v>351</v>
      </c>
      <c r="J33" s="3010">
        <v>1173</v>
      </c>
      <c r="K33" s="3010">
        <v>76</v>
      </c>
      <c r="L33" s="3005">
        <v>0</v>
      </c>
      <c r="M33" s="23">
        <v>18</v>
      </c>
      <c r="N33" s="3564"/>
    </row>
    <row r="34" spans="1:14" ht="11.45" customHeight="1">
      <c r="A34" s="3561"/>
      <c r="B34" s="844">
        <v>19</v>
      </c>
      <c r="C34" s="33"/>
      <c r="D34" s="29" t="s">
        <v>2447</v>
      </c>
      <c r="E34" s="3010">
        <v>868</v>
      </c>
      <c r="F34" s="3005">
        <v>0</v>
      </c>
      <c r="G34" s="3005">
        <v>0</v>
      </c>
      <c r="H34" s="3005">
        <v>0</v>
      </c>
      <c r="I34" s="3010">
        <v>205</v>
      </c>
      <c r="J34" s="3010">
        <v>1073</v>
      </c>
      <c r="K34" s="3010">
        <v>396</v>
      </c>
      <c r="L34" s="3005">
        <v>0</v>
      </c>
      <c r="M34" s="23">
        <v>19</v>
      </c>
      <c r="N34" s="3564"/>
    </row>
    <row r="35" spans="1:14" ht="11.45" customHeight="1">
      <c r="A35" s="3561"/>
      <c r="B35" s="844">
        <v>20</v>
      </c>
      <c r="C35" s="33"/>
      <c r="D35" s="29" t="s">
        <v>2448</v>
      </c>
      <c r="E35" s="3010">
        <v>9</v>
      </c>
      <c r="F35" s="3005">
        <v>0</v>
      </c>
      <c r="G35" s="3005">
        <v>0</v>
      </c>
      <c r="H35" s="3005">
        <v>0</v>
      </c>
      <c r="I35" s="3010">
        <v>5</v>
      </c>
      <c r="J35" s="3010">
        <v>14</v>
      </c>
      <c r="K35" s="3005">
        <v>0</v>
      </c>
      <c r="L35" s="3005">
        <v>0</v>
      </c>
      <c r="M35" s="23">
        <v>20</v>
      </c>
      <c r="N35" s="3564"/>
    </row>
    <row r="36" spans="1:14" ht="11.45" customHeight="1">
      <c r="A36" s="3561"/>
      <c r="B36" s="844">
        <v>21</v>
      </c>
      <c r="C36" s="33"/>
      <c r="D36" s="29" t="s">
        <v>2449</v>
      </c>
      <c r="E36" s="3010">
        <v>5191</v>
      </c>
      <c r="F36" s="3005">
        <v>0</v>
      </c>
      <c r="G36" s="3005">
        <v>0</v>
      </c>
      <c r="H36" s="3005">
        <v>0</v>
      </c>
      <c r="I36" s="3010">
        <v>1123</v>
      </c>
      <c r="J36" s="3010">
        <v>6314</v>
      </c>
      <c r="K36" s="3010">
        <v>291</v>
      </c>
      <c r="L36" s="3005">
        <v>0</v>
      </c>
      <c r="M36" s="23">
        <v>21</v>
      </c>
      <c r="N36" s="3564"/>
    </row>
    <row r="37" spans="1:14" ht="11.45" customHeight="1">
      <c r="A37" s="3561"/>
      <c r="B37" s="844">
        <v>22</v>
      </c>
      <c r="C37" s="33"/>
      <c r="D37" s="29" t="s">
        <v>2450</v>
      </c>
      <c r="E37" s="3010">
        <v>1248</v>
      </c>
      <c r="F37" s="3005">
        <v>0</v>
      </c>
      <c r="G37" s="3005">
        <v>0</v>
      </c>
      <c r="H37" s="3005">
        <v>0</v>
      </c>
      <c r="I37" s="3005">
        <v>0</v>
      </c>
      <c r="J37" s="3010">
        <v>1248</v>
      </c>
      <c r="K37" s="3010">
        <v>62</v>
      </c>
      <c r="L37" s="3005">
        <v>0</v>
      </c>
      <c r="M37" s="23">
        <v>22</v>
      </c>
      <c r="N37" s="3564"/>
    </row>
    <row r="38" spans="1:14" ht="11.45" customHeight="1">
      <c r="A38" s="3561"/>
      <c r="B38" s="844">
        <v>23</v>
      </c>
      <c r="C38" s="33"/>
      <c r="D38" s="29" t="s">
        <v>2451</v>
      </c>
      <c r="E38" s="3010">
        <v>272</v>
      </c>
      <c r="F38" s="3005">
        <v>0</v>
      </c>
      <c r="G38" s="3005">
        <v>0</v>
      </c>
      <c r="H38" s="3005">
        <v>0</v>
      </c>
      <c r="I38" s="3010">
        <v>260</v>
      </c>
      <c r="J38" s="3010">
        <v>532</v>
      </c>
      <c r="K38" s="3010">
        <v>87</v>
      </c>
      <c r="L38" s="3005">
        <v>0</v>
      </c>
      <c r="M38" s="23">
        <v>23</v>
      </c>
      <c r="N38" s="3564"/>
    </row>
    <row r="39" spans="1:14" ht="11.45" customHeight="1">
      <c r="A39" s="3561"/>
      <c r="B39" s="844">
        <v>24</v>
      </c>
      <c r="C39" s="33"/>
      <c r="D39" s="22" t="s">
        <v>2452</v>
      </c>
      <c r="E39" s="3010">
        <v>596</v>
      </c>
      <c r="F39" s="3005">
        <v>0</v>
      </c>
      <c r="G39" s="3005">
        <v>0</v>
      </c>
      <c r="H39" s="3005">
        <v>0</v>
      </c>
      <c r="I39" s="3010">
        <v>331</v>
      </c>
      <c r="J39" s="3010">
        <v>927</v>
      </c>
      <c r="K39" s="3010">
        <v>107</v>
      </c>
      <c r="L39" s="3005">
        <v>0</v>
      </c>
      <c r="M39" s="23">
        <v>24</v>
      </c>
      <c r="N39" s="3564"/>
    </row>
    <row r="40" spans="1:14" ht="11.45" customHeight="1">
      <c r="A40" s="3561"/>
      <c r="B40" s="844">
        <v>25</v>
      </c>
      <c r="C40" s="33"/>
      <c r="D40" s="29" t="s">
        <v>2453</v>
      </c>
      <c r="E40" s="3010">
        <v>874</v>
      </c>
      <c r="F40" s="3005">
        <v>0</v>
      </c>
      <c r="G40" s="3005">
        <v>0</v>
      </c>
      <c r="H40" s="3005">
        <v>0</v>
      </c>
      <c r="I40" s="3005">
        <v>0</v>
      </c>
      <c r="J40" s="3010">
        <v>874</v>
      </c>
      <c r="K40" s="3005">
        <v>0</v>
      </c>
      <c r="L40" s="3005">
        <v>0</v>
      </c>
      <c r="M40" s="23">
        <v>25</v>
      </c>
      <c r="N40" s="3564"/>
    </row>
    <row r="41" spans="1:14" ht="11.45" customHeight="1">
      <c r="A41" s="3561"/>
      <c r="B41" s="844">
        <v>26</v>
      </c>
      <c r="C41" s="33"/>
      <c r="D41" s="22"/>
      <c r="E41" s="3010"/>
      <c r="F41" s="3010"/>
      <c r="G41" s="3010"/>
      <c r="H41" s="3010"/>
      <c r="I41" s="3010"/>
      <c r="J41" s="3010"/>
      <c r="K41" s="3010"/>
      <c r="L41" s="3063"/>
      <c r="M41" s="23">
        <v>26</v>
      </c>
      <c r="N41" s="3564"/>
    </row>
    <row r="42" spans="1:14" ht="11.45" customHeight="1">
      <c r="A42" s="3561"/>
      <c r="B42" s="844">
        <v>27</v>
      </c>
      <c r="C42" s="33"/>
      <c r="D42" s="22"/>
      <c r="E42" s="3010"/>
      <c r="F42" s="3010"/>
      <c r="G42" s="3010"/>
      <c r="H42" s="3010"/>
      <c r="I42" s="3010"/>
      <c r="J42" s="3010"/>
      <c r="K42" s="3010"/>
      <c r="L42" s="3063"/>
      <c r="M42" s="23">
        <v>27</v>
      </c>
      <c r="N42" s="3564"/>
    </row>
    <row r="43" spans="1:14" ht="11.45" customHeight="1">
      <c r="A43" s="3561"/>
      <c r="B43" s="844">
        <v>28</v>
      </c>
      <c r="C43" s="33"/>
      <c r="D43" s="22"/>
      <c r="E43" s="3010"/>
      <c r="F43" s="3010"/>
      <c r="G43" s="3010"/>
      <c r="H43" s="3010"/>
      <c r="I43" s="3010"/>
      <c r="J43" s="3010"/>
      <c r="K43" s="3010"/>
      <c r="L43" s="3063"/>
      <c r="M43" s="23">
        <v>28</v>
      </c>
      <c r="N43" s="3564"/>
    </row>
    <row r="44" spans="1:14" ht="11.45" customHeight="1">
      <c r="A44" s="3561"/>
      <c r="B44" s="844">
        <v>29</v>
      </c>
      <c r="C44" s="33"/>
      <c r="D44" s="22"/>
      <c r="E44" s="3010"/>
      <c r="F44" s="3010"/>
      <c r="G44" s="3010"/>
      <c r="H44" s="3010"/>
      <c r="I44" s="3010"/>
      <c r="J44" s="3010"/>
      <c r="K44" s="3010"/>
      <c r="L44" s="3063"/>
      <c r="M44" s="23">
        <v>29</v>
      </c>
      <c r="N44" s="3564"/>
    </row>
    <row r="45" spans="1:14" ht="11.45" customHeight="1" thickBot="1">
      <c r="A45" s="3561"/>
      <c r="B45" s="844">
        <v>30</v>
      </c>
      <c r="C45" s="33"/>
      <c r="D45" s="22"/>
      <c r="E45" s="3010"/>
      <c r="F45" s="3010"/>
      <c r="G45" s="3010"/>
      <c r="H45" s="3010"/>
      <c r="I45" s="3010"/>
      <c r="J45" s="3010"/>
      <c r="K45" s="3010"/>
      <c r="L45" s="3063"/>
      <c r="M45" s="23">
        <v>30</v>
      </c>
      <c r="N45" s="3564"/>
    </row>
    <row r="46" spans="1:14" ht="11.45" customHeight="1" thickBot="1">
      <c r="A46" s="3561"/>
      <c r="B46" s="844">
        <v>31</v>
      </c>
      <c r="C46" s="33"/>
      <c r="D46" s="29" t="s">
        <v>2454</v>
      </c>
      <c r="E46" s="2184">
        <v>25990</v>
      </c>
      <c r="F46" s="3010">
        <v>19</v>
      </c>
      <c r="G46" s="3010">
        <v>317</v>
      </c>
      <c r="H46" s="3005">
        <v>0</v>
      </c>
      <c r="I46" s="3010">
        <v>5512</v>
      </c>
      <c r="J46" s="3010">
        <v>31838</v>
      </c>
      <c r="K46" s="2184">
        <v>3137</v>
      </c>
      <c r="L46" s="3005">
        <v>0</v>
      </c>
      <c r="M46" s="23">
        <v>31</v>
      </c>
      <c r="N46" s="3510"/>
    </row>
    <row r="47" spans="1:14" ht="11.25" customHeight="1">
      <c r="A47" s="2780"/>
      <c r="B47" s="844">
        <v>32</v>
      </c>
      <c r="C47" s="33"/>
      <c r="D47" s="29" t="s">
        <v>2455</v>
      </c>
      <c r="E47" s="3010"/>
      <c r="F47" s="3010"/>
      <c r="G47" s="3010"/>
      <c r="H47" s="3010"/>
      <c r="I47" s="3010"/>
      <c r="J47" s="3010"/>
      <c r="K47" s="3010"/>
      <c r="L47" s="2784"/>
      <c r="M47" s="23">
        <v>32</v>
      </c>
      <c r="N47" s="3510"/>
    </row>
    <row r="48" spans="1:14" ht="11.25" customHeight="1">
      <c r="B48" s="68"/>
      <c r="C48" s="34"/>
      <c r="D48" s="34"/>
      <c r="E48" s="34"/>
      <c r="F48" s="34"/>
      <c r="G48" s="34"/>
      <c r="H48" s="34"/>
      <c r="I48" s="34"/>
      <c r="J48" s="34"/>
      <c r="K48" s="34"/>
      <c r="L48" s="34"/>
      <c r="M48" s="67"/>
      <c r="N48" s="2185"/>
    </row>
    <row r="49" spans="2:16" ht="52.5" customHeight="1">
      <c r="B49" s="31"/>
      <c r="C49" s="32"/>
      <c r="D49" s="32"/>
      <c r="E49" s="32"/>
      <c r="F49" s="32"/>
      <c r="G49" s="32"/>
      <c r="H49" s="32"/>
      <c r="I49" s="32"/>
      <c r="J49" s="32"/>
      <c r="K49" s="32"/>
      <c r="L49" s="32"/>
      <c r="M49" s="33"/>
      <c r="N49" s="2186">
        <v>75</v>
      </c>
    </row>
    <row r="50" spans="2:16">
      <c r="N50" s="850"/>
    </row>
    <row r="51" spans="2:16">
      <c r="M51" s="34"/>
      <c r="N51" s="2187"/>
      <c r="O51" s="34"/>
      <c r="P51" s="34"/>
    </row>
    <row r="52" spans="2:16">
      <c r="M52" s="34"/>
      <c r="N52" s="2187"/>
      <c r="O52" s="34"/>
      <c r="P52" s="34"/>
    </row>
    <row r="53" spans="2:16">
      <c r="M53" s="34"/>
      <c r="N53" s="2187"/>
      <c r="O53" s="34"/>
      <c r="P53" s="34"/>
    </row>
    <row r="54" spans="2:16">
      <c r="M54" s="34"/>
      <c r="N54" s="2187"/>
      <c r="O54" s="34"/>
      <c r="P54" s="34"/>
    </row>
    <row r="55" spans="2:16">
      <c r="M55" s="34"/>
      <c r="N55" s="2187"/>
      <c r="O55" s="34"/>
      <c r="P55" s="34"/>
    </row>
    <row r="56" spans="2:16">
      <c r="M56" s="34"/>
      <c r="N56" s="2187"/>
      <c r="O56" s="34"/>
      <c r="P56" s="34"/>
    </row>
    <row r="57" spans="2:16">
      <c r="M57" s="34"/>
      <c r="N57" s="2187"/>
      <c r="O57" s="34"/>
      <c r="P57" s="34"/>
    </row>
    <row r="58" spans="2:16">
      <c r="M58" s="34"/>
      <c r="N58" s="2187"/>
      <c r="O58" s="34"/>
      <c r="P58" s="34"/>
    </row>
    <row r="59" spans="2:16">
      <c r="M59" s="34"/>
      <c r="N59" s="2187"/>
      <c r="O59" s="34"/>
      <c r="P59" s="34"/>
    </row>
    <row r="60" spans="2:16">
      <c r="M60" s="34"/>
      <c r="N60" s="2187"/>
      <c r="O60" s="34"/>
      <c r="P60" s="34"/>
    </row>
    <row r="61" spans="2:16">
      <c r="M61" s="34"/>
      <c r="N61" s="2187"/>
      <c r="O61" s="34"/>
      <c r="P61" s="34"/>
    </row>
    <row r="62" spans="2:16">
      <c r="M62" s="34"/>
      <c r="N62" s="2187"/>
      <c r="O62" s="34"/>
      <c r="P62" s="34"/>
    </row>
    <row r="63" spans="2:16">
      <c r="M63" s="34"/>
      <c r="N63" s="2187"/>
      <c r="O63" s="34"/>
      <c r="P63" s="34"/>
    </row>
    <row r="64" spans="2:16">
      <c r="M64" s="34"/>
      <c r="N64" s="2187"/>
      <c r="O64" s="34"/>
      <c r="P64" s="34"/>
    </row>
    <row r="65" spans="13:16">
      <c r="M65" s="34"/>
      <c r="N65" s="2187"/>
      <c r="O65" s="34"/>
      <c r="P65" s="34"/>
    </row>
    <row r="66" spans="13:16">
      <c r="M66" s="34"/>
      <c r="N66" s="2187"/>
      <c r="O66" s="34"/>
      <c r="P66" s="34"/>
    </row>
    <row r="67" spans="13:16">
      <c r="M67" s="34"/>
      <c r="N67" s="2187"/>
      <c r="O67" s="34"/>
      <c r="P67" s="34"/>
    </row>
    <row r="68" spans="13:16">
      <c r="M68" s="34"/>
      <c r="N68" s="2187"/>
      <c r="O68" s="34"/>
      <c r="P68" s="34"/>
    </row>
    <row r="69" spans="13:16">
      <c r="M69" s="34"/>
      <c r="N69" s="2187"/>
      <c r="O69" s="34"/>
      <c r="P69" s="34"/>
    </row>
    <row r="70" spans="13:16">
      <c r="M70" s="34"/>
      <c r="N70" s="2187"/>
      <c r="O70" s="34"/>
      <c r="P70" s="34"/>
    </row>
    <row r="71" spans="13:16">
      <c r="M71" s="34"/>
      <c r="N71" s="2187"/>
      <c r="O71" s="34"/>
      <c r="P71" s="34"/>
    </row>
    <row r="72" spans="13:16">
      <c r="M72" s="34"/>
      <c r="N72" s="2187"/>
      <c r="O72" s="34"/>
      <c r="P72" s="34"/>
    </row>
    <row r="73" spans="13:16">
      <c r="M73" s="34"/>
      <c r="N73" s="2187"/>
      <c r="O73" s="34"/>
      <c r="P73" s="34"/>
    </row>
    <row r="74" spans="13:16">
      <c r="M74" s="34"/>
      <c r="N74" s="2187"/>
      <c r="O74" s="34"/>
      <c r="P74" s="34"/>
    </row>
    <row r="75" spans="13:16">
      <c r="M75" s="34"/>
      <c r="N75" s="2187"/>
      <c r="O75" s="34"/>
      <c r="P75" s="34"/>
    </row>
    <row r="76" spans="13:16">
      <c r="M76" s="34"/>
      <c r="N76" s="2187"/>
      <c r="O76" s="34"/>
      <c r="P76" s="34"/>
    </row>
    <row r="77" spans="13:16">
      <c r="M77" s="34"/>
      <c r="N77" s="2187"/>
      <c r="O77" s="34"/>
      <c r="P77" s="34"/>
    </row>
    <row r="78" spans="13:16">
      <c r="M78" s="34"/>
      <c r="N78" s="2187"/>
      <c r="O78" s="34"/>
      <c r="P78" s="34"/>
    </row>
    <row r="79" spans="13:16">
      <c r="M79" s="34"/>
      <c r="N79" s="2187"/>
      <c r="O79" s="34"/>
      <c r="P79" s="34"/>
    </row>
    <row r="80" spans="13:16">
      <c r="M80" s="34"/>
      <c r="N80" s="2187"/>
      <c r="O80" s="34"/>
      <c r="P80" s="34"/>
    </row>
    <row r="81" spans="13:16">
      <c r="M81" s="34"/>
      <c r="N81" s="2187"/>
      <c r="O81" s="34"/>
      <c r="P81" s="34"/>
    </row>
    <row r="82" spans="13:16">
      <c r="M82" s="34"/>
      <c r="N82" s="2187"/>
      <c r="O82" s="34"/>
      <c r="P82" s="34"/>
    </row>
    <row r="83" spans="13:16">
      <c r="M83" s="34"/>
      <c r="N83" s="2187"/>
      <c r="O83" s="34"/>
      <c r="P83" s="34"/>
    </row>
    <row r="84" spans="13:16">
      <c r="M84" s="34"/>
      <c r="N84" s="2187"/>
      <c r="O84" s="34"/>
      <c r="P84" s="34"/>
    </row>
    <row r="85" spans="13:16">
      <c r="M85" s="34"/>
      <c r="N85" s="2187"/>
      <c r="O85" s="34"/>
      <c r="P85" s="34"/>
    </row>
    <row r="86" spans="13:16">
      <c r="N86" s="850"/>
    </row>
    <row r="87" spans="13:16">
      <c r="N87" s="850"/>
    </row>
    <row r="88" spans="13:16">
      <c r="N88" s="850"/>
    </row>
    <row r="89" spans="13:16">
      <c r="N89" s="850"/>
    </row>
    <row r="90" spans="13:16">
      <c r="N90" s="850"/>
    </row>
    <row r="91" spans="13:16">
      <c r="N91" s="850"/>
    </row>
    <row r="92" spans="13:16">
      <c r="N92" s="850"/>
    </row>
    <row r="93" spans="13:16">
      <c r="N93" s="850"/>
    </row>
  </sheetData>
  <mergeCells count="4">
    <mergeCell ref="A1:A46"/>
    <mergeCell ref="F1:H1"/>
    <mergeCell ref="N1:N45"/>
    <mergeCell ref="N46:N47"/>
  </mergeCells>
  <printOptions gridLinesSet="0"/>
  <pageMargins left="0.65" right="0.25" top="0.5" bottom="0.5" header="0.25" footer="0.25"/>
  <pageSetup scale="78" orientation="landscape" verticalDpi="300" r:id="rId1"/>
  <headerFooter alignWithMargins="0"/>
</worksheet>
</file>

<file path=xl/worksheets/sheet65.xml><?xml version="1.0" encoding="utf-8"?>
<worksheet xmlns="http://schemas.openxmlformats.org/spreadsheetml/2006/main" xmlns:r="http://schemas.openxmlformats.org/officeDocument/2006/relationships">
  <sheetPr codeName="Sheet65"/>
  <dimension ref="A1:J59"/>
  <sheetViews>
    <sheetView zoomScaleNormal="100" workbookViewId="0"/>
  </sheetViews>
  <sheetFormatPr defaultRowHeight="12"/>
  <cols>
    <col min="1" max="1" width="6.25" customWidth="1"/>
    <col min="2" max="2" width="10.875" customWidth="1"/>
    <col min="3" max="8" width="10.75" customWidth="1"/>
    <col min="9" max="9" width="4.875" customWidth="1"/>
    <col min="10" max="10" width="9.125" customWidth="1"/>
  </cols>
  <sheetData>
    <row r="1" spans="1:10" ht="12.75">
      <c r="A1" s="1379"/>
      <c r="B1" s="2924"/>
      <c r="C1" s="2924"/>
      <c r="D1" s="2924"/>
      <c r="E1" s="2924"/>
      <c r="F1" s="2924"/>
      <c r="G1" s="165"/>
      <c r="H1" s="166"/>
      <c r="I1" s="166"/>
      <c r="J1" s="167"/>
    </row>
    <row r="2" spans="1:10" ht="12.75">
      <c r="A2" s="169"/>
      <c r="B2" s="170"/>
      <c r="C2" s="170"/>
      <c r="D2" s="170"/>
      <c r="E2" s="170"/>
      <c r="F2" s="170"/>
      <c r="G2" s="170"/>
      <c r="H2" s="170"/>
      <c r="I2" s="170"/>
      <c r="J2" s="171"/>
    </row>
    <row r="3" spans="1:10" ht="12.75">
      <c r="A3" s="172"/>
      <c r="B3" s="168"/>
      <c r="C3" s="168"/>
      <c r="D3" s="168"/>
      <c r="E3" s="168"/>
      <c r="F3" s="168"/>
      <c r="G3" s="168"/>
      <c r="H3" s="168"/>
      <c r="I3" s="168"/>
      <c r="J3" s="173"/>
    </row>
    <row r="4" spans="1:10">
      <c r="A4" s="3533" t="s">
        <v>617</v>
      </c>
      <c r="B4" s="3521"/>
      <c r="C4" s="3521"/>
      <c r="D4" s="3521"/>
      <c r="E4" s="3521"/>
      <c r="F4" s="3521"/>
      <c r="G4" s="3521"/>
      <c r="H4" s="3521"/>
      <c r="I4" s="3521"/>
      <c r="J4" s="3534"/>
    </row>
    <row r="5" spans="1:10" ht="12.75">
      <c r="A5" s="172"/>
      <c r="B5" s="168"/>
      <c r="C5" s="168"/>
      <c r="D5" s="168"/>
      <c r="E5" s="168"/>
      <c r="F5" s="168"/>
      <c r="G5" s="168"/>
      <c r="H5" s="168"/>
      <c r="I5" s="168"/>
      <c r="J5" s="173"/>
    </row>
    <row r="6" spans="1:10" ht="12.75">
      <c r="A6" s="169"/>
      <c r="B6" s="170"/>
      <c r="C6" s="170"/>
      <c r="D6" s="170"/>
      <c r="E6" s="170"/>
      <c r="F6" s="170"/>
      <c r="G6" s="170"/>
      <c r="H6" s="170"/>
      <c r="I6" s="170"/>
      <c r="J6" s="171"/>
    </row>
    <row r="7" spans="1:10" ht="12.75">
      <c r="A7" s="172"/>
      <c r="B7" s="174"/>
      <c r="C7" s="168"/>
      <c r="D7" s="168"/>
      <c r="E7" s="168"/>
      <c r="F7" s="168"/>
      <c r="G7" s="168"/>
      <c r="H7" s="168"/>
      <c r="I7" s="168"/>
      <c r="J7" s="173"/>
    </row>
    <row r="8" spans="1:10">
      <c r="A8" s="3535"/>
      <c r="B8" s="3536"/>
      <c r="C8" s="3536"/>
      <c r="D8" s="3536"/>
      <c r="E8" s="3536"/>
      <c r="F8" s="3536"/>
      <c r="G8" s="3536"/>
      <c r="H8" s="3536"/>
      <c r="I8" s="3536"/>
      <c r="J8" s="3537"/>
    </row>
    <row r="9" spans="1:10" ht="12.75">
      <c r="A9" s="172"/>
      <c r="B9" s="174"/>
      <c r="C9" s="168"/>
      <c r="D9" s="168"/>
      <c r="E9" s="168"/>
      <c r="F9" s="168"/>
      <c r="G9" s="168"/>
      <c r="H9" s="168"/>
      <c r="I9" s="168"/>
      <c r="J9" s="173"/>
    </row>
    <row r="10" spans="1:10" ht="12.75">
      <c r="A10" s="172"/>
      <c r="B10" s="175"/>
      <c r="C10" s="168"/>
      <c r="D10" s="168"/>
      <c r="E10" s="168"/>
      <c r="F10" s="168"/>
      <c r="G10" s="168"/>
      <c r="H10" s="168"/>
      <c r="I10" s="168"/>
      <c r="J10" s="173"/>
    </row>
    <row r="11" spans="1:10" ht="12.75">
      <c r="A11" s="172"/>
      <c r="B11" s="640"/>
      <c r="C11" s="168"/>
      <c r="D11" s="168"/>
      <c r="E11" s="168"/>
      <c r="F11" s="168"/>
      <c r="G11" s="168"/>
      <c r="H11" s="168"/>
      <c r="I11" s="168"/>
      <c r="J11" s="173"/>
    </row>
    <row r="12" spans="1:10" ht="12.75">
      <c r="A12" s="172"/>
      <c r="B12" s="640"/>
      <c r="C12" s="168"/>
      <c r="D12" s="168"/>
      <c r="E12" s="168"/>
      <c r="F12" s="168"/>
      <c r="G12" s="168"/>
      <c r="H12" s="168"/>
      <c r="I12" s="168"/>
      <c r="J12" s="173"/>
    </row>
    <row r="13" spans="1:10" ht="12.75">
      <c r="A13" s="172"/>
      <c r="B13" s="640"/>
      <c r="C13" s="168"/>
      <c r="D13" s="168"/>
      <c r="E13" s="168"/>
      <c r="F13" s="168"/>
      <c r="G13" s="168"/>
      <c r="H13" s="168"/>
      <c r="I13" s="168"/>
      <c r="J13" s="173"/>
    </row>
    <row r="14" spans="1:10" ht="12.75">
      <c r="A14" s="172"/>
      <c r="B14" s="737"/>
      <c r="C14" s="168"/>
      <c r="D14" s="168"/>
      <c r="E14" s="168"/>
      <c r="F14" s="168"/>
      <c r="G14" s="168"/>
      <c r="H14" s="168"/>
      <c r="I14" s="168"/>
      <c r="J14" s="173"/>
    </row>
    <row r="15" spans="1:10" ht="12.75">
      <c r="A15" s="172"/>
      <c r="B15" s="640"/>
      <c r="C15" s="168"/>
      <c r="D15" s="168"/>
      <c r="E15" s="168"/>
      <c r="F15" s="168"/>
      <c r="G15" s="168"/>
      <c r="H15" s="168"/>
      <c r="I15" s="168"/>
      <c r="J15" s="173"/>
    </row>
    <row r="16" spans="1:10" ht="12.75">
      <c r="A16" s="172"/>
      <c r="B16" s="737"/>
      <c r="C16" s="168"/>
      <c r="D16" s="168"/>
      <c r="E16" s="168"/>
      <c r="F16" s="168"/>
      <c r="G16" s="168"/>
      <c r="H16" s="168"/>
      <c r="I16" s="168"/>
      <c r="J16" s="173"/>
    </row>
    <row r="17" spans="1:10" ht="12.75">
      <c r="A17" s="172"/>
      <c r="B17" s="168" t="s">
        <v>618</v>
      </c>
      <c r="C17" s="168"/>
      <c r="D17" s="168"/>
      <c r="E17" s="168"/>
      <c r="F17" s="168"/>
      <c r="G17" s="168"/>
      <c r="H17" s="168"/>
      <c r="I17" s="168"/>
      <c r="J17" s="173"/>
    </row>
    <row r="18" spans="1:10" ht="12.75">
      <c r="A18" s="172"/>
      <c r="B18" s="168"/>
      <c r="C18" s="168"/>
      <c r="D18" s="168"/>
      <c r="E18" s="168"/>
      <c r="F18" s="168"/>
      <c r="G18" s="168"/>
      <c r="H18" s="168"/>
      <c r="I18" s="168"/>
      <c r="J18" s="173"/>
    </row>
    <row r="19" spans="1:10" ht="12.75">
      <c r="A19" s="172"/>
      <c r="B19" s="168"/>
      <c r="C19" s="168"/>
      <c r="D19" s="168"/>
      <c r="E19" s="168"/>
      <c r="F19" s="168"/>
      <c r="G19" s="168"/>
      <c r="H19" s="168"/>
      <c r="I19" s="168"/>
      <c r="J19" s="173"/>
    </row>
    <row r="20" spans="1:10" ht="12.75">
      <c r="A20" s="172"/>
      <c r="B20" s="168"/>
      <c r="C20" s="168"/>
      <c r="D20" s="168"/>
      <c r="E20" s="168"/>
      <c r="F20" s="168"/>
      <c r="G20" s="168"/>
      <c r="H20" s="168"/>
      <c r="I20" s="168"/>
      <c r="J20" s="173"/>
    </row>
    <row r="21" spans="1:10" ht="12.75">
      <c r="A21" s="172"/>
      <c r="B21" s="168"/>
      <c r="C21" s="168"/>
      <c r="D21" s="168"/>
      <c r="E21" s="168"/>
      <c r="F21" s="168"/>
      <c r="G21" s="168"/>
      <c r="H21" s="168"/>
      <c r="I21" s="168"/>
      <c r="J21" s="173"/>
    </row>
    <row r="22" spans="1:10" ht="12.75">
      <c r="A22" s="172"/>
      <c r="B22" s="168"/>
      <c r="C22" s="168"/>
      <c r="D22" s="168"/>
      <c r="E22" s="168"/>
      <c r="F22" s="168"/>
      <c r="G22" s="168"/>
      <c r="H22" s="168"/>
      <c r="I22" s="168"/>
      <c r="J22" s="173"/>
    </row>
    <row r="23" spans="1:10" ht="12.75">
      <c r="A23" s="172"/>
      <c r="B23" s="168"/>
      <c r="C23" s="168"/>
      <c r="D23" s="168"/>
      <c r="E23" s="168"/>
      <c r="F23" s="168"/>
      <c r="G23" s="168"/>
      <c r="H23" s="168"/>
      <c r="I23" s="168"/>
      <c r="J23" s="173"/>
    </row>
    <row r="24" spans="1:10" ht="12.75">
      <c r="A24" s="172"/>
      <c r="B24" s="168"/>
      <c r="C24" s="168"/>
      <c r="D24" s="168"/>
      <c r="E24" s="168"/>
      <c r="F24" s="168"/>
      <c r="G24" s="168"/>
      <c r="H24" s="168"/>
      <c r="I24" s="168"/>
      <c r="J24" s="173"/>
    </row>
    <row r="25" spans="1:10" ht="12.75">
      <c r="A25" s="172"/>
      <c r="B25" s="168"/>
      <c r="C25" s="168"/>
      <c r="D25" s="168"/>
      <c r="E25" s="168"/>
      <c r="F25" s="168"/>
      <c r="G25" s="168"/>
      <c r="H25" s="168"/>
      <c r="I25" s="168"/>
      <c r="J25" s="173"/>
    </row>
    <row r="26" spans="1:10" ht="12.75">
      <c r="A26" s="172"/>
      <c r="B26" s="168"/>
      <c r="C26" s="168"/>
      <c r="D26" s="168"/>
      <c r="E26" s="168"/>
      <c r="F26" s="168"/>
      <c r="G26" s="168"/>
      <c r="H26" s="168"/>
      <c r="I26" s="168"/>
      <c r="J26" s="173"/>
    </row>
    <row r="27" spans="1:10" ht="12.75">
      <c r="A27" s="172"/>
      <c r="B27" s="168"/>
      <c r="C27" s="168"/>
      <c r="D27" s="168"/>
      <c r="E27" s="168"/>
      <c r="F27" s="168"/>
      <c r="G27" s="168"/>
      <c r="H27" s="168"/>
      <c r="I27" s="168"/>
      <c r="J27" s="173"/>
    </row>
    <row r="28" spans="1:10" ht="12.75">
      <c r="A28" s="172"/>
      <c r="B28" s="168"/>
      <c r="C28" s="168"/>
      <c r="D28" s="168"/>
      <c r="E28" s="168"/>
      <c r="F28" s="168"/>
      <c r="G28" s="168"/>
      <c r="H28" s="168"/>
      <c r="I28" s="168"/>
      <c r="J28" s="173"/>
    </row>
    <row r="29" spans="1:10" ht="12.75">
      <c r="A29" s="172"/>
      <c r="B29" s="168"/>
      <c r="C29" s="168"/>
      <c r="D29" s="168"/>
      <c r="E29" s="168"/>
      <c r="F29" s="168"/>
      <c r="G29" s="168"/>
      <c r="H29" s="168"/>
      <c r="I29" s="168"/>
      <c r="J29" s="173"/>
    </row>
    <row r="30" spans="1:10" ht="12.75">
      <c r="A30" s="3538" t="s">
        <v>619</v>
      </c>
      <c r="B30" s="3539"/>
      <c r="C30" s="3539"/>
      <c r="D30" s="3539"/>
      <c r="E30" s="3539"/>
      <c r="F30" s="3539"/>
      <c r="G30" s="3539"/>
      <c r="H30" s="3539"/>
      <c r="I30" s="3539"/>
      <c r="J30" s="3540"/>
    </row>
    <row r="31" spans="1:10" ht="12.75">
      <c r="A31" s="172"/>
      <c r="B31" s="168"/>
      <c r="C31" s="168"/>
      <c r="D31" s="168"/>
      <c r="E31" s="168"/>
      <c r="F31" s="168"/>
      <c r="G31" s="168"/>
      <c r="H31" s="168"/>
      <c r="I31" s="168"/>
      <c r="J31" s="173"/>
    </row>
    <row r="32" spans="1:10" ht="12.75">
      <c r="A32" s="172"/>
      <c r="B32" s="168"/>
      <c r="C32" s="168"/>
      <c r="D32" s="168"/>
      <c r="E32" s="168"/>
      <c r="F32" s="168"/>
      <c r="G32" s="168"/>
      <c r="H32" s="168"/>
      <c r="I32" s="168"/>
      <c r="J32" s="173"/>
    </row>
    <row r="33" spans="1:10" ht="12.75">
      <c r="A33" s="172"/>
      <c r="B33" s="168"/>
      <c r="C33" s="168"/>
      <c r="D33" s="168"/>
      <c r="E33" s="168"/>
      <c r="F33" s="168"/>
      <c r="G33" s="168"/>
      <c r="H33" s="168"/>
      <c r="I33" s="168"/>
      <c r="J33" s="173"/>
    </row>
    <row r="34" spans="1:10" ht="12.75">
      <c r="A34" s="172"/>
      <c r="B34" s="168"/>
      <c r="C34" s="168"/>
      <c r="D34" s="168"/>
      <c r="E34" s="168"/>
      <c r="F34" s="168"/>
      <c r="G34" s="168"/>
      <c r="H34" s="168"/>
      <c r="I34" s="168"/>
      <c r="J34" s="173"/>
    </row>
    <row r="35" spans="1:10" ht="12.75">
      <c r="A35" s="172"/>
      <c r="B35" s="168"/>
      <c r="C35" s="168"/>
      <c r="D35" s="168"/>
      <c r="E35" s="168"/>
      <c r="F35" s="168"/>
      <c r="G35" s="168"/>
      <c r="H35" s="168"/>
      <c r="I35" s="168"/>
      <c r="J35" s="173"/>
    </row>
    <row r="36" spans="1:10" ht="12.75">
      <c r="A36" s="172"/>
      <c r="B36" s="168"/>
      <c r="C36" s="168"/>
      <c r="D36" s="168"/>
      <c r="E36" s="168"/>
      <c r="F36" s="168"/>
      <c r="G36" s="168"/>
      <c r="H36" s="168"/>
      <c r="I36" s="168"/>
      <c r="J36" s="173"/>
    </row>
    <row r="37" spans="1:10" ht="12.75">
      <c r="A37" s="172"/>
      <c r="B37" s="168"/>
      <c r="C37" s="168"/>
      <c r="D37" s="168"/>
      <c r="E37" s="168"/>
      <c r="F37" s="168"/>
      <c r="G37" s="168"/>
      <c r="H37" s="168"/>
      <c r="I37" s="168"/>
      <c r="J37" s="173"/>
    </row>
    <row r="38" spans="1:10" ht="12.75">
      <c r="A38" s="172"/>
      <c r="B38" s="168"/>
      <c r="C38" s="168"/>
      <c r="D38" s="168"/>
      <c r="E38" s="168"/>
      <c r="F38" s="168"/>
      <c r="G38" s="168"/>
      <c r="H38" s="168"/>
      <c r="I38" s="168"/>
      <c r="J38" s="173"/>
    </row>
    <row r="39" spans="1:10" ht="12.75">
      <c r="A39" s="172"/>
      <c r="B39" s="168"/>
      <c r="C39" s="168"/>
      <c r="D39" s="168"/>
      <c r="E39" s="168"/>
      <c r="F39" s="168"/>
      <c r="G39" s="168"/>
      <c r="H39" s="168"/>
      <c r="I39" s="168"/>
      <c r="J39" s="173"/>
    </row>
    <row r="40" spans="1:10" ht="12.75">
      <c r="A40" s="172"/>
      <c r="B40" s="168"/>
      <c r="C40" s="168"/>
      <c r="D40" s="168"/>
      <c r="E40" s="168"/>
      <c r="F40" s="168"/>
      <c r="G40" s="168"/>
      <c r="H40" s="168"/>
      <c r="I40" s="168"/>
      <c r="J40" s="173"/>
    </row>
    <row r="41" spans="1:10" ht="12.75">
      <c r="A41" s="172"/>
      <c r="B41" s="168"/>
      <c r="C41" s="168"/>
      <c r="D41" s="168"/>
      <c r="E41" s="168"/>
      <c r="F41" s="168"/>
      <c r="G41" s="168"/>
      <c r="H41" s="168"/>
      <c r="I41" s="168"/>
      <c r="J41" s="173"/>
    </row>
    <row r="42" spans="1:10" ht="12.75">
      <c r="A42" s="172"/>
      <c r="B42" s="168"/>
      <c r="C42" s="168"/>
      <c r="D42" s="168"/>
      <c r="E42" s="168"/>
      <c r="F42" s="168"/>
      <c r="G42" s="168"/>
      <c r="H42" s="168"/>
      <c r="I42" s="168"/>
      <c r="J42" s="173"/>
    </row>
    <row r="43" spans="1:10" ht="12.75">
      <c r="A43" s="172"/>
      <c r="B43" s="168"/>
      <c r="C43" s="168"/>
      <c r="D43" s="168"/>
      <c r="E43" s="168"/>
      <c r="F43" s="168"/>
      <c r="G43" s="168"/>
      <c r="H43" s="168"/>
      <c r="I43" s="168"/>
      <c r="J43" s="173"/>
    </row>
    <row r="44" spans="1:10" ht="12.75">
      <c r="A44" s="172"/>
      <c r="B44" s="168"/>
      <c r="C44" s="168"/>
      <c r="D44" s="168"/>
      <c r="E44" s="168"/>
      <c r="F44" s="168"/>
      <c r="G44" s="168"/>
      <c r="H44" s="168"/>
      <c r="I44" s="168"/>
      <c r="J44" s="173"/>
    </row>
    <row r="45" spans="1:10" ht="12.75">
      <c r="A45" s="172"/>
      <c r="B45" s="168"/>
      <c r="C45" s="168"/>
      <c r="D45" s="168"/>
      <c r="E45" s="168"/>
      <c r="F45" s="168"/>
      <c r="G45" s="168"/>
      <c r="H45" s="168"/>
      <c r="I45" s="168"/>
      <c r="J45" s="173"/>
    </row>
    <row r="46" spans="1:10" ht="12.75">
      <c r="A46" s="172"/>
      <c r="B46" s="168"/>
      <c r="C46" s="168"/>
      <c r="D46" s="168"/>
      <c r="E46" s="168"/>
      <c r="F46" s="168"/>
      <c r="G46" s="168"/>
      <c r="H46" s="168"/>
      <c r="I46" s="168"/>
      <c r="J46" s="173"/>
    </row>
    <row r="47" spans="1:10" ht="12.75">
      <c r="A47" s="172"/>
      <c r="B47" s="168"/>
      <c r="C47" s="168"/>
      <c r="D47" s="168"/>
      <c r="E47" s="168"/>
      <c r="F47" s="168"/>
      <c r="G47" s="168"/>
      <c r="H47" s="168"/>
      <c r="I47" s="168"/>
      <c r="J47" s="173"/>
    </row>
    <row r="48" spans="1:10" ht="12.75">
      <c r="A48" s="172"/>
      <c r="B48" s="168"/>
      <c r="C48" s="168"/>
      <c r="D48" s="168"/>
      <c r="E48" s="168"/>
      <c r="F48" s="168"/>
      <c r="G48" s="168"/>
      <c r="H48" s="168"/>
      <c r="I48" s="168"/>
      <c r="J48" s="173"/>
    </row>
    <row r="49" spans="1:10" ht="12.75">
      <c r="A49" s="172"/>
      <c r="B49" s="168"/>
      <c r="C49" s="168"/>
      <c r="D49" s="168"/>
      <c r="E49" s="168"/>
      <c r="F49" s="168"/>
      <c r="G49" s="168"/>
      <c r="H49" s="168"/>
      <c r="I49" s="168"/>
      <c r="J49" s="173"/>
    </row>
    <row r="50" spans="1:10" ht="12.75">
      <c r="A50" s="172"/>
      <c r="B50" s="168"/>
      <c r="C50" s="168"/>
      <c r="D50" s="168"/>
      <c r="E50" s="168"/>
      <c r="F50" s="168"/>
      <c r="G50" s="168"/>
      <c r="H50" s="168"/>
      <c r="I50" s="168"/>
      <c r="J50" s="173"/>
    </row>
    <row r="51" spans="1:10" ht="12.75">
      <c r="A51" s="172"/>
      <c r="B51" s="168"/>
      <c r="C51" s="168"/>
      <c r="D51" s="168"/>
      <c r="E51" s="168"/>
      <c r="F51" s="168"/>
      <c r="G51" s="168"/>
      <c r="H51" s="168"/>
      <c r="I51" s="168"/>
      <c r="J51" s="173"/>
    </row>
    <row r="52" spans="1:10" ht="12.75">
      <c r="A52" s="172"/>
      <c r="B52" s="168"/>
      <c r="C52" s="168"/>
      <c r="D52" s="168"/>
      <c r="E52" s="168"/>
      <c r="F52" s="168"/>
      <c r="G52" s="168"/>
      <c r="H52" s="168"/>
      <c r="I52" s="168"/>
      <c r="J52" s="173"/>
    </row>
    <row r="53" spans="1:10" ht="12.75">
      <c r="A53" s="172"/>
      <c r="B53" s="168"/>
      <c r="C53" s="168"/>
      <c r="D53" s="168"/>
      <c r="E53" s="168"/>
      <c r="F53" s="168"/>
      <c r="G53" s="168"/>
      <c r="H53" s="168"/>
      <c r="I53" s="168"/>
      <c r="J53" s="173"/>
    </row>
    <row r="54" spans="1:10" ht="12.75">
      <c r="A54" s="172"/>
      <c r="B54" s="168"/>
      <c r="C54" s="168"/>
      <c r="D54" s="168"/>
      <c r="E54" s="168"/>
      <c r="F54" s="168"/>
      <c r="G54" s="168"/>
      <c r="H54" s="168"/>
      <c r="I54" s="168"/>
      <c r="J54" s="173"/>
    </row>
    <row r="55" spans="1:10" ht="12.75">
      <c r="A55" s="172"/>
      <c r="B55" s="168"/>
      <c r="C55" s="168"/>
      <c r="D55" s="168"/>
      <c r="E55" s="168"/>
      <c r="F55" s="168"/>
      <c r="G55" s="168"/>
      <c r="H55" s="168"/>
      <c r="I55" s="168"/>
      <c r="J55" s="173"/>
    </row>
    <row r="56" spans="1:10" ht="35.25" customHeight="1">
      <c r="A56" s="172"/>
      <c r="B56" s="168"/>
      <c r="C56" s="168"/>
      <c r="D56" s="168"/>
      <c r="E56" s="168"/>
      <c r="F56" s="168"/>
      <c r="G56" s="168"/>
      <c r="H56" s="168"/>
      <c r="I56" s="168"/>
      <c r="J56" s="173"/>
    </row>
    <row r="57" spans="1:10" ht="47.25" customHeight="1">
      <c r="A57" s="179"/>
      <c r="B57" s="180"/>
      <c r="C57" s="180"/>
      <c r="D57" s="180"/>
      <c r="E57" s="180"/>
      <c r="F57" s="180"/>
      <c r="G57" s="180"/>
      <c r="H57" s="180"/>
      <c r="I57" s="180"/>
      <c r="J57" s="181"/>
    </row>
    <row r="58" spans="1:10" ht="12.75">
      <c r="A58" s="168"/>
      <c r="B58" s="168"/>
      <c r="C58" s="168"/>
      <c r="D58" s="168"/>
      <c r="E58" s="168"/>
      <c r="F58" s="168"/>
      <c r="G58" s="168"/>
      <c r="H58" s="168"/>
      <c r="I58" s="168"/>
      <c r="J58" s="168"/>
    </row>
    <row r="59" spans="1:10" ht="24.75" customHeight="1">
      <c r="A59" s="168"/>
      <c r="B59" s="168"/>
      <c r="C59" s="168"/>
      <c r="D59" s="168"/>
      <c r="E59" s="168"/>
      <c r="F59" s="168"/>
      <c r="G59" s="168"/>
      <c r="H59" s="168"/>
      <c r="I59" s="168"/>
      <c r="J59" s="168"/>
    </row>
  </sheetData>
  <mergeCells count="3">
    <mergeCell ref="A4:J4"/>
    <mergeCell ref="A8:J8"/>
    <mergeCell ref="A30:J30"/>
  </mergeCells>
  <pageMargins left="0.65" right="0.25" top="0.5" bottom="0.5" header="0.25" footer="0.25"/>
  <pageSetup scale="93" orientation="portrait" r:id="rId1"/>
  <headerFooter alignWithMargins="0">
    <oddHeader>&amp;L&amp;"Arial,Regular"&amp;8 76&amp;R&amp;"Arial,Regular"&amp;8Road Initials: UPRR  Year: 2012</oddHeader>
    <oddFooter>&amp;L&amp;"Arial,Regular"&amp;8Railroad Annual Report R-1</oddFooter>
  </headerFooter>
</worksheet>
</file>

<file path=xl/worksheets/sheet66.xml><?xml version="1.0" encoding="utf-8"?>
<worksheet xmlns="http://schemas.openxmlformats.org/spreadsheetml/2006/main" xmlns:r="http://schemas.openxmlformats.org/officeDocument/2006/relationships">
  <sheetPr syncVertical="1" syncRef="A1" transitionEvaluation="1" codeName="Sheet66">
    <pageSetUpPr fitToPage="1"/>
  </sheetPr>
  <dimension ref="A1:K64"/>
  <sheetViews>
    <sheetView showGridLines="0" zoomScaleNormal="100" zoomScaleSheetLayoutView="87" workbookViewId="0">
      <selection sqref="A1:A15"/>
    </sheetView>
  </sheetViews>
  <sheetFormatPr defaultColWidth="5.625" defaultRowHeight="12.75"/>
  <cols>
    <col min="1" max="1" width="3" style="1869" customWidth="1"/>
    <col min="2" max="2" width="2.125" style="1751" customWidth="1"/>
    <col min="3" max="3" width="65.5" style="1751" customWidth="1"/>
    <col min="4" max="4" width="2.25" style="1751" customWidth="1"/>
    <col min="5" max="5" width="2.125" style="1751" customWidth="1"/>
    <col min="6" max="6" width="31.125" style="1751" customWidth="1"/>
    <col min="7" max="7" width="37.25" style="1751" customWidth="1"/>
    <col min="8" max="8" width="3" style="30" customWidth="1"/>
    <col min="9" max="16384" width="5.625" style="1869"/>
  </cols>
  <sheetData>
    <row r="1" spans="1:11">
      <c r="A1" s="3565" t="s">
        <v>383</v>
      </c>
      <c r="B1" s="2468"/>
      <c r="C1" s="2960" t="s">
        <v>2456</v>
      </c>
      <c r="D1" s="2960"/>
      <c r="E1" s="2960"/>
      <c r="F1" s="2960"/>
      <c r="G1" s="1858"/>
      <c r="H1" s="3569" t="s">
        <v>3183</v>
      </c>
      <c r="I1" s="1861"/>
    </row>
    <row r="2" spans="1:11">
      <c r="A2" s="3565"/>
      <c r="B2" s="1868"/>
      <c r="C2" s="2976"/>
      <c r="D2" s="2976"/>
      <c r="E2" s="2976"/>
      <c r="F2" s="2976"/>
      <c r="G2" s="2851"/>
      <c r="H2" s="3569"/>
      <c r="I2" s="1861"/>
    </row>
    <row r="3" spans="1:11">
      <c r="A3" s="3566"/>
      <c r="B3" s="2766"/>
      <c r="C3" s="2751" t="s">
        <v>2457</v>
      </c>
      <c r="D3" s="2751"/>
      <c r="E3" s="2751"/>
      <c r="F3" s="2751"/>
      <c r="G3" s="2469"/>
      <c r="H3" s="3570"/>
      <c r="I3" s="1861"/>
    </row>
    <row r="4" spans="1:11">
      <c r="A4" s="3566"/>
      <c r="B4" s="2766"/>
      <c r="C4" s="2751"/>
      <c r="D4" s="2751"/>
      <c r="E4" s="2751"/>
      <c r="F4" s="2751"/>
      <c r="G4" s="2469"/>
      <c r="H4" s="3570"/>
      <c r="I4" s="1861"/>
    </row>
    <row r="5" spans="1:11">
      <c r="A5" s="3566"/>
      <c r="B5" s="1821" t="s">
        <v>65</v>
      </c>
      <c r="C5" s="2751" t="s">
        <v>3202</v>
      </c>
      <c r="D5" s="2751"/>
      <c r="E5" s="1822" t="s">
        <v>620</v>
      </c>
      <c r="F5" s="2751" t="s">
        <v>3203</v>
      </c>
      <c r="G5" s="2469"/>
      <c r="H5" s="3570"/>
      <c r="I5" s="1861"/>
    </row>
    <row r="6" spans="1:11">
      <c r="A6" s="3566"/>
      <c r="B6" s="2766" t="s">
        <v>3204</v>
      </c>
      <c r="C6" s="2751"/>
      <c r="D6" s="2751"/>
      <c r="E6" s="2751" t="s">
        <v>3205</v>
      </c>
      <c r="F6" s="2751"/>
      <c r="G6" s="2469"/>
      <c r="H6" s="3570"/>
      <c r="I6" s="1861"/>
    </row>
    <row r="7" spans="1:11">
      <c r="A7" s="3566"/>
      <c r="B7" s="2766"/>
      <c r="C7" s="2751"/>
      <c r="D7" s="2751"/>
      <c r="E7" s="2751" t="s">
        <v>3206</v>
      </c>
      <c r="F7" s="2751"/>
      <c r="G7" s="2469"/>
      <c r="H7" s="3570"/>
      <c r="I7" s="2470"/>
      <c r="J7" s="2961"/>
      <c r="K7" s="2961"/>
    </row>
    <row r="8" spans="1:11">
      <c r="A8" s="3566"/>
      <c r="B8" s="1821" t="s">
        <v>67</v>
      </c>
      <c r="C8" s="2751" t="s">
        <v>3207</v>
      </c>
      <c r="D8" s="2751"/>
      <c r="E8" s="2751" t="s">
        <v>3208</v>
      </c>
      <c r="F8" s="2751"/>
      <c r="G8" s="2469"/>
      <c r="H8" s="3570"/>
      <c r="I8" s="2470"/>
      <c r="J8" s="2961"/>
      <c r="K8" s="2961"/>
    </row>
    <row r="9" spans="1:11">
      <c r="A9" s="3566"/>
      <c r="B9" s="2766" t="s">
        <v>3209</v>
      </c>
      <c r="C9" s="2751"/>
      <c r="D9" s="2751"/>
      <c r="E9" s="2751" t="s">
        <v>3210</v>
      </c>
      <c r="F9" s="2751"/>
      <c r="G9" s="2469"/>
      <c r="H9" s="3570"/>
      <c r="I9" s="2470"/>
      <c r="J9" s="2961"/>
      <c r="K9" s="2961"/>
    </row>
    <row r="10" spans="1:11">
      <c r="A10" s="3566"/>
      <c r="B10" s="2766" t="s">
        <v>3211</v>
      </c>
      <c r="C10" s="2751"/>
      <c r="D10" s="2751"/>
      <c r="E10" s="2751" t="s">
        <v>3212</v>
      </c>
      <c r="F10" s="2751"/>
      <c r="G10" s="2469"/>
      <c r="H10" s="3570"/>
      <c r="I10" s="2470"/>
      <c r="J10" s="2961"/>
      <c r="K10" s="2961"/>
    </row>
    <row r="11" spans="1:11">
      <c r="A11" s="3566"/>
      <c r="B11" s="2766"/>
      <c r="C11" s="2751"/>
      <c r="D11" s="2751"/>
      <c r="E11" s="2751"/>
      <c r="F11" s="2751"/>
      <c r="G11" s="2469"/>
      <c r="H11" s="3570"/>
      <c r="I11" s="2470"/>
      <c r="J11" s="2961"/>
      <c r="K11" s="2961"/>
    </row>
    <row r="12" spans="1:11">
      <c r="A12" s="3566"/>
      <c r="B12" s="1821" t="s">
        <v>68</v>
      </c>
      <c r="C12" s="2751" t="s">
        <v>3213</v>
      </c>
      <c r="D12" s="2751"/>
      <c r="E12" s="1822" t="s">
        <v>621</v>
      </c>
      <c r="F12" s="2751" t="s">
        <v>3214</v>
      </c>
      <c r="G12" s="2857"/>
      <c r="H12" s="3570"/>
      <c r="I12" s="2470"/>
      <c r="J12" s="2961"/>
      <c r="K12" s="2961"/>
    </row>
    <row r="13" spans="1:11">
      <c r="A13" s="3566"/>
      <c r="B13" s="2766" t="s">
        <v>3215</v>
      </c>
      <c r="C13" s="2751"/>
      <c r="D13" s="2751"/>
      <c r="E13" s="2751" t="s">
        <v>3216</v>
      </c>
      <c r="F13" s="2751"/>
      <c r="G13" s="2469"/>
      <c r="H13" s="3570"/>
      <c r="I13" s="2470"/>
      <c r="J13" s="2961"/>
      <c r="K13" s="2961"/>
    </row>
    <row r="14" spans="1:11">
      <c r="A14" s="3566"/>
      <c r="B14" s="2766" t="s">
        <v>3217</v>
      </c>
      <c r="C14" s="2751"/>
      <c r="D14" s="2751"/>
      <c r="E14" s="2751" t="s">
        <v>3218</v>
      </c>
      <c r="F14" s="2751"/>
      <c r="G14" s="2469"/>
      <c r="H14" s="3570"/>
      <c r="I14" s="2470"/>
      <c r="J14" s="2961"/>
      <c r="K14" s="2961"/>
    </row>
    <row r="15" spans="1:11">
      <c r="A15" s="3566"/>
      <c r="B15" s="2766" t="s">
        <v>3219</v>
      </c>
      <c r="C15" s="2751"/>
      <c r="D15" s="2751"/>
      <c r="E15" s="2751"/>
      <c r="F15" s="2751"/>
      <c r="G15" s="2469"/>
      <c r="H15" s="3570"/>
      <c r="I15" s="2470"/>
      <c r="J15" s="2961"/>
      <c r="K15" s="2961"/>
    </row>
    <row r="16" spans="1:11">
      <c r="A16" s="3567"/>
      <c r="B16" s="2766"/>
      <c r="C16" s="2751"/>
      <c r="D16" s="2751"/>
      <c r="E16" s="1822" t="s">
        <v>1199</v>
      </c>
      <c r="F16" s="2751" t="s">
        <v>232</v>
      </c>
      <c r="G16" s="2857"/>
      <c r="H16" s="850"/>
      <c r="I16" s="2470"/>
      <c r="J16" s="2961"/>
      <c r="K16" s="2961"/>
    </row>
    <row r="17" spans="1:11">
      <c r="A17" s="3567"/>
      <c r="B17" s="1821" t="s">
        <v>69</v>
      </c>
      <c r="C17" s="2751" t="s">
        <v>3220</v>
      </c>
      <c r="D17" s="2751"/>
      <c r="E17" s="2751"/>
      <c r="F17" s="2751"/>
      <c r="G17" s="2469"/>
      <c r="H17" s="850"/>
      <c r="I17" s="2470"/>
      <c r="J17" s="2961"/>
      <c r="K17" s="2961"/>
    </row>
    <row r="18" spans="1:11">
      <c r="A18" s="3568"/>
      <c r="B18" s="2766" t="s">
        <v>3221</v>
      </c>
      <c r="C18" s="2751"/>
      <c r="D18" s="2751"/>
      <c r="E18" s="2751"/>
      <c r="F18" s="2751" t="s">
        <v>2458</v>
      </c>
      <c r="G18" s="2469" t="s">
        <v>3222</v>
      </c>
      <c r="H18" s="850"/>
      <c r="I18" s="2470"/>
      <c r="J18" s="2961"/>
      <c r="K18" s="2961"/>
    </row>
    <row r="19" spans="1:11">
      <c r="A19" s="3568"/>
      <c r="B19" s="2766" t="s">
        <v>3223</v>
      </c>
      <c r="C19" s="2751"/>
      <c r="D19" s="2751"/>
      <c r="E19" s="2751"/>
      <c r="F19" s="2751"/>
      <c r="G19" s="2469"/>
      <c r="H19" s="850"/>
      <c r="I19" s="2470"/>
      <c r="J19" s="2961"/>
      <c r="K19" s="2961"/>
    </row>
    <row r="20" spans="1:11">
      <c r="A20" s="3568"/>
      <c r="B20" s="2766" t="s">
        <v>3224</v>
      </c>
      <c r="C20" s="2751"/>
      <c r="D20" s="2751"/>
      <c r="E20" s="2751"/>
      <c r="F20" s="2751" t="s">
        <v>289</v>
      </c>
      <c r="G20" s="2469" t="s">
        <v>3225</v>
      </c>
      <c r="H20" s="850"/>
      <c r="I20" s="2470"/>
      <c r="J20" s="2961"/>
      <c r="K20" s="2961"/>
    </row>
    <row r="21" spans="1:11">
      <c r="A21" s="3568"/>
      <c r="B21" s="2766" t="s">
        <v>3226</v>
      </c>
      <c r="C21" s="2751"/>
      <c r="D21" s="2751"/>
      <c r="E21" s="2751"/>
      <c r="F21" s="2751" t="s">
        <v>291</v>
      </c>
      <c r="G21" s="2469" t="s">
        <v>3227</v>
      </c>
      <c r="H21" s="850"/>
      <c r="I21" s="2470"/>
      <c r="J21" s="2961"/>
      <c r="K21" s="2961"/>
    </row>
    <row r="22" spans="1:11">
      <c r="A22" s="3568"/>
      <c r="B22" s="2766" t="s">
        <v>3228</v>
      </c>
      <c r="C22" s="2751"/>
      <c r="D22" s="2751"/>
      <c r="E22" s="2751"/>
      <c r="F22" s="2751" t="s">
        <v>293</v>
      </c>
      <c r="G22" s="2469" t="s">
        <v>3229</v>
      </c>
      <c r="H22" s="850"/>
      <c r="I22" s="2470"/>
      <c r="J22" s="2961"/>
      <c r="K22" s="2961"/>
    </row>
    <row r="23" spans="1:11">
      <c r="A23" s="3568"/>
      <c r="B23" s="2766"/>
      <c r="C23" s="2751"/>
      <c r="D23" s="2751"/>
      <c r="E23" s="2751"/>
      <c r="F23" s="2751" t="s">
        <v>295</v>
      </c>
      <c r="G23" s="2469" t="s">
        <v>3230</v>
      </c>
      <c r="H23" s="850"/>
      <c r="I23" s="2470"/>
      <c r="J23" s="2961"/>
      <c r="K23" s="2961"/>
    </row>
    <row r="24" spans="1:11">
      <c r="A24" s="3568"/>
      <c r="B24" s="1821" t="s">
        <v>70</v>
      </c>
      <c r="C24" s="2751" t="s">
        <v>3231</v>
      </c>
      <c r="D24" s="2751"/>
      <c r="E24" s="2751"/>
      <c r="F24" s="2751" t="s">
        <v>297</v>
      </c>
      <c r="G24" s="2469" t="s">
        <v>3232</v>
      </c>
      <c r="H24" s="850"/>
      <c r="I24" s="2470"/>
      <c r="J24" s="2961"/>
      <c r="K24" s="2961"/>
    </row>
    <row r="25" spans="1:11">
      <c r="A25" s="3568"/>
      <c r="B25" s="2766" t="s">
        <v>3233</v>
      </c>
      <c r="C25" s="2751"/>
      <c r="D25" s="2751"/>
      <c r="E25" s="2751"/>
      <c r="F25" s="2751" t="s">
        <v>299</v>
      </c>
      <c r="G25" s="2469" t="s">
        <v>3234</v>
      </c>
      <c r="H25" s="850"/>
      <c r="I25" s="2470"/>
      <c r="J25" s="2961"/>
      <c r="K25" s="2961"/>
    </row>
    <row r="26" spans="1:11">
      <c r="A26" s="3568"/>
      <c r="B26" s="2766" t="s">
        <v>3235</v>
      </c>
      <c r="C26" s="2751"/>
      <c r="D26" s="2751"/>
      <c r="E26" s="2751"/>
      <c r="F26" s="2751"/>
      <c r="G26" s="2469"/>
      <c r="H26" s="850"/>
      <c r="I26" s="2470"/>
      <c r="J26" s="2961"/>
      <c r="K26" s="2961"/>
    </row>
    <row r="27" spans="1:11">
      <c r="A27" s="3568"/>
      <c r="B27" s="2766"/>
      <c r="C27" s="2751"/>
      <c r="D27" s="2751"/>
      <c r="E27" s="2751"/>
      <c r="F27" s="2751" t="s">
        <v>3236</v>
      </c>
      <c r="G27" s="2469"/>
      <c r="H27" s="850"/>
      <c r="I27" s="2470"/>
      <c r="J27" s="2961"/>
      <c r="K27" s="2961"/>
    </row>
    <row r="28" spans="1:11">
      <c r="A28" s="3568"/>
      <c r="B28" s="1821" t="s">
        <v>514</v>
      </c>
      <c r="C28" s="2751" t="s">
        <v>3237</v>
      </c>
      <c r="D28" s="2751"/>
      <c r="E28" s="2751"/>
      <c r="F28" s="2751"/>
      <c r="G28" s="2469"/>
      <c r="H28" s="850"/>
      <c r="I28" s="2470"/>
      <c r="J28" s="2961"/>
      <c r="K28" s="2961"/>
    </row>
    <row r="29" spans="1:11">
      <c r="A29" s="3568"/>
      <c r="B29" s="2766" t="s">
        <v>3238</v>
      </c>
      <c r="C29" s="2751"/>
      <c r="D29" s="2751"/>
      <c r="E29" s="2751"/>
      <c r="F29" s="2751" t="s">
        <v>3239</v>
      </c>
      <c r="G29" s="2469"/>
      <c r="H29" s="850"/>
      <c r="I29" s="2470"/>
      <c r="J29" s="2961"/>
      <c r="K29" s="2961"/>
    </row>
    <row r="30" spans="1:11">
      <c r="A30" s="3568"/>
      <c r="B30" s="2766" t="s">
        <v>3240</v>
      </c>
      <c r="C30" s="2751"/>
      <c r="D30" s="2751"/>
      <c r="E30" s="3092"/>
      <c r="F30" s="2751" t="s">
        <v>3241</v>
      </c>
      <c r="G30" s="2469"/>
      <c r="H30" s="850"/>
      <c r="I30" s="2470"/>
      <c r="J30" s="2961"/>
      <c r="K30" s="2961"/>
    </row>
    <row r="31" spans="1:11">
      <c r="A31" s="3567"/>
      <c r="B31" s="2766" t="s">
        <v>3242</v>
      </c>
      <c r="C31" s="2751"/>
      <c r="D31" s="2751"/>
      <c r="E31" s="2751"/>
      <c r="F31" s="2751"/>
      <c r="G31" s="2469"/>
      <c r="H31" s="850"/>
      <c r="I31" s="2470"/>
      <c r="J31" s="2961"/>
      <c r="K31" s="2961"/>
    </row>
    <row r="32" spans="1:11">
      <c r="A32" s="3567"/>
      <c r="B32" s="2766" t="s">
        <v>3243</v>
      </c>
      <c r="C32" s="2751"/>
      <c r="D32" s="2751"/>
      <c r="E32" s="2751"/>
      <c r="F32" s="2751"/>
      <c r="G32" s="2469"/>
      <c r="H32" s="850"/>
      <c r="I32" s="2470"/>
      <c r="J32" s="2961"/>
      <c r="K32" s="2961"/>
    </row>
    <row r="33" spans="1:11">
      <c r="A33" s="3568"/>
      <c r="B33" s="2766" t="s">
        <v>3244</v>
      </c>
      <c r="C33" s="2751"/>
      <c r="D33" s="2751"/>
      <c r="E33" s="2751"/>
      <c r="F33" s="2751"/>
      <c r="G33" s="2469"/>
      <c r="H33" s="850"/>
      <c r="I33" s="2470"/>
      <c r="J33" s="2961"/>
      <c r="K33" s="2961"/>
    </row>
    <row r="34" spans="1:11">
      <c r="A34" s="3568"/>
      <c r="B34" s="2766" t="s">
        <v>3245</v>
      </c>
      <c r="C34" s="2751"/>
      <c r="D34" s="2751"/>
      <c r="E34" s="2751"/>
      <c r="F34" s="2751"/>
      <c r="G34" s="2469"/>
      <c r="H34" s="850"/>
      <c r="I34" s="2470"/>
      <c r="J34" s="2961"/>
      <c r="K34" s="2961"/>
    </row>
    <row r="35" spans="1:11">
      <c r="A35" s="3568"/>
      <c r="B35" s="2766" t="s">
        <v>3246</v>
      </c>
      <c r="C35" s="2751"/>
      <c r="D35" s="2751"/>
      <c r="E35" s="2751"/>
      <c r="F35" s="2751"/>
      <c r="G35" s="2469"/>
      <c r="H35" s="850"/>
      <c r="I35" s="2470"/>
      <c r="J35" s="2961"/>
      <c r="K35" s="2961"/>
    </row>
    <row r="36" spans="1:11">
      <c r="A36" s="3568"/>
      <c r="B36" s="2766" t="s">
        <v>3247</v>
      </c>
      <c r="C36" s="2751"/>
      <c r="D36" s="2751"/>
      <c r="E36" s="2751"/>
      <c r="F36" s="2751"/>
      <c r="G36" s="2469"/>
      <c r="H36" s="850"/>
      <c r="I36" s="2470"/>
      <c r="J36" s="2961"/>
      <c r="K36" s="2961"/>
    </row>
    <row r="37" spans="1:11">
      <c r="A37" s="3568"/>
      <c r="B37" s="2766" t="s">
        <v>3248</v>
      </c>
      <c r="C37" s="2751"/>
      <c r="D37" s="2751"/>
      <c r="E37" s="2751"/>
      <c r="F37" s="2751"/>
      <c r="G37" s="2469"/>
      <c r="H37" s="850"/>
      <c r="I37" s="2470"/>
      <c r="J37" s="2961"/>
      <c r="K37" s="2961"/>
    </row>
    <row r="38" spans="1:11">
      <c r="A38" s="3568"/>
      <c r="B38" s="2766" t="s">
        <v>3249</v>
      </c>
      <c r="C38" s="2751"/>
      <c r="D38" s="2751"/>
      <c r="E38" s="2751"/>
      <c r="F38" s="2751"/>
      <c r="G38" s="2469"/>
      <c r="H38" s="3571"/>
      <c r="I38" s="2470"/>
      <c r="J38" s="2961"/>
      <c r="K38" s="2961"/>
    </row>
    <row r="39" spans="1:11">
      <c r="A39" s="3568"/>
      <c r="B39" s="2766" t="s">
        <v>3250</v>
      </c>
      <c r="C39" s="2751"/>
      <c r="D39" s="2751"/>
      <c r="E39" s="2751"/>
      <c r="F39" s="2751"/>
      <c r="G39" s="2469"/>
      <c r="H39" s="3571"/>
      <c r="I39" s="2470"/>
      <c r="J39" s="2961"/>
      <c r="K39" s="2961"/>
    </row>
    <row r="40" spans="1:11">
      <c r="A40" s="3093"/>
      <c r="B40" s="2766"/>
      <c r="C40" s="2751"/>
      <c r="D40" s="2751"/>
      <c r="E40" s="2751"/>
      <c r="F40" s="2751"/>
      <c r="G40" s="2469"/>
      <c r="H40" s="3094"/>
      <c r="I40" s="2470"/>
      <c r="J40" s="2961"/>
      <c r="K40" s="2961"/>
    </row>
    <row r="41" spans="1:11">
      <c r="A41" s="3093"/>
      <c r="B41" s="2766"/>
      <c r="C41" s="2751"/>
      <c r="D41" s="2751"/>
      <c r="E41" s="2751"/>
      <c r="F41" s="2751"/>
      <c r="G41" s="2469"/>
      <c r="H41" s="3094"/>
      <c r="I41" s="2470"/>
      <c r="J41" s="2961"/>
      <c r="K41" s="2961"/>
    </row>
    <row r="42" spans="1:11">
      <c r="A42" s="3093"/>
      <c r="B42" s="2766"/>
      <c r="C42" s="2751"/>
      <c r="D42" s="2751"/>
      <c r="E42" s="2751"/>
      <c r="F42" s="2751"/>
      <c r="G42" s="2469"/>
      <c r="H42" s="3094"/>
      <c r="I42" s="2470"/>
      <c r="J42" s="2961"/>
      <c r="K42" s="2961"/>
    </row>
    <row r="43" spans="1:11">
      <c r="A43" s="3093"/>
      <c r="B43" s="2766"/>
      <c r="C43" s="2751"/>
      <c r="D43" s="2751"/>
      <c r="E43" s="2751"/>
      <c r="F43" s="2751"/>
      <c r="G43" s="2469"/>
      <c r="H43" s="3094"/>
      <c r="I43" s="2470"/>
      <c r="J43" s="2961"/>
      <c r="K43" s="2961"/>
    </row>
    <row r="44" spans="1:11">
      <c r="A44" s="3093"/>
      <c r="B44" s="2766"/>
      <c r="C44" s="2751"/>
      <c r="D44" s="2751"/>
      <c r="E44" s="2751"/>
      <c r="F44" s="2751"/>
      <c r="G44" s="2469"/>
      <c r="H44" s="3094"/>
      <c r="I44" s="2470"/>
      <c r="J44" s="2961"/>
      <c r="K44" s="2961"/>
    </row>
    <row r="45" spans="1:11">
      <c r="A45" s="3093"/>
      <c r="B45" s="2766"/>
      <c r="C45" s="2751"/>
      <c r="D45" s="2751"/>
      <c r="E45" s="2751"/>
      <c r="F45" s="2751"/>
      <c r="G45" s="2469"/>
      <c r="H45" s="3094"/>
      <c r="I45" s="2470"/>
      <c r="J45" s="2961"/>
      <c r="K45" s="2961"/>
    </row>
    <row r="46" spans="1:11">
      <c r="A46" s="3093"/>
      <c r="B46" s="2766"/>
      <c r="C46" s="2751"/>
      <c r="D46" s="2751"/>
      <c r="E46" s="2751"/>
      <c r="F46" s="2751"/>
      <c r="G46" s="2469"/>
      <c r="H46" s="3094"/>
      <c r="I46" s="2470"/>
      <c r="J46" s="2961"/>
      <c r="K46" s="2961"/>
    </row>
    <row r="47" spans="1:11">
      <c r="A47" s="3093"/>
      <c r="B47" s="2766"/>
      <c r="C47" s="2751"/>
      <c r="D47" s="2751"/>
      <c r="E47" s="2751"/>
      <c r="F47" s="2751"/>
      <c r="G47" s="2469"/>
      <c r="H47" s="3094"/>
      <c r="I47" s="2470"/>
      <c r="J47" s="2961"/>
      <c r="K47" s="2961"/>
    </row>
    <row r="48" spans="1:11">
      <c r="A48" s="3093"/>
      <c r="B48" s="2766"/>
      <c r="C48" s="2751"/>
      <c r="D48" s="2751"/>
      <c r="E48" s="2751"/>
      <c r="F48" s="2751"/>
      <c r="G48" s="2469"/>
      <c r="H48" s="3094"/>
      <c r="I48" s="2470"/>
      <c r="J48" s="2961"/>
      <c r="K48" s="2961"/>
    </row>
    <row r="49" spans="1:11" ht="10.7" customHeight="1">
      <c r="A49" s="3093"/>
      <c r="B49" s="1868"/>
      <c r="C49" s="2976"/>
      <c r="D49" s="2976"/>
      <c r="E49" s="2976"/>
      <c r="F49" s="2976"/>
      <c r="G49" s="2851"/>
      <c r="H49" s="3094"/>
      <c r="I49" s="2470"/>
      <c r="J49" s="2961"/>
      <c r="K49" s="2961"/>
    </row>
    <row r="50" spans="1:11">
      <c r="A50" s="3093"/>
      <c r="B50" s="1868"/>
      <c r="C50" s="2976"/>
      <c r="D50" s="2976"/>
      <c r="E50" s="2976"/>
      <c r="F50" s="2976"/>
      <c r="G50" s="2851"/>
      <c r="H50" s="3094"/>
      <c r="I50" s="2470"/>
      <c r="J50" s="2961"/>
      <c r="K50" s="2961"/>
    </row>
    <row r="51" spans="1:11" s="1861" customFormat="1">
      <c r="B51" s="1868"/>
      <c r="C51" s="2976"/>
      <c r="D51" s="2976"/>
      <c r="E51" s="2976"/>
      <c r="F51" s="2976"/>
      <c r="G51" s="2851"/>
      <c r="H51" s="2187"/>
    </row>
    <row r="52" spans="1:11" s="1861" customFormat="1">
      <c r="B52" s="1868"/>
      <c r="C52" s="2976"/>
      <c r="D52" s="2976"/>
      <c r="E52" s="2976"/>
      <c r="F52" s="2976"/>
      <c r="G52" s="2851"/>
      <c r="H52" s="2187"/>
    </row>
    <row r="53" spans="1:11" s="1861" customFormat="1" ht="16.5">
      <c r="B53" s="3095" t="s">
        <v>3251</v>
      </c>
      <c r="C53" s="2850"/>
      <c r="D53" s="2850"/>
      <c r="E53" s="2850"/>
      <c r="F53" s="2850"/>
      <c r="G53" s="3096"/>
      <c r="H53" s="2187">
        <v>77</v>
      </c>
    </row>
    <row r="54" spans="1:11" s="1861" customFormat="1">
      <c r="B54" s="1751"/>
      <c r="C54" s="1751"/>
      <c r="D54" s="1751"/>
      <c r="E54" s="1751"/>
      <c r="F54" s="1751"/>
      <c r="G54" s="1751"/>
      <c r="H54" s="34"/>
    </row>
    <row r="55" spans="1:11" s="1861" customFormat="1">
      <c r="B55" s="1751"/>
      <c r="C55" s="1751"/>
      <c r="D55" s="1751"/>
      <c r="E55" s="1751"/>
      <c r="F55" s="1751"/>
      <c r="G55" s="1751"/>
      <c r="H55" s="34"/>
    </row>
    <row r="56" spans="1:11">
      <c r="H56" s="34"/>
      <c r="I56" s="1861"/>
    </row>
    <row r="57" spans="1:11">
      <c r="H57" s="34"/>
      <c r="I57" s="1861"/>
    </row>
    <row r="58" spans="1:11">
      <c r="H58" s="34"/>
      <c r="I58" s="1861"/>
    </row>
    <row r="59" spans="1:11">
      <c r="H59" s="34"/>
      <c r="I59" s="1861"/>
    </row>
    <row r="60" spans="1:11">
      <c r="H60" s="34"/>
      <c r="I60" s="1861"/>
    </row>
    <row r="61" spans="1:11">
      <c r="H61" s="34"/>
      <c r="I61" s="1861"/>
    </row>
    <row r="62" spans="1:11">
      <c r="H62" s="34"/>
      <c r="I62" s="1861"/>
    </row>
    <row r="63" spans="1:11">
      <c r="H63" s="34"/>
      <c r="I63" s="1861"/>
    </row>
    <row r="64" spans="1:11">
      <c r="H64" s="34"/>
      <c r="I64" s="1861"/>
    </row>
  </sheetData>
  <mergeCells count="5">
    <mergeCell ref="A1:A15"/>
    <mergeCell ref="A16:A30"/>
    <mergeCell ref="A31:A39"/>
    <mergeCell ref="H1:H15"/>
    <mergeCell ref="H38:H39"/>
  </mergeCells>
  <printOptions verticalCentered="1" gridLinesSet="0"/>
  <pageMargins left="0.65" right="0.25" top="0.5" bottom="0.5" header="0.25" footer="0.25"/>
  <pageSetup scale="54" orientation="landscape" r:id="rId1"/>
  <headerFooter alignWithMargins="0"/>
</worksheet>
</file>

<file path=xl/worksheets/sheet67.xml><?xml version="1.0" encoding="utf-8"?>
<worksheet xmlns="http://schemas.openxmlformats.org/spreadsheetml/2006/main" xmlns:r="http://schemas.openxmlformats.org/officeDocument/2006/relationships">
  <sheetPr syncVertical="1" syncRef="A1" transitionEvaluation="1" codeName="Sheet67"/>
  <dimension ref="A1:R208"/>
  <sheetViews>
    <sheetView showGridLines="0" zoomScaleNormal="100" zoomScaleSheetLayoutView="115" workbookViewId="0"/>
  </sheetViews>
  <sheetFormatPr defaultColWidth="9.625" defaultRowHeight="11.25"/>
  <cols>
    <col min="1" max="1" width="3.625" style="30" customWidth="1"/>
    <col min="2" max="2" width="3.75" style="1694" customWidth="1"/>
    <col min="3" max="3" width="4.375" style="1694" customWidth="1"/>
    <col min="4" max="4" width="18.625" style="1694" customWidth="1"/>
    <col min="5" max="5" width="4.875" style="1694" customWidth="1"/>
    <col min="6" max="8" width="7.875" style="1694" customWidth="1"/>
    <col min="9" max="10" width="8.625" style="1694" customWidth="1"/>
    <col min="11" max="11" width="8.875" style="1694" customWidth="1"/>
    <col min="12" max="12" width="7.75" style="1694" customWidth="1"/>
    <col min="13" max="13" width="7.25" style="1694" customWidth="1"/>
    <col min="14" max="14" width="7.625" style="1694" customWidth="1"/>
    <col min="15" max="15" width="9.25" style="1694" customWidth="1"/>
    <col min="16" max="16" width="6.75" style="1694" customWidth="1"/>
    <col min="17" max="17" width="3.25" style="1694" bestFit="1" customWidth="1"/>
    <col min="18" max="18" width="3.25" style="30" customWidth="1"/>
    <col min="19" max="19" width="4.25" style="1694" bestFit="1" customWidth="1"/>
    <col min="20" max="16384" width="9.625" style="1694"/>
  </cols>
  <sheetData>
    <row r="1" spans="1:18" s="2847" customFormat="1" ht="13.5" customHeight="1">
      <c r="A1" s="5"/>
      <c r="B1" s="3097"/>
      <c r="C1" s="2849"/>
      <c r="D1" s="2849"/>
      <c r="E1" s="2849"/>
      <c r="F1" s="2849"/>
      <c r="G1" s="2849"/>
      <c r="H1" s="3098"/>
      <c r="I1" s="2849"/>
      <c r="J1" s="2849"/>
      <c r="K1" s="2849"/>
      <c r="L1" s="2849"/>
      <c r="M1" s="2849"/>
      <c r="N1" s="2849"/>
      <c r="O1" s="2849"/>
      <c r="P1" s="2849"/>
      <c r="Q1" s="2471"/>
      <c r="R1" s="3572">
        <v>78</v>
      </c>
    </row>
    <row r="2" spans="1:18" s="2847" customFormat="1" ht="10.5" customHeight="1">
      <c r="A2" s="5"/>
      <c r="B2" s="3099" t="s">
        <v>2459</v>
      </c>
      <c r="C2" s="2846"/>
      <c r="D2" s="2846"/>
      <c r="E2" s="2846"/>
      <c r="F2" s="2846"/>
      <c r="G2" s="2846"/>
      <c r="H2" s="2846"/>
      <c r="I2" s="2846"/>
      <c r="J2" s="2846"/>
      <c r="K2" s="2846"/>
      <c r="L2" s="2846"/>
      <c r="M2" s="2846"/>
      <c r="N2" s="2846"/>
      <c r="O2" s="2846"/>
      <c r="P2" s="2846"/>
      <c r="Q2" s="3100"/>
      <c r="R2" s="3572"/>
    </row>
    <row r="3" spans="1:18" s="2847" customFormat="1" ht="11.1" customHeight="1">
      <c r="A3" s="5"/>
      <c r="B3" s="2845"/>
      <c r="C3" s="2846"/>
      <c r="D3" s="2846"/>
      <c r="E3" s="2846"/>
      <c r="F3" s="2846"/>
      <c r="G3" s="2846"/>
      <c r="H3" s="2846"/>
      <c r="I3" s="2846"/>
      <c r="J3" s="2846"/>
      <c r="K3" s="2846"/>
      <c r="L3" s="2846"/>
      <c r="M3" s="2846"/>
      <c r="N3" s="2846"/>
      <c r="O3" s="2846"/>
      <c r="P3" s="2846"/>
      <c r="Q3" s="3100"/>
      <c r="R3" s="3572"/>
    </row>
    <row r="4" spans="1:18" s="2847" customFormat="1" ht="11.1" customHeight="1">
      <c r="A4" s="5"/>
      <c r="B4" s="3099" t="s">
        <v>2460</v>
      </c>
      <c r="C4" s="2846"/>
      <c r="D4" s="2846"/>
      <c r="E4" s="2846"/>
      <c r="F4" s="2846"/>
      <c r="G4" s="2846"/>
      <c r="H4" s="2846"/>
      <c r="I4" s="2846"/>
      <c r="J4" s="2846"/>
      <c r="K4" s="2846"/>
      <c r="L4" s="2846"/>
      <c r="M4" s="2846"/>
      <c r="N4" s="2846"/>
      <c r="O4" s="2846"/>
      <c r="P4" s="2846"/>
      <c r="Q4" s="3100"/>
      <c r="R4" s="850"/>
    </row>
    <row r="5" spans="1:18" s="2847" customFormat="1" ht="11.1" customHeight="1">
      <c r="A5" s="5"/>
      <c r="B5" s="3101"/>
      <c r="C5" s="2844"/>
      <c r="D5" s="2844"/>
      <c r="E5" s="2844"/>
      <c r="F5" s="2844"/>
      <c r="G5" s="2844"/>
      <c r="H5" s="2844"/>
      <c r="I5" s="2844"/>
      <c r="J5" s="2844"/>
      <c r="K5" s="2844"/>
      <c r="L5" s="2844"/>
      <c r="M5" s="2844"/>
      <c r="N5" s="2844"/>
      <c r="O5" s="2844"/>
      <c r="P5" s="2844"/>
      <c r="Q5" s="3102"/>
      <c r="R5" s="850"/>
    </row>
    <row r="6" spans="1:18" s="2847" customFormat="1" ht="11.1" customHeight="1">
      <c r="A6" s="5"/>
      <c r="B6" s="2843"/>
      <c r="C6" s="1675"/>
      <c r="D6" s="3103"/>
      <c r="E6" s="1675"/>
      <c r="F6" s="1675"/>
      <c r="G6" s="2844"/>
      <c r="H6" s="2472" t="s">
        <v>2461</v>
      </c>
      <c r="I6" s="2844"/>
      <c r="J6" s="3102"/>
      <c r="K6" s="1675"/>
      <c r="L6" s="3103"/>
      <c r="M6" s="3103"/>
      <c r="N6" s="3103"/>
      <c r="O6" s="3103"/>
      <c r="P6" s="1675"/>
      <c r="Q6" s="1675"/>
      <c r="R6" s="850"/>
    </row>
    <row r="7" spans="1:18" s="2847" customFormat="1" ht="11.1" customHeight="1">
      <c r="A7" s="5"/>
      <c r="B7" s="2843"/>
      <c r="C7" s="1675"/>
      <c r="D7" s="3103"/>
      <c r="E7" s="1675"/>
      <c r="F7" s="1675"/>
      <c r="G7" s="2844"/>
      <c r="H7" s="2472" t="s">
        <v>2462</v>
      </c>
      <c r="I7" s="2844"/>
      <c r="J7" s="3102"/>
      <c r="K7" s="1675"/>
      <c r="L7" s="2844"/>
      <c r="M7" s="2844"/>
      <c r="N7" s="2589" t="s">
        <v>2463</v>
      </c>
      <c r="O7" s="2844"/>
      <c r="P7" s="3102"/>
      <c r="Q7" s="1675"/>
      <c r="R7" s="850"/>
    </row>
    <row r="8" spans="1:18" s="2847" customFormat="1" ht="11.1" customHeight="1">
      <c r="A8" s="5"/>
      <c r="B8" s="2843"/>
      <c r="C8" s="1675"/>
      <c r="D8" s="3103"/>
      <c r="E8" s="1675"/>
      <c r="F8" s="1675"/>
      <c r="G8" s="1675"/>
      <c r="H8" s="1675"/>
      <c r="I8" s="1675"/>
      <c r="J8" s="2842" t="s">
        <v>2464</v>
      </c>
      <c r="K8" s="2842" t="s">
        <v>2465</v>
      </c>
      <c r="L8" s="1675"/>
      <c r="M8" s="1675"/>
      <c r="N8" s="1675"/>
      <c r="O8" s="1675"/>
      <c r="P8" s="1675"/>
      <c r="Q8" s="1675"/>
      <c r="R8" s="850"/>
    </row>
    <row r="9" spans="1:18" s="2847" customFormat="1" ht="11.1" customHeight="1">
      <c r="A9" s="5"/>
      <c r="B9" s="2843"/>
      <c r="C9" s="1675"/>
      <c r="D9" s="3103"/>
      <c r="E9" s="1675"/>
      <c r="F9" s="1675"/>
      <c r="G9" s="1675"/>
      <c r="H9" s="1675"/>
      <c r="I9" s="1675"/>
      <c r="J9" s="2842" t="s">
        <v>2466</v>
      </c>
      <c r="K9" s="2842" t="s">
        <v>2467</v>
      </c>
      <c r="L9" s="1675"/>
      <c r="M9" s="1675"/>
      <c r="N9" s="1675"/>
      <c r="O9" s="1675"/>
      <c r="P9" s="1675"/>
      <c r="Q9" s="1675"/>
      <c r="R9" s="850"/>
    </row>
    <row r="10" spans="1:18" s="2847" customFormat="1" ht="11.1" customHeight="1">
      <c r="A10" s="5"/>
      <c r="B10" s="2843"/>
      <c r="C10" s="1675"/>
      <c r="D10" s="3103"/>
      <c r="E10" s="1675"/>
      <c r="F10" s="1675"/>
      <c r="G10" s="1675"/>
      <c r="H10" s="1675"/>
      <c r="I10" s="2842" t="s">
        <v>2468</v>
      </c>
      <c r="J10" s="2842" t="s">
        <v>2469</v>
      </c>
      <c r="K10" s="2842" t="s">
        <v>2470</v>
      </c>
      <c r="L10" s="1675"/>
      <c r="M10" s="1675"/>
      <c r="N10" s="1675"/>
      <c r="O10" s="2842" t="s">
        <v>2471</v>
      </c>
      <c r="P10" s="1675"/>
      <c r="Q10" s="1675"/>
      <c r="R10" s="850"/>
    </row>
    <row r="11" spans="1:18" s="2847" customFormat="1" ht="11.1" customHeight="1">
      <c r="A11" s="5"/>
      <c r="B11" s="2843"/>
      <c r="C11" s="1675"/>
      <c r="D11" s="3103"/>
      <c r="E11" s="1675"/>
      <c r="F11" s="2842" t="s">
        <v>2472</v>
      </c>
      <c r="G11" s="1675"/>
      <c r="H11" s="1675"/>
      <c r="I11" s="2842" t="s">
        <v>2473</v>
      </c>
      <c r="J11" s="2842" t="s">
        <v>2474</v>
      </c>
      <c r="K11" s="2842" t="s">
        <v>2475</v>
      </c>
      <c r="L11" s="1675"/>
      <c r="M11" s="1675"/>
      <c r="N11" s="1675"/>
      <c r="O11" s="2842" t="s">
        <v>2476</v>
      </c>
      <c r="P11" s="1675"/>
      <c r="Q11" s="1675"/>
      <c r="R11" s="850"/>
    </row>
    <row r="12" spans="1:18" s="2847" customFormat="1" ht="11.1" customHeight="1">
      <c r="A12" s="5"/>
      <c r="B12" s="2843"/>
      <c r="C12" s="1675"/>
      <c r="D12" s="3103"/>
      <c r="E12" s="1675"/>
      <c r="F12" s="2842" t="s">
        <v>2477</v>
      </c>
      <c r="G12" s="1675"/>
      <c r="H12" s="2842" t="s">
        <v>2478</v>
      </c>
      <c r="I12" s="2842" t="s">
        <v>2479</v>
      </c>
      <c r="J12" s="2842" t="s">
        <v>2480</v>
      </c>
      <c r="K12" s="2842" t="s">
        <v>2481</v>
      </c>
      <c r="L12" s="1675"/>
      <c r="M12" s="1675"/>
      <c r="N12" s="2842" t="s">
        <v>2482</v>
      </c>
      <c r="O12" s="2842" t="s">
        <v>2483</v>
      </c>
      <c r="P12" s="1675"/>
      <c r="Q12" s="1675"/>
      <c r="R12" s="850"/>
    </row>
    <row r="13" spans="1:18" s="2847" customFormat="1" ht="11.1" customHeight="1">
      <c r="A13" s="5"/>
      <c r="B13" s="2843"/>
      <c r="C13" s="1675"/>
      <c r="D13" s="3103"/>
      <c r="E13" s="1675"/>
      <c r="F13" s="2842" t="s">
        <v>2484</v>
      </c>
      <c r="G13" s="2842" t="s">
        <v>2478</v>
      </c>
      <c r="H13" s="2842" t="s">
        <v>2485</v>
      </c>
      <c r="I13" s="2842" t="s">
        <v>2486</v>
      </c>
      <c r="J13" s="2842" t="s">
        <v>2487</v>
      </c>
      <c r="K13" s="2842" t="s">
        <v>2488</v>
      </c>
      <c r="L13" s="2842" t="s">
        <v>625</v>
      </c>
      <c r="M13" s="2842" t="s">
        <v>2489</v>
      </c>
      <c r="N13" s="2842" t="s">
        <v>2477</v>
      </c>
      <c r="O13" s="2842" t="s">
        <v>2490</v>
      </c>
      <c r="P13" s="1675"/>
      <c r="Q13" s="1675"/>
      <c r="R13" s="850"/>
    </row>
    <row r="14" spans="1:18" s="2847" customFormat="1" ht="11.1" customHeight="1">
      <c r="A14" s="5"/>
      <c r="B14" s="3104" t="s">
        <v>1181</v>
      </c>
      <c r="C14" s="2842" t="s">
        <v>8</v>
      </c>
      <c r="D14" s="3103"/>
      <c r="E14" s="1675"/>
      <c r="F14" s="2842" t="s">
        <v>9</v>
      </c>
      <c r="G14" s="2842" t="s">
        <v>2487</v>
      </c>
      <c r="H14" s="2842" t="s">
        <v>2491</v>
      </c>
      <c r="I14" s="2842" t="s">
        <v>2492</v>
      </c>
      <c r="J14" s="2842" t="s">
        <v>2493</v>
      </c>
      <c r="K14" s="2842" t="s">
        <v>2466</v>
      </c>
      <c r="L14" s="2842" t="s">
        <v>2494</v>
      </c>
      <c r="M14" s="2842" t="s">
        <v>2491</v>
      </c>
      <c r="N14" s="2842" t="s">
        <v>2484</v>
      </c>
      <c r="O14" s="2842" t="s">
        <v>2495</v>
      </c>
      <c r="P14" s="2842" t="s">
        <v>2489</v>
      </c>
      <c r="Q14" s="2842" t="s">
        <v>7</v>
      </c>
      <c r="R14" s="850"/>
    </row>
    <row r="15" spans="1:18" s="2847" customFormat="1" ht="11.1" customHeight="1">
      <c r="A15" s="5"/>
      <c r="B15" s="3104" t="s">
        <v>12</v>
      </c>
      <c r="C15" s="2842" t="s">
        <v>13</v>
      </c>
      <c r="D15" s="1658" t="s">
        <v>2496</v>
      </c>
      <c r="E15" s="1675"/>
      <c r="F15" s="2842" t="s">
        <v>15</v>
      </c>
      <c r="G15" s="2842" t="s">
        <v>2497</v>
      </c>
      <c r="H15" s="2842" t="s">
        <v>2498</v>
      </c>
      <c r="I15" s="2842" t="s">
        <v>2499</v>
      </c>
      <c r="J15" s="2842" t="s">
        <v>2498</v>
      </c>
      <c r="K15" s="2842" t="s">
        <v>2469</v>
      </c>
      <c r="L15" s="2842" t="s">
        <v>2500</v>
      </c>
      <c r="M15" s="2842" t="s">
        <v>2498</v>
      </c>
      <c r="N15" s="2842" t="s">
        <v>2501</v>
      </c>
      <c r="O15" s="2842" t="s">
        <v>2502</v>
      </c>
      <c r="P15" s="2842" t="s">
        <v>2503</v>
      </c>
      <c r="Q15" s="2842" t="s">
        <v>12</v>
      </c>
      <c r="R15" s="850"/>
    </row>
    <row r="16" spans="1:18" s="2847" customFormat="1" ht="11.1" customHeight="1" thickBot="1">
      <c r="A16" s="5"/>
      <c r="B16" s="3105"/>
      <c r="C16" s="3102"/>
      <c r="D16" s="2841" t="s">
        <v>21</v>
      </c>
      <c r="E16" s="3102"/>
      <c r="F16" s="3106" t="s">
        <v>22</v>
      </c>
      <c r="G16" s="3106" t="s">
        <v>23</v>
      </c>
      <c r="H16" s="3106" t="s">
        <v>168</v>
      </c>
      <c r="I16" s="3106" t="s">
        <v>24</v>
      </c>
      <c r="J16" s="3106" t="s">
        <v>25</v>
      </c>
      <c r="K16" s="3106" t="s">
        <v>26</v>
      </c>
      <c r="L16" s="3106" t="s">
        <v>322</v>
      </c>
      <c r="M16" s="3106" t="s">
        <v>689</v>
      </c>
      <c r="N16" s="3106" t="s">
        <v>690</v>
      </c>
      <c r="O16" s="3106" t="s">
        <v>1930</v>
      </c>
      <c r="P16" s="3106" t="s">
        <v>1931</v>
      </c>
      <c r="Q16" s="3102"/>
      <c r="R16" s="850"/>
    </row>
    <row r="17" spans="1:18" s="2847" customFormat="1" ht="11.1" customHeight="1">
      <c r="A17" s="5"/>
      <c r="B17" s="2843"/>
      <c r="C17" s="1675"/>
      <c r="D17" s="3103"/>
      <c r="E17" s="1675"/>
      <c r="F17" s="3107"/>
      <c r="G17" s="1659"/>
      <c r="H17" s="1659"/>
      <c r="I17" s="1659"/>
      <c r="J17" s="1659"/>
      <c r="K17" s="1659"/>
      <c r="L17" s="1659"/>
      <c r="M17" s="1659"/>
      <c r="N17" s="1659"/>
      <c r="O17" s="3108"/>
      <c r="P17" s="1675"/>
      <c r="Q17" s="1675"/>
      <c r="R17" s="850"/>
    </row>
    <row r="18" spans="1:18" s="2847" customFormat="1" ht="11.1" customHeight="1">
      <c r="A18" s="5"/>
      <c r="B18" s="2843"/>
      <c r="C18" s="1675"/>
      <c r="D18" s="1658" t="s">
        <v>2504</v>
      </c>
      <c r="E18" s="1675"/>
      <c r="F18" s="2840"/>
      <c r="G18" s="1675"/>
      <c r="H18" s="1675"/>
      <c r="I18" s="1675"/>
      <c r="J18" s="1675"/>
      <c r="K18" s="1675"/>
      <c r="L18" s="1675"/>
      <c r="M18" s="1675"/>
      <c r="N18" s="1675"/>
      <c r="O18" s="2473" t="s">
        <v>2505</v>
      </c>
      <c r="P18" s="1675"/>
      <c r="Q18" s="1675"/>
      <c r="R18" s="850"/>
    </row>
    <row r="19" spans="1:18" s="2847" customFormat="1" ht="11.1" customHeight="1">
      <c r="A19" s="5"/>
      <c r="B19" s="2590">
        <v>1</v>
      </c>
      <c r="C19" s="3102"/>
      <c r="D19" s="2472" t="s">
        <v>2506</v>
      </c>
      <c r="E19" s="3109" t="s">
        <v>2483</v>
      </c>
      <c r="F19" s="2016"/>
      <c r="G19" s="1445"/>
      <c r="H19" s="1445"/>
      <c r="I19" s="1445"/>
      <c r="J19" s="1445"/>
      <c r="K19" s="1445"/>
      <c r="L19" s="1445"/>
      <c r="M19" s="1445"/>
      <c r="N19" s="1445"/>
      <c r="O19" s="2882"/>
      <c r="P19" s="1445"/>
      <c r="Q19" s="1660">
        <v>1</v>
      </c>
      <c r="R19" s="850"/>
    </row>
    <row r="20" spans="1:18" s="2847" customFormat="1" ht="11.1" customHeight="1">
      <c r="A20" s="5"/>
      <c r="B20" s="2590">
        <v>2</v>
      </c>
      <c r="C20" s="3102"/>
      <c r="D20" s="2472" t="s">
        <v>2507</v>
      </c>
      <c r="E20" s="2472" t="s">
        <v>2483</v>
      </c>
      <c r="F20" s="2883">
        <v>62</v>
      </c>
      <c r="G20" s="2584">
        <v>0</v>
      </c>
      <c r="H20" s="2584">
        <v>0</v>
      </c>
      <c r="I20" s="2584">
        <v>0</v>
      </c>
      <c r="J20" s="2584">
        <v>0</v>
      </c>
      <c r="K20" s="2584">
        <v>0</v>
      </c>
      <c r="L20" s="2584">
        <v>5</v>
      </c>
      <c r="M20" s="2584">
        <v>57</v>
      </c>
      <c r="N20" s="2584">
        <v>62</v>
      </c>
      <c r="O20" s="2882">
        <v>196200</v>
      </c>
      <c r="P20" s="1445"/>
      <c r="Q20" s="1660">
        <v>2</v>
      </c>
      <c r="R20" s="850"/>
    </row>
    <row r="21" spans="1:18" s="2847" customFormat="1" ht="11.1" customHeight="1">
      <c r="A21" s="5"/>
      <c r="B21" s="2590">
        <v>3</v>
      </c>
      <c r="C21" s="3102"/>
      <c r="D21" s="2472" t="s">
        <v>2508</v>
      </c>
      <c r="E21" s="2472" t="s">
        <v>2483</v>
      </c>
      <c r="F21" s="2016">
        <v>7833</v>
      </c>
      <c r="G21" s="2584">
        <v>100</v>
      </c>
      <c r="H21" s="2584">
        <v>0</v>
      </c>
      <c r="I21" s="2584">
        <v>158</v>
      </c>
      <c r="J21" s="2584">
        <v>7</v>
      </c>
      <c r="K21" s="2584">
        <v>319</v>
      </c>
      <c r="L21" s="2584">
        <v>5431</v>
      </c>
      <c r="M21" s="2584">
        <v>2348</v>
      </c>
      <c r="N21" s="2584">
        <v>7779</v>
      </c>
      <c r="O21" s="2882">
        <v>29768655</v>
      </c>
      <c r="P21" s="1445"/>
      <c r="Q21" s="1660">
        <v>3</v>
      </c>
      <c r="R21" s="850"/>
    </row>
    <row r="22" spans="1:18" s="2847" customFormat="1" ht="11.1" customHeight="1">
      <c r="A22" s="5"/>
      <c r="B22" s="2590">
        <v>4</v>
      </c>
      <c r="C22" s="3102"/>
      <c r="D22" s="2472" t="s">
        <v>2509</v>
      </c>
      <c r="E22" s="2472" t="s">
        <v>2483</v>
      </c>
      <c r="F22" s="2016">
        <v>424</v>
      </c>
      <c r="G22" s="2584">
        <v>0</v>
      </c>
      <c r="H22" s="2584">
        <v>0</v>
      </c>
      <c r="I22" s="2584">
        <v>31</v>
      </c>
      <c r="J22" s="2584">
        <v>0</v>
      </c>
      <c r="K22" s="2584">
        <v>97</v>
      </c>
      <c r="L22" s="2584">
        <v>344</v>
      </c>
      <c r="M22" s="2584">
        <v>14</v>
      </c>
      <c r="N22" s="2584">
        <v>358</v>
      </c>
      <c r="O22" s="2882">
        <v>606400</v>
      </c>
      <c r="P22" s="1445"/>
      <c r="Q22" s="1660">
        <v>4</v>
      </c>
      <c r="R22" s="850"/>
    </row>
    <row r="23" spans="1:18" s="2847" customFormat="1" ht="11.1" customHeight="1">
      <c r="A23" s="5"/>
      <c r="B23" s="2590">
        <v>5</v>
      </c>
      <c r="C23" s="3106" t="s">
        <v>614</v>
      </c>
      <c r="D23" s="2472" t="s">
        <v>2510</v>
      </c>
      <c r="E23" s="2472" t="s">
        <v>2483</v>
      </c>
      <c r="F23" s="2016">
        <v>8319</v>
      </c>
      <c r="G23" s="1445">
        <v>100</v>
      </c>
      <c r="H23" s="1445">
        <v>0</v>
      </c>
      <c r="I23" s="1445">
        <v>189</v>
      </c>
      <c r="J23" s="1445">
        <v>7</v>
      </c>
      <c r="K23" s="1445">
        <v>416</v>
      </c>
      <c r="L23" s="1445">
        <v>5780</v>
      </c>
      <c r="M23" s="1445">
        <v>2419</v>
      </c>
      <c r="N23" s="1445">
        <v>8199</v>
      </c>
      <c r="O23" s="2882">
        <v>30571255</v>
      </c>
      <c r="P23" s="1445"/>
      <c r="Q23" s="1660">
        <v>5</v>
      </c>
      <c r="R23" s="850"/>
    </row>
    <row r="24" spans="1:18" s="2847" customFormat="1" ht="11.1" customHeight="1">
      <c r="A24" s="5"/>
      <c r="B24" s="2590">
        <v>6</v>
      </c>
      <c r="C24" s="3106" t="s">
        <v>614</v>
      </c>
      <c r="D24" s="2472" t="s">
        <v>2511</v>
      </c>
      <c r="E24" s="2844"/>
      <c r="F24" s="2016">
        <v>0</v>
      </c>
      <c r="G24" s="1445">
        <v>0</v>
      </c>
      <c r="H24" s="1445">
        <v>0</v>
      </c>
      <c r="I24" s="1445">
        <v>0</v>
      </c>
      <c r="J24" s="1445">
        <v>0</v>
      </c>
      <c r="K24" s="1445">
        <v>0</v>
      </c>
      <c r="L24" s="1445">
        <v>0</v>
      </c>
      <c r="M24" s="1445">
        <v>0</v>
      </c>
      <c r="N24" s="1445">
        <v>0</v>
      </c>
      <c r="O24" s="411">
        <v>0</v>
      </c>
      <c r="P24" s="1445"/>
      <c r="Q24" s="1660">
        <v>6</v>
      </c>
      <c r="R24" s="850"/>
    </row>
    <row r="25" spans="1:18" s="2847" customFormat="1" ht="11.1" customHeight="1">
      <c r="A25" s="5"/>
      <c r="B25" s="2590">
        <v>7</v>
      </c>
      <c r="C25" s="3106" t="s">
        <v>614</v>
      </c>
      <c r="D25" s="2472" t="s">
        <v>2512</v>
      </c>
      <c r="E25" s="2839" t="s">
        <v>2513</v>
      </c>
      <c r="F25" s="2016">
        <v>2</v>
      </c>
      <c r="G25" s="1445">
        <v>0</v>
      </c>
      <c r="H25" s="1445">
        <v>0</v>
      </c>
      <c r="I25" s="1445">
        <v>0</v>
      </c>
      <c r="J25" s="1445">
        <v>0</v>
      </c>
      <c r="K25" s="1445">
        <v>0</v>
      </c>
      <c r="L25" s="1445">
        <v>2</v>
      </c>
      <c r="M25" s="1445">
        <v>0</v>
      </c>
      <c r="N25" s="1445">
        <v>2</v>
      </c>
      <c r="O25" s="1348">
        <v>0</v>
      </c>
      <c r="P25" s="1445"/>
      <c r="Q25" s="1660">
        <v>7</v>
      </c>
      <c r="R25" s="850"/>
    </row>
    <row r="26" spans="1:18" s="2847" customFormat="1" ht="11.1" customHeight="1">
      <c r="A26" s="5"/>
      <c r="B26" s="2590">
        <v>8</v>
      </c>
      <c r="C26" s="3106" t="s">
        <v>614</v>
      </c>
      <c r="D26" s="2472" t="s">
        <v>2514</v>
      </c>
      <c r="E26" s="2844"/>
      <c r="F26" s="2016">
        <f>SUM(F23:F25)</f>
        <v>8321</v>
      </c>
      <c r="G26" s="1445">
        <f>SUM(G23:G25)</f>
        <v>100</v>
      </c>
      <c r="H26" s="1445">
        <v>0</v>
      </c>
      <c r="I26" s="1445">
        <f t="shared" ref="I26:N26" si="0">SUM(I23:I25)</f>
        <v>189</v>
      </c>
      <c r="J26" s="1445">
        <f t="shared" si="0"/>
        <v>7</v>
      </c>
      <c r="K26" s="1445">
        <f t="shared" si="0"/>
        <v>416</v>
      </c>
      <c r="L26" s="1445">
        <f t="shared" si="0"/>
        <v>5782</v>
      </c>
      <c r="M26" s="1445">
        <f t="shared" si="0"/>
        <v>2419</v>
      </c>
      <c r="N26" s="1445">
        <f t="shared" si="0"/>
        <v>8201</v>
      </c>
      <c r="O26" s="2882">
        <f>SUM(O23:O25)</f>
        <v>30571255</v>
      </c>
      <c r="P26" s="1445"/>
      <c r="Q26" s="1660">
        <v>8</v>
      </c>
      <c r="R26" s="850"/>
    </row>
    <row r="27" spans="1:18" s="2847" customFormat="1" ht="11.1" customHeight="1">
      <c r="A27" s="5"/>
      <c r="B27" s="2590">
        <v>9</v>
      </c>
      <c r="C27" s="3106" t="s">
        <v>614</v>
      </c>
      <c r="D27" s="2472" t="s">
        <v>2515</v>
      </c>
      <c r="E27" s="2844"/>
      <c r="F27" s="2016">
        <v>70</v>
      </c>
      <c r="G27" s="1445">
        <v>0</v>
      </c>
      <c r="H27" s="1445">
        <v>0</v>
      </c>
      <c r="I27" s="1445">
        <v>0</v>
      </c>
      <c r="J27" s="1445">
        <v>1</v>
      </c>
      <c r="K27" s="1445">
        <v>6</v>
      </c>
      <c r="L27" s="1445">
        <v>65</v>
      </c>
      <c r="M27" s="1445">
        <v>0</v>
      </c>
      <c r="N27" s="1445">
        <v>65</v>
      </c>
      <c r="O27" s="1348" t="s">
        <v>370</v>
      </c>
      <c r="P27" s="1445"/>
      <c r="Q27" s="1660">
        <v>9</v>
      </c>
      <c r="R27" s="850"/>
    </row>
    <row r="28" spans="1:18" s="2847" customFormat="1" ht="11.1" customHeight="1">
      <c r="A28" s="5"/>
      <c r="B28" s="2843"/>
      <c r="C28" s="1675"/>
      <c r="D28" s="1347" t="s">
        <v>2516</v>
      </c>
      <c r="E28" s="3103"/>
      <c r="F28" s="2840"/>
      <c r="G28" s="1675"/>
      <c r="H28" s="1675"/>
      <c r="I28" s="1675"/>
      <c r="J28" s="1675"/>
      <c r="K28" s="1675"/>
      <c r="L28" s="1675"/>
      <c r="M28" s="1675"/>
      <c r="N28" s="1675"/>
      <c r="O28" s="1661"/>
      <c r="P28" s="1675"/>
      <c r="Q28" s="1675"/>
      <c r="R28" s="850"/>
    </row>
    <row r="29" spans="1:18" s="2847" customFormat="1" ht="11.1" customHeight="1" thickBot="1">
      <c r="A29" s="5"/>
      <c r="B29" s="2590">
        <v>10</v>
      </c>
      <c r="C29" s="3106" t="s">
        <v>614</v>
      </c>
      <c r="D29" s="2472" t="s">
        <v>2517</v>
      </c>
      <c r="E29" s="2844"/>
      <c r="F29" s="3110">
        <f>SUM(F26:F27)</f>
        <v>8391</v>
      </c>
      <c r="G29" s="2838">
        <f>SUM(G26:G27)</f>
        <v>100</v>
      </c>
      <c r="H29" s="2838">
        <f t="shared" ref="H29:N29" si="1">SUM(H26:H27)</f>
        <v>0</v>
      </c>
      <c r="I29" s="2838">
        <f t="shared" si="1"/>
        <v>189</v>
      </c>
      <c r="J29" s="2838">
        <f t="shared" si="1"/>
        <v>8</v>
      </c>
      <c r="K29" s="2838">
        <f t="shared" si="1"/>
        <v>422</v>
      </c>
      <c r="L29" s="2838">
        <f t="shared" si="1"/>
        <v>5847</v>
      </c>
      <c r="M29" s="2838">
        <f t="shared" si="1"/>
        <v>2419</v>
      </c>
      <c r="N29" s="2838">
        <f t="shared" si="1"/>
        <v>8266</v>
      </c>
      <c r="O29" s="2474">
        <f>SUM(O26:O27)</f>
        <v>30571255</v>
      </c>
      <c r="P29" s="1445">
        <v>0</v>
      </c>
      <c r="Q29" s="1660">
        <v>10</v>
      </c>
      <c r="R29" s="850"/>
    </row>
    <row r="30" spans="1:18" s="2847" customFormat="1" ht="11.1" customHeight="1">
      <c r="A30" s="5"/>
      <c r="B30" s="2962"/>
      <c r="C30" s="3103"/>
      <c r="D30" s="3103"/>
      <c r="E30" s="3103"/>
      <c r="F30" s="3103"/>
      <c r="G30" s="3103"/>
      <c r="H30" s="3103"/>
      <c r="I30" s="3103"/>
      <c r="J30" s="3103"/>
      <c r="K30" s="3103"/>
      <c r="L30" s="3103"/>
      <c r="M30" s="3103"/>
      <c r="N30" s="3103"/>
      <c r="O30" s="3103"/>
      <c r="P30" s="3103"/>
      <c r="Q30" s="1675"/>
      <c r="R30" s="850"/>
    </row>
    <row r="31" spans="1:18" s="2847" customFormat="1" ht="11.1" customHeight="1">
      <c r="A31" s="5"/>
      <c r="B31" s="3111" t="s">
        <v>2518</v>
      </c>
      <c r="C31" s="3112"/>
      <c r="D31" s="3112"/>
      <c r="E31" s="3112"/>
      <c r="F31" s="3112"/>
      <c r="G31" s="3112"/>
      <c r="H31" s="3112"/>
      <c r="I31" s="3112"/>
      <c r="J31" s="3112"/>
      <c r="K31" s="3112"/>
      <c r="L31" s="3112"/>
      <c r="M31" s="3112"/>
      <c r="N31" s="3112"/>
      <c r="O31" s="3112"/>
      <c r="P31" s="3112"/>
      <c r="Q31" s="1662"/>
      <c r="R31" s="850"/>
    </row>
    <row r="32" spans="1:18" s="2847" customFormat="1" ht="11.1" customHeight="1">
      <c r="A32" s="5"/>
      <c r="B32" s="2843"/>
      <c r="C32" s="1675"/>
      <c r="D32" s="3103"/>
      <c r="E32" s="1675"/>
      <c r="F32" s="1675"/>
      <c r="G32" s="1675"/>
      <c r="H32" s="1675"/>
      <c r="I32" s="1675"/>
      <c r="J32" s="1675"/>
      <c r="K32" s="3103"/>
      <c r="L32" s="3103"/>
      <c r="M32" s="3103"/>
      <c r="N32" s="3103"/>
      <c r="O32" s="1675"/>
      <c r="P32" s="1675"/>
      <c r="Q32" s="1675"/>
      <c r="R32" s="850"/>
    </row>
    <row r="33" spans="1:18" s="2847" customFormat="1" ht="11.1" customHeight="1">
      <c r="A33" s="5"/>
      <c r="B33" s="2843"/>
      <c r="C33" s="1675"/>
      <c r="D33" s="3103"/>
      <c r="E33" s="1675"/>
      <c r="F33" s="1675"/>
      <c r="G33" s="1675"/>
      <c r="H33" s="1675"/>
      <c r="I33" s="1675"/>
      <c r="J33" s="1675"/>
      <c r="K33" s="3113" t="s">
        <v>2519</v>
      </c>
      <c r="L33" s="2383"/>
      <c r="M33" s="2383"/>
      <c r="N33" s="2383"/>
      <c r="O33" s="2394"/>
      <c r="P33" s="1675"/>
      <c r="Q33" s="1675"/>
      <c r="R33" s="850"/>
    </row>
    <row r="34" spans="1:18" s="2847" customFormat="1" ht="11.1" customHeight="1">
      <c r="A34" s="5"/>
      <c r="B34" s="2843"/>
      <c r="C34" s="1675"/>
      <c r="D34" s="3103"/>
      <c r="E34" s="1675"/>
      <c r="F34" s="1675"/>
      <c r="G34" s="2842" t="s">
        <v>2520</v>
      </c>
      <c r="H34" s="2842" t="s">
        <v>2520</v>
      </c>
      <c r="I34" s="2842" t="s">
        <v>2520</v>
      </c>
      <c r="J34" s="2842" t="s">
        <v>2520</v>
      </c>
      <c r="K34" s="1675"/>
      <c r="L34" s="1675"/>
      <c r="M34" s="1675"/>
      <c r="N34" s="1675"/>
      <c r="O34" s="1675"/>
      <c r="P34" s="1675"/>
      <c r="Q34" s="1675"/>
      <c r="R34" s="850"/>
    </row>
    <row r="35" spans="1:18" s="2847" customFormat="1" ht="11.1" customHeight="1">
      <c r="A35" s="5"/>
      <c r="B35" s="2843"/>
      <c r="C35" s="1675"/>
      <c r="D35" s="3103"/>
      <c r="E35" s="1675"/>
      <c r="F35" s="1675"/>
      <c r="G35" s="2842" t="s">
        <v>2521</v>
      </c>
      <c r="H35" s="2842" t="s">
        <v>2522</v>
      </c>
      <c r="I35" s="2842" t="s">
        <v>2523</v>
      </c>
      <c r="J35" s="2842" t="s">
        <v>2524</v>
      </c>
      <c r="K35" s="1675"/>
      <c r="L35" s="1675"/>
      <c r="M35" s="1675"/>
      <c r="N35" s="1675"/>
      <c r="O35" s="1675"/>
      <c r="P35" s="1675"/>
      <c r="Q35" s="1675"/>
      <c r="R35" s="850"/>
    </row>
    <row r="36" spans="1:18" s="2847" customFormat="1" ht="11.1" customHeight="1">
      <c r="A36" s="3541" t="str">
        <f>"    Railroad Annual Report R-1"</f>
        <v xml:space="preserve">    Railroad Annual Report R-1</v>
      </c>
      <c r="B36" s="3104" t="s">
        <v>1181</v>
      </c>
      <c r="C36" s="2842" t="s">
        <v>8</v>
      </c>
      <c r="D36" s="3103"/>
      <c r="E36" s="1675"/>
      <c r="F36" s="2842" t="s">
        <v>2525</v>
      </c>
      <c r="G36" s="2842" t="s">
        <v>2494</v>
      </c>
      <c r="H36" s="2842" t="s">
        <v>2494</v>
      </c>
      <c r="I36" s="2842" t="s">
        <v>2494</v>
      </c>
      <c r="J36" s="2842" t="s">
        <v>2494</v>
      </c>
      <c r="K36" s="1675"/>
      <c r="L36" s="1675"/>
      <c r="M36" s="1675"/>
      <c r="N36" s="1675"/>
      <c r="O36" s="1675"/>
      <c r="P36" s="1675"/>
      <c r="Q36" s="2842" t="s">
        <v>1181</v>
      </c>
    </row>
    <row r="37" spans="1:18" s="2847" customFormat="1" ht="11.1" customHeight="1">
      <c r="A37" s="3573"/>
      <c r="B37" s="3104" t="s">
        <v>12</v>
      </c>
      <c r="C37" s="2842" t="s">
        <v>13</v>
      </c>
      <c r="D37" s="1658" t="s">
        <v>2496</v>
      </c>
      <c r="E37" s="1675"/>
      <c r="F37" s="2842" t="s">
        <v>2521</v>
      </c>
      <c r="G37" s="2842" t="s">
        <v>2526</v>
      </c>
      <c r="H37" s="2842" t="s">
        <v>2527</v>
      </c>
      <c r="I37" s="2842" t="s">
        <v>2528</v>
      </c>
      <c r="J37" s="2842" t="s">
        <v>2529</v>
      </c>
      <c r="K37" s="2842">
        <v>2010</v>
      </c>
      <c r="L37" s="2842">
        <v>2011</v>
      </c>
      <c r="M37" s="2842">
        <v>2012</v>
      </c>
      <c r="N37" s="2842">
        <v>2013</v>
      </c>
      <c r="O37" s="2842">
        <v>2014</v>
      </c>
      <c r="P37" s="2842" t="s">
        <v>117</v>
      </c>
      <c r="Q37" s="2842" t="s">
        <v>12</v>
      </c>
      <c r="R37" s="2837"/>
    </row>
    <row r="38" spans="1:18" s="2847" customFormat="1" ht="11.1" customHeight="1" thickBot="1">
      <c r="A38" s="3573"/>
      <c r="B38" s="3105"/>
      <c r="C38" s="3102"/>
      <c r="D38" s="2841" t="s">
        <v>21</v>
      </c>
      <c r="E38" s="3102"/>
      <c r="F38" s="3106" t="s">
        <v>22</v>
      </c>
      <c r="G38" s="3106" t="s">
        <v>23</v>
      </c>
      <c r="H38" s="3106" t="s">
        <v>168</v>
      </c>
      <c r="I38" s="3106" t="s">
        <v>24</v>
      </c>
      <c r="J38" s="3106" t="s">
        <v>25</v>
      </c>
      <c r="K38" s="3106" t="s">
        <v>26</v>
      </c>
      <c r="L38" s="3106" t="s">
        <v>322</v>
      </c>
      <c r="M38" s="3106" t="s">
        <v>689</v>
      </c>
      <c r="N38" s="3106" t="s">
        <v>690</v>
      </c>
      <c r="O38" s="3106" t="s">
        <v>1930</v>
      </c>
      <c r="P38" s="3106" t="s">
        <v>1931</v>
      </c>
      <c r="Q38" s="3102"/>
      <c r="R38" s="2837"/>
    </row>
    <row r="39" spans="1:18" s="2847" customFormat="1" ht="11.1" customHeight="1">
      <c r="A39" s="3573"/>
      <c r="B39" s="2590">
        <v>11</v>
      </c>
      <c r="C39" s="3106" t="s">
        <v>614</v>
      </c>
      <c r="D39" s="2472" t="s">
        <v>2530</v>
      </c>
      <c r="E39" s="3102"/>
      <c r="F39" s="3114">
        <v>2284</v>
      </c>
      <c r="G39" s="3115">
        <v>797</v>
      </c>
      <c r="H39" s="3115">
        <v>1272</v>
      </c>
      <c r="I39" s="3115">
        <v>2143</v>
      </c>
      <c r="J39" s="3115">
        <v>1297</v>
      </c>
      <c r="K39" s="2836">
        <v>0</v>
      </c>
      <c r="L39" s="2836">
        <v>101</v>
      </c>
      <c r="M39" s="2836">
        <v>205</v>
      </c>
      <c r="N39" s="3116">
        <v>100</v>
      </c>
      <c r="O39" s="3116">
        <v>0</v>
      </c>
      <c r="P39" s="1355">
        <f>SUM(F39:O39)</f>
        <v>8199</v>
      </c>
      <c r="Q39" s="1660">
        <v>11</v>
      </c>
      <c r="R39" s="2837"/>
    </row>
    <row r="40" spans="1:18" s="2847" customFormat="1" ht="11.1" customHeight="1">
      <c r="A40" s="3573"/>
      <c r="B40" s="2590">
        <v>12</v>
      </c>
      <c r="C40" s="3106" t="s">
        <v>614</v>
      </c>
      <c r="D40" s="2472" t="s">
        <v>2531</v>
      </c>
      <c r="E40" s="3102"/>
      <c r="F40" s="2016">
        <v>0</v>
      </c>
      <c r="G40" s="3102">
        <v>0</v>
      </c>
      <c r="H40" s="2835">
        <v>0</v>
      </c>
      <c r="I40" s="3102">
        <v>0</v>
      </c>
      <c r="J40" s="1445">
        <v>0</v>
      </c>
      <c r="K40" s="3102">
        <v>0</v>
      </c>
      <c r="L40" s="3102">
        <v>0</v>
      </c>
      <c r="M40" s="3102">
        <v>0</v>
      </c>
      <c r="N40" s="3102">
        <v>0</v>
      </c>
      <c r="O40" s="3102">
        <v>0</v>
      </c>
      <c r="P40" s="2882">
        <v>0</v>
      </c>
      <c r="Q40" s="1660">
        <v>12</v>
      </c>
      <c r="R40" s="3574" t="str">
        <f>"      Road Initials: UPRR  Year: 2013 "</f>
        <v xml:space="preserve">      Road Initials: UPRR  Year: 2013 </v>
      </c>
    </row>
    <row r="41" spans="1:18" s="2847" customFormat="1" ht="11.1" customHeight="1">
      <c r="A41" s="3573"/>
      <c r="B41" s="2590">
        <v>13</v>
      </c>
      <c r="C41" s="3106" t="s">
        <v>614</v>
      </c>
      <c r="D41" s="2472" t="s">
        <v>2512</v>
      </c>
      <c r="E41" s="2963" t="s">
        <v>2513</v>
      </c>
      <c r="F41" s="2016">
        <v>2</v>
      </c>
      <c r="G41" s="3102">
        <v>0</v>
      </c>
      <c r="H41" s="2835">
        <v>0</v>
      </c>
      <c r="I41" s="3102">
        <v>0</v>
      </c>
      <c r="J41" s="1445">
        <v>0</v>
      </c>
      <c r="K41" s="3102">
        <v>0</v>
      </c>
      <c r="L41" s="3102">
        <v>0</v>
      </c>
      <c r="M41" s="3102">
        <v>0</v>
      </c>
      <c r="N41" s="3102">
        <v>0</v>
      </c>
      <c r="O41" s="3102">
        <v>0</v>
      </c>
      <c r="P41" s="2882">
        <v>2</v>
      </c>
      <c r="Q41" s="1660">
        <v>13</v>
      </c>
      <c r="R41" s="3575"/>
    </row>
    <row r="42" spans="1:18" s="2847" customFormat="1" ht="11.1" customHeight="1">
      <c r="A42" s="3573"/>
      <c r="B42" s="2590">
        <v>14</v>
      </c>
      <c r="C42" s="3106" t="s">
        <v>614</v>
      </c>
      <c r="D42" s="2472" t="s">
        <v>2532</v>
      </c>
      <c r="E42" s="3102"/>
      <c r="F42" s="2016">
        <f>SUM(F39:F41)</f>
        <v>2286</v>
      </c>
      <c r="G42" s="1445">
        <f t="shared" ref="G42:P42" si="2">SUM(G39:G41)</f>
        <v>797</v>
      </c>
      <c r="H42" s="1445">
        <f t="shared" si="2"/>
        <v>1272</v>
      </c>
      <c r="I42" s="1445">
        <f t="shared" si="2"/>
        <v>2143</v>
      </c>
      <c r="J42" s="1445">
        <f t="shared" si="2"/>
        <v>1297</v>
      </c>
      <c r="K42" s="1660">
        <f t="shared" si="2"/>
        <v>0</v>
      </c>
      <c r="L42" s="1660">
        <f t="shared" si="2"/>
        <v>101</v>
      </c>
      <c r="M42" s="1660">
        <f t="shared" si="2"/>
        <v>205</v>
      </c>
      <c r="N42" s="1660">
        <f t="shared" si="2"/>
        <v>100</v>
      </c>
      <c r="O42" s="1660">
        <f t="shared" si="2"/>
        <v>0</v>
      </c>
      <c r="P42" s="2882">
        <f t="shared" si="2"/>
        <v>8201</v>
      </c>
      <c r="Q42" s="1660">
        <v>14</v>
      </c>
      <c r="R42" s="3575"/>
    </row>
    <row r="43" spans="1:18" s="2847" customFormat="1" ht="11.1" customHeight="1">
      <c r="A43" s="3573"/>
      <c r="B43" s="2590">
        <v>15</v>
      </c>
      <c r="C43" s="3106" t="s">
        <v>614</v>
      </c>
      <c r="D43" s="2472" t="s">
        <v>2515</v>
      </c>
      <c r="E43" s="3102"/>
      <c r="F43" s="2016">
        <v>60</v>
      </c>
      <c r="G43" s="1445">
        <v>2</v>
      </c>
      <c r="H43" s="1445">
        <v>3</v>
      </c>
      <c r="I43" s="1660">
        <v>0</v>
      </c>
      <c r="J43" s="1445">
        <v>0</v>
      </c>
      <c r="K43" s="3102">
        <v>0</v>
      </c>
      <c r="L43" s="1660">
        <v>0</v>
      </c>
      <c r="M43" s="3102">
        <v>0</v>
      </c>
      <c r="N43" s="3102">
        <v>0</v>
      </c>
      <c r="O43" s="3102">
        <v>0</v>
      </c>
      <c r="P43" s="2882">
        <f>SUM(F43:O43)</f>
        <v>65</v>
      </c>
      <c r="Q43" s="1660">
        <v>15</v>
      </c>
      <c r="R43" s="3575"/>
    </row>
    <row r="44" spans="1:18" s="2847" customFormat="1" ht="11.1" customHeight="1">
      <c r="A44" s="3573"/>
      <c r="B44" s="2843"/>
      <c r="C44" s="2842" t="s">
        <v>614</v>
      </c>
      <c r="D44" s="1347" t="s">
        <v>2516</v>
      </c>
      <c r="E44" s="1675"/>
      <c r="F44" s="3117"/>
      <c r="G44" s="1420"/>
      <c r="H44" s="1671"/>
      <c r="I44" s="1675"/>
      <c r="J44" s="1420"/>
      <c r="K44" s="1675"/>
      <c r="L44" s="1675"/>
      <c r="M44" s="1675"/>
      <c r="N44" s="1675"/>
      <c r="O44" s="1675"/>
      <c r="P44" s="1661"/>
      <c r="Q44" s="1675"/>
      <c r="R44" s="3575"/>
    </row>
    <row r="45" spans="1:18" s="2847" customFormat="1" ht="11.1" customHeight="1" thickBot="1">
      <c r="A45" s="3573"/>
      <c r="B45" s="2590">
        <v>16</v>
      </c>
      <c r="C45" s="3106" t="s">
        <v>614</v>
      </c>
      <c r="D45" s="2472" t="s">
        <v>2533</v>
      </c>
      <c r="E45" s="3102"/>
      <c r="F45" s="3110">
        <f>SUM(F42:F43)</f>
        <v>2346</v>
      </c>
      <c r="G45" s="2838">
        <f t="shared" ref="G45:P45" si="3">SUM(G42:G43)</f>
        <v>799</v>
      </c>
      <c r="H45" s="2838">
        <f t="shared" si="3"/>
        <v>1275</v>
      </c>
      <c r="I45" s="2838">
        <f t="shared" si="3"/>
        <v>2143</v>
      </c>
      <c r="J45" s="2838">
        <f t="shared" si="3"/>
        <v>1297</v>
      </c>
      <c r="K45" s="1674">
        <f t="shared" si="3"/>
        <v>0</v>
      </c>
      <c r="L45" s="1674">
        <f t="shared" si="3"/>
        <v>101</v>
      </c>
      <c r="M45" s="1674">
        <f t="shared" si="3"/>
        <v>205</v>
      </c>
      <c r="N45" s="1674">
        <f t="shared" si="3"/>
        <v>100</v>
      </c>
      <c r="O45" s="1674">
        <f t="shared" si="3"/>
        <v>0</v>
      </c>
      <c r="P45" s="2834">
        <f t="shared" si="3"/>
        <v>8266</v>
      </c>
      <c r="Q45" s="1660">
        <v>16</v>
      </c>
      <c r="R45" s="3575"/>
    </row>
    <row r="46" spans="1:18" s="2847" customFormat="1" ht="11.1" customHeight="1">
      <c r="A46" s="3573"/>
      <c r="B46" s="3118"/>
      <c r="C46" s="1658"/>
      <c r="D46" s="1347"/>
      <c r="E46" s="3103"/>
      <c r="F46" s="1680"/>
      <c r="G46" s="1680"/>
      <c r="H46" s="1680"/>
      <c r="I46" s="1680"/>
      <c r="J46" s="1680"/>
      <c r="K46" s="1676"/>
      <c r="L46" s="1676"/>
      <c r="M46" s="1676"/>
      <c r="N46" s="1676"/>
      <c r="O46" s="1676"/>
      <c r="P46" s="1680"/>
      <c r="Q46" s="1683"/>
      <c r="R46" s="3575"/>
    </row>
    <row r="47" spans="1:18" s="2592" customFormat="1" ht="11.1" customHeight="1">
      <c r="A47" s="3573"/>
      <c r="B47" s="1701"/>
      <c r="C47" s="1823"/>
      <c r="D47" s="1823"/>
      <c r="E47" s="2964"/>
      <c r="F47" s="2539"/>
      <c r="G47" s="2539"/>
      <c r="H47" s="2539"/>
      <c r="I47" s="2539"/>
      <c r="J47" s="2539"/>
      <c r="K47" s="1823"/>
      <c r="L47" s="1823"/>
      <c r="M47" s="1823"/>
      <c r="N47" s="1823"/>
      <c r="O47" s="1823"/>
      <c r="P47" s="2539"/>
      <c r="Q47" s="2591"/>
      <c r="R47" s="3575"/>
    </row>
    <row r="48" spans="1:18" s="2847" customFormat="1" ht="11.1" customHeight="1">
      <c r="A48" s="3573"/>
      <c r="B48" s="3118"/>
      <c r="C48" s="1658"/>
      <c r="D48" s="1347"/>
      <c r="E48" s="3103"/>
      <c r="F48" s="1680"/>
      <c r="G48" s="1680"/>
      <c r="H48" s="1680"/>
      <c r="I48" s="1680"/>
      <c r="J48" s="1680"/>
      <c r="K48" s="1676"/>
      <c r="L48" s="1676"/>
      <c r="M48" s="1676"/>
      <c r="N48" s="1676"/>
      <c r="O48" s="1676"/>
      <c r="P48" s="1680"/>
      <c r="Q48" s="1683"/>
      <c r="R48" s="3575"/>
    </row>
    <row r="49" spans="1:18" s="2847" customFormat="1" ht="11.1" customHeight="1">
      <c r="A49" s="3573"/>
      <c r="B49" s="2962"/>
      <c r="C49" s="3103"/>
      <c r="D49" s="3103"/>
      <c r="E49" s="3103"/>
      <c r="F49" s="3103"/>
      <c r="G49" s="3103"/>
      <c r="H49" s="3103"/>
      <c r="I49" s="3103"/>
      <c r="J49" s="3103"/>
      <c r="K49" s="3103"/>
      <c r="L49" s="3103"/>
      <c r="M49" s="3103"/>
      <c r="N49" s="3103"/>
      <c r="O49" s="3103"/>
      <c r="P49" s="3103"/>
      <c r="Q49" s="1675"/>
      <c r="R49" s="3575"/>
    </row>
    <row r="50" spans="1:18" s="2847" customFormat="1" ht="11.1" customHeight="1">
      <c r="A50" s="3573"/>
      <c r="B50" s="2962"/>
      <c r="C50" s="3103"/>
      <c r="D50" s="3103"/>
      <c r="E50" s="3103"/>
      <c r="F50" s="3103"/>
      <c r="G50" s="3103"/>
      <c r="H50" s="3103"/>
      <c r="I50" s="3103"/>
      <c r="J50" s="3103"/>
      <c r="K50" s="3103"/>
      <c r="L50" s="3103"/>
      <c r="M50" s="3103"/>
      <c r="N50" s="3103"/>
      <c r="O50" s="3103"/>
      <c r="P50" s="3103"/>
      <c r="Q50" s="1675"/>
      <c r="R50" s="3575"/>
    </row>
    <row r="51" spans="1:18" s="2847" customFormat="1" ht="11.45" customHeight="1">
      <c r="A51" s="3573"/>
      <c r="B51" s="3101"/>
      <c r="C51" s="2844"/>
      <c r="D51" s="2844"/>
      <c r="E51" s="2844"/>
      <c r="F51" s="2844"/>
      <c r="G51" s="2844"/>
      <c r="H51" s="2844"/>
      <c r="I51" s="2844"/>
      <c r="J51" s="2844"/>
      <c r="K51" s="2844"/>
      <c r="L51" s="2844"/>
      <c r="M51" s="2844"/>
      <c r="N51" s="2844"/>
      <c r="O51" s="2844"/>
      <c r="P51" s="2844"/>
      <c r="Q51" s="3102"/>
      <c r="R51" s="3575"/>
    </row>
    <row r="52" spans="1:18" s="2847" customFormat="1" ht="10.7" customHeight="1">
      <c r="A52" s="5"/>
      <c r="R52" s="5"/>
    </row>
    <row r="53" spans="1:18" s="2847" customFormat="1" ht="10.7" customHeight="1">
      <c r="A53" s="5"/>
      <c r="R53" s="5"/>
    </row>
    <row r="54" spans="1:18" s="2847" customFormat="1" ht="10.7" customHeight="1">
      <c r="A54" s="5"/>
      <c r="R54" s="5"/>
    </row>
    <row r="55" spans="1:18" s="2847" customFormat="1" ht="10.7" customHeight="1">
      <c r="A55" s="5"/>
      <c r="R55" s="5"/>
    </row>
    <row r="56" spans="1:18" s="2847" customFormat="1" ht="10.7" customHeight="1">
      <c r="A56" s="5"/>
      <c r="R56" s="5"/>
    </row>
    <row r="57" spans="1:18" s="2847" customFormat="1" ht="10.7" customHeight="1">
      <c r="A57" s="5"/>
      <c r="R57" s="5"/>
    </row>
    <row r="58" spans="1:18" s="2847" customFormat="1" ht="10.7" customHeight="1">
      <c r="A58" s="5"/>
      <c r="R58" s="5"/>
    </row>
    <row r="59" spans="1:18" s="2847" customFormat="1" ht="10.7" customHeight="1">
      <c r="A59" s="5"/>
      <c r="R59" s="5"/>
    </row>
    <row r="60" spans="1:18" s="2847" customFormat="1" ht="10.7" customHeight="1">
      <c r="A60" s="5"/>
      <c r="R60" s="5"/>
    </row>
    <row r="61" spans="1:18" s="2847" customFormat="1" ht="10.7" customHeight="1">
      <c r="A61" s="5"/>
      <c r="R61" s="5"/>
    </row>
    <row r="62" spans="1:18" s="2847" customFormat="1" ht="10.7" customHeight="1">
      <c r="A62" s="5"/>
      <c r="R62" s="5"/>
    </row>
    <row r="63" spans="1:18" s="2847" customFormat="1" ht="10.7" customHeight="1">
      <c r="A63" s="5"/>
      <c r="R63" s="5"/>
    </row>
    <row r="64" spans="1:18" s="2847" customFormat="1" ht="10.7" customHeight="1">
      <c r="A64" s="5"/>
      <c r="R64" s="5"/>
    </row>
    <row r="65" spans="1:18" s="2847" customFormat="1" ht="10.7" customHeight="1">
      <c r="A65" s="5"/>
      <c r="R65" s="5"/>
    </row>
    <row r="66" spans="1:18" s="2847" customFormat="1" ht="10.7" customHeight="1">
      <c r="A66" s="5"/>
      <c r="R66" s="5"/>
    </row>
    <row r="67" spans="1:18" s="2847" customFormat="1" ht="10.7" customHeight="1">
      <c r="A67" s="5"/>
      <c r="R67" s="5"/>
    </row>
    <row r="68" spans="1:18" s="2847" customFormat="1" ht="10.7" customHeight="1">
      <c r="A68" s="5"/>
      <c r="R68" s="5"/>
    </row>
    <row r="69" spans="1:18" s="2847" customFormat="1" ht="10.7" customHeight="1">
      <c r="A69" s="5"/>
      <c r="R69" s="5"/>
    </row>
    <row r="70" spans="1:18" s="2847" customFormat="1" ht="10.7" customHeight="1">
      <c r="A70" s="5"/>
      <c r="R70" s="5"/>
    </row>
    <row r="71" spans="1:18" s="2847" customFormat="1" ht="10.7" customHeight="1">
      <c r="A71" s="5"/>
      <c r="R71" s="5"/>
    </row>
    <row r="72" spans="1:18" s="2847" customFormat="1" ht="10.7" customHeight="1">
      <c r="A72" s="5"/>
      <c r="R72" s="5"/>
    </row>
    <row r="73" spans="1:18" s="2847" customFormat="1" ht="10.7" customHeight="1">
      <c r="A73" s="5"/>
      <c r="R73" s="5"/>
    </row>
    <row r="74" spans="1:18" s="2847" customFormat="1" ht="10.7" customHeight="1">
      <c r="A74" s="5"/>
      <c r="R74" s="5"/>
    </row>
    <row r="75" spans="1:18" s="2847" customFormat="1" ht="10.7" customHeight="1">
      <c r="A75" s="5"/>
      <c r="R75" s="5"/>
    </row>
    <row r="76" spans="1:18" s="2847" customFormat="1" ht="10.7" customHeight="1">
      <c r="A76" s="5"/>
      <c r="R76" s="5"/>
    </row>
    <row r="77" spans="1:18" s="2847" customFormat="1" ht="10.7" customHeight="1">
      <c r="A77" s="5"/>
      <c r="R77" s="5"/>
    </row>
    <row r="78" spans="1:18" s="2847" customFormat="1" ht="10.7" customHeight="1">
      <c r="A78" s="5"/>
      <c r="R78" s="5"/>
    </row>
    <row r="79" spans="1:18" s="2847" customFormat="1" ht="10.7" customHeight="1">
      <c r="A79" s="5"/>
      <c r="R79" s="5"/>
    </row>
    <row r="80" spans="1:18" s="2847" customFormat="1" ht="10.7" customHeight="1">
      <c r="A80" s="5"/>
      <c r="R80" s="5"/>
    </row>
    <row r="81" spans="1:18" s="2847" customFormat="1" ht="10.7" customHeight="1">
      <c r="A81" s="5"/>
      <c r="R81" s="5"/>
    </row>
    <row r="82" spans="1:18" s="2847" customFormat="1" ht="10.7" customHeight="1">
      <c r="A82" s="5"/>
      <c r="R82" s="5"/>
    </row>
    <row r="83" spans="1:18" s="2847" customFormat="1" ht="10.7" customHeight="1">
      <c r="A83" s="5"/>
      <c r="R83" s="5"/>
    </row>
    <row r="84" spans="1:18" s="2847" customFormat="1" ht="10.7" customHeight="1">
      <c r="A84" s="5"/>
      <c r="R84" s="5"/>
    </row>
    <row r="85" spans="1:18" s="2847" customFormat="1" ht="10.7" customHeight="1">
      <c r="A85" s="5"/>
      <c r="R85" s="5"/>
    </row>
    <row r="86" spans="1:18" s="2847" customFormat="1" ht="10.7" customHeight="1">
      <c r="A86" s="5"/>
      <c r="R86" s="5"/>
    </row>
    <row r="87" spans="1:18" s="2847" customFormat="1" ht="10.7" customHeight="1">
      <c r="A87" s="5"/>
      <c r="R87" s="5"/>
    </row>
    <row r="88" spans="1:18" s="2847" customFormat="1" ht="10.7" customHeight="1">
      <c r="A88" s="5"/>
      <c r="R88" s="5"/>
    </row>
    <row r="89" spans="1:18" s="2847" customFormat="1" ht="10.7" customHeight="1">
      <c r="A89" s="5"/>
      <c r="R89" s="5"/>
    </row>
    <row r="90" spans="1:18" s="2847" customFormat="1" ht="10.7" customHeight="1">
      <c r="A90" s="5"/>
      <c r="R90" s="5"/>
    </row>
    <row r="91" spans="1:18" s="2847" customFormat="1" ht="10.7" customHeight="1">
      <c r="A91" s="5"/>
      <c r="R91" s="5"/>
    </row>
    <row r="92" spans="1:18" s="2847" customFormat="1" ht="10.7" customHeight="1">
      <c r="A92" s="5"/>
      <c r="R92" s="5"/>
    </row>
    <row r="93" spans="1:18" s="2847" customFormat="1" ht="10.7" customHeight="1">
      <c r="A93" s="5"/>
      <c r="R93" s="5"/>
    </row>
    <row r="94" spans="1:18" s="2847" customFormat="1" ht="10.7" customHeight="1">
      <c r="A94" s="5"/>
      <c r="R94" s="5"/>
    </row>
    <row r="95" spans="1:18" s="2847" customFormat="1" ht="10.7" customHeight="1">
      <c r="A95" s="5"/>
      <c r="R95" s="5"/>
    </row>
    <row r="96" spans="1:18" s="2847" customFormat="1" ht="10.7" customHeight="1">
      <c r="A96" s="5"/>
      <c r="R96" s="5"/>
    </row>
    <row r="97" spans="1:18" s="2847" customFormat="1" ht="10.7" customHeight="1">
      <c r="A97" s="5"/>
      <c r="R97" s="5"/>
    </row>
    <row r="98" spans="1:18" s="2847" customFormat="1" ht="10.7" customHeight="1">
      <c r="A98" s="5"/>
      <c r="R98" s="5"/>
    </row>
    <row r="99" spans="1:18" s="2847" customFormat="1" ht="10.7" customHeight="1">
      <c r="A99" s="5"/>
      <c r="R99" s="5"/>
    </row>
    <row r="100" spans="1:18" s="2847" customFormat="1" ht="10.7" customHeight="1">
      <c r="A100" s="5"/>
      <c r="R100" s="5"/>
    </row>
    <row r="101" spans="1:18" s="2847" customFormat="1" ht="10.7" customHeight="1">
      <c r="A101" s="5"/>
      <c r="R101" s="5"/>
    </row>
    <row r="102" spans="1:18" s="2847" customFormat="1" ht="10.7" customHeight="1">
      <c r="A102" s="5"/>
      <c r="R102" s="5"/>
    </row>
    <row r="103" spans="1:18" s="2847" customFormat="1" ht="10.7" customHeight="1">
      <c r="A103" s="5"/>
      <c r="R103" s="5"/>
    </row>
    <row r="104" spans="1:18" s="2847" customFormat="1" ht="10.7" customHeight="1">
      <c r="A104" s="5"/>
      <c r="R104" s="5"/>
    </row>
    <row r="105" spans="1:18" s="2847" customFormat="1" ht="10.7" customHeight="1">
      <c r="A105" s="5"/>
      <c r="R105" s="5"/>
    </row>
    <row r="106" spans="1:18" s="2847" customFormat="1" ht="10.7" customHeight="1">
      <c r="A106" s="5"/>
      <c r="R106" s="5"/>
    </row>
    <row r="107" spans="1:18" s="2847" customFormat="1" ht="10.7" customHeight="1">
      <c r="A107" s="5"/>
      <c r="R107" s="5"/>
    </row>
    <row r="108" spans="1:18" s="2847" customFormat="1" ht="10.7" customHeight="1">
      <c r="A108" s="5"/>
      <c r="R108" s="5"/>
    </row>
    <row r="109" spans="1:18" s="2847" customFormat="1" ht="10.7" customHeight="1">
      <c r="A109" s="5"/>
      <c r="R109" s="5"/>
    </row>
    <row r="110" spans="1:18" s="2847" customFormat="1" ht="10.7" customHeight="1">
      <c r="A110" s="5"/>
      <c r="R110" s="5"/>
    </row>
    <row r="111" spans="1:18" s="2847" customFormat="1" ht="10.7" customHeight="1">
      <c r="A111" s="5"/>
      <c r="R111" s="5"/>
    </row>
    <row r="112" spans="1:18" s="2847" customFormat="1" ht="10.7" customHeight="1">
      <c r="A112" s="5"/>
      <c r="R112" s="5"/>
    </row>
    <row r="113" spans="1:18" s="2847" customFormat="1" ht="10.7" customHeight="1">
      <c r="A113" s="5"/>
      <c r="R113" s="5"/>
    </row>
    <row r="114" spans="1:18" s="2847" customFormat="1" ht="10.7" customHeight="1">
      <c r="A114" s="5"/>
      <c r="R114" s="5"/>
    </row>
    <row r="115" spans="1:18" s="2847" customFormat="1" ht="10.7" customHeight="1">
      <c r="A115" s="5"/>
      <c r="R115" s="5"/>
    </row>
    <row r="116" spans="1:18" s="2847" customFormat="1" ht="10.7" customHeight="1">
      <c r="A116" s="5"/>
      <c r="R116" s="5"/>
    </row>
    <row r="117" spans="1:18" s="2847" customFormat="1" ht="10.7" customHeight="1">
      <c r="A117" s="5"/>
      <c r="R117" s="5"/>
    </row>
    <row r="118" spans="1:18" s="2847" customFormat="1" ht="10.7" customHeight="1">
      <c r="A118" s="5"/>
      <c r="R118" s="5"/>
    </row>
    <row r="119" spans="1:18" s="2847" customFormat="1" ht="10.7" customHeight="1">
      <c r="A119" s="5"/>
      <c r="R119" s="5"/>
    </row>
    <row r="120" spans="1:18" s="2847" customFormat="1" ht="10.7" customHeight="1">
      <c r="A120" s="5"/>
      <c r="R120" s="5"/>
    </row>
    <row r="121" spans="1:18" s="2847" customFormat="1" ht="10.7" customHeight="1">
      <c r="A121" s="5"/>
      <c r="R121" s="5"/>
    </row>
    <row r="122" spans="1:18" s="2847" customFormat="1" ht="10.7" customHeight="1">
      <c r="A122" s="5"/>
      <c r="R122" s="5"/>
    </row>
    <row r="123" spans="1:18" s="2847" customFormat="1" ht="10.7" customHeight="1">
      <c r="A123" s="5"/>
      <c r="R123" s="5"/>
    </row>
    <row r="124" spans="1:18" s="2847" customFormat="1" ht="10.7" customHeight="1">
      <c r="A124" s="5"/>
      <c r="R124" s="5"/>
    </row>
    <row r="125" spans="1:18" s="2847" customFormat="1" ht="10.7" customHeight="1">
      <c r="A125" s="5"/>
      <c r="R125" s="5"/>
    </row>
    <row r="126" spans="1:18" s="2847" customFormat="1" ht="10.7" customHeight="1">
      <c r="A126" s="5"/>
      <c r="R126" s="5"/>
    </row>
    <row r="127" spans="1:18" s="2847" customFormat="1" ht="10.7" customHeight="1">
      <c r="A127" s="5"/>
      <c r="R127" s="5"/>
    </row>
    <row r="128" spans="1:18" s="2847" customFormat="1" ht="10.7" customHeight="1">
      <c r="A128" s="5"/>
      <c r="R128" s="5"/>
    </row>
    <row r="129" spans="1:18" s="2847" customFormat="1" ht="10.7" customHeight="1">
      <c r="A129" s="5"/>
      <c r="R129" s="5"/>
    </row>
    <row r="130" spans="1:18" s="2847" customFormat="1" ht="10.7" customHeight="1">
      <c r="A130" s="5"/>
      <c r="R130" s="5"/>
    </row>
    <row r="131" spans="1:18" s="2847" customFormat="1" ht="10.7" customHeight="1">
      <c r="A131" s="5"/>
      <c r="R131" s="5"/>
    </row>
    <row r="132" spans="1:18" s="2847" customFormat="1" ht="10.7" customHeight="1">
      <c r="A132" s="5"/>
      <c r="R132" s="5"/>
    </row>
    <row r="133" spans="1:18" s="2847" customFormat="1" ht="10.7" customHeight="1">
      <c r="A133" s="5"/>
      <c r="R133" s="5"/>
    </row>
    <row r="134" spans="1:18" s="2847" customFormat="1" ht="10.7" customHeight="1">
      <c r="A134" s="5"/>
      <c r="R134" s="5"/>
    </row>
    <row r="135" spans="1:18" s="2847" customFormat="1" ht="10.7" customHeight="1">
      <c r="A135" s="5"/>
      <c r="R135" s="5"/>
    </row>
    <row r="136" spans="1:18" s="2847" customFormat="1" ht="10.7" customHeight="1">
      <c r="A136" s="5"/>
      <c r="R136" s="5"/>
    </row>
    <row r="137" spans="1:18" s="2847" customFormat="1" ht="10.7" customHeight="1">
      <c r="A137" s="5"/>
      <c r="R137" s="5"/>
    </row>
    <row r="138" spans="1:18" s="2847" customFormat="1" ht="10.7" customHeight="1">
      <c r="A138" s="5"/>
      <c r="R138" s="5"/>
    </row>
    <row r="139" spans="1:18" s="2847" customFormat="1" ht="10.7" customHeight="1">
      <c r="A139" s="5"/>
      <c r="R139" s="5"/>
    </row>
    <row r="140" spans="1:18" s="2847" customFormat="1" ht="10.7" customHeight="1">
      <c r="A140" s="5"/>
      <c r="R140" s="5"/>
    </row>
    <row r="141" spans="1:18" s="2847" customFormat="1" ht="10.7" customHeight="1">
      <c r="A141" s="5"/>
      <c r="R141" s="5"/>
    </row>
    <row r="142" spans="1:18" s="2847" customFormat="1" ht="10.7" customHeight="1">
      <c r="A142" s="5"/>
      <c r="R142" s="5"/>
    </row>
    <row r="143" spans="1:18" s="2847" customFormat="1" ht="10.7" customHeight="1">
      <c r="A143" s="5"/>
      <c r="R143" s="5"/>
    </row>
    <row r="144" spans="1:18" s="2847" customFormat="1" ht="10.7" customHeight="1">
      <c r="A144" s="5"/>
      <c r="R144" s="5"/>
    </row>
    <row r="145" spans="1:18" s="2847" customFormat="1" ht="10.7" customHeight="1">
      <c r="A145" s="5"/>
      <c r="R145" s="5"/>
    </row>
    <row r="146" spans="1:18" s="2847" customFormat="1" ht="10.7" customHeight="1">
      <c r="A146" s="5"/>
      <c r="R146" s="5"/>
    </row>
    <row r="147" spans="1:18" s="2847" customFormat="1" ht="10.7" customHeight="1">
      <c r="A147" s="5"/>
      <c r="R147" s="5"/>
    </row>
    <row r="148" spans="1:18" s="2847" customFormat="1" ht="10.7" customHeight="1">
      <c r="A148" s="5"/>
      <c r="R148" s="5"/>
    </row>
    <row r="149" spans="1:18" s="2847" customFormat="1" ht="10.7" customHeight="1">
      <c r="A149" s="5"/>
      <c r="R149" s="5"/>
    </row>
    <row r="150" spans="1:18" s="2847" customFormat="1" ht="10.7" customHeight="1">
      <c r="A150" s="5"/>
      <c r="R150" s="5"/>
    </row>
    <row r="151" spans="1:18" s="2847" customFormat="1" ht="10.7" customHeight="1">
      <c r="A151" s="5"/>
      <c r="R151" s="5"/>
    </row>
    <row r="152" spans="1:18" s="2847" customFormat="1" ht="10.7" customHeight="1">
      <c r="A152" s="5"/>
      <c r="R152" s="5"/>
    </row>
    <row r="153" spans="1:18" s="2847" customFormat="1" ht="10.7" customHeight="1">
      <c r="A153" s="5"/>
      <c r="R153" s="5"/>
    </row>
    <row r="154" spans="1:18" s="2847" customFormat="1" ht="10.7" customHeight="1">
      <c r="A154" s="5"/>
      <c r="R154" s="5"/>
    </row>
    <row r="155" spans="1:18" s="2847" customFormat="1" ht="10.7" customHeight="1">
      <c r="A155" s="5"/>
      <c r="R155" s="5"/>
    </row>
    <row r="156" spans="1:18" s="2847" customFormat="1" ht="10.7" customHeight="1">
      <c r="A156" s="5"/>
      <c r="R156" s="5"/>
    </row>
    <row r="157" spans="1:18" s="2847" customFormat="1" ht="10.7" customHeight="1">
      <c r="A157" s="5"/>
      <c r="R157" s="5"/>
    </row>
    <row r="158" spans="1:18" s="2847" customFormat="1" ht="10.7" customHeight="1">
      <c r="A158" s="5"/>
      <c r="R158" s="5"/>
    </row>
    <row r="159" spans="1:18" s="2847" customFormat="1" ht="10.7" customHeight="1">
      <c r="A159" s="5"/>
      <c r="R159" s="5"/>
    </row>
    <row r="160" spans="1:18" s="2847" customFormat="1" ht="10.7" customHeight="1">
      <c r="A160" s="5"/>
      <c r="R160" s="5"/>
    </row>
    <row r="161" spans="1:18" s="2847" customFormat="1" ht="10.7" customHeight="1">
      <c r="A161" s="5"/>
      <c r="R161" s="5"/>
    </row>
    <row r="162" spans="1:18" s="2847" customFormat="1" ht="10.7" customHeight="1">
      <c r="A162" s="5"/>
      <c r="R162" s="5"/>
    </row>
    <row r="163" spans="1:18" s="2847" customFormat="1" ht="10.7" customHeight="1">
      <c r="A163" s="5"/>
      <c r="R163" s="5"/>
    </row>
    <row r="164" spans="1:18" s="2847" customFormat="1" ht="10.7" customHeight="1">
      <c r="A164" s="5"/>
      <c r="R164" s="5"/>
    </row>
    <row r="165" spans="1:18" s="2847" customFormat="1" ht="10.7" customHeight="1">
      <c r="A165" s="5"/>
      <c r="R165" s="5"/>
    </row>
    <row r="166" spans="1:18" s="2847" customFormat="1" ht="10.7" customHeight="1">
      <c r="A166" s="5"/>
      <c r="R166" s="5"/>
    </row>
    <row r="167" spans="1:18" s="2847" customFormat="1" ht="10.7" customHeight="1">
      <c r="A167" s="5"/>
      <c r="R167" s="5"/>
    </row>
    <row r="168" spans="1:18" s="2847" customFormat="1" ht="10.7" customHeight="1">
      <c r="A168" s="5"/>
      <c r="R168" s="5"/>
    </row>
    <row r="169" spans="1:18" s="2847" customFormat="1" ht="10.7" customHeight="1">
      <c r="A169" s="5"/>
      <c r="R169" s="5"/>
    </row>
    <row r="170" spans="1:18" s="2847" customFormat="1" ht="10.7" customHeight="1">
      <c r="A170" s="5"/>
      <c r="R170" s="5"/>
    </row>
    <row r="171" spans="1:18" s="2847" customFormat="1" ht="10.7" customHeight="1">
      <c r="A171" s="5"/>
      <c r="R171" s="5"/>
    </row>
    <row r="172" spans="1:18" s="2847" customFormat="1" ht="10.7" customHeight="1">
      <c r="A172" s="5"/>
      <c r="R172" s="5"/>
    </row>
    <row r="173" spans="1:18" s="2847" customFormat="1" ht="10.7" customHeight="1">
      <c r="A173" s="5"/>
      <c r="R173" s="5"/>
    </row>
    <row r="174" spans="1:18" s="2847" customFormat="1" ht="10.7" customHeight="1">
      <c r="A174" s="5"/>
      <c r="R174" s="5"/>
    </row>
    <row r="175" spans="1:18" s="2847" customFormat="1" ht="10.7" customHeight="1">
      <c r="A175" s="5"/>
      <c r="R175" s="5"/>
    </row>
    <row r="176" spans="1:18" s="2847" customFormat="1" ht="10.7" customHeight="1">
      <c r="A176" s="5"/>
      <c r="R176" s="5"/>
    </row>
    <row r="177" spans="1:18" s="2847" customFormat="1" ht="10.7" customHeight="1">
      <c r="A177" s="5"/>
      <c r="R177" s="5"/>
    </row>
    <row r="178" spans="1:18" s="2847" customFormat="1" ht="10.7" customHeight="1">
      <c r="A178" s="5"/>
      <c r="R178" s="5"/>
    </row>
    <row r="179" spans="1:18" s="2847" customFormat="1" ht="10.7" customHeight="1">
      <c r="A179" s="5"/>
      <c r="R179" s="5"/>
    </row>
    <row r="180" spans="1:18" s="2847" customFormat="1" ht="10.7" customHeight="1">
      <c r="A180" s="5"/>
      <c r="R180" s="5"/>
    </row>
    <row r="181" spans="1:18" s="2847" customFormat="1" ht="10.7" customHeight="1">
      <c r="A181" s="5"/>
      <c r="R181" s="5"/>
    </row>
    <row r="182" spans="1:18" s="2847" customFormat="1" ht="10.7" customHeight="1">
      <c r="A182" s="5"/>
      <c r="R182" s="5"/>
    </row>
    <row r="183" spans="1:18" s="2847" customFormat="1" ht="10.7" customHeight="1">
      <c r="A183" s="5"/>
      <c r="R183" s="5"/>
    </row>
    <row r="184" spans="1:18" s="2847" customFormat="1" ht="10.7" customHeight="1">
      <c r="A184" s="5"/>
      <c r="R184" s="5"/>
    </row>
    <row r="185" spans="1:18" s="2847" customFormat="1" ht="10.7" customHeight="1">
      <c r="A185" s="5"/>
      <c r="R185" s="5"/>
    </row>
    <row r="186" spans="1:18" s="2847" customFormat="1" ht="10.7" customHeight="1">
      <c r="A186" s="5"/>
      <c r="R186" s="5"/>
    </row>
    <row r="187" spans="1:18" s="2847" customFormat="1" ht="10.7" customHeight="1">
      <c r="A187" s="5"/>
      <c r="R187" s="5"/>
    </row>
    <row r="188" spans="1:18" s="2847" customFormat="1" ht="10.7" customHeight="1">
      <c r="A188" s="5"/>
      <c r="R188" s="5"/>
    </row>
    <row r="189" spans="1:18" s="2847" customFormat="1" ht="10.7" customHeight="1">
      <c r="A189" s="5"/>
      <c r="R189" s="5"/>
    </row>
    <row r="190" spans="1:18" s="2847" customFormat="1" ht="10.7" customHeight="1">
      <c r="A190" s="5"/>
      <c r="R190" s="5"/>
    </row>
    <row r="191" spans="1:18" s="2847" customFormat="1" ht="10.7" customHeight="1">
      <c r="A191" s="5"/>
      <c r="R191" s="5"/>
    </row>
    <row r="192" spans="1:18" s="2847" customFormat="1" ht="10.7" customHeight="1">
      <c r="A192" s="5"/>
      <c r="R192" s="5"/>
    </row>
    <row r="193" spans="1:18" s="2847" customFormat="1" ht="10.7" customHeight="1">
      <c r="A193" s="5"/>
      <c r="R193" s="5"/>
    </row>
    <row r="194" spans="1:18" s="2847" customFormat="1">
      <c r="A194" s="5"/>
      <c r="R194" s="5"/>
    </row>
    <row r="195" spans="1:18" s="2847" customFormat="1">
      <c r="A195" s="5"/>
      <c r="R195" s="5"/>
    </row>
    <row r="196" spans="1:18" s="2847" customFormat="1">
      <c r="A196" s="5"/>
      <c r="R196" s="5"/>
    </row>
    <row r="197" spans="1:18" s="2847" customFormat="1">
      <c r="A197" s="5"/>
      <c r="R197" s="5"/>
    </row>
    <row r="198" spans="1:18" s="2847" customFormat="1">
      <c r="A198" s="5"/>
      <c r="R198" s="5"/>
    </row>
    <row r="199" spans="1:18" s="2847" customFormat="1">
      <c r="A199" s="5"/>
      <c r="R199" s="5"/>
    </row>
    <row r="200" spans="1:18" s="2847" customFormat="1">
      <c r="A200" s="5"/>
      <c r="R200" s="5"/>
    </row>
    <row r="201" spans="1:18" s="2847" customFormat="1">
      <c r="A201" s="5"/>
      <c r="R201" s="5"/>
    </row>
    <row r="202" spans="1:18" s="2847" customFormat="1">
      <c r="A202" s="5"/>
      <c r="R202" s="5"/>
    </row>
    <row r="203" spans="1:18" s="2847" customFormat="1">
      <c r="A203" s="5"/>
      <c r="R203" s="5"/>
    </row>
    <row r="204" spans="1:18" s="2847" customFormat="1">
      <c r="A204" s="5"/>
      <c r="R204" s="5"/>
    </row>
    <row r="205" spans="1:18" s="2847" customFormat="1">
      <c r="A205" s="5"/>
      <c r="B205" s="1694"/>
      <c r="C205" s="1694"/>
      <c r="D205" s="1694"/>
      <c r="E205" s="1694"/>
      <c r="F205" s="1694"/>
      <c r="G205" s="1694"/>
      <c r="H205" s="1694"/>
      <c r="I205" s="1694"/>
      <c r="J205" s="1694"/>
      <c r="K205" s="1694"/>
      <c r="L205" s="1694"/>
      <c r="M205" s="1694"/>
      <c r="N205" s="1694"/>
      <c r="O205" s="1694"/>
      <c r="P205" s="1694"/>
      <c r="Q205" s="1694"/>
      <c r="R205" s="5"/>
    </row>
    <row r="206" spans="1:18" s="2847" customFormat="1">
      <c r="A206" s="5"/>
      <c r="B206" s="1694"/>
      <c r="C206" s="1694"/>
      <c r="D206" s="1694"/>
      <c r="E206" s="1694"/>
      <c r="F206" s="1694"/>
      <c r="G206" s="1694"/>
      <c r="H206" s="1694"/>
      <c r="I206" s="1694"/>
      <c r="J206" s="1694"/>
      <c r="K206" s="1694"/>
      <c r="L206" s="1694"/>
      <c r="M206" s="1694"/>
      <c r="N206" s="1694"/>
      <c r="O206" s="1694"/>
      <c r="P206" s="1694"/>
      <c r="Q206" s="1694"/>
      <c r="R206" s="5"/>
    </row>
    <row r="207" spans="1:18" s="2847" customFormat="1">
      <c r="A207" s="5"/>
      <c r="B207" s="1694"/>
      <c r="C207" s="1694"/>
      <c r="D207" s="1694"/>
      <c r="E207" s="1694"/>
      <c r="F207" s="1694"/>
      <c r="G207" s="1694"/>
      <c r="H207" s="1694"/>
      <c r="I207" s="1694"/>
      <c r="J207" s="1694"/>
      <c r="K207" s="1694"/>
      <c r="L207" s="1694"/>
      <c r="M207" s="1694"/>
      <c r="N207" s="1694"/>
      <c r="O207" s="1694"/>
      <c r="P207" s="1694"/>
      <c r="Q207" s="1694"/>
      <c r="R207" s="5"/>
    </row>
    <row r="208" spans="1:18" s="2847" customFormat="1">
      <c r="A208" s="5"/>
      <c r="B208" s="1694"/>
      <c r="C208" s="1694"/>
      <c r="D208" s="1694"/>
      <c r="E208" s="1694"/>
      <c r="F208" s="1694"/>
      <c r="G208" s="1694"/>
      <c r="H208" s="1694"/>
      <c r="I208" s="1694"/>
      <c r="J208" s="1694"/>
      <c r="K208" s="1694"/>
      <c r="L208" s="1694"/>
      <c r="M208" s="1694"/>
      <c r="N208" s="1694"/>
      <c r="O208" s="1694"/>
      <c r="P208" s="1694"/>
      <c r="Q208" s="1694"/>
      <c r="R208" s="5"/>
    </row>
  </sheetData>
  <mergeCells count="3">
    <mergeCell ref="R1:R3"/>
    <mergeCell ref="A36:A51"/>
    <mergeCell ref="R40:R51"/>
  </mergeCells>
  <printOptions gridLinesSet="0"/>
  <pageMargins left="0.65" right="0.25" top="0.5" bottom="0.5" header="0.25" footer="0.25"/>
  <pageSetup scale="91" orientation="landscape" horizontalDpi="1200" verticalDpi="1200" r:id="rId1"/>
  <headerFooter alignWithMargins="0"/>
</worksheet>
</file>

<file path=xl/worksheets/sheet68.xml><?xml version="1.0" encoding="utf-8"?>
<worksheet xmlns="http://schemas.openxmlformats.org/spreadsheetml/2006/main" xmlns:r="http://schemas.openxmlformats.org/officeDocument/2006/relationships">
  <sheetPr codeName="Sheet68">
    <pageSetUpPr fitToPage="1"/>
  </sheetPr>
  <dimension ref="A1:S265"/>
  <sheetViews>
    <sheetView showGridLines="0" zoomScaleNormal="100" zoomScaleSheetLayoutView="80" zoomScalePageLayoutView="80" workbookViewId="0">
      <selection sqref="A1:A12"/>
    </sheetView>
  </sheetViews>
  <sheetFormatPr defaultRowHeight="10.7" customHeight="1"/>
  <cols>
    <col min="1" max="1" width="3.625" style="2969" customWidth="1"/>
    <col min="2" max="2" width="3.25" style="2969" bestFit="1" customWidth="1"/>
    <col min="3" max="3" width="4.25" style="2969" bestFit="1" customWidth="1"/>
    <col min="4" max="4" width="21.25" style="2969" customWidth="1"/>
    <col min="5" max="5" width="0.125" style="2969" customWidth="1"/>
    <col min="6" max="8" width="8.125" style="2969" customWidth="1"/>
    <col min="9" max="9" width="8.375" style="2969" customWidth="1"/>
    <col min="10" max="11" width="8.75" style="2969" bestFit="1" customWidth="1"/>
    <col min="12" max="16" width="8.375" style="2969" customWidth="1"/>
    <col min="17" max="17" width="3" style="2969" bestFit="1" customWidth="1"/>
    <col min="18" max="18" width="3.625" style="2969" customWidth="1"/>
    <col min="19" max="16384" width="9" style="2969"/>
  </cols>
  <sheetData>
    <row r="1" spans="1:18" s="3012" customFormat="1" ht="10.7" customHeight="1">
      <c r="A1" s="3577" t="s">
        <v>383</v>
      </c>
      <c r="B1" s="2833" t="s">
        <v>2459</v>
      </c>
      <c r="C1" s="2975"/>
      <c r="D1" s="2975"/>
      <c r="E1" s="2975"/>
      <c r="F1" s="2975"/>
      <c r="G1" s="2975"/>
      <c r="H1" s="3119"/>
      <c r="I1" s="2975"/>
      <c r="J1" s="2975"/>
      <c r="K1" s="2975"/>
      <c r="L1" s="2975"/>
      <c r="M1" s="2975"/>
      <c r="N1" s="2975"/>
      <c r="O1" s="2975"/>
      <c r="P1" s="2975"/>
      <c r="Q1" s="1663"/>
      <c r="R1" s="3572" t="s">
        <v>3252</v>
      </c>
    </row>
    <row r="2" spans="1:18" s="3012" customFormat="1" ht="10.7" customHeight="1">
      <c r="A2" s="3577"/>
      <c r="B2" s="1390" t="s">
        <v>2460</v>
      </c>
      <c r="C2" s="1824"/>
      <c r="D2" s="1824"/>
      <c r="E2" s="1824"/>
      <c r="F2" s="1824"/>
      <c r="G2" s="1426"/>
      <c r="H2" s="1824"/>
      <c r="I2" s="1824"/>
      <c r="J2" s="1824"/>
      <c r="K2" s="1824"/>
      <c r="L2" s="1824"/>
      <c r="M2" s="1824"/>
      <c r="N2" s="1824"/>
      <c r="O2" s="1824"/>
      <c r="P2" s="1824"/>
      <c r="Q2" s="2593"/>
      <c r="R2" s="3576"/>
    </row>
    <row r="3" spans="1:18" s="3012" customFormat="1" ht="10.7" customHeight="1">
      <c r="A3" s="3577"/>
      <c r="B3" s="2594"/>
      <c r="C3" s="2965"/>
      <c r="D3" s="2965"/>
      <c r="E3" s="2965"/>
      <c r="F3" s="2965"/>
      <c r="G3" s="2965"/>
      <c r="H3" s="2965"/>
      <c r="I3" s="2965"/>
      <c r="J3" s="2965"/>
      <c r="K3" s="2965"/>
      <c r="L3" s="2965"/>
      <c r="M3" s="2965"/>
      <c r="N3" s="2965"/>
      <c r="O3" s="2832"/>
      <c r="P3" s="2965"/>
      <c r="Q3" s="2943"/>
      <c r="R3" s="3576"/>
    </row>
    <row r="4" spans="1:18" s="3012" customFormat="1" ht="10.7" customHeight="1">
      <c r="A4" s="3577"/>
      <c r="B4" s="3120"/>
      <c r="C4" s="2248"/>
      <c r="D4" s="2249"/>
      <c r="E4" s="2248"/>
      <c r="F4" s="2248"/>
      <c r="G4" s="2965"/>
      <c r="H4" s="2250" t="s">
        <v>2461</v>
      </c>
      <c r="I4" s="2965"/>
      <c r="J4" s="2943"/>
      <c r="K4" s="2248"/>
      <c r="L4" s="2249"/>
      <c r="M4" s="2249"/>
      <c r="N4" s="2249"/>
      <c r="O4" s="2249"/>
      <c r="P4" s="2248"/>
      <c r="Q4" s="2248"/>
      <c r="R4" s="3576"/>
    </row>
    <row r="5" spans="1:18" s="3012" customFormat="1" ht="10.7" customHeight="1">
      <c r="A5" s="3577"/>
      <c r="B5" s="3120"/>
      <c r="C5" s="2248"/>
      <c r="D5" s="2249"/>
      <c r="E5" s="2248"/>
      <c r="F5" s="2248"/>
      <c r="G5" s="2965"/>
      <c r="H5" s="2250" t="s">
        <v>2462</v>
      </c>
      <c r="I5" s="2965"/>
      <c r="J5" s="2943"/>
      <c r="K5" s="2248"/>
      <c r="L5" s="2965"/>
      <c r="M5" s="2965"/>
      <c r="N5" s="2251" t="s">
        <v>2463</v>
      </c>
      <c r="O5" s="2965"/>
      <c r="P5" s="2943"/>
      <c r="Q5" s="2248"/>
      <c r="R5" s="3576"/>
    </row>
    <row r="6" spans="1:18" s="3012" customFormat="1" ht="10.7" customHeight="1">
      <c r="A6" s="3577"/>
      <c r="B6" s="3120"/>
      <c r="C6" s="2248"/>
      <c r="D6" s="2249"/>
      <c r="E6" s="2248"/>
      <c r="F6" s="2248"/>
      <c r="G6" s="2248"/>
      <c r="H6" s="2248"/>
      <c r="I6" s="2248"/>
      <c r="J6" s="2252" t="s">
        <v>2464</v>
      </c>
      <c r="K6" s="2252" t="s">
        <v>2465</v>
      </c>
      <c r="L6" s="2248"/>
      <c r="M6" s="2248"/>
      <c r="N6" s="2248"/>
      <c r="O6" s="2248"/>
      <c r="P6" s="2248"/>
      <c r="Q6" s="2248"/>
      <c r="R6" s="3576"/>
    </row>
    <row r="7" spans="1:18" s="3012" customFormat="1" ht="10.7" customHeight="1">
      <c r="A7" s="3577"/>
      <c r="B7" s="3120"/>
      <c r="C7" s="2248"/>
      <c r="D7" s="2249"/>
      <c r="E7" s="2248"/>
      <c r="F7" s="2248"/>
      <c r="G7" s="2248"/>
      <c r="H7" s="2248"/>
      <c r="I7" s="2248"/>
      <c r="J7" s="2252" t="s">
        <v>2466</v>
      </c>
      <c r="K7" s="2252" t="s">
        <v>2467</v>
      </c>
      <c r="L7" s="2248"/>
      <c r="M7" s="2248"/>
      <c r="N7" s="2248"/>
      <c r="O7" s="2248"/>
      <c r="P7" s="2248"/>
      <c r="Q7" s="2248"/>
      <c r="R7" s="3576"/>
    </row>
    <row r="8" spans="1:18" s="3012" customFormat="1" ht="10.7" customHeight="1">
      <c r="A8" s="3577"/>
      <c r="B8" s="3120"/>
      <c r="C8" s="2248"/>
      <c r="D8" s="2249"/>
      <c r="E8" s="2248"/>
      <c r="F8" s="2248"/>
      <c r="G8" s="2248"/>
      <c r="H8" s="2248"/>
      <c r="I8" s="2252" t="s">
        <v>2468</v>
      </c>
      <c r="J8" s="2252" t="s">
        <v>2469</v>
      </c>
      <c r="K8" s="2252" t="s">
        <v>2470</v>
      </c>
      <c r="L8" s="2248"/>
      <c r="M8" s="2248"/>
      <c r="N8" s="2248"/>
      <c r="O8" s="2252" t="s">
        <v>2471</v>
      </c>
      <c r="P8" s="2248"/>
      <c r="Q8" s="2248"/>
      <c r="R8" s="3576"/>
    </row>
    <row r="9" spans="1:18" s="3012" customFormat="1" ht="10.7" customHeight="1">
      <c r="A9" s="3577"/>
      <c r="B9" s="3120"/>
      <c r="C9" s="2248"/>
      <c r="D9" s="2249"/>
      <c r="E9" s="2248"/>
      <c r="F9" s="2252" t="s">
        <v>2472</v>
      </c>
      <c r="G9" s="2248"/>
      <c r="H9" s="2248"/>
      <c r="I9" s="2252" t="s">
        <v>2473</v>
      </c>
      <c r="J9" s="2252" t="s">
        <v>2474</v>
      </c>
      <c r="K9" s="2252" t="s">
        <v>2475</v>
      </c>
      <c r="L9" s="2248"/>
      <c r="M9" s="2248"/>
      <c r="N9" s="2248"/>
      <c r="O9" s="2252" t="s">
        <v>2476</v>
      </c>
      <c r="P9" s="2248"/>
      <c r="Q9" s="2248"/>
      <c r="R9" s="3576"/>
    </row>
    <row r="10" spans="1:18" s="3012" customFormat="1" ht="10.7" customHeight="1">
      <c r="A10" s="3577"/>
      <c r="B10" s="3120"/>
      <c r="C10" s="2248"/>
      <c r="D10" s="2249"/>
      <c r="E10" s="2248"/>
      <c r="F10" s="2252" t="s">
        <v>2477</v>
      </c>
      <c r="G10" s="2248"/>
      <c r="H10" s="2252" t="s">
        <v>2478</v>
      </c>
      <c r="I10" s="2252" t="s">
        <v>2479</v>
      </c>
      <c r="J10" s="2252" t="s">
        <v>2480</v>
      </c>
      <c r="K10" s="2252" t="s">
        <v>2481</v>
      </c>
      <c r="L10" s="2248"/>
      <c r="M10" s="2248"/>
      <c r="N10" s="2252" t="s">
        <v>2482</v>
      </c>
      <c r="O10" s="2252" t="s">
        <v>2483</v>
      </c>
      <c r="P10" s="2248"/>
      <c r="Q10" s="2248"/>
      <c r="R10" s="3576"/>
    </row>
    <row r="11" spans="1:18" s="3012" customFormat="1" ht="10.7" customHeight="1">
      <c r="A11" s="3573"/>
      <c r="B11" s="3120"/>
      <c r="C11" s="2248"/>
      <c r="D11" s="2249"/>
      <c r="E11" s="2248"/>
      <c r="F11" s="2252" t="s">
        <v>2484</v>
      </c>
      <c r="G11" s="2252" t="s">
        <v>2478</v>
      </c>
      <c r="H11" s="2252" t="s">
        <v>2485</v>
      </c>
      <c r="I11" s="2252" t="s">
        <v>2486</v>
      </c>
      <c r="J11" s="2252" t="s">
        <v>2487</v>
      </c>
      <c r="K11" s="2252" t="s">
        <v>2488</v>
      </c>
      <c r="L11" s="2252" t="s">
        <v>625</v>
      </c>
      <c r="M11" s="2252" t="s">
        <v>2489</v>
      </c>
      <c r="N11" s="2252" t="s">
        <v>2477</v>
      </c>
      <c r="O11" s="2252" t="s">
        <v>2490</v>
      </c>
      <c r="P11" s="2248"/>
      <c r="Q11" s="2248"/>
      <c r="R11" s="3576"/>
    </row>
    <row r="12" spans="1:18" s="3012" customFormat="1" ht="10.7" customHeight="1">
      <c r="A12" s="3573"/>
      <c r="B12" s="2253" t="s">
        <v>1181</v>
      </c>
      <c r="C12" s="2252" t="s">
        <v>8</v>
      </c>
      <c r="D12" s="2249"/>
      <c r="E12" s="2248"/>
      <c r="F12" s="2252" t="s">
        <v>9</v>
      </c>
      <c r="G12" s="2252" t="s">
        <v>2487</v>
      </c>
      <c r="H12" s="2252" t="s">
        <v>2491</v>
      </c>
      <c r="I12" s="2252" t="s">
        <v>2492</v>
      </c>
      <c r="J12" s="2252" t="s">
        <v>2493</v>
      </c>
      <c r="K12" s="2252" t="s">
        <v>2466</v>
      </c>
      <c r="L12" s="2252" t="s">
        <v>2494</v>
      </c>
      <c r="M12" s="2252" t="s">
        <v>2491</v>
      </c>
      <c r="N12" s="2252" t="s">
        <v>2484</v>
      </c>
      <c r="O12" s="2252" t="s">
        <v>2495</v>
      </c>
      <c r="P12" s="2252" t="s">
        <v>2489</v>
      </c>
      <c r="Q12" s="2252" t="s">
        <v>7</v>
      </c>
      <c r="R12" s="3576"/>
    </row>
    <row r="13" spans="1:18" s="3012" customFormat="1" ht="10.7" customHeight="1">
      <c r="B13" s="2253" t="s">
        <v>12</v>
      </c>
      <c r="C13" s="2252" t="s">
        <v>13</v>
      </c>
      <c r="D13" s="2254" t="s">
        <v>2496</v>
      </c>
      <c r="E13" s="2248"/>
      <c r="F13" s="2252" t="s">
        <v>15</v>
      </c>
      <c r="G13" s="2252" t="s">
        <v>2497</v>
      </c>
      <c r="H13" s="2252" t="s">
        <v>2498</v>
      </c>
      <c r="I13" s="2252" t="s">
        <v>2499</v>
      </c>
      <c r="J13" s="2252" t="s">
        <v>2498</v>
      </c>
      <c r="K13" s="2252" t="s">
        <v>2469</v>
      </c>
      <c r="L13" s="2252" t="s">
        <v>2500</v>
      </c>
      <c r="M13" s="2252" t="s">
        <v>2498</v>
      </c>
      <c r="N13" s="2252" t="s">
        <v>2501</v>
      </c>
      <c r="O13" s="2252" t="s">
        <v>2502</v>
      </c>
      <c r="P13" s="2252" t="s">
        <v>2503</v>
      </c>
      <c r="Q13" s="2252" t="s">
        <v>12</v>
      </c>
      <c r="R13" s="3576"/>
    </row>
    <row r="14" spans="1:18" s="3012" customFormat="1" ht="10.7" customHeight="1">
      <c r="B14" s="2255"/>
      <c r="C14" s="2943"/>
      <c r="D14" s="2251" t="s">
        <v>21</v>
      </c>
      <c r="E14" s="2943"/>
      <c r="F14" s="2558" t="s">
        <v>22</v>
      </c>
      <c r="G14" s="2558" t="s">
        <v>23</v>
      </c>
      <c r="H14" s="2558" t="s">
        <v>168</v>
      </c>
      <c r="I14" s="2558" t="s">
        <v>24</v>
      </c>
      <c r="J14" s="2558" t="s">
        <v>25</v>
      </c>
      <c r="K14" s="2558" t="s">
        <v>26</v>
      </c>
      <c r="L14" s="2558" t="s">
        <v>322</v>
      </c>
      <c r="M14" s="2558" t="s">
        <v>689</v>
      </c>
      <c r="N14" s="2558" t="s">
        <v>690</v>
      </c>
      <c r="O14" s="2558" t="s">
        <v>1930</v>
      </c>
      <c r="P14" s="2558" t="s">
        <v>1931</v>
      </c>
      <c r="Q14" s="2943"/>
      <c r="R14" s="3576"/>
    </row>
    <row r="15" spans="1:18" s="3012" customFormat="1" ht="10.7" customHeight="1">
      <c r="B15" s="3120"/>
      <c r="C15" s="2248"/>
      <c r="D15" s="2254" t="s">
        <v>2037</v>
      </c>
      <c r="E15" s="2248"/>
      <c r="F15" s="2248"/>
      <c r="G15" s="2248"/>
      <c r="H15" s="2248"/>
      <c r="I15" s="2248"/>
      <c r="J15" s="2248"/>
      <c r="K15" s="2248"/>
      <c r="L15" s="2248"/>
      <c r="M15" s="2248"/>
      <c r="N15" s="2248"/>
      <c r="O15" s="2248"/>
      <c r="P15" s="2248"/>
      <c r="Q15" s="2248"/>
      <c r="R15" s="3576"/>
    </row>
    <row r="16" spans="1:18" s="3012" customFormat="1" ht="10.7" customHeight="1">
      <c r="B16" s="3120"/>
      <c r="C16" s="2248"/>
      <c r="D16" s="2254" t="s">
        <v>2534</v>
      </c>
      <c r="E16" s="2248"/>
      <c r="F16" s="2248"/>
      <c r="G16" s="2248"/>
      <c r="H16" s="2248"/>
      <c r="I16" s="2248"/>
      <c r="J16" s="2248"/>
      <c r="K16" s="2248"/>
      <c r="L16" s="2248"/>
      <c r="M16" s="2248"/>
      <c r="N16" s="2248"/>
      <c r="O16" s="2248"/>
      <c r="P16" s="2248"/>
      <c r="Q16" s="2248"/>
      <c r="R16" s="3576"/>
    </row>
    <row r="17" spans="2:18" s="3012" customFormat="1" ht="10.7" customHeight="1">
      <c r="B17" s="2595">
        <v>17</v>
      </c>
      <c r="C17" s="2943"/>
      <c r="D17" s="2250" t="s">
        <v>2535</v>
      </c>
      <c r="E17" s="2943"/>
      <c r="F17" s="2943"/>
      <c r="G17" s="2943"/>
      <c r="H17" s="2943"/>
      <c r="I17" s="2943"/>
      <c r="J17" s="2943"/>
      <c r="K17" s="458"/>
      <c r="L17" s="459"/>
      <c r="M17" s="458"/>
      <c r="N17" s="458"/>
      <c r="O17" s="2943"/>
      <c r="P17" s="2943"/>
      <c r="Q17" s="2948">
        <v>17</v>
      </c>
      <c r="R17" s="3576"/>
    </row>
    <row r="18" spans="2:18" s="3012" customFormat="1" ht="10.7" customHeight="1">
      <c r="B18" s="3120"/>
      <c r="C18" s="2248"/>
      <c r="D18" s="2256" t="s">
        <v>2536</v>
      </c>
      <c r="E18" s="2248"/>
      <c r="F18" s="2248"/>
      <c r="G18" s="2248"/>
      <c r="H18" s="2248"/>
      <c r="I18" s="2248"/>
      <c r="J18" s="2248"/>
      <c r="K18" s="462"/>
      <c r="L18" s="462"/>
      <c r="M18" s="462"/>
      <c r="N18" s="462"/>
      <c r="O18" s="2248"/>
      <c r="P18" s="2248"/>
      <c r="Q18" s="2248"/>
      <c r="R18" s="3576"/>
    </row>
    <row r="19" spans="2:18" s="3012" customFormat="1" ht="10.7" customHeight="1">
      <c r="B19" s="2595">
        <v>18</v>
      </c>
      <c r="C19" s="2943"/>
      <c r="D19" s="2250" t="s">
        <v>2537</v>
      </c>
      <c r="E19" s="2943"/>
      <c r="F19" s="2943"/>
      <c r="G19" s="2943"/>
      <c r="H19" s="2943"/>
      <c r="I19" s="2943"/>
      <c r="J19" s="2943"/>
      <c r="K19" s="458"/>
      <c r="L19" s="458"/>
      <c r="M19" s="458"/>
      <c r="N19" s="458"/>
      <c r="O19" s="2943"/>
      <c r="P19" s="2943"/>
      <c r="Q19" s="2948">
        <v>18</v>
      </c>
      <c r="R19" s="3576"/>
    </row>
    <row r="20" spans="2:18" s="3012" customFormat="1" ht="10.7" customHeight="1">
      <c r="B20" s="2595">
        <v>19</v>
      </c>
      <c r="C20" s="2943"/>
      <c r="D20" s="2250" t="s">
        <v>2538</v>
      </c>
      <c r="E20" s="2943"/>
      <c r="F20" s="2943"/>
      <c r="G20" s="2943"/>
      <c r="H20" s="2943"/>
      <c r="I20" s="2943"/>
      <c r="J20" s="2943"/>
      <c r="K20" s="458"/>
      <c r="L20" s="458"/>
      <c r="M20" s="458"/>
      <c r="N20" s="458"/>
      <c r="O20" s="2943"/>
      <c r="P20" s="2943"/>
      <c r="Q20" s="2948">
        <v>19</v>
      </c>
      <c r="R20" s="3576"/>
    </row>
    <row r="21" spans="2:18" s="3012" customFormat="1" ht="10.7" customHeight="1">
      <c r="B21" s="2595">
        <v>20</v>
      </c>
      <c r="C21" s="2943"/>
      <c r="D21" s="2250" t="s">
        <v>2539</v>
      </c>
      <c r="E21" s="2943"/>
      <c r="F21" s="2943"/>
      <c r="G21" s="2943"/>
      <c r="H21" s="2943"/>
      <c r="I21" s="2943"/>
      <c r="J21" s="2943"/>
      <c r="K21" s="458"/>
      <c r="L21" s="458"/>
      <c r="M21" s="458"/>
      <c r="N21" s="458"/>
      <c r="O21" s="2943"/>
      <c r="P21" s="2943"/>
      <c r="Q21" s="2948">
        <v>20</v>
      </c>
      <c r="R21" s="3576"/>
    </row>
    <row r="22" spans="2:18" s="3012" customFormat="1" ht="10.7" customHeight="1">
      <c r="B22" s="3120"/>
      <c r="C22" s="2248"/>
      <c r="D22" s="2256" t="s">
        <v>2540</v>
      </c>
      <c r="E22" s="2248"/>
      <c r="F22" s="2248"/>
      <c r="G22" s="2248"/>
      <c r="H22" s="2248"/>
      <c r="I22" s="2248"/>
      <c r="J22" s="2248"/>
      <c r="K22" s="462"/>
      <c r="L22" s="462"/>
      <c r="M22" s="462"/>
      <c r="N22" s="462"/>
      <c r="O22" s="2248"/>
      <c r="P22" s="2248"/>
      <c r="Q22" s="2248"/>
      <c r="R22" s="3576"/>
    </row>
    <row r="23" spans="2:18" s="3012" customFormat="1" ht="10.7" customHeight="1">
      <c r="B23" s="2595">
        <v>21</v>
      </c>
      <c r="C23" s="2943"/>
      <c r="D23" s="2250" t="s">
        <v>2541</v>
      </c>
      <c r="E23" s="2943"/>
      <c r="F23" s="2943"/>
      <c r="G23" s="2943"/>
      <c r="H23" s="2943"/>
      <c r="I23" s="2943"/>
      <c r="J23" s="2943"/>
      <c r="K23" s="458"/>
      <c r="L23" s="458"/>
      <c r="M23" s="458"/>
      <c r="N23" s="458"/>
      <c r="O23" s="2558"/>
      <c r="P23" s="2943"/>
      <c r="Q23" s="2948">
        <v>21</v>
      </c>
      <c r="R23" s="3576"/>
    </row>
    <row r="24" spans="2:18" s="3012" customFormat="1" ht="10.7" customHeight="1">
      <c r="B24" s="3120"/>
      <c r="C24" s="2248"/>
      <c r="D24" s="2256" t="s">
        <v>2542</v>
      </c>
      <c r="E24" s="2248"/>
      <c r="F24" s="2248"/>
      <c r="G24" s="2248"/>
      <c r="H24" s="2248"/>
      <c r="I24" s="2248"/>
      <c r="J24" s="2248"/>
      <c r="K24" s="462"/>
      <c r="L24" s="462"/>
      <c r="M24" s="462"/>
      <c r="N24" s="462"/>
      <c r="O24" s="2248"/>
      <c r="P24" s="2248"/>
      <c r="Q24" s="2248"/>
      <c r="R24" s="3576"/>
    </row>
    <row r="25" spans="2:18" s="3012" customFormat="1" ht="10.7" customHeight="1">
      <c r="B25" s="2595">
        <v>22</v>
      </c>
      <c r="C25" s="2943"/>
      <c r="D25" s="2250" t="s">
        <v>2543</v>
      </c>
      <c r="E25" s="2943"/>
      <c r="F25" s="2943"/>
      <c r="G25" s="2943"/>
      <c r="H25" s="2943"/>
      <c r="I25" s="2943"/>
      <c r="J25" s="2943"/>
      <c r="K25" s="458"/>
      <c r="L25" s="458"/>
      <c r="M25" s="458"/>
      <c r="N25" s="458"/>
      <c r="O25" s="2558"/>
      <c r="P25" s="2943"/>
      <c r="Q25" s="2948">
        <v>22</v>
      </c>
      <c r="R25" s="3576"/>
    </row>
    <row r="26" spans="2:18" s="3012" customFormat="1" ht="10.7" customHeight="1">
      <c r="B26" s="2595">
        <v>23</v>
      </c>
      <c r="C26" s="2943"/>
      <c r="D26" s="2250" t="s">
        <v>2544</v>
      </c>
      <c r="E26" s="2943"/>
      <c r="F26" s="2943">
        <v>0</v>
      </c>
      <c r="G26" s="2943">
        <v>0</v>
      </c>
      <c r="H26" s="2943">
        <v>0</v>
      </c>
      <c r="I26" s="2943">
        <v>0</v>
      </c>
      <c r="J26" s="2943">
        <v>0</v>
      </c>
      <c r="K26" s="458">
        <v>0</v>
      </c>
      <c r="L26" s="458">
        <v>0</v>
      </c>
      <c r="M26" s="458">
        <v>0</v>
      </c>
      <c r="N26" s="458">
        <v>0</v>
      </c>
      <c r="O26" s="2943">
        <v>0</v>
      </c>
      <c r="P26" s="2943"/>
      <c r="Q26" s="2948">
        <v>23</v>
      </c>
      <c r="R26" s="3576"/>
    </row>
    <row r="27" spans="2:18" s="3012" customFormat="1" ht="10.7" customHeight="1">
      <c r="B27" s="3120"/>
      <c r="C27" s="2248"/>
      <c r="D27" s="2254" t="s">
        <v>2545</v>
      </c>
      <c r="E27" s="2248"/>
      <c r="F27" s="2248"/>
      <c r="G27" s="2248"/>
      <c r="H27" s="2248"/>
      <c r="I27" s="2248"/>
      <c r="J27" s="2248"/>
      <c r="K27" s="462"/>
      <c r="L27" s="462"/>
      <c r="M27" s="462"/>
      <c r="N27" s="462"/>
      <c r="O27" s="2248"/>
      <c r="P27" s="2248"/>
      <c r="Q27" s="2248"/>
      <c r="R27" s="3576"/>
    </row>
    <row r="28" spans="2:18" s="3012" customFormat="1" ht="10.7" customHeight="1">
      <c r="B28" s="2595">
        <v>24</v>
      </c>
      <c r="C28" s="2943"/>
      <c r="D28" s="2250" t="s">
        <v>2546</v>
      </c>
      <c r="E28" s="2943"/>
      <c r="F28" s="2943"/>
      <c r="G28" s="2943"/>
      <c r="H28" s="2943"/>
      <c r="I28" s="2943"/>
      <c r="J28" s="2943"/>
      <c r="K28" s="458"/>
      <c r="L28" s="458"/>
      <c r="M28" s="458"/>
      <c r="N28" s="458"/>
      <c r="O28" s="2943"/>
      <c r="P28" s="2943"/>
      <c r="Q28" s="2943">
        <v>24</v>
      </c>
      <c r="R28" s="3576"/>
    </row>
    <row r="29" spans="2:18" s="3012" customFormat="1" ht="10.7" customHeight="1">
      <c r="B29" s="2595">
        <v>25</v>
      </c>
      <c r="C29" s="2943"/>
      <c r="D29" s="2250" t="s">
        <v>2547</v>
      </c>
      <c r="E29" s="2943"/>
      <c r="F29" s="2943"/>
      <c r="G29" s="2943"/>
      <c r="H29" s="2943"/>
      <c r="I29" s="2943"/>
      <c r="J29" s="2943"/>
      <c r="K29" s="458"/>
      <c r="L29" s="458"/>
      <c r="M29" s="458"/>
      <c r="N29" s="458"/>
      <c r="O29" s="2943"/>
      <c r="P29" s="2943"/>
      <c r="Q29" s="2948">
        <v>25</v>
      </c>
      <c r="R29" s="3576"/>
    </row>
    <row r="30" spans="2:18" s="3012" customFormat="1" ht="10.7" customHeight="1">
      <c r="B30" s="3120"/>
      <c r="C30" s="2248"/>
      <c r="D30" s="2256" t="s">
        <v>2548</v>
      </c>
      <c r="E30" s="2248"/>
      <c r="F30" s="2248"/>
      <c r="G30" s="2248"/>
      <c r="H30" s="2248"/>
      <c r="I30" s="2248"/>
      <c r="J30" s="2248"/>
      <c r="K30" s="462"/>
      <c r="L30" s="462"/>
      <c r="M30" s="462"/>
      <c r="N30" s="462"/>
      <c r="O30" s="2248"/>
      <c r="P30" s="2248"/>
      <c r="Q30" s="2248"/>
      <c r="R30" s="3576"/>
    </row>
    <row r="31" spans="2:18" s="3012" customFormat="1" ht="10.7" customHeight="1">
      <c r="B31" s="2595">
        <v>26</v>
      </c>
      <c r="C31" s="2943"/>
      <c r="D31" s="2250" t="s">
        <v>2549</v>
      </c>
      <c r="E31" s="2943"/>
      <c r="F31" s="2943"/>
      <c r="G31" s="2943"/>
      <c r="H31" s="2943"/>
      <c r="I31" s="2943"/>
      <c r="J31" s="2943"/>
      <c r="K31" s="458"/>
      <c r="L31" s="458"/>
      <c r="M31" s="458"/>
      <c r="N31" s="458"/>
      <c r="O31" s="2943"/>
      <c r="P31" s="2943"/>
      <c r="Q31" s="2948">
        <v>26</v>
      </c>
      <c r="R31" s="3576"/>
    </row>
    <row r="32" spans="2:18" s="3012" customFormat="1" ht="10.7" customHeight="1">
      <c r="B32" s="3120"/>
      <c r="C32" s="2248"/>
      <c r="D32" s="2256" t="s">
        <v>2550</v>
      </c>
      <c r="E32" s="2248"/>
      <c r="F32" s="2248"/>
      <c r="G32" s="2248"/>
      <c r="H32" s="2248"/>
      <c r="I32" s="2248"/>
      <c r="J32" s="2248"/>
      <c r="K32" s="462"/>
      <c r="L32" s="462"/>
      <c r="M32" s="462"/>
      <c r="N32" s="462"/>
      <c r="O32" s="2248"/>
      <c r="P32" s="2248"/>
      <c r="Q32" s="2248"/>
      <c r="R32" s="3576"/>
    </row>
    <row r="33" spans="2:19" s="3012" customFormat="1" ht="10.7" customHeight="1">
      <c r="B33" s="2595">
        <v>27</v>
      </c>
      <c r="C33" s="2943"/>
      <c r="D33" s="2250" t="s">
        <v>2551</v>
      </c>
      <c r="E33" s="2943"/>
      <c r="F33" s="2948"/>
      <c r="G33" s="2943"/>
      <c r="H33" s="2943"/>
      <c r="I33" s="2943"/>
      <c r="J33" s="2943"/>
      <c r="K33" s="458"/>
      <c r="L33" s="459"/>
      <c r="M33" s="458"/>
      <c r="N33" s="459"/>
      <c r="O33" s="2943"/>
      <c r="P33" s="2943"/>
      <c r="Q33" s="2948">
        <v>27</v>
      </c>
      <c r="R33" s="3576"/>
    </row>
    <row r="34" spans="2:19" s="3012" customFormat="1" ht="10.7" customHeight="1">
      <c r="B34" s="2595">
        <v>28</v>
      </c>
      <c r="C34" s="2943"/>
      <c r="D34" s="2250" t="s">
        <v>2552</v>
      </c>
      <c r="E34" s="2943"/>
      <c r="F34" s="2943">
        <v>0</v>
      </c>
      <c r="G34" s="2943">
        <v>0</v>
      </c>
      <c r="H34" s="2943">
        <v>0</v>
      </c>
      <c r="I34" s="2943">
        <v>0</v>
      </c>
      <c r="J34" s="2943">
        <v>0</v>
      </c>
      <c r="K34" s="2943">
        <v>0</v>
      </c>
      <c r="L34" s="2943">
        <v>0</v>
      </c>
      <c r="M34" s="2943">
        <v>0</v>
      </c>
      <c r="N34" s="2943">
        <v>0</v>
      </c>
      <c r="O34" s="2943"/>
      <c r="P34" s="2943"/>
      <c r="Q34" s="2948">
        <v>28</v>
      </c>
      <c r="R34" s="3576"/>
    </row>
    <row r="35" spans="2:19" s="3012" customFormat="1" ht="10.7" customHeight="1">
      <c r="B35" s="2595">
        <v>29</v>
      </c>
      <c r="C35" s="2943"/>
      <c r="D35" s="2250" t="s">
        <v>2553</v>
      </c>
      <c r="E35" s="2943"/>
      <c r="F35" s="2943">
        <v>0</v>
      </c>
      <c r="G35" s="2943">
        <v>0</v>
      </c>
      <c r="H35" s="2943">
        <v>0</v>
      </c>
      <c r="I35" s="2943">
        <v>0</v>
      </c>
      <c r="J35" s="2943">
        <v>0</v>
      </c>
      <c r="K35" s="2943">
        <v>0</v>
      </c>
      <c r="L35" s="2943">
        <v>0</v>
      </c>
      <c r="M35" s="2943">
        <v>0</v>
      </c>
      <c r="N35" s="2943">
        <v>0</v>
      </c>
      <c r="O35" s="2943"/>
      <c r="P35" s="2943"/>
      <c r="Q35" s="2948">
        <v>29</v>
      </c>
      <c r="R35" s="3576"/>
      <c r="S35" s="2257"/>
    </row>
    <row r="36" spans="2:19" s="3012" customFormat="1" ht="10.7" customHeight="1">
      <c r="B36" s="3120"/>
      <c r="C36" s="2248"/>
      <c r="D36" s="2254" t="s">
        <v>2554</v>
      </c>
      <c r="E36" s="2248"/>
      <c r="F36" s="2248"/>
      <c r="G36" s="2248"/>
      <c r="H36" s="2248"/>
      <c r="I36" s="2248"/>
      <c r="J36" s="2248"/>
      <c r="K36" s="462"/>
      <c r="L36" s="462"/>
      <c r="M36" s="462"/>
      <c r="N36" s="462"/>
      <c r="O36" s="2248"/>
      <c r="P36" s="2248"/>
      <c r="Q36" s="2248"/>
      <c r="R36" s="3576"/>
      <c r="S36" s="2831"/>
    </row>
    <row r="37" spans="2:19" s="3012" customFormat="1" ht="10.7" customHeight="1">
      <c r="B37" s="2595">
        <v>30</v>
      </c>
      <c r="C37" s="2943"/>
      <c r="D37" s="2250" t="s">
        <v>2555</v>
      </c>
      <c r="E37" s="2943"/>
      <c r="F37" s="2948">
        <v>73</v>
      </c>
      <c r="G37" s="2943">
        <v>0</v>
      </c>
      <c r="H37" s="2943">
        <v>0</v>
      </c>
      <c r="I37" s="2943">
        <v>0</v>
      </c>
      <c r="J37" s="2943">
        <v>0</v>
      </c>
      <c r="K37" s="458">
        <v>2</v>
      </c>
      <c r="L37" s="459">
        <f>+F37+G37+H37+I37+J37-K37</f>
        <v>71</v>
      </c>
      <c r="M37" s="458">
        <v>0</v>
      </c>
      <c r="N37" s="459">
        <f>+L37+M37</f>
        <v>71</v>
      </c>
      <c r="O37" s="2558" t="s">
        <v>370</v>
      </c>
      <c r="P37" s="2943"/>
      <c r="Q37" s="2948">
        <v>30</v>
      </c>
      <c r="R37" s="3576"/>
      <c r="S37" s="2831"/>
    </row>
    <row r="38" spans="2:19" s="3012" customFormat="1" ht="10.7" customHeight="1">
      <c r="B38" s="2595">
        <v>31</v>
      </c>
      <c r="C38" s="2943"/>
      <c r="D38" s="2250" t="s">
        <v>2556</v>
      </c>
      <c r="E38" s="2943"/>
      <c r="F38" s="2948">
        <v>110</v>
      </c>
      <c r="G38" s="2943">
        <v>0</v>
      </c>
      <c r="H38" s="2943">
        <v>0</v>
      </c>
      <c r="I38" s="2943">
        <v>0</v>
      </c>
      <c r="J38" s="2943">
        <v>0</v>
      </c>
      <c r="K38" s="459">
        <v>53</v>
      </c>
      <c r="L38" s="459">
        <f>+F38+G38+H38+I38+J38-K38</f>
        <v>57</v>
      </c>
      <c r="M38" s="458">
        <v>0</v>
      </c>
      <c r="N38" s="459">
        <f>+L38+M38</f>
        <v>57</v>
      </c>
      <c r="O38" s="2558" t="s">
        <v>370</v>
      </c>
      <c r="P38" s="2943"/>
      <c r="Q38" s="2948">
        <v>31</v>
      </c>
      <c r="R38" s="3576"/>
      <c r="S38" s="2831"/>
    </row>
    <row r="39" spans="2:19" s="3012" customFormat="1" ht="10.7" customHeight="1">
      <c r="B39" s="3120"/>
      <c r="C39" s="2248"/>
      <c r="D39" s="2256" t="s">
        <v>2557</v>
      </c>
      <c r="E39" s="2248"/>
      <c r="F39" s="2248"/>
      <c r="G39" s="2248"/>
      <c r="H39" s="2248"/>
      <c r="I39" s="2248"/>
      <c r="J39" s="2248"/>
      <c r="K39" s="462"/>
      <c r="L39" s="462"/>
      <c r="M39" s="462"/>
      <c r="N39" s="463"/>
      <c r="O39" s="3121"/>
      <c r="P39" s="2248"/>
      <c r="Q39" s="2248"/>
      <c r="R39" s="3576"/>
      <c r="S39" s="2831"/>
    </row>
    <row r="40" spans="2:19" s="3012" customFormat="1" ht="10.7" customHeight="1">
      <c r="B40" s="2595">
        <v>32</v>
      </c>
      <c r="C40" s="2943"/>
      <c r="D40" s="2250" t="s">
        <v>2558</v>
      </c>
      <c r="E40" s="2943"/>
      <c r="F40" s="2948">
        <v>66</v>
      </c>
      <c r="G40" s="2943">
        <v>0</v>
      </c>
      <c r="H40" s="2943">
        <v>0</v>
      </c>
      <c r="I40" s="2943">
        <v>0</v>
      </c>
      <c r="J40" s="2943">
        <v>0</v>
      </c>
      <c r="K40" s="459">
        <v>15</v>
      </c>
      <c r="L40" s="459">
        <f>+F40+G40+H40+I40+J40-K40</f>
        <v>51</v>
      </c>
      <c r="M40" s="458">
        <v>0</v>
      </c>
      <c r="N40" s="459">
        <f>+L40+M40</f>
        <v>51</v>
      </c>
      <c r="O40" s="2558" t="s">
        <v>370</v>
      </c>
      <c r="P40" s="2943"/>
      <c r="Q40" s="2948">
        <v>32</v>
      </c>
      <c r="R40" s="3576"/>
      <c r="S40" s="2831"/>
    </row>
    <row r="41" spans="2:19" s="3012" customFormat="1" ht="10.7" customHeight="1">
      <c r="B41" s="3120"/>
      <c r="C41" s="2248"/>
      <c r="D41" s="2256" t="s">
        <v>2559</v>
      </c>
      <c r="E41" s="2248"/>
      <c r="F41" s="2248"/>
      <c r="G41" s="2248"/>
      <c r="H41" s="2248"/>
      <c r="I41" s="2248"/>
      <c r="J41" s="2248"/>
      <c r="K41" s="462"/>
      <c r="L41" s="462"/>
      <c r="M41" s="462"/>
      <c r="N41" s="463"/>
      <c r="O41" s="3121"/>
      <c r="P41" s="2248"/>
      <c r="Q41" s="2248"/>
      <c r="R41" s="3576"/>
      <c r="S41" s="2831"/>
    </row>
    <row r="42" spans="2:19" s="3012" customFormat="1" ht="10.7" customHeight="1">
      <c r="B42" s="2595">
        <v>33</v>
      </c>
      <c r="C42" s="2943"/>
      <c r="D42" s="2250" t="s">
        <v>2560</v>
      </c>
      <c r="E42" s="2943"/>
      <c r="F42" s="2584">
        <v>4468</v>
      </c>
      <c r="G42" s="2943">
        <v>0</v>
      </c>
      <c r="H42" s="2943">
        <v>0</v>
      </c>
      <c r="I42" s="2943">
        <v>0</v>
      </c>
      <c r="J42" s="459">
        <v>64</v>
      </c>
      <c r="K42" s="459">
        <v>250</v>
      </c>
      <c r="L42" s="459">
        <v>1758</v>
      </c>
      <c r="M42" s="458">
        <v>2524</v>
      </c>
      <c r="N42" s="459">
        <f>+L42+M42</f>
        <v>4282</v>
      </c>
      <c r="O42" s="2558" t="s">
        <v>370</v>
      </c>
      <c r="P42" s="2943"/>
      <c r="Q42" s="2948">
        <v>33</v>
      </c>
      <c r="R42" s="3576"/>
      <c r="S42" s="2831"/>
    </row>
    <row r="43" spans="2:19" s="3012" customFormat="1" ht="10.7" customHeight="1">
      <c r="B43" s="3120"/>
      <c r="C43" s="2248"/>
      <c r="D43" s="2256" t="s">
        <v>2561</v>
      </c>
      <c r="E43" s="2248"/>
      <c r="F43" s="2248"/>
      <c r="G43" s="2248"/>
      <c r="H43" s="2248"/>
      <c r="I43" s="2248"/>
      <c r="J43" s="2248"/>
      <c r="K43" s="462"/>
      <c r="L43" s="462"/>
      <c r="M43" s="462"/>
      <c r="N43" s="463"/>
      <c r="O43" s="3121"/>
      <c r="P43" s="2248"/>
      <c r="Q43" s="2248"/>
      <c r="R43" s="3576"/>
      <c r="S43" s="2831"/>
    </row>
    <row r="44" spans="2:19" s="3012" customFormat="1" ht="10.7" customHeight="1">
      <c r="B44" s="2595">
        <v>34</v>
      </c>
      <c r="C44" s="2943"/>
      <c r="D44" s="2250" t="s">
        <v>2562</v>
      </c>
      <c r="E44" s="2943"/>
      <c r="F44" s="2584">
        <v>3775</v>
      </c>
      <c r="G44" s="2943">
        <v>0</v>
      </c>
      <c r="H44" s="2943">
        <v>0</v>
      </c>
      <c r="I44" s="2948">
        <v>0</v>
      </c>
      <c r="J44" s="2011">
        <v>277</v>
      </c>
      <c r="K44" s="459">
        <v>518</v>
      </c>
      <c r="L44" s="459">
        <v>3085</v>
      </c>
      <c r="M44" s="458">
        <v>449</v>
      </c>
      <c r="N44" s="459">
        <f>+L44+M44</f>
        <v>3534</v>
      </c>
      <c r="O44" s="2558" t="s">
        <v>370</v>
      </c>
      <c r="P44" s="2943"/>
      <c r="Q44" s="2948">
        <v>34</v>
      </c>
      <c r="R44" s="3576"/>
      <c r="S44" s="2831"/>
    </row>
    <row r="45" spans="2:19" s="3012" customFormat="1" ht="10.7" customHeight="1">
      <c r="B45" s="1125">
        <v>35</v>
      </c>
      <c r="C45" s="2248"/>
      <c r="D45" s="2256" t="s">
        <v>2563</v>
      </c>
      <c r="E45" s="2248"/>
      <c r="F45" s="2258">
        <f t="shared" ref="F45:N45" si="0">+F44+F42+F40+F38+F37</f>
        <v>8492</v>
      </c>
      <c r="G45" s="2258">
        <f t="shared" si="0"/>
        <v>0</v>
      </c>
      <c r="H45" s="2258">
        <f t="shared" si="0"/>
        <v>0</v>
      </c>
      <c r="I45" s="2258">
        <f t="shared" si="0"/>
        <v>0</v>
      </c>
      <c r="J45" s="2258">
        <f t="shared" si="0"/>
        <v>341</v>
      </c>
      <c r="K45" s="2258">
        <f t="shared" si="0"/>
        <v>838</v>
      </c>
      <c r="L45" s="2258">
        <f t="shared" si="0"/>
        <v>5022</v>
      </c>
      <c r="M45" s="2258">
        <f t="shared" si="0"/>
        <v>2973</v>
      </c>
      <c r="N45" s="2258">
        <f t="shared" si="0"/>
        <v>7995</v>
      </c>
      <c r="O45" s="2252" t="s">
        <v>370</v>
      </c>
      <c r="P45" s="2258"/>
      <c r="Q45" s="2259">
        <v>35</v>
      </c>
      <c r="R45" s="3576"/>
      <c r="S45" s="2831"/>
    </row>
    <row r="46" spans="2:19" s="3012" customFormat="1" ht="10.7" customHeight="1">
      <c r="B46" s="2260"/>
      <c r="C46" s="2261"/>
      <c r="D46" s="2261"/>
      <c r="E46" s="2261"/>
      <c r="F46" s="2261"/>
      <c r="G46" s="2261"/>
      <c r="H46" s="2261"/>
      <c r="I46" s="2261"/>
      <c r="J46" s="2261"/>
      <c r="K46" s="2261"/>
      <c r="L46" s="2261"/>
      <c r="M46" s="2261"/>
      <c r="N46" s="2261"/>
      <c r="O46" s="2262"/>
      <c r="P46" s="2261"/>
      <c r="Q46" s="2263"/>
      <c r="R46" s="3578"/>
    </row>
    <row r="47" spans="2:19" s="3012" customFormat="1" ht="11.25">
      <c r="B47" s="2596"/>
      <c r="C47" s="2249"/>
      <c r="D47" s="2249"/>
      <c r="E47" s="2249"/>
      <c r="F47" s="2249"/>
      <c r="G47" s="2249"/>
      <c r="H47" s="2249"/>
      <c r="I47" s="2249"/>
      <c r="J47" s="2249"/>
      <c r="K47" s="2249"/>
      <c r="L47" s="2249"/>
      <c r="M47" s="2249"/>
      <c r="N47" s="2249"/>
      <c r="O47" s="2249"/>
      <c r="P47" s="2249"/>
      <c r="Q47" s="2248"/>
      <c r="R47" s="3578"/>
    </row>
    <row r="48" spans="2:19" s="3012" customFormat="1" ht="11.25">
      <c r="B48" s="2596"/>
      <c r="C48" s="2249"/>
      <c r="D48" s="2249"/>
      <c r="E48" s="2249"/>
      <c r="F48" s="2249"/>
      <c r="G48" s="2249"/>
      <c r="H48" s="2249"/>
      <c r="I48" s="2249"/>
      <c r="J48" s="2249"/>
      <c r="K48" s="2249"/>
      <c r="L48" s="2249"/>
      <c r="M48" s="2249"/>
      <c r="N48" s="2249"/>
      <c r="O48" s="2249"/>
      <c r="P48" s="2249"/>
      <c r="Q48" s="2248"/>
      <c r="R48" s="3094"/>
    </row>
    <row r="49" spans="2:18" s="3012" customFormat="1" ht="4.5" customHeight="1">
      <c r="B49" s="2596"/>
      <c r="C49" s="2249"/>
      <c r="D49" s="2249"/>
      <c r="E49" s="2249"/>
      <c r="F49" s="2249"/>
      <c r="G49" s="2249"/>
      <c r="H49" s="2249"/>
      <c r="I49" s="2249"/>
      <c r="J49" s="2249"/>
      <c r="K49" s="2249"/>
      <c r="L49" s="2249"/>
      <c r="M49" s="2249"/>
      <c r="N49" s="2249"/>
      <c r="O49" s="2249"/>
      <c r="P49" s="2249"/>
      <c r="Q49" s="2248"/>
      <c r="R49" s="3094"/>
    </row>
    <row r="50" spans="2:18" s="3012" customFormat="1" ht="4.5" customHeight="1">
      <c r="B50" s="2596"/>
      <c r="C50" s="2249"/>
      <c r="D50" s="2249"/>
      <c r="E50" s="2249"/>
      <c r="F50" s="2249"/>
      <c r="G50" s="2249"/>
      <c r="H50" s="2249"/>
      <c r="I50" s="2249"/>
      <c r="J50" s="2249"/>
      <c r="K50" s="2249"/>
      <c r="L50" s="2249"/>
      <c r="M50" s="2249"/>
      <c r="N50" s="2249"/>
      <c r="O50" s="2249"/>
      <c r="P50" s="2249"/>
      <c r="Q50" s="2248"/>
      <c r="R50" s="3094"/>
    </row>
    <row r="51" spans="2:18" s="3012" customFormat="1" ht="4.5" customHeight="1">
      <c r="B51" s="2596"/>
      <c r="C51" s="2249"/>
      <c r="D51" s="2249"/>
      <c r="E51" s="2249"/>
      <c r="F51" s="2249"/>
      <c r="G51" s="2249"/>
      <c r="H51" s="2249"/>
      <c r="I51" s="2249"/>
      <c r="J51" s="2249"/>
      <c r="K51" s="2249"/>
      <c r="L51" s="2249"/>
      <c r="M51" s="2249"/>
      <c r="N51" s="2249"/>
      <c r="O51" s="2249"/>
      <c r="P51" s="2249"/>
      <c r="Q51" s="2248"/>
      <c r="R51" s="3094"/>
    </row>
    <row r="52" spans="2:18" s="3012" customFormat="1" ht="4.5" customHeight="1">
      <c r="B52" s="2596"/>
      <c r="C52" s="2249"/>
      <c r="D52" s="2249"/>
      <c r="E52" s="2249"/>
      <c r="F52" s="2249"/>
      <c r="G52" s="2249"/>
      <c r="H52" s="2249"/>
      <c r="I52" s="2249"/>
      <c r="J52" s="2249"/>
      <c r="K52" s="2249"/>
      <c r="L52" s="2249"/>
      <c r="M52" s="2249"/>
      <c r="N52" s="2249"/>
      <c r="O52" s="2249"/>
      <c r="P52" s="2249"/>
      <c r="Q52" s="2248"/>
      <c r="R52" s="3094"/>
    </row>
    <row r="53" spans="2:18" s="3012" customFormat="1" ht="4.5" customHeight="1">
      <c r="B53" s="2966"/>
      <c r="C53" s="1549"/>
      <c r="D53" s="1549"/>
      <c r="E53" s="1549"/>
      <c r="F53" s="1549"/>
      <c r="G53" s="1549"/>
      <c r="H53" s="1549"/>
      <c r="I53" s="1549"/>
      <c r="J53" s="1549"/>
      <c r="K53" s="1549"/>
      <c r="L53" s="1549"/>
      <c r="M53" s="1549"/>
      <c r="N53" s="1549"/>
      <c r="O53" s="1549"/>
      <c r="P53" s="1549"/>
      <c r="Q53" s="2597"/>
      <c r="R53" s="3578">
        <v>79</v>
      </c>
    </row>
    <row r="54" spans="2:18" s="3012" customFormat="1" ht="4.5" customHeight="1">
      <c r="B54" s="2966"/>
      <c r="C54" s="1549"/>
      <c r="D54" s="1549"/>
      <c r="E54" s="1549"/>
      <c r="F54" s="1549"/>
      <c r="G54" s="1549"/>
      <c r="H54" s="1549"/>
      <c r="I54" s="1549"/>
      <c r="J54" s="1549"/>
      <c r="K54" s="1549"/>
      <c r="L54" s="1549"/>
      <c r="M54" s="1549"/>
      <c r="N54" s="1549"/>
      <c r="O54" s="1549"/>
      <c r="P54" s="1549"/>
      <c r="Q54" s="2597"/>
      <c r="R54" s="3578"/>
    </row>
    <row r="55" spans="2:18" s="3012" customFormat="1" ht="4.5" customHeight="1">
      <c r="B55" s="2967"/>
      <c r="C55" s="2968"/>
      <c r="D55" s="2968"/>
      <c r="E55" s="2968"/>
      <c r="F55" s="2968"/>
      <c r="G55" s="2968"/>
      <c r="H55" s="2968"/>
      <c r="I55" s="2968"/>
      <c r="J55" s="2968"/>
      <c r="K55" s="2968"/>
      <c r="L55" s="2968"/>
      <c r="M55" s="2968"/>
      <c r="N55" s="2968"/>
      <c r="O55" s="2968"/>
      <c r="P55" s="2968"/>
      <c r="Q55" s="2784"/>
      <c r="R55" s="3578"/>
    </row>
    <row r="56" spans="2:18" s="3012" customFormat="1" ht="4.5" customHeight="1"/>
    <row r="57" spans="2:18" s="3012" customFormat="1" ht="10.7" customHeight="1"/>
    <row r="58" spans="2:18" s="3012" customFormat="1" ht="10.7" customHeight="1"/>
    <row r="59" spans="2:18" s="3012" customFormat="1" ht="10.7" customHeight="1"/>
    <row r="60" spans="2:18" s="3012" customFormat="1" ht="10.7" customHeight="1"/>
    <row r="61" spans="2:18" s="3012" customFormat="1" ht="10.7" customHeight="1"/>
    <row r="62" spans="2:18" s="3012" customFormat="1" ht="10.7" customHeight="1"/>
    <row r="63" spans="2:18" s="3012" customFormat="1" ht="10.7" customHeight="1"/>
    <row r="64" spans="2:18" s="3012" customFormat="1" ht="10.7" customHeight="1"/>
    <row r="65" s="3012" customFormat="1" ht="10.7" customHeight="1"/>
    <row r="66" s="3012" customFormat="1" ht="10.7" customHeight="1"/>
    <row r="67" s="3012" customFormat="1" ht="10.7" customHeight="1"/>
    <row r="68" s="3012" customFormat="1" ht="10.7" customHeight="1"/>
    <row r="69" s="3012" customFormat="1" ht="10.7" customHeight="1"/>
    <row r="70" s="3012" customFormat="1" ht="10.7" customHeight="1"/>
    <row r="71" s="3012" customFormat="1" ht="10.7" customHeight="1"/>
    <row r="72" s="3012" customFormat="1" ht="10.7" customHeight="1"/>
    <row r="73" s="3012" customFormat="1" ht="10.7" customHeight="1"/>
    <row r="74" s="3012" customFormat="1" ht="10.7" customHeight="1"/>
    <row r="75" s="3012" customFormat="1" ht="10.7" customHeight="1"/>
    <row r="76" s="3012" customFormat="1" ht="10.7" customHeight="1"/>
    <row r="77" s="3012" customFormat="1" ht="10.7" customHeight="1"/>
    <row r="78" s="3012" customFormat="1" ht="10.7" customHeight="1"/>
    <row r="79" s="3012" customFormat="1" ht="10.7" customHeight="1"/>
    <row r="80" s="3012" customFormat="1" ht="10.7" customHeight="1"/>
    <row r="81" s="3012" customFormat="1" ht="10.7" customHeight="1"/>
    <row r="82" s="3012" customFormat="1" ht="10.7" customHeight="1"/>
    <row r="83" s="3012" customFormat="1" ht="10.7" customHeight="1"/>
    <row r="84" s="3012" customFormat="1" ht="10.7" customHeight="1"/>
    <row r="85" s="3012" customFormat="1" ht="10.7" customHeight="1"/>
    <row r="86" s="3012" customFormat="1" ht="10.7" customHeight="1"/>
    <row r="87" s="3012" customFormat="1" ht="10.7" customHeight="1"/>
    <row r="88" s="3012" customFormat="1" ht="10.7" customHeight="1"/>
    <row r="89" s="3012" customFormat="1" ht="10.7" customHeight="1"/>
    <row r="90" s="3012" customFormat="1" ht="10.7" customHeight="1"/>
    <row r="91" s="3012" customFormat="1" ht="10.7" customHeight="1"/>
    <row r="92" s="3012" customFormat="1" ht="10.7" customHeight="1"/>
    <row r="93" s="3012" customFormat="1" ht="10.7" customHeight="1"/>
    <row r="94" s="3012" customFormat="1" ht="10.7" customHeight="1"/>
    <row r="95" s="3012" customFormat="1" ht="10.7" customHeight="1"/>
    <row r="96" s="3012" customFormat="1" ht="10.7" customHeight="1"/>
    <row r="97" s="3012" customFormat="1" ht="10.7" customHeight="1"/>
    <row r="98" s="3012" customFormat="1" ht="10.7" customHeight="1"/>
    <row r="99" s="3012" customFormat="1" ht="10.7" customHeight="1"/>
    <row r="100" s="3012" customFormat="1" ht="10.7" customHeight="1"/>
    <row r="101" s="3012" customFormat="1" ht="10.7" customHeight="1"/>
    <row r="102" s="3012" customFormat="1" ht="10.7" customHeight="1"/>
    <row r="103" s="3012" customFormat="1" ht="10.7" customHeight="1"/>
    <row r="104" s="3012" customFormat="1" ht="10.7" customHeight="1"/>
    <row r="105" s="3012" customFormat="1" ht="10.7" customHeight="1"/>
    <row r="106" s="3012" customFormat="1" ht="10.7" customHeight="1"/>
    <row r="107" s="3012" customFormat="1" ht="10.7" customHeight="1"/>
    <row r="108" s="3012" customFormat="1" ht="10.7" customHeight="1"/>
    <row r="109" s="3012" customFormat="1" ht="10.7" customHeight="1"/>
    <row r="110" s="3012" customFormat="1" ht="10.7" customHeight="1"/>
    <row r="111" s="3012" customFormat="1" ht="10.7" customHeight="1"/>
    <row r="112" s="3012" customFormat="1" ht="10.7" customHeight="1"/>
    <row r="113" s="3012" customFormat="1" ht="10.7" customHeight="1"/>
    <row r="114" s="3012" customFormat="1" ht="10.7" customHeight="1"/>
    <row r="115" s="3012" customFormat="1" ht="10.7" customHeight="1"/>
    <row r="116" s="3012" customFormat="1" ht="10.7" customHeight="1"/>
    <row r="117" s="3012" customFormat="1" ht="10.7" customHeight="1"/>
    <row r="118" s="3012" customFormat="1" ht="10.7" customHeight="1"/>
    <row r="119" s="3012" customFormat="1" ht="10.7" customHeight="1"/>
    <row r="120" s="3012" customFormat="1" ht="10.7" customHeight="1"/>
    <row r="121" s="3012" customFormat="1" ht="10.7" customHeight="1"/>
    <row r="122" s="3012" customFormat="1" ht="10.7" customHeight="1"/>
    <row r="123" s="3012" customFormat="1" ht="10.7" customHeight="1"/>
    <row r="124" s="3012" customFormat="1" ht="10.7" customHeight="1"/>
    <row r="125" s="3012" customFormat="1" ht="10.7" customHeight="1"/>
    <row r="126" s="3012" customFormat="1" ht="10.7" customHeight="1"/>
    <row r="127" s="3012" customFormat="1" ht="10.7" customHeight="1"/>
    <row r="128" s="3012" customFormat="1" ht="10.7" customHeight="1"/>
    <row r="129" s="3012" customFormat="1" ht="10.7" customHeight="1"/>
    <row r="130" s="3012" customFormat="1" ht="10.7" customHeight="1"/>
    <row r="131" s="3012" customFormat="1" ht="10.7" customHeight="1"/>
    <row r="132" s="3012" customFormat="1" ht="10.7" customHeight="1"/>
    <row r="133" s="3012" customFormat="1" ht="10.7" customHeight="1"/>
    <row r="134" s="3012" customFormat="1" ht="10.7" customHeight="1"/>
    <row r="135" s="3012" customFormat="1" ht="10.7" customHeight="1"/>
    <row r="136" s="3012" customFormat="1" ht="10.7" customHeight="1"/>
    <row r="137" s="3012" customFormat="1" ht="10.7" customHeight="1"/>
    <row r="138" s="3012" customFormat="1" ht="10.7" customHeight="1"/>
    <row r="139" s="3012" customFormat="1" ht="10.7" customHeight="1"/>
    <row r="140" s="3012" customFormat="1" ht="10.7" customHeight="1"/>
    <row r="141" s="3012" customFormat="1" ht="10.7" customHeight="1"/>
    <row r="142" s="3012" customFormat="1" ht="10.7" customHeight="1"/>
    <row r="143" s="3012" customFormat="1" ht="10.7" customHeight="1"/>
    <row r="144" s="3012" customFormat="1" ht="10.7" customHeight="1"/>
    <row r="145" s="3012" customFormat="1" ht="10.7" customHeight="1"/>
    <row r="146" s="3012" customFormat="1" ht="10.7" customHeight="1"/>
    <row r="147" s="3012" customFormat="1" ht="10.7" customHeight="1"/>
    <row r="148" s="3012" customFormat="1" ht="10.7" customHeight="1"/>
    <row r="149" s="3012" customFormat="1" ht="10.7" customHeight="1"/>
    <row r="150" s="3012" customFormat="1" ht="10.7" customHeight="1"/>
    <row r="151" s="3012" customFormat="1" ht="10.7" customHeight="1"/>
    <row r="152" s="3012" customFormat="1" ht="10.7" customHeight="1"/>
    <row r="153" s="3012" customFormat="1" ht="10.7" customHeight="1"/>
    <row r="154" s="3012" customFormat="1" ht="10.7" customHeight="1"/>
    <row r="155" s="3012" customFormat="1" ht="10.7" customHeight="1"/>
    <row r="156" s="3012" customFormat="1" ht="10.7" customHeight="1"/>
    <row r="157" s="3012" customFormat="1" ht="10.7" customHeight="1"/>
    <row r="158" s="3012" customFormat="1" ht="10.7" customHeight="1"/>
    <row r="159" s="3012" customFormat="1" ht="10.7" customHeight="1"/>
    <row r="160" s="3012" customFormat="1" ht="10.7" customHeight="1"/>
    <row r="161" s="3012" customFormat="1" ht="10.7" customHeight="1"/>
    <row r="162" s="3012" customFormat="1" ht="10.7" customHeight="1"/>
    <row r="163" s="3012" customFormat="1" ht="10.7" customHeight="1"/>
    <row r="164" s="3012" customFormat="1" ht="10.7" customHeight="1"/>
    <row r="165" s="3012" customFormat="1" ht="10.7" customHeight="1"/>
    <row r="166" s="3012" customFormat="1" ht="10.7" customHeight="1"/>
    <row r="167" s="3012" customFormat="1" ht="10.7" customHeight="1"/>
    <row r="168" s="3012" customFormat="1" ht="10.7" customHeight="1"/>
    <row r="169" s="3012" customFormat="1" ht="10.7" customHeight="1"/>
    <row r="170" s="3012" customFormat="1" ht="10.7" customHeight="1"/>
    <row r="171" s="3012" customFormat="1" ht="10.7" customHeight="1"/>
    <row r="172" s="3012" customFormat="1" ht="10.7" customHeight="1"/>
    <row r="173" s="3012" customFormat="1" ht="10.7" customHeight="1"/>
    <row r="174" s="3012" customFormat="1" ht="10.7" customHeight="1"/>
    <row r="175" s="3012" customFormat="1" ht="10.7" customHeight="1"/>
    <row r="176" s="3012" customFormat="1" ht="10.7" customHeight="1"/>
    <row r="177" s="3012" customFormat="1" ht="10.7" customHeight="1"/>
    <row r="178" s="3012" customFormat="1" ht="10.7" customHeight="1"/>
    <row r="179" s="3012" customFormat="1" ht="10.7" customHeight="1"/>
    <row r="180" s="3012" customFormat="1" ht="10.7" customHeight="1"/>
    <row r="181" s="3012" customFormat="1" ht="10.7" customHeight="1"/>
    <row r="182" s="3012" customFormat="1" ht="10.7" customHeight="1"/>
    <row r="183" s="3012" customFormat="1" ht="10.7" customHeight="1"/>
    <row r="184" s="3012" customFormat="1" ht="10.7" customHeight="1"/>
    <row r="185" s="3012" customFormat="1" ht="10.7" customHeight="1"/>
    <row r="186" s="3012" customFormat="1" ht="10.7" customHeight="1"/>
    <row r="187" s="3012" customFormat="1" ht="10.7" customHeight="1"/>
    <row r="188" s="3012" customFormat="1" ht="10.7" customHeight="1"/>
    <row r="189" s="3012" customFormat="1" ht="10.7" customHeight="1"/>
    <row r="190" s="3012" customFormat="1" ht="10.7" customHeight="1"/>
    <row r="191" s="3012" customFormat="1" ht="10.7" customHeight="1"/>
    <row r="192" s="3012" customFormat="1" ht="10.7" customHeight="1"/>
    <row r="193" s="3012" customFormat="1" ht="10.7" customHeight="1"/>
    <row r="194" s="3012" customFormat="1" ht="10.7" customHeight="1"/>
    <row r="195" s="3012" customFormat="1" ht="10.7" customHeight="1"/>
    <row r="196" s="3012" customFormat="1" ht="10.7" customHeight="1"/>
    <row r="197" s="3012" customFormat="1" ht="10.7" customHeight="1"/>
    <row r="198" s="3012" customFormat="1" ht="10.7" customHeight="1"/>
    <row r="199" s="3012" customFormat="1" ht="10.7" customHeight="1"/>
    <row r="200" s="3012" customFormat="1" ht="10.7" customHeight="1"/>
    <row r="201" s="3012" customFormat="1" ht="10.7" customHeight="1"/>
    <row r="202" s="3012" customFormat="1" ht="10.7" customHeight="1"/>
    <row r="203" s="3012" customFormat="1" ht="10.7" customHeight="1"/>
    <row r="204" s="3012" customFormat="1" ht="10.7" customHeight="1"/>
    <row r="205" s="3012" customFormat="1" ht="10.7" customHeight="1"/>
    <row r="206" s="3012" customFormat="1" ht="10.7" customHeight="1"/>
    <row r="207" s="3012" customFormat="1" ht="10.7" customHeight="1"/>
    <row r="208" s="3012" customFormat="1" ht="10.7" customHeight="1"/>
    <row r="209" s="3012" customFormat="1" ht="10.7" customHeight="1"/>
    <row r="210" s="3012" customFormat="1" ht="10.7" customHeight="1"/>
    <row r="211" s="3012" customFormat="1" ht="10.7" customHeight="1"/>
    <row r="212" s="3012" customFormat="1" ht="10.7" customHeight="1"/>
    <row r="213" s="3012" customFormat="1" ht="10.7" customHeight="1"/>
    <row r="214" s="3012" customFormat="1" ht="10.7" customHeight="1"/>
    <row r="215" s="3012" customFormat="1" ht="10.7" customHeight="1"/>
    <row r="216" s="3012" customFormat="1" ht="10.7" customHeight="1"/>
    <row r="217" s="3012" customFormat="1" ht="10.7" customHeight="1"/>
    <row r="218" s="3012" customFormat="1" ht="10.7" customHeight="1"/>
    <row r="219" s="3012" customFormat="1" ht="10.7" customHeight="1"/>
    <row r="220" s="3012" customFormat="1" ht="10.7" customHeight="1"/>
    <row r="221" s="3012" customFormat="1" ht="10.7" customHeight="1"/>
    <row r="222" s="3012" customFormat="1" ht="10.7" customHeight="1"/>
    <row r="223" s="3012" customFormat="1" ht="10.7" customHeight="1"/>
    <row r="224" s="3012" customFormat="1" ht="10.7" customHeight="1"/>
    <row r="225" s="3012" customFormat="1" ht="10.7" customHeight="1"/>
    <row r="226" s="3012" customFormat="1" ht="10.7" customHeight="1"/>
    <row r="227" s="3012" customFormat="1" ht="10.7" customHeight="1"/>
    <row r="228" s="3012" customFormat="1" ht="10.7" customHeight="1"/>
    <row r="229" s="3012" customFormat="1" ht="10.7" customHeight="1"/>
    <row r="230" s="3012" customFormat="1" ht="10.7" customHeight="1"/>
    <row r="231" s="3012" customFormat="1" ht="10.7" customHeight="1"/>
    <row r="232" s="3012" customFormat="1" ht="10.7" customHeight="1"/>
    <row r="233" s="3012" customFormat="1" ht="10.7" customHeight="1"/>
    <row r="234" s="3012" customFormat="1" ht="10.7" customHeight="1"/>
    <row r="235" s="3012" customFormat="1" ht="10.7" customHeight="1"/>
    <row r="236" s="3012" customFormat="1" ht="10.7" customHeight="1"/>
    <row r="237" s="3012" customFormat="1" ht="10.7" customHeight="1"/>
    <row r="238" s="3012" customFormat="1" ht="10.7" customHeight="1"/>
    <row r="239" s="3012" customFormat="1" ht="10.7" customHeight="1"/>
    <row r="240" s="3012" customFormat="1" ht="10.7" customHeight="1"/>
    <row r="241" s="3012" customFormat="1" ht="10.7" customHeight="1"/>
    <row r="242" s="3012" customFormat="1" ht="10.7" customHeight="1"/>
    <row r="243" s="3012" customFormat="1" ht="10.7" customHeight="1"/>
    <row r="244" s="3012" customFormat="1" ht="10.7" customHeight="1"/>
    <row r="245" s="3012" customFormat="1" ht="10.7" customHeight="1"/>
    <row r="246" s="3012" customFormat="1" ht="10.7" customHeight="1"/>
    <row r="247" s="3012" customFormat="1" ht="10.7" customHeight="1"/>
    <row r="248" s="3012" customFormat="1" ht="10.7" customHeight="1"/>
    <row r="249" s="3012" customFormat="1" ht="10.7" customHeight="1"/>
    <row r="250" s="3012" customFormat="1" ht="10.7" customHeight="1"/>
    <row r="251" s="3012" customFormat="1" ht="10.7" customHeight="1"/>
    <row r="252" s="3012" customFormat="1" ht="10.7" customHeight="1"/>
    <row r="253" s="3012" customFormat="1" ht="10.7" customHeight="1"/>
    <row r="254" s="3012" customFormat="1" ht="10.7" customHeight="1"/>
    <row r="255" s="3012" customFormat="1" ht="10.7" customHeight="1"/>
    <row r="256" s="3012" customFormat="1" ht="10.7" customHeight="1"/>
    <row r="257" s="3012" customFormat="1" ht="10.7" customHeight="1"/>
    <row r="258" s="3012" customFormat="1" ht="10.7" customHeight="1"/>
    <row r="259" s="3012" customFormat="1" ht="10.7" customHeight="1"/>
    <row r="260" s="3012" customFormat="1" ht="10.7" customHeight="1"/>
    <row r="261" s="3012" customFormat="1" ht="10.7" customHeight="1"/>
    <row r="262" s="3012" customFormat="1" ht="10.7" customHeight="1"/>
    <row r="263" s="3012" customFormat="1" ht="10.7" customHeight="1"/>
    <row r="264" s="3012" customFormat="1" ht="10.7" customHeight="1"/>
    <row r="265" s="3012" customFormat="1" ht="10.7" customHeight="1"/>
  </sheetData>
  <mergeCells count="4">
    <mergeCell ref="R1:R45"/>
    <mergeCell ref="A1:A12"/>
    <mergeCell ref="R46:R47"/>
    <mergeCell ref="R53:R55"/>
  </mergeCells>
  <printOptions horizontalCentered="1"/>
  <pageMargins left="0.65" right="0.25" top="0.5" bottom="0.5" header="0.25" footer="0.25"/>
  <pageSetup scale="92" orientation="landscape" r:id="rId1"/>
  <headerFooter alignWithMargins="0"/>
</worksheet>
</file>

<file path=xl/worksheets/sheet69.xml><?xml version="1.0" encoding="utf-8"?>
<worksheet xmlns="http://schemas.openxmlformats.org/spreadsheetml/2006/main" xmlns:r="http://schemas.openxmlformats.org/officeDocument/2006/relationships">
  <sheetPr codeName="Sheet69">
    <pageSetUpPr fitToPage="1"/>
  </sheetPr>
  <dimension ref="A1:J271"/>
  <sheetViews>
    <sheetView showGridLines="0" zoomScaleNormal="100" zoomScaleSheetLayoutView="70" workbookViewId="0"/>
  </sheetViews>
  <sheetFormatPr defaultRowHeight="9"/>
  <cols>
    <col min="1" max="1" width="3" style="2829" bestFit="1" customWidth="1"/>
    <col min="2" max="2" width="4.625" style="3123" customWidth="1"/>
    <col min="3" max="3" width="26.125" style="3123" customWidth="1"/>
    <col min="4" max="4" width="8.125" style="3123" customWidth="1"/>
    <col min="5" max="5" width="7.375" style="3123" customWidth="1"/>
    <col min="6" max="7" width="8.125" style="3123" customWidth="1"/>
    <col min="8" max="8" width="10.25" style="3123" bestFit="1" customWidth="1"/>
    <col min="9" max="9" width="10.625" style="3123" bestFit="1" customWidth="1"/>
    <col min="10" max="10" width="3" style="2829" bestFit="1" customWidth="1"/>
    <col min="11" max="16384" width="9" style="3123"/>
  </cols>
  <sheetData>
    <row r="1" spans="1:10" s="2599" customFormat="1" ht="9.9499999999999993" customHeight="1">
      <c r="A1" s="2970"/>
      <c r="B1" s="2261"/>
      <c r="C1" s="2261"/>
      <c r="D1" s="2261"/>
      <c r="E1" s="3098"/>
      <c r="F1" s="2261"/>
      <c r="G1" s="2261"/>
      <c r="H1" s="2261"/>
      <c r="I1" s="2261"/>
      <c r="J1" s="2598"/>
    </row>
    <row r="2" spans="1:10" s="2599" customFormat="1" ht="9.9499999999999993" customHeight="1">
      <c r="A2" s="1390" t="s">
        <v>2564</v>
      </c>
      <c r="B2" s="1824"/>
      <c r="C2" s="1824"/>
      <c r="D2" s="1426"/>
      <c r="E2" s="1824"/>
      <c r="F2" s="1824"/>
      <c r="G2" s="1824"/>
      <c r="H2" s="1824"/>
      <c r="I2" s="1824"/>
      <c r="J2" s="2593"/>
    </row>
    <row r="3" spans="1:10" s="2599" customFormat="1" ht="9.9499999999999993" customHeight="1">
      <c r="A3" s="2600"/>
      <c r="B3" s="2249"/>
      <c r="C3" s="2249"/>
      <c r="D3" s="2249"/>
      <c r="E3" s="2249"/>
      <c r="F3" s="2249"/>
      <c r="G3" s="2249"/>
      <c r="H3" s="2249"/>
      <c r="I3" s="2249"/>
      <c r="J3" s="3121"/>
    </row>
    <row r="4" spans="1:10" s="2599" customFormat="1" ht="9.9499999999999993" customHeight="1">
      <c r="A4" s="2600"/>
      <c r="B4" s="2256" t="s">
        <v>2565</v>
      </c>
      <c r="C4" s="2249"/>
      <c r="D4" s="2249"/>
      <c r="E4" s="2249"/>
      <c r="F4" s="2249"/>
      <c r="G4" s="2249"/>
      <c r="H4" s="2249"/>
      <c r="I4" s="2249"/>
      <c r="J4" s="3121"/>
    </row>
    <row r="5" spans="1:10" s="2599" customFormat="1" ht="9.9499999999999993" customHeight="1">
      <c r="A5" s="2600"/>
      <c r="B5" s="2249"/>
      <c r="C5" s="2249"/>
      <c r="D5" s="2249"/>
      <c r="E5" s="2249"/>
      <c r="F5" s="2249"/>
      <c r="G5" s="2249"/>
      <c r="H5" s="2249"/>
      <c r="I5" s="2249"/>
      <c r="J5" s="3121"/>
    </row>
    <row r="6" spans="1:10" s="2599" customFormat="1" ht="9.9499999999999993" customHeight="1">
      <c r="A6" s="2542" t="s">
        <v>65</v>
      </c>
      <c r="B6" s="2256" t="s">
        <v>2566</v>
      </c>
      <c r="C6" s="2249"/>
      <c r="D6" s="2249"/>
      <c r="E6" s="2249"/>
      <c r="F6" s="2249"/>
      <c r="G6" s="2249"/>
      <c r="H6" s="2249"/>
      <c r="I6" s="2249"/>
      <c r="J6" s="3121"/>
    </row>
    <row r="7" spans="1:10" s="2599" customFormat="1" ht="9.9499999999999993" customHeight="1">
      <c r="A7" s="2600"/>
      <c r="B7" s="2249"/>
      <c r="C7" s="2249"/>
      <c r="D7" s="2249"/>
      <c r="E7" s="2249"/>
      <c r="F7" s="2249"/>
      <c r="G7" s="2249"/>
      <c r="H7" s="2249"/>
      <c r="I7" s="2249"/>
      <c r="J7" s="3121"/>
    </row>
    <row r="8" spans="1:10" s="2599" customFormat="1" ht="9.9499999999999993" customHeight="1">
      <c r="A8" s="2542" t="s">
        <v>67</v>
      </c>
      <c r="B8" s="2256" t="s">
        <v>2567</v>
      </c>
      <c r="C8" s="2249"/>
      <c r="D8" s="2249"/>
      <c r="E8" s="2249"/>
      <c r="F8" s="2249"/>
      <c r="G8" s="2249"/>
      <c r="H8" s="2249"/>
      <c r="I8" s="2249"/>
      <c r="J8" s="3121"/>
    </row>
    <row r="9" spans="1:10" s="2599" customFormat="1" ht="9.9499999999999993" customHeight="1">
      <c r="A9" s="2600"/>
      <c r="B9" s="2256" t="s">
        <v>2568</v>
      </c>
      <c r="C9" s="2249"/>
      <c r="D9" s="2249"/>
      <c r="E9" s="2249"/>
      <c r="F9" s="2249"/>
      <c r="G9" s="2249"/>
      <c r="H9" s="2249"/>
      <c r="I9" s="2249"/>
      <c r="J9" s="3121"/>
    </row>
    <row r="10" spans="1:10" s="2599" customFormat="1" ht="9.9499999999999993" customHeight="1">
      <c r="A10" s="2600"/>
      <c r="B10" s="2249"/>
      <c r="C10" s="2249"/>
      <c r="D10" s="2249"/>
      <c r="E10" s="2249"/>
      <c r="F10" s="2249"/>
      <c r="G10" s="2249"/>
      <c r="H10" s="2249"/>
      <c r="I10" s="2249"/>
      <c r="J10" s="3121"/>
    </row>
    <row r="11" spans="1:10" s="2599" customFormat="1" ht="9.9499999999999993" customHeight="1">
      <c r="A11" s="2542" t="s">
        <v>68</v>
      </c>
      <c r="B11" s="2256" t="s">
        <v>2569</v>
      </c>
      <c r="C11" s="2249"/>
      <c r="D11" s="2249"/>
      <c r="E11" s="2249"/>
      <c r="F11" s="2249"/>
      <c r="G11" s="2249"/>
      <c r="H11" s="2249"/>
      <c r="I11" s="2249"/>
      <c r="J11" s="3121"/>
    </row>
    <row r="12" spans="1:10" s="2599" customFormat="1" ht="9.9499999999999993" customHeight="1">
      <c r="A12" s="2600"/>
      <c r="B12" s="2256" t="s">
        <v>2570</v>
      </c>
      <c r="C12" s="2249"/>
      <c r="D12" s="2249"/>
      <c r="E12" s="2249"/>
      <c r="F12" s="2249"/>
      <c r="G12" s="2249"/>
      <c r="H12" s="2249"/>
      <c r="I12" s="2249"/>
      <c r="J12" s="3121"/>
    </row>
    <row r="13" spans="1:10" s="2599" customFormat="1" ht="9.9499999999999993" customHeight="1">
      <c r="A13" s="2600"/>
      <c r="B13" s="2249"/>
      <c r="C13" s="2249"/>
      <c r="D13" s="2249"/>
      <c r="E13" s="2249"/>
      <c r="F13" s="2249"/>
      <c r="G13" s="2249"/>
      <c r="H13" s="2249"/>
      <c r="I13" s="2249"/>
      <c r="J13" s="3121"/>
    </row>
    <row r="14" spans="1:10" s="2599" customFormat="1" ht="9.9499999999999993" customHeight="1">
      <c r="A14" s="2264" t="s">
        <v>2460</v>
      </c>
      <c r="B14" s="2265"/>
      <c r="C14" s="2265"/>
      <c r="D14" s="2266"/>
      <c r="E14" s="2265"/>
      <c r="F14" s="2265"/>
      <c r="G14" s="2265"/>
      <c r="H14" s="2265"/>
      <c r="I14" s="2265"/>
      <c r="J14" s="2267"/>
    </row>
    <row r="15" spans="1:10" s="2599" customFormat="1" ht="9.9499999999999993" customHeight="1">
      <c r="A15" s="2830"/>
      <c r="B15" s="2248"/>
      <c r="C15" s="2248"/>
      <c r="D15" s="1372" t="s">
        <v>2571</v>
      </c>
      <c r="E15" s="2593"/>
      <c r="F15" s="2017" t="s">
        <v>2572</v>
      </c>
      <c r="G15" s="2832"/>
      <c r="H15" s="2018"/>
      <c r="I15" s="3122"/>
      <c r="J15" s="3121"/>
    </row>
    <row r="16" spans="1:10" s="2599" customFormat="1" ht="9.9499999999999993" customHeight="1">
      <c r="A16" s="2830"/>
      <c r="B16" s="2248"/>
      <c r="C16" s="2248"/>
      <c r="D16" s="2017" t="s">
        <v>2573</v>
      </c>
      <c r="E16" s="3122"/>
      <c r="F16" s="2017" t="s">
        <v>2574</v>
      </c>
      <c r="G16" s="2832"/>
      <c r="H16" s="2018"/>
      <c r="I16" s="3122"/>
      <c r="J16" s="3121"/>
    </row>
    <row r="17" spans="1:10" s="2599" customFormat="1" ht="9.9499999999999993" customHeight="1">
      <c r="A17" s="2830"/>
      <c r="B17" s="2248"/>
      <c r="C17" s="2248"/>
      <c r="D17" s="2248"/>
      <c r="E17" s="2019" t="s">
        <v>2575</v>
      </c>
      <c r="F17" s="2248"/>
      <c r="G17" s="2248"/>
      <c r="H17" s="2248"/>
      <c r="I17" s="2252" t="s">
        <v>2464</v>
      </c>
      <c r="J17" s="3121"/>
    </row>
    <row r="18" spans="1:10" s="2599" customFormat="1" ht="9.9499999999999993" customHeight="1">
      <c r="A18" s="2830"/>
      <c r="B18" s="2248"/>
      <c r="C18" s="2248"/>
      <c r="D18" s="2248"/>
      <c r="E18" s="2248"/>
      <c r="F18" s="2248"/>
      <c r="G18" s="2248"/>
      <c r="H18" s="2248"/>
      <c r="I18" s="2252" t="s">
        <v>2576</v>
      </c>
      <c r="J18" s="3121"/>
    </row>
    <row r="19" spans="1:10" s="2599" customFormat="1" ht="9.9499999999999993" customHeight="1">
      <c r="A19" s="2830"/>
      <c r="B19" s="2248"/>
      <c r="C19" s="2248"/>
      <c r="D19" s="2248"/>
      <c r="E19" s="2248"/>
      <c r="F19" s="2248"/>
      <c r="G19" s="2248"/>
      <c r="H19" s="2252" t="s">
        <v>2468</v>
      </c>
      <c r="I19" s="2252" t="s">
        <v>2469</v>
      </c>
      <c r="J19" s="3121"/>
    </row>
    <row r="20" spans="1:10" s="2599" customFormat="1" ht="9.9499999999999993" customHeight="1">
      <c r="A20" s="2830"/>
      <c r="B20" s="2248"/>
      <c r="C20" s="2248"/>
      <c r="D20" s="2248"/>
      <c r="E20" s="2248"/>
      <c r="F20" s="2248"/>
      <c r="G20" s="2252" t="s">
        <v>2577</v>
      </c>
      <c r="H20" s="2252" t="s">
        <v>2473</v>
      </c>
      <c r="I20" s="2252" t="s">
        <v>2474</v>
      </c>
      <c r="J20" s="3121"/>
    </row>
    <row r="21" spans="1:10" s="2599" customFormat="1" ht="9.9499999999999993" customHeight="1">
      <c r="A21" s="2830"/>
      <c r="B21" s="2248"/>
      <c r="C21" s="2248"/>
      <c r="D21" s="2248"/>
      <c r="E21" s="2248"/>
      <c r="F21" s="2252" t="s">
        <v>2478</v>
      </c>
      <c r="G21" s="2252" t="s">
        <v>2479</v>
      </c>
      <c r="H21" s="2252" t="s">
        <v>2479</v>
      </c>
      <c r="I21" s="2252" t="s">
        <v>2480</v>
      </c>
      <c r="J21" s="3121"/>
    </row>
    <row r="22" spans="1:10" s="2599" customFormat="1" ht="9.9499999999999993" customHeight="1">
      <c r="A22" s="2253" t="s">
        <v>7</v>
      </c>
      <c r="B22" s="2252" t="s">
        <v>8</v>
      </c>
      <c r="C22" s="2252" t="s">
        <v>2578</v>
      </c>
      <c r="D22" s="2252" t="s">
        <v>2579</v>
      </c>
      <c r="E22" s="2248"/>
      <c r="F22" s="2252" t="s">
        <v>2487</v>
      </c>
      <c r="G22" s="2252" t="s">
        <v>2580</v>
      </c>
      <c r="H22" s="2252" t="s">
        <v>2581</v>
      </c>
      <c r="I22" s="2252" t="s">
        <v>2582</v>
      </c>
      <c r="J22" s="2252" t="s">
        <v>7</v>
      </c>
    </row>
    <row r="23" spans="1:10" s="2599" customFormat="1" ht="9.9499999999999993" customHeight="1">
      <c r="A23" s="2253" t="s">
        <v>12</v>
      </c>
      <c r="B23" s="2252" t="s">
        <v>13</v>
      </c>
      <c r="C23" s="2252" t="s">
        <v>2583</v>
      </c>
      <c r="D23" s="2252" t="s">
        <v>2584</v>
      </c>
      <c r="E23" s="2252" t="s">
        <v>2585</v>
      </c>
      <c r="F23" s="2252" t="s">
        <v>2497</v>
      </c>
      <c r="G23" s="2252" t="s">
        <v>2498</v>
      </c>
      <c r="H23" s="2252" t="s">
        <v>2586</v>
      </c>
      <c r="I23" s="2252" t="s">
        <v>2587</v>
      </c>
      <c r="J23" s="2252" t="s">
        <v>12</v>
      </c>
    </row>
    <row r="24" spans="1:10" s="2599" customFormat="1" ht="9.9499999999999993" customHeight="1">
      <c r="A24" s="2268"/>
      <c r="B24" s="2943"/>
      <c r="C24" s="2558" t="s">
        <v>21</v>
      </c>
      <c r="D24" s="2558" t="s">
        <v>22</v>
      </c>
      <c r="E24" s="2558" t="s">
        <v>23</v>
      </c>
      <c r="F24" s="2558" t="s">
        <v>168</v>
      </c>
      <c r="G24" s="2558" t="s">
        <v>24</v>
      </c>
      <c r="H24" s="2558" t="s">
        <v>25</v>
      </c>
      <c r="I24" s="2558" t="s">
        <v>26</v>
      </c>
      <c r="J24" s="2020"/>
    </row>
    <row r="25" spans="1:10" s="2599" customFormat="1" ht="9.9499999999999993" customHeight="1">
      <c r="A25" s="2253">
        <v>36</v>
      </c>
      <c r="B25" s="2248"/>
      <c r="C25" s="2252" t="s">
        <v>638</v>
      </c>
      <c r="D25" s="3121"/>
      <c r="E25" s="3121"/>
      <c r="F25" s="3121"/>
      <c r="G25" s="3121"/>
      <c r="H25" s="3121"/>
      <c r="I25" s="3121"/>
      <c r="J25" s="2252">
        <v>36</v>
      </c>
    </row>
    <row r="26" spans="1:10" s="2599" customFormat="1" ht="9.9499999999999993" customHeight="1">
      <c r="A26" s="2830"/>
      <c r="B26" s="2248"/>
      <c r="C26" s="2248"/>
      <c r="D26" s="3121"/>
      <c r="E26" s="2269"/>
      <c r="F26" s="2269"/>
      <c r="G26" s="2269"/>
      <c r="H26" s="2269"/>
      <c r="I26" s="2269"/>
      <c r="J26" s="3121"/>
    </row>
    <row r="27" spans="1:10" s="2599" customFormat="1" ht="9.9499999999999993" customHeight="1">
      <c r="A27" s="2253"/>
      <c r="B27" s="2248"/>
      <c r="C27" s="2019" t="s">
        <v>2588</v>
      </c>
      <c r="D27" s="2269"/>
      <c r="E27" s="2269" t="s">
        <v>618</v>
      </c>
      <c r="F27" s="2269" t="s">
        <v>618</v>
      </c>
      <c r="G27" s="2269"/>
      <c r="H27" s="2269" t="s">
        <v>618</v>
      </c>
      <c r="I27" s="2269"/>
      <c r="J27" s="2252"/>
    </row>
    <row r="28" spans="1:10" s="2599" customFormat="1" ht="9.9499999999999993" customHeight="1">
      <c r="A28" s="2268"/>
      <c r="B28" s="2943"/>
      <c r="C28" s="2392" t="s">
        <v>2589</v>
      </c>
      <c r="D28" s="1389">
        <v>0</v>
      </c>
      <c r="E28" s="1389"/>
      <c r="F28" s="1389"/>
      <c r="G28" s="1389"/>
      <c r="H28" s="1389"/>
      <c r="I28" s="2020"/>
      <c r="J28" s="2020"/>
    </row>
    <row r="29" spans="1:10" s="2599" customFormat="1" ht="9.9499999999999993" customHeight="1">
      <c r="A29" s="2253">
        <v>37</v>
      </c>
      <c r="B29" s="2248"/>
      <c r="C29" s="2019" t="s">
        <v>2590</v>
      </c>
      <c r="D29" s="2269" t="s">
        <v>618</v>
      </c>
      <c r="E29" s="2269"/>
      <c r="F29" s="2269"/>
      <c r="G29" s="2269"/>
      <c r="H29" s="2269"/>
      <c r="I29" s="2269"/>
      <c r="J29" s="2252">
        <v>37</v>
      </c>
    </row>
    <row r="30" spans="1:10" s="2599" customFormat="1" ht="9.9499999999999993" customHeight="1">
      <c r="A30" s="2830"/>
      <c r="B30" s="2248"/>
      <c r="C30" s="2019" t="s">
        <v>2591</v>
      </c>
      <c r="D30" s="2269"/>
      <c r="E30" s="2269"/>
      <c r="F30" s="2269"/>
      <c r="G30" s="2269"/>
      <c r="H30" s="2269"/>
      <c r="I30" s="3121"/>
      <c r="J30" s="3121"/>
    </row>
    <row r="31" spans="1:10" s="2599" customFormat="1" ht="9.9499999999999993" customHeight="1">
      <c r="A31" s="2268"/>
      <c r="B31" s="2943"/>
      <c r="C31" s="2392" t="s">
        <v>2592</v>
      </c>
      <c r="D31" s="1389">
        <v>21</v>
      </c>
      <c r="E31" s="1389"/>
      <c r="F31" s="1389"/>
      <c r="G31" s="1389"/>
      <c r="H31" s="1389"/>
      <c r="I31" s="1389"/>
      <c r="J31" s="2020"/>
    </row>
    <row r="32" spans="1:10" s="2599" customFormat="1" ht="10.7" customHeight="1">
      <c r="A32" s="2253">
        <v>38</v>
      </c>
      <c r="B32" s="2248"/>
      <c r="C32" s="2019" t="s">
        <v>2593</v>
      </c>
      <c r="D32" s="2269" t="s">
        <v>618</v>
      </c>
      <c r="E32" s="2269"/>
      <c r="F32" s="2269"/>
      <c r="G32" s="2269"/>
      <c r="H32" s="2269"/>
      <c r="I32" s="2269"/>
      <c r="J32" s="2252">
        <v>38</v>
      </c>
    </row>
    <row r="33" spans="1:10" s="2599" customFormat="1" ht="10.7" customHeight="1">
      <c r="A33" s="2268"/>
      <c r="B33" s="2943"/>
      <c r="C33" s="2392" t="s">
        <v>2594</v>
      </c>
      <c r="D33" s="1389">
        <v>6203</v>
      </c>
      <c r="E33" s="1389"/>
      <c r="F33" s="1389"/>
      <c r="G33" s="1389"/>
      <c r="H33" s="1389"/>
      <c r="I33" s="1389">
        <v>12</v>
      </c>
      <c r="J33" s="2020"/>
    </row>
    <row r="34" spans="1:10" s="2599" customFormat="1" ht="10.7" customHeight="1">
      <c r="A34" s="2253">
        <v>39</v>
      </c>
      <c r="B34" s="2248"/>
      <c r="C34" s="2019" t="s">
        <v>2595</v>
      </c>
      <c r="D34" s="2269" t="s">
        <v>618</v>
      </c>
      <c r="E34" s="2269"/>
      <c r="F34" s="2269"/>
      <c r="G34" s="2269"/>
      <c r="H34" s="2269"/>
      <c r="I34" s="2269"/>
      <c r="J34" s="2252">
        <v>39</v>
      </c>
    </row>
    <row r="35" spans="1:10" s="2599" customFormat="1" ht="10.7" customHeight="1">
      <c r="A35" s="2268"/>
      <c r="B35" s="2943"/>
      <c r="C35" s="2392" t="s">
        <v>2596</v>
      </c>
      <c r="D35" s="1389">
        <v>4419</v>
      </c>
      <c r="E35" s="1389"/>
      <c r="F35" s="1389"/>
      <c r="G35" s="1389"/>
      <c r="H35" s="1389"/>
      <c r="I35" s="1389">
        <v>9</v>
      </c>
      <c r="J35" s="2020"/>
    </row>
    <row r="36" spans="1:10" s="2599" customFormat="1" ht="10.7" customHeight="1">
      <c r="A36" s="2253">
        <v>40</v>
      </c>
      <c r="B36" s="2248"/>
      <c r="C36" s="2019" t="s">
        <v>2597</v>
      </c>
      <c r="D36" s="2269" t="s">
        <v>618</v>
      </c>
      <c r="E36" s="2269"/>
      <c r="F36" s="2269"/>
      <c r="G36" s="2269"/>
      <c r="H36" s="2269"/>
      <c r="I36" s="2269"/>
      <c r="J36" s="2252">
        <v>40</v>
      </c>
    </row>
    <row r="37" spans="1:10" s="2599" customFormat="1" ht="10.7" customHeight="1">
      <c r="A37" s="2268"/>
      <c r="B37" s="2943"/>
      <c r="C37" s="2392" t="s">
        <v>2598</v>
      </c>
      <c r="D37" s="1389">
        <v>7090</v>
      </c>
      <c r="E37" s="1389"/>
      <c r="F37" s="1389">
        <v>93</v>
      </c>
      <c r="G37" s="1389"/>
      <c r="H37" s="1389"/>
      <c r="I37" s="1389">
        <f>110-93</f>
        <v>17</v>
      </c>
      <c r="J37" s="2020"/>
    </row>
    <row r="38" spans="1:10" s="2599" customFormat="1" ht="10.7" customHeight="1">
      <c r="A38" s="2253">
        <v>41</v>
      </c>
      <c r="B38" s="2248"/>
      <c r="C38" s="2019" t="s">
        <v>2599</v>
      </c>
      <c r="D38" s="2269" t="s">
        <v>618</v>
      </c>
      <c r="E38" s="2269"/>
      <c r="F38" s="2269"/>
      <c r="G38" s="2269"/>
      <c r="H38" s="2269"/>
      <c r="I38" s="2269"/>
      <c r="J38" s="2252">
        <v>41</v>
      </c>
    </row>
    <row r="39" spans="1:10" s="2599" customFormat="1" ht="10.7" customHeight="1">
      <c r="A39" s="2268"/>
      <c r="B39" s="2943"/>
      <c r="C39" s="2392" t="s">
        <v>2600</v>
      </c>
      <c r="D39" s="1389">
        <v>30954</v>
      </c>
      <c r="E39" s="1389"/>
      <c r="F39" s="1389">
        <v>280</v>
      </c>
      <c r="G39" s="1389"/>
      <c r="H39" s="1389"/>
      <c r="I39" s="1389">
        <v>101</v>
      </c>
      <c r="J39" s="2020"/>
    </row>
    <row r="40" spans="1:10" s="2599" customFormat="1" ht="10.7" customHeight="1">
      <c r="A40" s="2253">
        <v>42</v>
      </c>
      <c r="B40" s="2248"/>
      <c r="C40" s="2019" t="s">
        <v>2601</v>
      </c>
      <c r="D40" s="2269" t="s">
        <v>618</v>
      </c>
      <c r="E40" s="2269"/>
      <c r="F40" s="2269"/>
      <c r="G40" s="2269"/>
      <c r="H40" s="2269"/>
      <c r="I40" s="2269"/>
      <c r="J40" s="2252">
        <v>42</v>
      </c>
    </row>
    <row r="41" spans="1:10" s="2599" customFormat="1" ht="10.7" customHeight="1">
      <c r="A41" s="2268"/>
      <c r="B41" s="2943"/>
      <c r="C41" s="2392" t="s">
        <v>2602</v>
      </c>
      <c r="D41" s="1389">
        <v>10932</v>
      </c>
      <c r="E41" s="1389"/>
      <c r="F41" s="1389"/>
      <c r="G41" s="1389"/>
      <c r="H41" s="1389"/>
      <c r="I41" s="1389">
        <v>11</v>
      </c>
      <c r="J41" s="2020"/>
    </row>
    <row r="42" spans="1:10" s="2599" customFormat="1" ht="10.7" customHeight="1">
      <c r="A42" s="2253">
        <v>43</v>
      </c>
      <c r="B42" s="2248"/>
      <c r="C42" s="2019" t="s">
        <v>2603</v>
      </c>
      <c r="D42" s="2269" t="s">
        <v>618</v>
      </c>
      <c r="E42" s="2269"/>
      <c r="F42" s="2269"/>
      <c r="G42" s="2269"/>
      <c r="H42" s="2269"/>
      <c r="I42" s="2269"/>
      <c r="J42" s="2252">
        <v>43</v>
      </c>
    </row>
    <row r="43" spans="1:10" s="2599" customFormat="1" ht="10.7" customHeight="1">
      <c r="A43" s="2268"/>
      <c r="B43" s="2943"/>
      <c r="C43" s="2392" t="s">
        <v>2604</v>
      </c>
      <c r="D43" s="1389">
        <v>2550</v>
      </c>
      <c r="E43" s="1389"/>
      <c r="F43" s="1389"/>
      <c r="G43" s="1389"/>
      <c r="H43" s="1389"/>
      <c r="I43" s="1389">
        <v>279</v>
      </c>
      <c r="J43" s="2020"/>
    </row>
    <row r="44" spans="1:10" s="2599" customFormat="1" ht="10.7" customHeight="1">
      <c r="A44" s="2253">
        <v>44</v>
      </c>
      <c r="B44" s="2248"/>
      <c r="C44" s="2019" t="s">
        <v>2605</v>
      </c>
      <c r="D44" s="2269" t="s">
        <v>618</v>
      </c>
      <c r="E44" s="2269"/>
      <c r="F44" s="2269"/>
      <c r="G44" s="2269"/>
      <c r="H44" s="2269"/>
      <c r="I44" s="2269"/>
      <c r="J44" s="2252">
        <v>44</v>
      </c>
    </row>
    <row r="45" spans="1:10" s="2599" customFormat="1" ht="10.7" customHeight="1">
      <c r="A45" s="2268"/>
      <c r="B45" s="2943"/>
      <c r="C45" s="2392" t="s">
        <v>2606</v>
      </c>
      <c r="D45" s="1389">
        <v>4908</v>
      </c>
      <c r="E45" s="1389"/>
      <c r="F45" s="1389">
        <v>303</v>
      </c>
      <c r="G45" s="1389"/>
      <c r="H45" s="1389"/>
      <c r="I45" s="1389"/>
      <c r="J45" s="2020"/>
    </row>
    <row r="46" spans="1:10" s="2599" customFormat="1" ht="10.7" customHeight="1">
      <c r="A46" s="2253">
        <v>45</v>
      </c>
      <c r="B46" s="2248"/>
      <c r="C46" s="2019" t="s">
        <v>2607</v>
      </c>
      <c r="D46" s="2269" t="s">
        <v>618</v>
      </c>
      <c r="E46" s="2269"/>
      <c r="F46" s="2269"/>
      <c r="G46" s="2269"/>
      <c r="H46" s="2269"/>
      <c r="I46" s="2269"/>
      <c r="J46" s="2252">
        <v>45</v>
      </c>
    </row>
    <row r="47" spans="1:10" s="2599" customFormat="1" ht="10.7" customHeight="1">
      <c r="A47" s="2268"/>
      <c r="B47" s="2943"/>
      <c r="C47" s="2392" t="s">
        <v>2608</v>
      </c>
      <c r="D47" s="1389">
        <v>1793</v>
      </c>
      <c r="E47" s="1389"/>
      <c r="F47" s="1389"/>
      <c r="G47" s="1389"/>
      <c r="H47" s="1389"/>
      <c r="I47" s="1389">
        <v>2</v>
      </c>
      <c r="J47" s="2020"/>
    </row>
    <row r="48" spans="1:10" s="2599" customFormat="1" ht="10.7" customHeight="1">
      <c r="A48" s="2253">
        <v>46</v>
      </c>
      <c r="B48" s="2248"/>
      <c r="C48" s="2019" t="s">
        <v>2609</v>
      </c>
      <c r="D48" s="2269" t="s">
        <v>618</v>
      </c>
      <c r="E48" s="2269"/>
      <c r="F48" s="2269"/>
      <c r="G48" s="2269"/>
      <c r="H48" s="2269"/>
      <c r="I48" s="2269"/>
      <c r="J48" s="2252">
        <v>46</v>
      </c>
    </row>
    <row r="49" spans="1:10" s="2599" customFormat="1" ht="10.7" customHeight="1">
      <c r="A49" s="2268"/>
      <c r="B49" s="2943"/>
      <c r="C49" s="2392" t="s">
        <v>2610</v>
      </c>
      <c r="D49" s="1389">
        <v>278</v>
      </c>
      <c r="E49" s="1389"/>
      <c r="F49" s="1389"/>
      <c r="G49" s="1389"/>
      <c r="H49" s="1389"/>
      <c r="I49" s="1389"/>
      <c r="J49" s="2020"/>
    </row>
    <row r="50" spans="1:10" s="2599" customFormat="1" ht="10.7" customHeight="1">
      <c r="A50" s="2253">
        <v>47</v>
      </c>
      <c r="B50" s="2248"/>
      <c r="C50" s="2019" t="s">
        <v>2611</v>
      </c>
      <c r="D50" s="2269" t="s">
        <v>618</v>
      </c>
      <c r="E50" s="2269"/>
      <c r="F50" s="2269"/>
      <c r="G50" s="2269"/>
      <c r="H50" s="2269"/>
      <c r="I50" s="2269"/>
      <c r="J50" s="2252">
        <v>47</v>
      </c>
    </row>
    <row r="51" spans="1:10" s="2599" customFormat="1" ht="10.7" customHeight="1">
      <c r="A51" s="2268"/>
      <c r="B51" s="2943"/>
      <c r="C51" s="2392" t="s">
        <v>2612</v>
      </c>
      <c r="D51" s="1389">
        <v>1116</v>
      </c>
      <c r="E51" s="1389"/>
      <c r="F51" s="1389"/>
      <c r="G51" s="1389"/>
      <c r="H51" s="1389"/>
      <c r="I51" s="1389">
        <v>4</v>
      </c>
      <c r="J51" s="2020"/>
    </row>
    <row r="52" spans="1:10" s="2599" customFormat="1" ht="10.7" customHeight="1">
      <c r="A52" s="2253">
        <v>48</v>
      </c>
      <c r="B52" s="2248"/>
      <c r="C52" s="2019" t="s">
        <v>2613</v>
      </c>
      <c r="D52" s="2269" t="s">
        <v>618</v>
      </c>
      <c r="E52" s="2269"/>
      <c r="F52" s="2269"/>
      <c r="G52" s="2269"/>
      <c r="H52" s="2269"/>
      <c r="I52" s="2269"/>
      <c r="J52" s="2252">
        <v>48</v>
      </c>
    </row>
    <row r="53" spans="1:10" s="2599" customFormat="1" ht="10.7" customHeight="1">
      <c r="A53" s="2268"/>
      <c r="B53" s="2943"/>
      <c r="C53" s="2392" t="s">
        <v>2614</v>
      </c>
      <c r="D53" s="1389">
        <v>15</v>
      </c>
      <c r="E53" s="1389"/>
      <c r="F53" s="1389"/>
      <c r="G53" s="1389"/>
      <c r="H53" s="1389"/>
      <c r="I53" s="1389"/>
      <c r="J53" s="2020"/>
    </row>
    <row r="54" spans="1:10" s="2599" customFormat="1" ht="10.7" customHeight="1">
      <c r="A54" s="2253">
        <v>49</v>
      </c>
      <c r="B54" s="2248"/>
      <c r="C54" s="2019" t="s">
        <v>2615</v>
      </c>
      <c r="D54" s="2269"/>
      <c r="E54" s="2269"/>
      <c r="F54" s="2269"/>
      <c r="G54" s="2269"/>
      <c r="H54" s="2269"/>
      <c r="I54" s="2269"/>
      <c r="J54" s="2252">
        <v>49</v>
      </c>
    </row>
    <row r="55" spans="1:10" s="2599" customFormat="1" ht="10.7" customHeight="1">
      <c r="A55" s="2830"/>
      <c r="B55" s="2248"/>
      <c r="C55" s="2019" t="s">
        <v>2616</v>
      </c>
      <c r="D55" s="2269"/>
      <c r="E55" s="2269"/>
      <c r="F55" s="2269"/>
      <c r="G55" s="2269"/>
      <c r="H55" s="2269"/>
      <c r="I55" s="2269"/>
      <c r="J55" s="3121"/>
    </row>
    <row r="56" spans="1:10" s="2599" customFormat="1" ht="10.7" customHeight="1">
      <c r="A56" s="2268"/>
      <c r="B56" s="2943"/>
      <c r="C56" s="2392" t="s">
        <v>2617</v>
      </c>
      <c r="D56" s="1389">
        <v>2295</v>
      </c>
      <c r="E56" s="1389"/>
      <c r="F56" s="1389"/>
      <c r="G56" s="1389"/>
      <c r="H56" s="1389"/>
      <c r="I56" s="2020">
        <v>795</v>
      </c>
      <c r="J56" s="2020"/>
    </row>
    <row r="57" spans="1:10" s="2599" customFormat="1" ht="10.7" customHeight="1">
      <c r="A57" s="2253">
        <v>50</v>
      </c>
      <c r="B57" s="2248"/>
      <c r="C57" s="2019" t="s">
        <v>2618</v>
      </c>
      <c r="D57" s="2269" t="s">
        <v>618</v>
      </c>
      <c r="E57" s="2269"/>
      <c r="F57" s="2269"/>
      <c r="G57" s="2269"/>
      <c r="H57" s="2269"/>
      <c r="I57" s="2269"/>
      <c r="J57" s="2252">
        <v>50</v>
      </c>
    </row>
    <row r="58" spans="1:10" s="2599" customFormat="1" ht="10.7" customHeight="1">
      <c r="A58" s="2268"/>
      <c r="B58" s="2943"/>
      <c r="C58" s="2392" t="s">
        <v>2619</v>
      </c>
      <c r="D58" s="1389">
        <v>0</v>
      </c>
      <c r="E58" s="1389"/>
      <c r="F58" s="1389"/>
      <c r="G58" s="1389"/>
      <c r="H58" s="1389"/>
      <c r="I58" s="1389"/>
      <c r="J58" s="2020"/>
    </row>
    <row r="59" spans="1:10" s="2599" customFormat="1" ht="10.7" customHeight="1">
      <c r="A59" s="2253">
        <v>51</v>
      </c>
      <c r="B59" s="2248"/>
      <c r="C59" s="2019" t="s">
        <v>2620</v>
      </c>
      <c r="D59" s="2269" t="s">
        <v>618</v>
      </c>
      <c r="E59" s="2269"/>
      <c r="F59" s="2269"/>
      <c r="G59" s="2269"/>
      <c r="H59" s="2269"/>
      <c r="I59" s="2269"/>
      <c r="J59" s="2252">
        <v>51</v>
      </c>
    </row>
    <row r="60" spans="1:10" s="2599" customFormat="1" ht="10.7" customHeight="1">
      <c r="A60" s="2268"/>
      <c r="B60" s="2943"/>
      <c r="C60" s="2392" t="s">
        <v>2621</v>
      </c>
      <c r="D60" s="1389">
        <v>184</v>
      </c>
      <c r="E60" s="1389"/>
      <c r="F60" s="1389"/>
      <c r="G60" s="1389"/>
      <c r="H60" s="1389"/>
      <c r="I60" s="1389"/>
      <c r="J60" s="2020"/>
    </row>
    <row r="61" spans="1:10" s="2599" customFormat="1" ht="10.7" customHeight="1">
      <c r="A61" s="2253">
        <v>52</v>
      </c>
      <c r="B61" s="2248"/>
      <c r="C61" s="2019" t="s">
        <v>2622</v>
      </c>
      <c r="D61" s="2269" t="s">
        <v>618</v>
      </c>
      <c r="E61" s="2269"/>
      <c r="F61" s="2269"/>
      <c r="G61" s="2269"/>
      <c r="H61" s="2269"/>
      <c r="I61" s="2269"/>
      <c r="J61" s="2252">
        <v>52</v>
      </c>
    </row>
    <row r="62" spans="1:10" s="2599" customFormat="1" ht="10.7" customHeight="1">
      <c r="A62" s="2268"/>
      <c r="B62" s="2943"/>
      <c r="C62" s="2392" t="s">
        <v>2623</v>
      </c>
      <c r="D62" s="1389">
        <v>17</v>
      </c>
      <c r="E62" s="1389"/>
      <c r="F62" s="1389"/>
      <c r="G62" s="1389"/>
      <c r="H62" s="1389"/>
      <c r="I62" s="1389"/>
      <c r="J62" s="2020"/>
    </row>
    <row r="63" spans="1:10" s="2599" customFormat="1" ht="10.7" customHeight="1">
      <c r="A63" s="2270">
        <v>53</v>
      </c>
      <c r="B63" s="2943"/>
      <c r="C63" s="2392" t="s">
        <v>2624</v>
      </c>
      <c r="D63" s="1389">
        <f t="shared" ref="D63:H63" si="0">SUM(D28:D62)</f>
        <v>72775</v>
      </c>
      <c r="E63" s="1389">
        <f t="shared" si="0"/>
        <v>0</v>
      </c>
      <c r="F63" s="1389">
        <f t="shared" si="0"/>
        <v>676</v>
      </c>
      <c r="G63" s="1389">
        <f t="shared" si="0"/>
        <v>0</v>
      </c>
      <c r="H63" s="1389">
        <f t="shared" si="0"/>
        <v>0</v>
      </c>
      <c r="I63" s="1389">
        <f>SUM(I32:I62)</f>
        <v>1230</v>
      </c>
      <c r="J63" s="2558">
        <v>53</v>
      </c>
    </row>
    <row r="64" spans="1:10" s="2599" customFormat="1" ht="10.7" customHeight="1">
      <c r="A64" s="2270">
        <v>54</v>
      </c>
      <c r="B64" s="2943"/>
      <c r="C64" s="2392" t="s">
        <v>2625</v>
      </c>
      <c r="D64" s="1389"/>
      <c r="E64" s="1389"/>
      <c r="F64" s="1389"/>
      <c r="G64" s="1389"/>
      <c r="H64" s="1389"/>
      <c r="I64" s="1389"/>
      <c r="J64" s="2558">
        <v>54</v>
      </c>
    </row>
    <row r="65" spans="1:10" s="2599" customFormat="1" ht="10.7" customHeight="1">
      <c r="A65" s="2270">
        <v>55</v>
      </c>
      <c r="B65" s="2943"/>
      <c r="C65" s="2392" t="s">
        <v>2626</v>
      </c>
      <c r="D65" s="1389">
        <f t="shared" ref="D65:I65" si="1">SUM(D63:D64)</f>
        <v>72775</v>
      </c>
      <c r="E65" s="1389">
        <f t="shared" si="1"/>
        <v>0</v>
      </c>
      <c r="F65" s="1389">
        <f t="shared" si="1"/>
        <v>676</v>
      </c>
      <c r="G65" s="1389">
        <f t="shared" si="1"/>
        <v>0</v>
      </c>
      <c r="H65" s="1389">
        <f t="shared" si="1"/>
        <v>0</v>
      </c>
      <c r="I65" s="1389">
        <f t="shared" si="1"/>
        <v>1230</v>
      </c>
      <c r="J65" s="2558">
        <v>55</v>
      </c>
    </row>
    <row r="66" spans="1:10" s="2599" customFormat="1">
      <c r="A66" s="1548"/>
      <c r="B66" s="2261"/>
      <c r="C66" s="2601"/>
      <c r="D66" s="2913"/>
      <c r="E66" s="2913"/>
      <c r="F66" s="2913"/>
      <c r="G66" s="2913"/>
      <c r="H66" s="2913"/>
      <c r="I66" s="2913"/>
      <c r="J66" s="2271"/>
    </row>
    <row r="67" spans="1:10" s="2599" customFormat="1">
      <c r="A67" s="2272"/>
      <c r="B67" s="2249"/>
      <c r="C67" s="2256"/>
      <c r="D67" s="2273"/>
      <c r="E67" s="2273"/>
      <c r="F67" s="2273"/>
      <c r="G67" s="2273"/>
      <c r="H67" s="2273"/>
      <c r="I67" s="2273"/>
      <c r="J67" s="2252"/>
    </row>
    <row r="68" spans="1:10" s="2599" customFormat="1">
      <c r="A68" s="2272"/>
      <c r="B68" s="2249"/>
      <c r="C68" s="2256"/>
      <c r="D68" s="2273"/>
      <c r="E68" s="2273"/>
      <c r="F68" s="2273"/>
      <c r="G68" s="2273"/>
      <c r="H68" s="2273"/>
      <c r="I68" s="2273"/>
      <c r="J68" s="2252"/>
    </row>
    <row r="69" spans="1:10" s="2599" customFormat="1">
      <c r="A69" s="2272"/>
      <c r="B69" s="2249"/>
      <c r="C69" s="2256"/>
      <c r="D69" s="2273"/>
      <c r="E69" s="2273"/>
      <c r="F69" s="2273"/>
      <c r="G69" s="2273"/>
      <c r="H69" s="2273"/>
      <c r="I69" s="2273"/>
      <c r="J69" s="2252"/>
    </row>
    <row r="70" spans="1:10" s="2599" customFormat="1">
      <c r="A70" s="2272"/>
      <c r="B70" s="2249"/>
      <c r="C70" s="2256"/>
      <c r="D70" s="2273"/>
      <c r="E70" s="2273"/>
      <c r="F70" s="2273"/>
      <c r="G70" s="2273"/>
      <c r="H70" s="2273"/>
      <c r="I70" s="2273"/>
      <c r="J70" s="2252"/>
    </row>
    <row r="71" spans="1:10" s="2599" customFormat="1">
      <c r="A71" s="2272"/>
      <c r="B71" s="2249"/>
      <c r="C71" s="2256"/>
      <c r="D71" s="2273"/>
      <c r="E71" s="2273"/>
      <c r="F71" s="2273"/>
      <c r="G71" s="2273"/>
      <c r="H71" s="2273"/>
      <c r="I71" s="2273"/>
      <c r="J71" s="2252"/>
    </row>
    <row r="72" spans="1:10" s="2599" customFormat="1">
      <c r="A72" s="2272"/>
      <c r="B72" s="2249"/>
      <c r="C72" s="2256"/>
      <c r="D72" s="2273"/>
      <c r="E72" s="2273"/>
      <c r="F72" s="2273"/>
      <c r="G72" s="2273"/>
      <c r="H72" s="2273"/>
      <c r="I72" s="2273"/>
      <c r="J72" s="2252"/>
    </row>
    <row r="73" spans="1:10" s="2599" customFormat="1">
      <c r="A73" s="2272"/>
      <c r="B73" s="2249"/>
      <c r="C73" s="2256"/>
      <c r="D73" s="2273"/>
      <c r="E73" s="2273"/>
      <c r="F73" s="2273"/>
      <c r="G73" s="2273"/>
      <c r="H73" s="2273"/>
      <c r="I73" s="2273"/>
      <c r="J73" s="2252"/>
    </row>
    <row r="74" spans="1:10" s="2599" customFormat="1">
      <c r="A74" s="2272"/>
      <c r="B74" s="2249"/>
      <c r="C74" s="2256"/>
      <c r="D74" s="2273"/>
      <c r="E74" s="2273"/>
      <c r="F74" s="2273"/>
      <c r="G74" s="2273"/>
      <c r="H74" s="2273"/>
      <c r="I74" s="2273"/>
      <c r="J74" s="2252"/>
    </row>
    <row r="75" spans="1:10" s="2599" customFormat="1">
      <c r="A75" s="2272"/>
      <c r="B75" s="2249"/>
      <c r="C75" s="2256"/>
      <c r="D75" s="2273"/>
      <c r="E75" s="2273"/>
      <c r="F75" s="2273"/>
      <c r="G75" s="2273"/>
      <c r="H75" s="2273"/>
      <c r="I75" s="2273"/>
      <c r="J75" s="2252"/>
    </row>
    <row r="76" spans="1:10" s="2599" customFormat="1">
      <c r="A76" s="2274"/>
      <c r="B76" s="2965"/>
      <c r="C76" s="2965"/>
      <c r="D76" s="2965"/>
      <c r="E76" s="2965"/>
      <c r="F76" s="2965"/>
      <c r="G76" s="2965"/>
      <c r="H76" s="2965"/>
      <c r="I76" s="2965"/>
      <c r="J76" s="2020"/>
    </row>
    <row r="77" spans="1:10" s="2599" customFormat="1">
      <c r="A77" s="2275"/>
      <c r="J77" s="2275"/>
    </row>
    <row r="78" spans="1:10" s="2599" customFormat="1" ht="8.25" customHeight="1">
      <c r="A78" s="2275"/>
      <c r="J78" s="2275"/>
    </row>
    <row r="79" spans="1:10" s="2599" customFormat="1">
      <c r="A79" s="2275"/>
      <c r="J79" s="2275"/>
    </row>
    <row r="80" spans="1:10" s="2599" customFormat="1">
      <c r="A80" s="2275"/>
      <c r="J80" s="2275"/>
    </row>
    <row r="81" spans="1:10" s="2599" customFormat="1">
      <c r="A81" s="2275"/>
      <c r="J81" s="2275"/>
    </row>
    <row r="82" spans="1:10" s="2599" customFormat="1">
      <c r="A82" s="2275"/>
      <c r="J82" s="2275"/>
    </row>
    <row r="83" spans="1:10" s="2599" customFormat="1">
      <c r="A83" s="2275"/>
      <c r="J83" s="2275"/>
    </row>
    <row r="84" spans="1:10" s="2599" customFormat="1">
      <c r="A84" s="2275"/>
      <c r="J84" s="2275"/>
    </row>
    <row r="85" spans="1:10" s="2599" customFormat="1">
      <c r="A85" s="2275"/>
      <c r="J85" s="2275"/>
    </row>
    <row r="86" spans="1:10" s="2599" customFormat="1">
      <c r="A86" s="2275"/>
      <c r="J86" s="2275"/>
    </row>
    <row r="87" spans="1:10" s="2599" customFormat="1">
      <c r="A87" s="2275"/>
      <c r="J87" s="2275"/>
    </row>
    <row r="88" spans="1:10" s="2599" customFormat="1">
      <c r="A88" s="2275"/>
      <c r="J88" s="2275"/>
    </row>
    <row r="89" spans="1:10" s="2599" customFormat="1">
      <c r="A89" s="2275"/>
      <c r="J89" s="2275"/>
    </row>
    <row r="90" spans="1:10" s="2599" customFormat="1">
      <c r="A90" s="2275"/>
      <c r="J90" s="2275"/>
    </row>
    <row r="91" spans="1:10" s="2599" customFormat="1">
      <c r="A91" s="2275"/>
      <c r="J91" s="2275"/>
    </row>
    <row r="92" spans="1:10" s="2599" customFormat="1">
      <c r="A92" s="2275"/>
      <c r="J92" s="2275"/>
    </row>
    <row r="93" spans="1:10" s="2599" customFormat="1">
      <c r="A93" s="2275"/>
      <c r="J93" s="2275"/>
    </row>
    <row r="94" spans="1:10" s="2599" customFormat="1">
      <c r="A94" s="2275"/>
      <c r="J94" s="2275"/>
    </row>
    <row r="95" spans="1:10" s="2599" customFormat="1">
      <c r="A95" s="2275"/>
      <c r="J95" s="2275"/>
    </row>
    <row r="96" spans="1:10" s="2599" customFormat="1">
      <c r="A96" s="2275"/>
      <c r="J96" s="2275"/>
    </row>
    <row r="97" spans="1:10" s="2599" customFormat="1">
      <c r="A97" s="2275"/>
      <c r="J97" s="2275"/>
    </row>
    <row r="98" spans="1:10" s="2599" customFormat="1">
      <c r="A98" s="2275"/>
      <c r="J98" s="2275"/>
    </row>
    <row r="99" spans="1:10" s="2599" customFormat="1">
      <c r="A99" s="2275"/>
      <c r="J99" s="2275"/>
    </row>
    <row r="100" spans="1:10" s="2599" customFormat="1">
      <c r="A100" s="2275"/>
      <c r="J100" s="2275"/>
    </row>
    <row r="101" spans="1:10" s="2599" customFormat="1">
      <c r="A101" s="2275"/>
      <c r="J101" s="2275"/>
    </row>
    <row r="102" spans="1:10" s="2599" customFormat="1">
      <c r="A102" s="2275"/>
      <c r="J102" s="2275"/>
    </row>
    <row r="103" spans="1:10" s="2599" customFormat="1">
      <c r="A103" s="2275"/>
      <c r="J103" s="2275"/>
    </row>
    <row r="104" spans="1:10" s="2599" customFormat="1">
      <c r="A104" s="2275"/>
      <c r="J104" s="2275"/>
    </row>
    <row r="105" spans="1:10" s="2599" customFormat="1">
      <c r="A105" s="2275"/>
      <c r="J105" s="2275"/>
    </row>
    <row r="106" spans="1:10" s="2599" customFormat="1">
      <c r="A106" s="2275"/>
      <c r="J106" s="2275"/>
    </row>
    <row r="107" spans="1:10" s="2599" customFormat="1">
      <c r="A107" s="2275"/>
      <c r="J107" s="2275"/>
    </row>
    <row r="108" spans="1:10" s="2599" customFormat="1">
      <c r="A108" s="2275"/>
      <c r="J108" s="2275"/>
    </row>
    <row r="109" spans="1:10" s="2599" customFormat="1">
      <c r="A109" s="2275"/>
      <c r="J109" s="2275"/>
    </row>
    <row r="110" spans="1:10" s="2599" customFormat="1">
      <c r="A110" s="2275"/>
      <c r="J110" s="2275"/>
    </row>
    <row r="111" spans="1:10" s="2599" customFormat="1">
      <c r="A111" s="2275"/>
      <c r="J111" s="2275"/>
    </row>
    <row r="112" spans="1:10" s="2599" customFormat="1">
      <c r="A112" s="2275"/>
      <c r="J112" s="2275"/>
    </row>
    <row r="113" spans="1:10" s="2599" customFormat="1">
      <c r="A113" s="2275"/>
      <c r="J113" s="2275"/>
    </row>
    <row r="114" spans="1:10" s="2599" customFormat="1">
      <c r="A114" s="2275"/>
      <c r="J114" s="2275"/>
    </row>
    <row r="115" spans="1:10" s="2599" customFormat="1">
      <c r="A115" s="2275"/>
      <c r="J115" s="2275"/>
    </row>
    <row r="116" spans="1:10" s="2599" customFormat="1">
      <c r="A116" s="2275"/>
      <c r="J116" s="2275"/>
    </row>
    <row r="117" spans="1:10" s="2599" customFormat="1">
      <c r="A117" s="2275"/>
      <c r="J117" s="2275"/>
    </row>
    <row r="118" spans="1:10" s="2599" customFormat="1">
      <c r="A118" s="2275"/>
      <c r="J118" s="2275"/>
    </row>
    <row r="119" spans="1:10" s="2599" customFormat="1">
      <c r="A119" s="2275"/>
      <c r="J119" s="2275"/>
    </row>
    <row r="120" spans="1:10" s="2599" customFormat="1">
      <c r="A120" s="2275"/>
      <c r="J120" s="2275"/>
    </row>
    <row r="121" spans="1:10" s="2599" customFormat="1">
      <c r="A121" s="2275"/>
      <c r="J121" s="2275"/>
    </row>
    <row r="122" spans="1:10" s="2599" customFormat="1">
      <c r="A122" s="2275"/>
      <c r="J122" s="2275"/>
    </row>
    <row r="123" spans="1:10" s="2599" customFormat="1">
      <c r="A123" s="2275"/>
      <c r="J123" s="2275"/>
    </row>
    <row r="124" spans="1:10" s="2599" customFormat="1">
      <c r="A124" s="2275"/>
      <c r="J124" s="2275"/>
    </row>
    <row r="125" spans="1:10" s="2599" customFormat="1">
      <c r="A125" s="2275"/>
      <c r="J125" s="2275"/>
    </row>
    <row r="126" spans="1:10" s="2599" customFormat="1">
      <c r="A126" s="2275"/>
      <c r="J126" s="2275"/>
    </row>
    <row r="127" spans="1:10" s="2599" customFormat="1">
      <c r="A127" s="2275"/>
      <c r="J127" s="2275"/>
    </row>
    <row r="128" spans="1:10" s="2599" customFormat="1">
      <c r="A128" s="2275"/>
      <c r="J128" s="2275"/>
    </row>
    <row r="129" spans="1:10" s="2599" customFormat="1">
      <c r="A129" s="2275"/>
      <c r="J129" s="2275"/>
    </row>
    <row r="130" spans="1:10" s="2599" customFormat="1">
      <c r="A130" s="2275"/>
      <c r="J130" s="2275"/>
    </row>
    <row r="131" spans="1:10" s="2599" customFormat="1">
      <c r="A131" s="2275"/>
      <c r="J131" s="2275"/>
    </row>
    <row r="132" spans="1:10" s="2599" customFormat="1">
      <c r="A132" s="2275"/>
      <c r="J132" s="2275"/>
    </row>
    <row r="133" spans="1:10" s="2599" customFormat="1">
      <c r="A133" s="2275"/>
      <c r="J133" s="2275"/>
    </row>
    <row r="134" spans="1:10" s="2599" customFormat="1">
      <c r="A134" s="2275"/>
      <c r="J134" s="2275"/>
    </row>
    <row r="135" spans="1:10" s="2599" customFormat="1">
      <c r="A135" s="2275"/>
      <c r="J135" s="2275"/>
    </row>
    <row r="136" spans="1:10" s="2599" customFormat="1">
      <c r="A136" s="2275"/>
      <c r="J136" s="2275"/>
    </row>
    <row r="137" spans="1:10" s="2599" customFormat="1">
      <c r="A137" s="2275"/>
      <c r="J137" s="2275"/>
    </row>
    <row r="138" spans="1:10" s="2599" customFormat="1">
      <c r="A138" s="2275"/>
      <c r="J138" s="2275"/>
    </row>
    <row r="139" spans="1:10" s="2599" customFormat="1">
      <c r="A139" s="2275"/>
      <c r="J139" s="2275"/>
    </row>
    <row r="140" spans="1:10" s="2599" customFormat="1">
      <c r="A140" s="2275"/>
      <c r="J140" s="2275"/>
    </row>
    <row r="141" spans="1:10" s="2599" customFormat="1">
      <c r="A141" s="2275"/>
      <c r="J141" s="2275"/>
    </row>
    <row r="142" spans="1:10" s="2599" customFormat="1">
      <c r="A142" s="2275"/>
      <c r="J142" s="2275"/>
    </row>
    <row r="143" spans="1:10" s="2599" customFormat="1">
      <c r="A143" s="2275"/>
      <c r="J143" s="2275"/>
    </row>
    <row r="144" spans="1:10" s="2599" customFormat="1">
      <c r="A144" s="2275"/>
      <c r="J144" s="2275"/>
    </row>
    <row r="145" spans="1:10" s="2599" customFormat="1">
      <c r="A145" s="2275"/>
      <c r="J145" s="2275"/>
    </row>
    <row r="146" spans="1:10" s="2599" customFormat="1">
      <c r="A146" s="2275"/>
      <c r="J146" s="2275"/>
    </row>
    <row r="147" spans="1:10" s="2599" customFormat="1">
      <c r="A147" s="2275"/>
      <c r="J147" s="2275"/>
    </row>
    <row r="148" spans="1:10" s="2599" customFormat="1">
      <c r="A148" s="2275"/>
      <c r="J148" s="2275"/>
    </row>
    <row r="149" spans="1:10" s="2599" customFormat="1">
      <c r="A149" s="2275"/>
      <c r="J149" s="2275"/>
    </row>
    <row r="150" spans="1:10" s="2599" customFormat="1">
      <c r="A150" s="2275"/>
      <c r="J150" s="2275"/>
    </row>
    <row r="151" spans="1:10" s="2599" customFormat="1">
      <c r="A151" s="2275"/>
      <c r="J151" s="2275"/>
    </row>
    <row r="152" spans="1:10" s="2599" customFormat="1">
      <c r="A152" s="2275"/>
      <c r="J152" s="2275"/>
    </row>
    <row r="153" spans="1:10" s="2599" customFormat="1">
      <c r="A153" s="2275"/>
      <c r="J153" s="2275"/>
    </row>
    <row r="154" spans="1:10" s="2599" customFormat="1">
      <c r="A154" s="2275"/>
      <c r="J154" s="2275"/>
    </row>
    <row r="155" spans="1:10" s="2599" customFormat="1">
      <c r="A155" s="2275"/>
      <c r="J155" s="2275"/>
    </row>
    <row r="156" spans="1:10" s="2599" customFormat="1">
      <c r="A156" s="2275"/>
      <c r="J156" s="2275"/>
    </row>
    <row r="157" spans="1:10" s="2599" customFormat="1">
      <c r="A157" s="2275"/>
      <c r="J157" s="2275"/>
    </row>
    <row r="158" spans="1:10" s="2599" customFormat="1">
      <c r="A158" s="2275"/>
      <c r="J158" s="2275"/>
    </row>
    <row r="159" spans="1:10" s="2599" customFormat="1">
      <c r="A159" s="2275"/>
      <c r="J159" s="2275"/>
    </row>
    <row r="160" spans="1:10" s="2599" customFormat="1">
      <c r="A160" s="2275"/>
      <c r="J160" s="2275"/>
    </row>
    <row r="161" spans="1:10" s="2599" customFormat="1">
      <c r="A161" s="2275"/>
      <c r="J161" s="2275"/>
    </row>
    <row r="162" spans="1:10" s="2599" customFormat="1">
      <c r="A162" s="2275"/>
      <c r="J162" s="2275"/>
    </row>
    <row r="163" spans="1:10" s="2599" customFormat="1">
      <c r="A163" s="2275"/>
      <c r="J163" s="2275"/>
    </row>
    <row r="164" spans="1:10" s="2599" customFormat="1">
      <c r="A164" s="2275"/>
      <c r="J164" s="2275"/>
    </row>
    <row r="165" spans="1:10" s="2599" customFormat="1">
      <c r="A165" s="2275"/>
      <c r="J165" s="2275"/>
    </row>
    <row r="166" spans="1:10" s="2599" customFormat="1">
      <c r="A166" s="2275"/>
      <c r="J166" s="2275"/>
    </row>
    <row r="167" spans="1:10" s="2599" customFormat="1">
      <c r="A167" s="2275"/>
      <c r="J167" s="2275"/>
    </row>
    <row r="168" spans="1:10" s="2599" customFormat="1">
      <c r="A168" s="2275"/>
      <c r="J168" s="2275"/>
    </row>
    <row r="169" spans="1:10" s="2599" customFormat="1">
      <c r="A169" s="2275"/>
      <c r="J169" s="2275"/>
    </row>
    <row r="170" spans="1:10" s="2599" customFormat="1">
      <c r="A170" s="2275"/>
      <c r="J170" s="2275"/>
    </row>
    <row r="171" spans="1:10" s="2599" customFormat="1">
      <c r="A171" s="2275"/>
      <c r="J171" s="2275"/>
    </row>
    <row r="172" spans="1:10" s="2599" customFormat="1">
      <c r="A172" s="2275"/>
      <c r="J172" s="2275"/>
    </row>
    <row r="173" spans="1:10" s="2599" customFormat="1">
      <c r="A173" s="2275"/>
      <c r="J173" s="2275"/>
    </row>
    <row r="174" spans="1:10" s="2599" customFormat="1">
      <c r="A174" s="2275"/>
      <c r="J174" s="2275"/>
    </row>
    <row r="175" spans="1:10" s="2599" customFormat="1">
      <c r="A175" s="2275"/>
      <c r="J175" s="2275"/>
    </row>
    <row r="176" spans="1:10" s="2599" customFormat="1">
      <c r="A176" s="2275"/>
      <c r="J176" s="2275"/>
    </row>
    <row r="177" spans="1:10" s="2599" customFormat="1">
      <c r="A177" s="2275"/>
      <c r="J177" s="2275"/>
    </row>
    <row r="178" spans="1:10" s="2599" customFormat="1">
      <c r="A178" s="2275"/>
      <c r="J178" s="2275"/>
    </row>
    <row r="179" spans="1:10" s="2599" customFormat="1">
      <c r="A179" s="2275"/>
      <c r="J179" s="2275"/>
    </row>
    <row r="180" spans="1:10" s="2599" customFormat="1">
      <c r="A180" s="2275"/>
      <c r="J180" s="2275"/>
    </row>
    <row r="181" spans="1:10" s="2599" customFormat="1">
      <c r="A181" s="2275"/>
      <c r="J181" s="2275"/>
    </row>
    <row r="182" spans="1:10" s="2599" customFormat="1">
      <c r="A182" s="2275"/>
      <c r="J182" s="2275"/>
    </row>
    <row r="183" spans="1:10" s="2599" customFormat="1">
      <c r="A183" s="2275"/>
      <c r="J183" s="2275"/>
    </row>
    <row r="184" spans="1:10" s="2599" customFormat="1">
      <c r="A184" s="2275"/>
      <c r="J184" s="2275"/>
    </row>
    <row r="185" spans="1:10" s="2599" customFormat="1">
      <c r="A185" s="2275"/>
      <c r="J185" s="2275"/>
    </row>
    <row r="186" spans="1:10" s="2599" customFormat="1">
      <c r="A186" s="2275"/>
      <c r="J186" s="2275"/>
    </row>
    <row r="187" spans="1:10" s="2599" customFormat="1">
      <c r="A187" s="2275"/>
      <c r="J187" s="2275"/>
    </row>
    <row r="188" spans="1:10" s="2599" customFormat="1">
      <c r="A188" s="2275"/>
      <c r="J188" s="2275"/>
    </row>
    <row r="189" spans="1:10" s="2599" customFormat="1">
      <c r="A189" s="2275"/>
      <c r="J189" s="2275"/>
    </row>
    <row r="190" spans="1:10" s="2599" customFormat="1">
      <c r="A190" s="2275"/>
      <c r="J190" s="2275"/>
    </row>
    <row r="191" spans="1:10" s="2599" customFormat="1">
      <c r="A191" s="2275"/>
      <c r="J191" s="2275"/>
    </row>
    <row r="192" spans="1:10" s="2599" customFormat="1">
      <c r="A192" s="2275"/>
      <c r="J192" s="2275"/>
    </row>
    <row r="193" spans="1:10" s="2599" customFormat="1">
      <c r="A193" s="2275"/>
      <c r="J193" s="2275"/>
    </row>
    <row r="194" spans="1:10" s="2599" customFormat="1">
      <c r="A194" s="2275"/>
      <c r="J194" s="2275"/>
    </row>
    <row r="195" spans="1:10" s="2599" customFormat="1">
      <c r="A195" s="2275"/>
      <c r="J195" s="2275"/>
    </row>
    <row r="196" spans="1:10" s="2599" customFormat="1">
      <c r="A196" s="2275"/>
      <c r="J196" s="2275"/>
    </row>
    <row r="197" spans="1:10" s="2599" customFormat="1">
      <c r="A197" s="2275"/>
      <c r="J197" s="2275"/>
    </row>
    <row r="198" spans="1:10" s="2599" customFormat="1">
      <c r="A198" s="2275"/>
      <c r="J198" s="2275"/>
    </row>
    <row r="199" spans="1:10" s="2599" customFormat="1">
      <c r="A199" s="2275"/>
      <c r="J199" s="2275"/>
    </row>
    <row r="200" spans="1:10" s="2599" customFormat="1">
      <c r="A200" s="2275"/>
      <c r="J200" s="2275"/>
    </row>
    <row r="201" spans="1:10" s="2599" customFormat="1">
      <c r="A201" s="2275"/>
      <c r="J201" s="2275"/>
    </row>
    <row r="202" spans="1:10" s="2599" customFormat="1">
      <c r="A202" s="2275"/>
      <c r="J202" s="2275"/>
    </row>
    <row r="203" spans="1:10" s="2599" customFormat="1">
      <c r="A203" s="2275"/>
      <c r="J203" s="2275"/>
    </row>
    <row r="204" spans="1:10" s="2599" customFormat="1">
      <c r="A204" s="2275"/>
      <c r="J204" s="2275"/>
    </row>
    <row r="205" spans="1:10" s="2599" customFormat="1">
      <c r="A205" s="2275"/>
      <c r="J205" s="2275"/>
    </row>
    <row r="206" spans="1:10" s="2599" customFormat="1">
      <c r="A206" s="2275"/>
      <c r="J206" s="2275"/>
    </row>
    <row r="207" spans="1:10" s="2599" customFormat="1">
      <c r="A207" s="2275"/>
      <c r="J207" s="2275"/>
    </row>
    <row r="208" spans="1:10" s="2599" customFormat="1">
      <c r="A208" s="2275"/>
      <c r="J208" s="2275"/>
    </row>
    <row r="209" spans="1:10" s="2599" customFormat="1">
      <c r="A209" s="2275"/>
      <c r="J209" s="2275"/>
    </row>
    <row r="210" spans="1:10" s="2599" customFormat="1">
      <c r="A210" s="2275"/>
      <c r="J210" s="2275"/>
    </row>
    <row r="211" spans="1:10" s="2599" customFormat="1">
      <c r="A211" s="2275"/>
      <c r="J211" s="2275"/>
    </row>
    <row r="212" spans="1:10" s="2599" customFormat="1">
      <c r="A212" s="2275"/>
      <c r="J212" s="2275"/>
    </row>
    <row r="213" spans="1:10" s="2599" customFormat="1">
      <c r="A213" s="2275"/>
      <c r="J213" s="2275"/>
    </row>
    <row r="214" spans="1:10" s="2599" customFormat="1">
      <c r="A214" s="2275"/>
      <c r="J214" s="2275"/>
    </row>
    <row r="215" spans="1:10" s="2599" customFormat="1">
      <c r="A215" s="2275"/>
      <c r="J215" s="2275"/>
    </row>
    <row r="216" spans="1:10" s="2599" customFormat="1">
      <c r="A216" s="2275"/>
      <c r="J216" s="2275"/>
    </row>
    <row r="217" spans="1:10" s="2599" customFormat="1">
      <c r="A217" s="2275"/>
      <c r="J217" s="2275"/>
    </row>
    <row r="218" spans="1:10" s="2599" customFormat="1">
      <c r="A218" s="2275"/>
      <c r="J218" s="2275"/>
    </row>
    <row r="219" spans="1:10" s="2599" customFormat="1">
      <c r="A219" s="2275"/>
      <c r="J219" s="2275"/>
    </row>
    <row r="220" spans="1:10" s="2599" customFormat="1">
      <c r="A220" s="2275"/>
      <c r="J220" s="2275"/>
    </row>
    <row r="221" spans="1:10" s="2599" customFormat="1">
      <c r="A221" s="2275"/>
      <c r="J221" s="2275"/>
    </row>
    <row r="222" spans="1:10" s="2599" customFormat="1">
      <c r="A222" s="2275"/>
      <c r="J222" s="2275"/>
    </row>
    <row r="223" spans="1:10" s="2599" customFormat="1">
      <c r="A223" s="2275"/>
      <c r="J223" s="2275"/>
    </row>
    <row r="224" spans="1:10" s="2599" customFormat="1">
      <c r="A224" s="2275"/>
      <c r="J224" s="2275"/>
    </row>
    <row r="225" spans="1:10" s="2599" customFormat="1">
      <c r="A225" s="2275"/>
      <c r="J225" s="2275"/>
    </row>
    <row r="226" spans="1:10" s="2599" customFormat="1">
      <c r="A226" s="2275"/>
      <c r="J226" s="2275"/>
    </row>
    <row r="227" spans="1:10" s="2599" customFormat="1">
      <c r="A227" s="2275"/>
      <c r="J227" s="2275"/>
    </row>
    <row r="228" spans="1:10" s="2599" customFormat="1">
      <c r="A228" s="2275"/>
      <c r="J228" s="2275"/>
    </row>
    <row r="229" spans="1:10" s="2599" customFormat="1">
      <c r="A229" s="2275"/>
      <c r="J229" s="2275"/>
    </row>
    <row r="230" spans="1:10" s="2599" customFormat="1">
      <c r="A230" s="2275"/>
      <c r="J230" s="2275"/>
    </row>
    <row r="231" spans="1:10" s="2599" customFormat="1">
      <c r="A231" s="2275"/>
      <c r="J231" s="2275"/>
    </row>
    <row r="232" spans="1:10" s="2599" customFormat="1">
      <c r="A232" s="2275"/>
      <c r="J232" s="2275"/>
    </row>
    <row r="233" spans="1:10" s="2599" customFormat="1">
      <c r="A233" s="2275"/>
      <c r="J233" s="2275"/>
    </row>
    <row r="234" spans="1:10" s="2599" customFormat="1">
      <c r="A234" s="2275"/>
      <c r="J234" s="2275"/>
    </row>
    <row r="235" spans="1:10" s="2599" customFormat="1">
      <c r="A235" s="2275"/>
      <c r="J235" s="2275"/>
    </row>
    <row r="236" spans="1:10" s="2599" customFormat="1">
      <c r="A236" s="2275"/>
      <c r="J236" s="2275"/>
    </row>
    <row r="237" spans="1:10" s="2599" customFormat="1">
      <c r="A237" s="2275"/>
      <c r="J237" s="2275"/>
    </row>
    <row r="238" spans="1:10" s="2599" customFormat="1">
      <c r="A238" s="2275"/>
      <c r="J238" s="2275"/>
    </row>
    <row r="239" spans="1:10" s="2599" customFormat="1">
      <c r="A239" s="2275"/>
      <c r="J239" s="2275"/>
    </row>
    <row r="240" spans="1:10" s="2599" customFormat="1">
      <c r="A240" s="2275"/>
      <c r="J240" s="2275"/>
    </row>
    <row r="241" spans="1:10" s="2599" customFormat="1">
      <c r="A241" s="2275"/>
      <c r="J241" s="2275"/>
    </row>
    <row r="242" spans="1:10" s="2599" customFormat="1">
      <c r="A242" s="2275"/>
      <c r="J242" s="2275"/>
    </row>
    <row r="243" spans="1:10" s="2599" customFormat="1">
      <c r="A243" s="2275"/>
      <c r="J243" s="2275"/>
    </row>
    <row r="244" spans="1:10" s="2599" customFormat="1">
      <c r="A244" s="2275"/>
      <c r="J244" s="2275"/>
    </row>
    <row r="245" spans="1:10" s="2599" customFormat="1">
      <c r="A245" s="2275"/>
      <c r="J245" s="2275"/>
    </row>
    <row r="246" spans="1:10" s="2599" customFormat="1">
      <c r="A246" s="2275"/>
      <c r="J246" s="2275"/>
    </row>
    <row r="247" spans="1:10" s="2599" customFormat="1">
      <c r="A247" s="2275"/>
      <c r="J247" s="2275"/>
    </row>
    <row r="248" spans="1:10" s="2599" customFormat="1">
      <c r="A248" s="2275"/>
      <c r="J248" s="2275"/>
    </row>
    <row r="249" spans="1:10" s="2599" customFormat="1">
      <c r="A249" s="2275"/>
      <c r="J249" s="2275"/>
    </row>
    <row r="250" spans="1:10" s="2599" customFormat="1">
      <c r="A250" s="2275"/>
      <c r="J250" s="2275"/>
    </row>
    <row r="251" spans="1:10" s="2599" customFormat="1">
      <c r="A251" s="2275"/>
      <c r="J251" s="2275"/>
    </row>
    <row r="252" spans="1:10" s="2599" customFormat="1">
      <c r="A252" s="2275"/>
      <c r="J252" s="2275"/>
    </row>
    <row r="253" spans="1:10" s="2599" customFormat="1">
      <c r="A253" s="2275"/>
      <c r="J253" s="2275"/>
    </row>
    <row r="254" spans="1:10" s="2599" customFormat="1">
      <c r="A254" s="2275"/>
      <c r="J254" s="2275"/>
    </row>
    <row r="255" spans="1:10" s="2599" customFormat="1">
      <c r="A255" s="2275"/>
      <c r="J255" s="2275"/>
    </row>
    <row r="256" spans="1:10" s="2599" customFormat="1">
      <c r="A256" s="2275"/>
      <c r="J256" s="2275"/>
    </row>
    <row r="257" spans="1:10" s="2599" customFormat="1">
      <c r="A257" s="2275"/>
      <c r="J257" s="2275"/>
    </row>
    <row r="258" spans="1:10" s="2599" customFormat="1">
      <c r="A258" s="2275"/>
      <c r="J258" s="2275"/>
    </row>
    <row r="259" spans="1:10" s="2599" customFormat="1">
      <c r="A259" s="2275"/>
      <c r="J259" s="2275"/>
    </row>
    <row r="260" spans="1:10" s="2599" customFormat="1">
      <c r="A260" s="2275"/>
      <c r="J260" s="2275"/>
    </row>
    <row r="261" spans="1:10" s="2599" customFormat="1">
      <c r="A261" s="2275"/>
      <c r="J261" s="2275"/>
    </row>
    <row r="262" spans="1:10" s="2599" customFormat="1">
      <c r="A262" s="2275"/>
      <c r="J262" s="2275"/>
    </row>
    <row r="263" spans="1:10" s="2599" customFormat="1">
      <c r="A263" s="2275"/>
      <c r="J263" s="2275"/>
    </row>
    <row r="264" spans="1:10" s="2599" customFormat="1">
      <c r="A264" s="2275"/>
      <c r="J264" s="2275"/>
    </row>
    <row r="265" spans="1:10" s="2599" customFormat="1">
      <c r="A265" s="2275"/>
      <c r="J265" s="2275"/>
    </row>
    <row r="266" spans="1:10" s="2599" customFormat="1">
      <c r="A266" s="2275"/>
      <c r="J266" s="2275"/>
    </row>
    <row r="267" spans="1:10" s="2599" customFormat="1">
      <c r="A267" s="2275"/>
      <c r="J267" s="2275"/>
    </row>
    <row r="268" spans="1:10" s="2599" customFormat="1">
      <c r="A268" s="2275"/>
      <c r="J268" s="2275"/>
    </row>
    <row r="269" spans="1:10" s="2599" customFormat="1">
      <c r="A269" s="2275"/>
      <c r="J269" s="2275"/>
    </row>
    <row r="270" spans="1:10" s="2599" customFormat="1">
      <c r="A270" s="2275"/>
      <c r="J270" s="2275"/>
    </row>
    <row r="271" spans="1:10" s="2599" customFormat="1">
      <c r="A271" s="2275"/>
      <c r="J271" s="2275"/>
    </row>
  </sheetData>
  <pageMargins left="0.65" right="0.25" top="0.5" bottom="0.5" header="0.25" footer="0.25"/>
  <pageSetup scale="91" orientation="portrait" r:id="rId1"/>
  <headerFooter alignWithMargins="0">
    <oddHeader>&amp;L&amp;"Arial,Regular"&amp;8 80&amp;R&amp;"Arial,Regular"&amp;8Road Initials: UPRR  Year: 2012</oddHeader>
    <oddFooter>&amp;L&amp;"Arial,Regular"&amp;8Railroad Annual Report R-1</oddFooter>
  </headerFooter>
</worksheet>
</file>

<file path=xl/worksheets/sheet70.xml><?xml version="1.0" encoding="utf-8"?>
<worksheet xmlns="http://schemas.openxmlformats.org/spreadsheetml/2006/main" xmlns:r="http://schemas.openxmlformats.org/officeDocument/2006/relationships">
  <sheetPr codeName="Sheet70"/>
  <dimension ref="A1:M199"/>
  <sheetViews>
    <sheetView showGridLines="0" zoomScaleNormal="100" zoomScaleSheetLayoutView="85" workbookViewId="0"/>
  </sheetViews>
  <sheetFormatPr defaultRowHeight="9"/>
  <cols>
    <col min="1" max="1" width="4.625" style="3123" customWidth="1"/>
    <col min="2" max="2" width="14.875" style="3123" customWidth="1"/>
    <col min="3" max="4" width="11.625" style="3123" customWidth="1"/>
    <col min="5" max="5" width="9.625" style="3123" customWidth="1"/>
    <col min="6" max="6" width="10" style="3123" customWidth="1"/>
    <col min="7" max="7" width="11.75" style="3123" customWidth="1"/>
    <col min="8" max="8" width="11.625" style="3123" customWidth="1"/>
    <col min="9" max="9" width="3.5" style="3123" customWidth="1"/>
    <col min="10" max="16384" width="9" style="3123"/>
  </cols>
  <sheetData>
    <row r="1" spans="1:9" s="2599" customFormat="1" ht="9.9499999999999993" customHeight="1">
      <c r="A1" s="2260"/>
      <c r="B1" s="2261"/>
      <c r="C1" s="2261"/>
      <c r="D1" s="2261"/>
      <c r="E1" s="3098"/>
      <c r="F1" s="2261"/>
      <c r="G1" s="2261"/>
      <c r="H1" s="2261"/>
      <c r="I1" s="2263"/>
    </row>
    <row r="2" spans="1:9" s="2599" customFormat="1" ht="9.9499999999999993" customHeight="1">
      <c r="A2" s="1390" t="s">
        <v>2564</v>
      </c>
      <c r="B2" s="1824"/>
      <c r="C2" s="1824"/>
      <c r="D2" s="1426"/>
      <c r="E2" s="1824"/>
      <c r="F2" s="1824"/>
      <c r="G2" s="1824"/>
      <c r="H2" s="1824"/>
      <c r="I2" s="2593"/>
    </row>
    <row r="3" spans="1:9" s="2599" customFormat="1" ht="9.9499999999999993" customHeight="1">
      <c r="A3" s="2596"/>
      <c r="B3" s="2249"/>
      <c r="C3" s="2249"/>
      <c r="D3" s="2249"/>
      <c r="E3" s="2249"/>
      <c r="F3" s="2249"/>
      <c r="G3" s="2249"/>
      <c r="H3" s="2249"/>
      <c r="I3" s="2248"/>
    </row>
    <row r="4" spans="1:9" s="2599" customFormat="1" ht="9.9499999999999993" customHeight="1">
      <c r="A4" s="2542" t="s">
        <v>69</v>
      </c>
      <c r="B4" s="2256" t="s">
        <v>2627</v>
      </c>
      <c r="C4" s="2249"/>
      <c r="D4" s="2249"/>
      <c r="E4" s="2249"/>
      <c r="F4" s="2249"/>
      <c r="G4" s="2249"/>
      <c r="H4" s="2249"/>
      <c r="I4" s="2248"/>
    </row>
    <row r="5" spans="1:9" s="2599" customFormat="1" ht="9.9499999999999993" customHeight="1">
      <c r="A5" s="2600"/>
      <c r="B5" s="2256" t="s">
        <v>2628</v>
      </c>
      <c r="C5" s="2249"/>
      <c r="D5" s="2249"/>
      <c r="E5" s="2249"/>
      <c r="F5" s="2249"/>
      <c r="G5" s="2249"/>
      <c r="H5" s="2249"/>
      <c r="I5" s="2248"/>
    </row>
    <row r="6" spans="1:9" s="2599" customFormat="1" ht="9.9499999999999993" customHeight="1">
      <c r="A6" s="2600"/>
      <c r="B6" s="2256" t="s">
        <v>2629</v>
      </c>
      <c r="C6" s="2249"/>
      <c r="D6" s="2249"/>
      <c r="E6" s="2249"/>
      <c r="F6" s="2249"/>
      <c r="G6" s="2249"/>
      <c r="H6" s="2249"/>
      <c r="I6" s="2248"/>
    </row>
    <row r="7" spans="1:9" s="2599" customFormat="1" ht="9.9499999999999993" customHeight="1">
      <c r="A7" s="2600"/>
      <c r="B7" s="2249"/>
      <c r="C7" s="2249"/>
      <c r="D7" s="2249"/>
      <c r="E7" s="2249"/>
      <c r="F7" s="2249"/>
      <c r="G7" s="2249"/>
      <c r="H7" s="2249"/>
      <c r="I7" s="2248"/>
    </row>
    <row r="8" spans="1:9" s="2599" customFormat="1" ht="9.9499999999999993" customHeight="1">
      <c r="A8" s="2542" t="s">
        <v>70</v>
      </c>
      <c r="B8" s="2256" t="s">
        <v>3253</v>
      </c>
      <c r="C8" s="2249"/>
      <c r="D8" s="2249"/>
      <c r="E8" s="2249"/>
      <c r="F8" s="2249"/>
      <c r="G8" s="2249"/>
      <c r="H8" s="2249"/>
      <c r="I8" s="2248"/>
    </row>
    <row r="9" spans="1:9" s="2599" customFormat="1" ht="9.9499999999999993" customHeight="1">
      <c r="A9" s="2600"/>
      <c r="B9" s="2256" t="s">
        <v>3254</v>
      </c>
      <c r="C9" s="2249"/>
      <c r="D9" s="2249"/>
      <c r="E9" s="2249"/>
      <c r="F9" s="2249"/>
      <c r="G9" s="2249"/>
      <c r="H9" s="2249"/>
      <c r="I9" s="2248"/>
    </row>
    <row r="10" spans="1:9" s="2599" customFormat="1" ht="9.9499999999999993" customHeight="1">
      <c r="A10" s="2600"/>
      <c r="B10" s="2249"/>
      <c r="C10" s="2249"/>
      <c r="D10" s="2249"/>
      <c r="E10" s="2249"/>
      <c r="F10" s="2249"/>
      <c r="G10" s="2249"/>
      <c r="H10" s="2249"/>
      <c r="I10" s="2248"/>
    </row>
    <row r="11" spans="1:9" s="2599" customFormat="1" ht="9.9499999999999993" customHeight="1">
      <c r="A11" s="2600"/>
      <c r="B11" s="2249"/>
      <c r="C11" s="2249"/>
      <c r="D11" s="2249"/>
      <c r="E11" s="2249"/>
      <c r="F11" s="2249"/>
      <c r="G11" s="2249"/>
      <c r="H11" s="2249"/>
      <c r="I11" s="2248"/>
    </row>
    <row r="12" spans="1:9" s="2599" customFormat="1" ht="9.9499999999999993" customHeight="1">
      <c r="A12" s="2596"/>
      <c r="B12" s="2249"/>
      <c r="C12" s="2249"/>
      <c r="D12" s="2249"/>
      <c r="E12" s="2249"/>
      <c r="F12" s="2249"/>
      <c r="G12" s="2249"/>
      <c r="H12" s="2249"/>
      <c r="I12" s="2248"/>
    </row>
    <row r="13" spans="1:9" s="2599" customFormat="1" ht="9.9499999999999993" customHeight="1">
      <c r="A13" s="2596"/>
      <c r="B13" s="2249"/>
      <c r="C13" s="2249"/>
      <c r="D13" s="2249"/>
      <c r="E13" s="2249"/>
      <c r="F13" s="2249"/>
      <c r="G13" s="2249"/>
      <c r="H13" s="2249"/>
      <c r="I13" s="2248"/>
    </row>
    <row r="14" spans="1:9" s="2599" customFormat="1" ht="9.9499999999999993" customHeight="1">
      <c r="A14" s="2264" t="s">
        <v>2460</v>
      </c>
      <c r="B14" s="2265"/>
      <c r="C14" s="2265"/>
      <c r="D14" s="2265"/>
      <c r="E14" s="2266"/>
      <c r="F14" s="2265"/>
      <c r="G14" s="2265"/>
      <c r="H14" s="2265"/>
      <c r="I14" s="2267"/>
    </row>
    <row r="15" spans="1:9" s="2599" customFormat="1" ht="9.75" customHeight="1">
      <c r="A15" s="3120"/>
      <c r="B15" s="2252" t="s">
        <v>2572</v>
      </c>
      <c r="C15" s="2965"/>
      <c r="D15" s="2965"/>
      <c r="E15" s="2250" t="s">
        <v>2630</v>
      </c>
      <c r="F15" s="2965"/>
      <c r="G15" s="2965"/>
      <c r="H15" s="2943"/>
      <c r="I15" s="2248"/>
    </row>
    <row r="16" spans="1:9" s="2599" customFormat="1" ht="9.9499999999999993" customHeight="1">
      <c r="A16" s="3120"/>
      <c r="B16" s="2252" t="s">
        <v>2631</v>
      </c>
      <c r="C16" s="2248"/>
      <c r="D16" s="2248"/>
      <c r="E16" s="1372" t="s">
        <v>2632</v>
      </c>
      <c r="F16" s="2593"/>
      <c r="G16" s="2248"/>
      <c r="H16" s="2248"/>
      <c r="I16" s="2248"/>
    </row>
    <row r="17" spans="1:13" s="2599" customFormat="1" ht="9.9499999999999993" customHeight="1">
      <c r="A17" s="3120"/>
      <c r="B17" s="2248"/>
      <c r="C17" s="2248"/>
      <c r="D17" s="2248"/>
      <c r="E17" s="2017" t="s">
        <v>2633</v>
      </c>
      <c r="F17" s="3122"/>
      <c r="G17" s="2248"/>
      <c r="H17" s="2248"/>
      <c r="I17" s="2248"/>
    </row>
    <row r="18" spans="1:13" s="2599" customFormat="1" ht="9.9499999999999993" customHeight="1">
      <c r="A18" s="3120"/>
      <c r="B18" s="2248"/>
      <c r="C18" s="2248"/>
      <c r="D18" s="2248"/>
      <c r="E18" s="2248"/>
      <c r="F18" s="2248"/>
      <c r="G18" s="2248"/>
      <c r="H18" s="2248"/>
      <c r="I18" s="2248"/>
    </row>
    <row r="19" spans="1:13" s="2599" customFormat="1" ht="9.9499999999999993" customHeight="1">
      <c r="A19" s="3120"/>
      <c r="B19" s="2252" t="s">
        <v>2634</v>
      </c>
      <c r="C19" s="2248"/>
      <c r="D19" s="2248"/>
      <c r="E19" s="2248"/>
      <c r="F19" s="2248"/>
      <c r="G19" s="2248"/>
      <c r="H19" s="2248"/>
      <c r="I19" s="2248"/>
    </row>
    <row r="20" spans="1:13" s="2599" customFormat="1" ht="9.9499999999999993" customHeight="1">
      <c r="A20" s="3120"/>
      <c r="B20" s="2252" t="s">
        <v>2635</v>
      </c>
      <c r="C20" s="2248"/>
      <c r="D20" s="2248"/>
      <c r="E20" s="2248"/>
      <c r="F20" s="2248"/>
      <c r="G20" s="2252" t="s">
        <v>2636</v>
      </c>
      <c r="H20" s="2248"/>
      <c r="I20" s="2248"/>
    </row>
    <row r="21" spans="1:13" s="2599" customFormat="1" ht="9.9499999999999993" customHeight="1">
      <c r="A21" s="3120"/>
      <c r="B21" s="2252" t="s">
        <v>2637</v>
      </c>
      <c r="C21" s="2248"/>
      <c r="D21" s="2248"/>
      <c r="E21" s="2248"/>
      <c r="F21" s="2248"/>
      <c r="G21" s="2252" t="s">
        <v>2638</v>
      </c>
      <c r="H21" s="2248"/>
      <c r="I21" s="2248"/>
    </row>
    <row r="22" spans="1:13" s="2599" customFormat="1" ht="9.9499999999999993" customHeight="1">
      <c r="A22" s="2253" t="s">
        <v>7</v>
      </c>
      <c r="B22" s="2252" t="s">
        <v>2639</v>
      </c>
      <c r="C22" s="2248"/>
      <c r="D22" s="2252" t="s">
        <v>2640</v>
      </c>
      <c r="E22" s="2252" t="s">
        <v>2579</v>
      </c>
      <c r="F22" s="2248"/>
      <c r="G22" s="2252" t="s">
        <v>2641</v>
      </c>
      <c r="H22" s="2248"/>
      <c r="I22" s="2252" t="s">
        <v>7</v>
      </c>
    </row>
    <row r="23" spans="1:13" s="2599" customFormat="1" ht="9.9499999999999993" customHeight="1">
      <c r="A23" s="2253" t="s">
        <v>12</v>
      </c>
      <c r="B23" s="2252" t="s">
        <v>2469</v>
      </c>
      <c r="C23" s="2252" t="s">
        <v>2642</v>
      </c>
      <c r="D23" s="2252" t="s">
        <v>2498</v>
      </c>
      <c r="E23" s="2252" t="s">
        <v>2584</v>
      </c>
      <c r="F23" s="2252" t="s">
        <v>1851</v>
      </c>
      <c r="G23" s="2252" t="s">
        <v>2643</v>
      </c>
      <c r="H23" s="2252" t="s">
        <v>2644</v>
      </c>
      <c r="I23" s="2252" t="s">
        <v>12</v>
      </c>
    </row>
    <row r="24" spans="1:13" s="2599" customFormat="1" ht="9.9499999999999993" customHeight="1">
      <c r="A24" s="2255"/>
      <c r="B24" s="2558" t="s">
        <v>322</v>
      </c>
      <c r="C24" s="2558" t="s">
        <v>689</v>
      </c>
      <c r="D24" s="2558" t="s">
        <v>690</v>
      </c>
      <c r="E24" s="2558" t="s">
        <v>1930</v>
      </c>
      <c r="F24" s="2558" t="s">
        <v>1931</v>
      </c>
      <c r="G24" s="2558" t="s">
        <v>2645</v>
      </c>
      <c r="H24" s="2558" t="s">
        <v>2646</v>
      </c>
      <c r="I24" s="2943"/>
    </row>
    <row r="25" spans="1:13" s="2599" customFormat="1" ht="9.9499999999999993" customHeight="1">
      <c r="A25" s="2253">
        <v>36</v>
      </c>
      <c r="B25" s="464"/>
      <c r="C25" s="464"/>
      <c r="D25" s="464"/>
      <c r="E25" s="464"/>
      <c r="F25" s="464"/>
      <c r="G25" s="504"/>
      <c r="H25" s="464"/>
      <c r="I25" s="2252">
        <v>36</v>
      </c>
      <c r="K25" s="3579"/>
      <c r="L25" s="3579"/>
    </row>
    <row r="26" spans="1:13" s="2599" customFormat="1" ht="9.9499999999999993" customHeight="1">
      <c r="A26" s="2830"/>
      <c r="B26" s="495"/>
      <c r="C26" s="495"/>
      <c r="D26" s="495"/>
      <c r="E26" s="495"/>
      <c r="F26" s="495"/>
      <c r="G26" s="505"/>
      <c r="H26" s="464"/>
      <c r="I26" s="3121"/>
      <c r="K26" s="2276"/>
      <c r="L26" s="2276"/>
    </row>
    <row r="27" spans="1:13" s="2599" customFormat="1" ht="9.9499999999999993" customHeight="1">
      <c r="A27" s="2253"/>
      <c r="B27" s="495"/>
      <c r="C27" s="2277"/>
      <c r="D27" s="2277"/>
      <c r="E27" s="2277"/>
      <c r="F27" s="495"/>
      <c r="G27" s="505"/>
      <c r="H27" s="495"/>
      <c r="I27" s="2252"/>
      <c r="J27" s="2249"/>
      <c r="K27" s="2278"/>
      <c r="L27" s="2278"/>
      <c r="M27" s="2249"/>
    </row>
    <row r="28" spans="1:13" s="2599" customFormat="1" ht="9.9499999999999993" customHeight="1">
      <c r="A28" s="2268"/>
      <c r="B28" s="497">
        <v>0</v>
      </c>
      <c r="C28" s="497">
        <v>0</v>
      </c>
      <c r="D28" s="2279">
        <v>0</v>
      </c>
      <c r="E28" s="497">
        <v>0</v>
      </c>
      <c r="F28" s="497">
        <v>0</v>
      </c>
      <c r="G28" s="506">
        <v>0</v>
      </c>
      <c r="H28" s="497">
        <v>0</v>
      </c>
      <c r="I28" s="2020"/>
      <c r="J28" s="2249"/>
      <c r="K28" s="2278"/>
      <c r="L28" s="2278"/>
      <c r="M28" s="2249"/>
    </row>
    <row r="29" spans="1:13" s="2599" customFormat="1" ht="10.7" customHeight="1">
      <c r="A29" s="2253">
        <v>37</v>
      </c>
      <c r="B29" s="495"/>
      <c r="C29" s="495"/>
      <c r="D29" s="2280"/>
      <c r="E29" s="495"/>
      <c r="F29" s="495"/>
      <c r="G29" s="505"/>
      <c r="H29" s="495"/>
      <c r="I29" s="2252">
        <v>37</v>
      </c>
      <c r="J29" s="2249"/>
      <c r="K29" s="2278"/>
      <c r="L29" s="2278"/>
      <c r="M29" s="2249"/>
    </row>
    <row r="30" spans="1:13" s="2599" customFormat="1" ht="10.7" customHeight="1">
      <c r="A30" s="2830"/>
      <c r="B30" s="495"/>
      <c r="C30" s="2277"/>
      <c r="D30" s="2277"/>
      <c r="E30" s="2277"/>
      <c r="F30" s="495"/>
      <c r="G30" s="505"/>
      <c r="H30" s="495"/>
      <c r="I30" s="3121"/>
      <c r="J30" s="2249"/>
      <c r="K30" s="2278"/>
      <c r="L30" s="2278"/>
      <c r="M30" s="2249"/>
    </row>
    <row r="31" spans="1:13" s="2599" customFormat="1" ht="10.7" customHeight="1">
      <c r="A31" s="2268"/>
      <c r="B31" s="497">
        <v>5</v>
      </c>
      <c r="C31" s="497">
        <v>16</v>
      </c>
      <c r="D31" s="2279">
        <v>0</v>
      </c>
      <c r="E31" s="497">
        <v>16</v>
      </c>
      <c r="F31" s="497">
        <v>0</v>
      </c>
      <c r="G31" s="506">
        <v>1399</v>
      </c>
      <c r="H31" s="497">
        <v>0</v>
      </c>
      <c r="I31" s="2020"/>
      <c r="J31" s="2249"/>
      <c r="K31" s="2278"/>
      <c r="L31" s="2278"/>
      <c r="M31" s="2249"/>
    </row>
    <row r="32" spans="1:13" s="2599" customFormat="1" ht="10.7" customHeight="1">
      <c r="A32" s="2253">
        <v>38</v>
      </c>
      <c r="B32" s="507"/>
      <c r="C32" s="2277"/>
      <c r="D32" s="2277"/>
      <c r="E32" s="2277"/>
      <c r="F32" s="495"/>
      <c r="G32" s="505"/>
      <c r="H32" s="495"/>
      <c r="I32" s="2252">
        <v>38</v>
      </c>
      <c r="J32" s="2249"/>
      <c r="K32" s="2278"/>
      <c r="L32" s="2278"/>
      <c r="M32" s="2249"/>
    </row>
    <row r="33" spans="1:13" s="2599" customFormat="1" ht="10.7" customHeight="1">
      <c r="A33" s="2268"/>
      <c r="B33" s="497">
        <v>1066</v>
      </c>
      <c r="C33" s="497">
        <v>3749</v>
      </c>
      <c r="D33" s="2279">
        <v>1400</v>
      </c>
      <c r="E33" s="497">
        <v>5149</v>
      </c>
      <c r="F33" s="497">
        <v>0</v>
      </c>
      <c r="G33" s="506">
        <v>429950</v>
      </c>
      <c r="H33" s="497">
        <v>0</v>
      </c>
      <c r="I33" s="2020"/>
      <c r="J33" s="2249"/>
      <c r="K33" s="2278"/>
      <c r="L33" s="2278"/>
      <c r="M33" s="2249"/>
    </row>
    <row r="34" spans="1:13" s="2599" customFormat="1" ht="10.7" customHeight="1">
      <c r="A34" s="2253">
        <v>39</v>
      </c>
      <c r="B34" s="495"/>
      <c r="C34" s="2277"/>
      <c r="D34" s="2277"/>
      <c r="E34" s="2277"/>
      <c r="F34" s="495"/>
      <c r="G34" s="505"/>
      <c r="H34" s="495"/>
      <c r="I34" s="2252">
        <v>39</v>
      </c>
      <c r="J34" s="2249"/>
      <c r="K34" s="2278"/>
      <c r="L34" s="2278"/>
      <c r="M34" s="2249"/>
    </row>
    <row r="35" spans="1:13" s="2599" customFormat="1" ht="10.7" customHeight="1">
      <c r="A35" s="2268"/>
      <c r="B35" s="497">
        <v>201</v>
      </c>
      <c r="C35" s="497">
        <v>1121</v>
      </c>
      <c r="D35" s="2279">
        <v>3106</v>
      </c>
      <c r="E35" s="497">
        <v>4227</v>
      </c>
      <c r="F35" s="497">
        <v>0</v>
      </c>
      <c r="G35" s="506">
        <v>502008</v>
      </c>
      <c r="H35" s="497">
        <v>0</v>
      </c>
      <c r="I35" s="2020"/>
      <c r="J35" s="2249"/>
      <c r="K35" s="2278"/>
      <c r="L35" s="2278"/>
      <c r="M35" s="2249"/>
    </row>
    <row r="36" spans="1:13" s="2599" customFormat="1" ht="10.7" customHeight="1">
      <c r="A36" s="2253">
        <v>40</v>
      </c>
      <c r="B36" s="495"/>
      <c r="C36" s="2277"/>
      <c r="D36" s="2277"/>
      <c r="E36" s="2277"/>
      <c r="F36" s="495"/>
      <c r="G36" s="505"/>
      <c r="H36" s="495"/>
      <c r="I36" s="2252">
        <v>40</v>
      </c>
      <c r="J36" s="2249"/>
      <c r="K36" s="2278"/>
      <c r="L36" s="2278"/>
      <c r="M36" s="2249"/>
    </row>
    <row r="37" spans="1:13" s="2599" customFormat="1" ht="10.7" customHeight="1">
      <c r="A37" s="2268"/>
      <c r="B37" s="497">
        <v>349</v>
      </c>
      <c r="C37" s="497">
        <v>5246</v>
      </c>
      <c r="D37" s="2279">
        <v>1605</v>
      </c>
      <c r="E37" s="497">
        <v>6851</v>
      </c>
      <c r="F37" s="497">
        <v>0</v>
      </c>
      <c r="G37" s="506">
        <v>690459</v>
      </c>
      <c r="H37" s="497">
        <v>0</v>
      </c>
      <c r="I37" s="2020"/>
      <c r="J37" s="2249"/>
      <c r="K37" s="2278"/>
      <c r="L37" s="2278"/>
      <c r="M37" s="2249"/>
    </row>
    <row r="38" spans="1:13" s="2599" customFormat="1" ht="10.7" customHeight="1">
      <c r="A38" s="2253">
        <v>41</v>
      </c>
      <c r="B38" s="495"/>
      <c r="C38" s="2277"/>
      <c r="D38" s="2277"/>
      <c r="E38" s="2277"/>
      <c r="F38" s="495"/>
      <c r="G38" s="505"/>
      <c r="H38" s="495"/>
      <c r="I38" s="2252">
        <v>41</v>
      </c>
      <c r="J38" s="2249"/>
      <c r="K38" s="2278"/>
      <c r="L38" s="2278"/>
      <c r="M38" s="2249"/>
    </row>
    <row r="39" spans="1:13" s="2599" customFormat="1" ht="10.7" customHeight="1">
      <c r="A39" s="2268"/>
      <c r="B39" s="497">
        <v>3442</v>
      </c>
      <c r="C39" s="497">
        <v>13362</v>
      </c>
      <c r="D39" s="2279">
        <v>14531</v>
      </c>
      <c r="E39" s="497">
        <v>27893</v>
      </c>
      <c r="F39" s="497">
        <v>0</v>
      </c>
      <c r="G39" s="506">
        <v>3009050</v>
      </c>
      <c r="H39" s="497">
        <v>0</v>
      </c>
      <c r="I39" s="2020"/>
      <c r="J39" s="2249"/>
      <c r="K39" s="2278"/>
      <c r="L39" s="2278"/>
      <c r="M39" s="2249"/>
    </row>
    <row r="40" spans="1:13" s="2599" customFormat="1" ht="10.7" customHeight="1">
      <c r="A40" s="2253">
        <v>42</v>
      </c>
      <c r="B40" s="495"/>
      <c r="C40" s="2277"/>
      <c r="D40" s="2277"/>
      <c r="E40" s="2277"/>
      <c r="F40" s="495"/>
      <c r="G40" s="505"/>
      <c r="H40" s="495"/>
      <c r="I40" s="2252">
        <v>42</v>
      </c>
      <c r="J40" s="2249"/>
      <c r="K40" s="2278"/>
      <c r="L40" s="2278"/>
      <c r="M40" s="2249"/>
    </row>
    <row r="41" spans="1:13" s="2599" customFormat="1" ht="10.7" customHeight="1">
      <c r="A41" s="2268"/>
      <c r="B41" s="497">
        <v>1158</v>
      </c>
      <c r="C41" s="497">
        <v>7991</v>
      </c>
      <c r="D41" s="2279">
        <v>1794</v>
      </c>
      <c r="E41" s="497">
        <v>9785</v>
      </c>
      <c r="F41" s="497">
        <v>0</v>
      </c>
      <c r="G41" s="506">
        <v>1042748</v>
      </c>
      <c r="H41" s="497">
        <v>0</v>
      </c>
      <c r="I41" s="2020"/>
      <c r="J41" s="2249"/>
      <c r="K41" s="2278"/>
      <c r="L41" s="2278"/>
      <c r="M41" s="2249"/>
    </row>
    <row r="42" spans="1:13" s="2599" customFormat="1" ht="10.7" customHeight="1">
      <c r="A42" s="2253">
        <v>43</v>
      </c>
      <c r="B42" s="495"/>
      <c r="C42" s="2277"/>
      <c r="D42" s="2277"/>
      <c r="E42" s="2277"/>
      <c r="F42" s="495"/>
      <c r="G42" s="505"/>
      <c r="H42" s="495"/>
      <c r="I42" s="2252">
        <v>43</v>
      </c>
      <c r="J42" s="2249"/>
      <c r="K42" s="2278"/>
      <c r="L42" s="2278"/>
      <c r="M42" s="2249"/>
    </row>
    <row r="43" spans="1:13" s="2599" customFormat="1" ht="10.7" customHeight="1">
      <c r="A43" s="2268"/>
      <c r="B43" s="497">
        <v>59</v>
      </c>
      <c r="C43" s="497">
        <v>280</v>
      </c>
      <c r="D43" s="2279">
        <v>2490</v>
      </c>
      <c r="E43" s="497">
        <v>2770</v>
      </c>
      <c r="F43" s="497">
        <v>0</v>
      </c>
      <c r="G43" s="506">
        <v>322426</v>
      </c>
      <c r="H43" s="497">
        <v>0</v>
      </c>
      <c r="I43" s="2020"/>
      <c r="J43" s="2249"/>
      <c r="K43" s="2278"/>
      <c r="L43" s="2278"/>
      <c r="M43" s="2249"/>
    </row>
    <row r="44" spans="1:13" s="2599" customFormat="1" ht="10.7" customHeight="1">
      <c r="A44" s="2253">
        <v>44</v>
      </c>
      <c r="B44" s="495"/>
      <c r="C44" s="2277"/>
      <c r="D44" s="2277"/>
      <c r="E44" s="2277"/>
      <c r="F44" s="495"/>
      <c r="G44" s="505"/>
      <c r="H44" s="495"/>
      <c r="I44" s="2252">
        <v>44</v>
      </c>
      <c r="J44" s="2249"/>
      <c r="K44" s="2278"/>
      <c r="L44" s="2278"/>
      <c r="M44" s="2249"/>
    </row>
    <row r="45" spans="1:13" s="2599" customFormat="1" ht="10.7" customHeight="1">
      <c r="A45" s="2268"/>
      <c r="B45" s="497">
        <v>123</v>
      </c>
      <c r="C45" s="497">
        <v>910</v>
      </c>
      <c r="D45" s="2279">
        <v>4178</v>
      </c>
      <c r="E45" s="497">
        <v>5088</v>
      </c>
      <c r="F45" s="497">
        <v>0</v>
      </c>
      <c r="G45" s="506">
        <v>409993</v>
      </c>
      <c r="H45" s="497">
        <v>0</v>
      </c>
      <c r="I45" s="2020"/>
      <c r="J45" s="2249"/>
      <c r="K45" s="2278"/>
      <c r="L45" s="2278"/>
      <c r="M45" s="2249"/>
    </row>
    <row r="46" spans="1:13" s="2599" customFormat="1" ht="10.7" customHeight="1">
      <c r="A46" s="2253">
        <v>45</v>
      </c>
      <c r="B46" s="495"/>
      <c r="C46" s="2277"/>
      <c r="D46" s="2277"/>
      <c r="E46" s="2277"/>
      <c r="F46" s="495"/>
      <c r="G46" s="505"/>
      <c r="H46" s="495"/>
      <c r="I46" s="2252">
        <v>45</v>
      </c>
      <c r="J46" s="2249"/>
      <c r="K46" s="2278"/>
      <c r="L46" s="2278"/>
      <c r="M46" s="2249"/>
    </row>
    <row r="47" spans="1:13" s="2599" customFormat="1" ht="10.7" customHeight="1">
      <c r="A47" s="2268"/>
      <c r="B47" s="497">
        <v>40</v>
      </c>
      <c r="C47" s="497">
        <v>1741</v>
      </c>
      <c r="D47" s="2279">
        <v>14</v>
      </c>
      <c r="E47" s="497">
        <v>1755</v>
      </c>
      <c r="F47" s="497">
        <v>0</v>
      </c>
      <c r="G47" s="506">
        <v>140623</v>
      </c>
      <c r="H47" s="497">
        <v>0</v>
      </c>
      <c r="I47" s="2020"/>
      <c r="J47" s="2249"/>
      <c r="K47" s="2278"/>
      <c r="L47" s="2278"/>
      <c r="M47" s="2249"/>
    </row>
    <row r="48" spans="1:13" s="2599" customFormat="1" ht="10.7" customHeight="1">
      <c r="A48" s="2253">
        <v>46</v>
      </c>
      <c r="B48" s="495"/>
      <c r="C48" s="2277"/>
      <c r="D48" s="2277"/>
      <c r="E48" s="2277"/>
      <c r="F48" s="495"/>
      <c r="G48" s="505"/>
      <c r="H48" s="495"/>
      <c r="I48" s="2252">
        <v>46</v>
      </c>
      <c r="J48" s="2249"/>
      <c r="K48" s="2278"/>
      <c r="L48" s="2278"/>
      <c r="M48" s="2249"/>
    </row>
    <row r="49" spans="1:13" s="2599" customFormat="1" ht="10.7" customHeight="1">
      <c r="A49" s="2268"/>
      <c r="B49" s="497">
        <v>101</v>
      </c>
      <c r="C49" s="497">
        <v>5</v>
      </c>
      <c r="D49" s="2279">
        <v>172</v>
      </c>
      <c r="E49" s="497">
        <v>177</v>
      </c>
      <c r="F49" s="497">
        <v>0</v>
      </c>
      <c r="G49" s="506">
        <v>49350</v>
      </c>
      <c r="H49" s="497">
        <v>0</v>
      </c>
      <c r="I49" s="2020"/>
      <c r="J49" s="2249"/>
      <c r="K49" s="2278"/>
      <c r="L49" s="2278"/>
      <c r="M49" s="2249"/>
    </row>
    <row r="50" spans="1:13" s="2599" customFormat="1" ht="10.7" customHeight="1">
      <c r="A50" s="2253">
        <v>47</v>
      </c>
      <c r="B50" s="495"/>
      <c r="C50" s="2277"/>
      <c r="D50" s="2277"/>
      <c r="E50" s="2277"/>
      <c r="F50" s="495"/>
      <c r="G50" s="505"/>
      <c r="H50" s="495"/>
      <c r="I50" s="2252">
        <v>47</v>
      </c>
      <c r="J50" s="2249"/>
      <c r="K50" s="2278"/>
      <c r="L50" s="2278"/>
      <c r="M50" s="2249"/>
    </row>
    <row r="51" spans="1:13" s="2599" customFormat="1" ht="10.7" customHeight="1">
      <c r="A51" s="2268"/>
      <c r="B51" s="497">
        <v>8</v>
      </c>
      <c r="C51" s="497">
        <v>1060</v>
      </c>
      <c r="D51" s="2279">
        <v>52</v>
      </c>
      <c r="E51" s="497">
        <v>1112</v>
      </c>
      <c r="F51" s="497">
        <v>0</v>
      </c>
      <c r="G51" s="506">
        <v>42661</v>
      </c>
      <c r="H51" s="497">
        <v>0</v>
      </c>
      <c r="I51" s="2020"/>
      <c r="J51" s="2249"/>
      <c r="K51" s="2278"/>
      <c r="L51" s="2278"/>
      <c r="M51" s="2249"/>
    </row>
    <row r="52" spans="1:13" s="2599" customFormat="1" ht="10.7" customHeight="1">
      <c r="A52" s="2253">
        <v>48</v>
      </c>
      <c r="B52" s="495"/>
      <c r="C52" s="2277"/>
      <c r="D52" s="2277"/>
      <c r="E52" s="2277"/>
      <c r="F52" s="495"/>
      <c r="G52" s="505"/>
      <c r="H52" s="495"/>
      <c r="I52" s="2252">
        <v>48</v>
      </c>
      <c r="J52" s="2249"/>
      <c r="K52" s="2278"/>
      <c r="L52" s="2278"/>
      <c r="M52" s="2249"/>
    </row>
    <row r="53" spans="1:13" s="2599" customFormat="1" ht="10.7" customHeight="1">
      <c r="A53" s="2268"/>
      <c r="B53" s="497">
        <v>1</v>
      </c>
      <c r="C53" s="497">
        <v>13</v>
      </c>
      <c r="D53" s="2279">
        <v>1</v>
      </c>
      <c r="E53" s="497">
        <v>14</v>
      </c>
      <c r="F53" s="497">
        <v>0</v>
      </c>
      <c r="G53" s="506">
        <v>1141</v>
      </c>
      <c r="H53" s="497">
        <v>0</v>
      </c>
      <c r="I53" s="2020"/>
      <c r="J53" s="2249"/>
      <c r="K53" s="2278"/>
      <c r="L53" s="2278"/>
      <c r="M53" s="2249"/>
    </row>
    <row r="54" spans="1:13" s="2599" customFormat="1" ht="10.7" customHeight="1">
      <c r="A54" s="2253">
        <v>49</v>
      </c>
      <c r="B54" s="495"/>
      <c r="C54" s="495"/>
      <c r="D54" s="2280"/>
      <c r="E54" s="495"/>
      <c r="F54" s="495"/>
      <c r="G54" s="505"/>
      <c r="H54" s="495"/>
      <c r="I54" s="2252">
        <v>49</v>
      </c>
      <c r="J54" s="2249"/>
      <c r="K54" s="2278"/>
      <c r="L54" s="2278"/>
      <c r="M54" s="2249"/>
    </row>
    <row r="55" spans="1:13" s="2599" customFormat="1" ht="10.7" customHeight="1">
      <c r="A55" s="2830"/>
      <c r="B55" s="508"/>
      <c r="C55" s="2277"/>
      <c r="D55" s="2277"/>
      <c r="E55" s="2277"/>
      <c r="F55" s="495"/>
      <c r="G55" s="505"/>
      <c r="H55" s="495"/>
      <c r="I55" s="3121"/>
      <c r="J55" s="2249"/>
      <c r="K55" s="2278"/>
      <c r="L55" s="2278"/>
      <c r="M55" s="2249"/>
    </row>
    <row r="56" spans="1:13" s="2599" customFormat="1" ht="10.7" customHeight="1">
      <c r="A56" s="2268"/>
      <c r="B56" s="497">
        <v>345</v>
      </c>
      <c r="C56" s="497">
        <v>1617</v>
      </c>
      <c r="D56" s="2281">
        <v>1128</v>
      </c>
      <c r="E56" s="497">
        <v>2745</v>
      </c>
      <c r="F56" s="497">
        <v>0</v>
      </c>
      <c r="G56" s="506">
        <v>279058</v>
      </c>
      <c r="H56" s="497">
        <v>0</v>
      </c>
      <c r="I56" s="2020"/>
      <c r="J56" s="2249"/>
      <c r="K56" s="2278"/>
      <c r="L56" s="2278"/>
      <c r="M56" s="2249"/>
    </row>
    <row r="57" spans="1:13" s="2599" customFormat="1" ht="10.7" customHeight="1">
      <c r="A57" s="2253">
        <v>50</v>
      </c>
      <c r="B57" s="495"/>
      <c r="C57" s="2277"/>
      <c r="D57" s="2277"/>
      <c r="E57" s="2277"/>
      <c r="F57" s="495"/>
      <c r="G57" s="505"/>
      <c r="H57" s="495"/>
      <c r="I57" s="2252">
        <v>50</v>
      </c>
      <c r="J57" s="2249"/>
      <c r="K57" s="2278"/>
      <c r="L57" s="2278"/>
      <c r="M57" s="2249"/>
    </row>
    <row r="58" spans="1:13" s="2599" customFormat="1" ht="10.7" customHeight="1">
      <c r="A58" s="2268"/>
      <c r="B58" s="497">
        <v>0</v>
      </c>
      <c r="C58" s="497">
        <v>0</v>
      </c>
      <c r="D58" s="2279">
        <v>0</v>
      </c>
      <c r="E58" s="497">
        <v>0</v>
      </c>
      <c r="F58" s="497">
        <v>0</v>
      </c>
      <c r="G58" s="506">
        <v>0</v>
      </c>
      <c r="H58" s="497">
        <v>0</v>
      </c>
      <c r="I58" s="2020"/>
      <c r="J58" s="2249"/>
      <c r="K58" s="2278"/>
      <c r="L58" s="2278"/>
      <c r="M58" s="2249"/>
    </row>
    <row r="59" spans="1:13" s="2599" customFormat="1" ht="10.7" customHeight="1">
      <c r="A59" s="2253">
        <v>51</v>
      </c>
      <c r="B59" s="495"/>
      <c r="C59" s="2277"/>
      <c r="D59" s="2277"/>
      <c r="E59" s="2277"/>
      <c r="F59" s="495"/>
      <c r="G59" s="505"/>
      <c r="H59" s="495"/>
      <c r="I59" s="2252">
        <v>51</v>
      </c>
      <c r="J59" s="2249"/>
      <c r="K59" s="2278"/>
      <c r="L59" s="2278"/>
      <c r="M59" s="2249"/>
    </row>
    <row r="60" spans="1:13" s="2599" customFormat="1" ht="10.7" customHeight="1">
      <c r="A60" s="2268"/>
      <c r="B60" s="497">
        <v>27</v>
      </c>
      <c r="C60" s="497">
        <v>0</v>
      </c>
      <c r="D60" s="2279">
        <v>157</v>
      </c>
      <c r="E60" s="497">
        <v>157</v>
      </c>
      <c r="F60" s="497">
        <v>0</v>
      </c>
      <c r="G60" s="506">
        <v>15398</v>
      </c>
      <c r="H60" s="497">
        <v>0</v>
      </c>
      <c r="I60" s="2020"/>
      <c r="J60" s="2249"/>
      <c r="K60" s="2278"/>
      <c r="L60" s="2278"/>
      <c r="M60" s="2249"/>
    </row>
    <row r="61" spans="1:13" s="2599" customFormat="1" ht="10.7" customHeight="1">
      <c r="A61" s="2253">
        <v>52</v>
      </c>
      <c r="B61" s="495"/>
      <c r="C61" s="2277"/>
      <c r="D61" s="2277"/>
      <c r="E61" s="2277"/>
      <c r="F61" s="495"/>
      <c r="G61" s="505"/>
      <c r="H61" s="495"/>
      <c r="I61" s="2252">
        <v>52</v>
      </c>
      <c r="J61" s="2249"/>
      <c r="K61" s="2278"/>
      <c r="L61" s="2278"/>
      <c r="M61" s="2249"/>
    </row>
    <row r="62" spans="1:13" s="2599" customFormat="1" ht="10.7" customHeight="1">
      <c r="A62" s="2268"/>
      <c r="B62" s="497">
        <v>1</v>
      </c>
      <c r="C62" s="497">
        <v>16</v>
      </c>
      <c r="D62" s="2279">
        <v>0</v>
      </c>
      <c r="E62" s="497">
        <v>16</v>
      </c>
      <c r="F62" s="497">
        <v>0</v>
      </c>
      <c r="G62" s="506">
        <v>1625</v>
      </c>
      <c r="H62" s="497">
        <v>0</v>
      </c>
      <c r="I62" s="2020"/>
      <c r="J62" s="2249"/>
      <c r="K62" s="2278"/>
      <c r="L62" s="2278"/>
      <c r="M62" s="2249"/>
    </row>
    <row r="63" spans="1:13" s="2599" customFormat="1" ht="10.7" customHeight="1">
      <c r="A63" s="2270">
        <v>53</v>
      </c>
      <c r="B63" s="497">
        <f>SUM(B25:B62)</f>
        <v>6926</v>
      </c>
      <c r="C63" s="497">
        <f t="shared" ref="C63:G63" si="0">SUM(C25:C62)</f>
        <v>37127</v>
      </c>
      <c r="D63" s="497">
        <f t="shared" si="0"/>
        <v>30628</v>
      </c>
      <c r="E63" s="497">
        <f t="shared" si="0"/>
        <v>67755</v>
      </c>
      <c r="F63" s="497">
        <f t="shared" si="0"/>
        <v>0</v>
      </c>
      <c r="G63" s="497">
        <f t="shared" si="0"/>
        <v>6937889</v>
      </c>
      <c r="H63" s="497">
        <v>0</v>
      </c>
      <c r="I63" s="2558">
        <v>53</v>
      </c>
      <c r="J63" s="2249"/>
      <c r="K63" s="2278"/>
      <c r="L63" s="2278"/>
      <c r="M63" s="2249"/>
    </row>
    <row r="64" spans="1:13" s="2599" customFormat="1" ht="10.7" customHeight="1">
      <c r="A64" s="2270">
        <v>54</v>
      </c>
      <c r="B64" s="497">
        <v>0</v>
      </c>
      <c r="C64" s="497">
        <v>0</v>
      </c>
      <c r="D64" s="497">
        <v>0</v>
      </c>
      <c r="E64" s="497">
        <v>0</v>
      </c>
      <c r="F64" s="497">
        <v>0</v>
      </c>
      <c r="G64" s="506">
        <v>0</v>
      </c>
      <c r="H64" s="497">
        <v>0</v>
      </c>
      <c r="I64" s="2558">
        <v>54</v>
      </c>
      <c r="J64" s="2249"/>
      <c r="K64" s="2278"/>
      <c r="L64" s="2278"/>
      <c r="M64" s="2249"/>
    </row>
    <row r="65" spans="1:13" s="2599" customFormat="1" ht="10.7" customHeight="1">
      <c r="A65" s="2270">
        <v>55</v>
      </c>
      <c r="B65" s="497">
        <f>+B64+B63</f>
        <v>6926</v>
      </c>
      <c r="C65" s="497">
        <f t="shared" ref="C65:H65" si="1">+C64+C63</f>
        <v>37127</v>
      </c>
      <c r="D65" s="497">
        <f t="shared" si="1"/>
        <v>30628</v>
      </c>
      <c r="E65" s="497">
        <f t="shared" si="1"/>
        <v>67755</v>
      </c>
      <c r="F65" s="497">
        <f t="shared" si="1"/>
        <v>0</v>
      </c>
      <c r="G65" s="497">
        <f t="shared" si="1"/>
        <v>6937889</v>
      </c>
      <c r="H65" s="497">
        <f t="shared" si="1"/>
        <v>0</v>
      </c>
      <c r="I65" s="2558">
        <v>55</v>
      </c>
      <c r="J65" s="2249"/>
      <c r="K65" s="2278"/>
      <c r="L65" s="2278"/>
      <c r="M65" s="2249"/>
    </row>
    <row r="66" spans="1:13" s="2599" customFormat="1" ht="9.1999999999999993" customHeight="1">
      <c r="A66" s="2272"/>
      <c r="B66" s="2273"/>
      <c r="C66" s="2273"/>
      <c r="D66" s="2273"/>
      <c r="E66" s="2273"/>
      <c r="F66" s="2273"/>
      <c r="G66" s="2273"/>
      <c r="H66" s="2273"/>
      <c r="I66" s="2252"/>
      <c r="J66" s="2249"/>
      <c r="K66" s="2278"/>
      <c r="L66" s="2278"/>
      <c r="M66" s="2249"/>
    </row>
    <row r="67" spans="1:13" s="2599" customFormat="1" ht="9.1999999999999993" customHeight="1">
      <c r="A67" s="2272"/>
      <c r="B67" s="2273"/>
      <c r="C67" s="2273"/>
      <c r="D67" s="2273"/>
      <c r="E67" s="2273"/>
      <c r="F67" s="2273"/>
      <c r="G67" s="2273"/>
      <c r="H67" s="2273"/>
      <c r="I67" s="2252"/>
      <c r="J67" s="2249"/>
      <c r="K67" s="2278"/>
      <c r="L67" s="2278"/>
      <c r="M67" s="2249"/>
    </row>
    <row r="68" spans="1:13" s="2599" customFormat="1">
      <c r="A68" s="2594"/>
      <c r="B68" s="2965"/>
      <c r="C68" s="2965"/>
      <c r="D68" s="2965"/>
      <c r="E68" s="2965"/>
      <c r="F68" s="2965"/>
      <c r="G68" s="2965"/>
      <c r="H68" s="2965"/>
      <c r="I68" s="2943"/>
    </row>
    <row r="69" spans="1:13" s="2599" customFormat="1"/>
    <row r="70" spans="1:13" s="2599" customFormat="1"/>
    <row r="71" spans="1:13" s="2599" customFormat="1"/>
    <row r="72" spans="1:13" s="2599" customFormat="1"/>
    <row r="73" spans="1:13" s="2599" customFormat="1"/>
    <row r="74" spans="1:13" s="2599" customFormat="1"/>
    <row r="75" spans="1:13" s="2599" customFormat="1"/>
    <row r="76" spans="1:13" s="2599" customFormat="1"/>
    <row r="77" spans="1:13" s="2599" customFormat="1"/>
    <row r="78" spans="1:13" s="2599" customFormat="1"/>
    <row r="79" spans="1:13" s="2599" customFormat="1"/>
    <row r="80" spans="1:13" s="2599" customFormat="1"/>
    <row r="81" s="2599" customFormat="1" ht="6" customHeight="1"/>
    <row r="82" s="2599" customFormat="1" ht="6" customHeight="1"/>
    <row r="83" s="2599" customFormat="1" ht="6" customHeight="1"/>
    <row r="84" s="2599" customFormat="1"/>
    <row r="85" s="2599" customFormat="1"/>
    <row r="86" s="2599" customFormat="1"/>
    <row r="87" s="2599" customFormat="1"/>
    <row r="88" s="2599" customFormat="1"/>
    <row r="89" s="2599" customFormat="1"/>
    <row r="90" s="2599" customFormat="1"/>
    <row r="91" s="2599" customFormat="1"/>
    <row r="92" s="2599" customFormat="1"/>
    <row r="93" s="2599" customFormat="1"/>
    <row r="94" s="2599" customFormat="1"/>
    <row r="95" s="2599" customFormat="1"/>
    <row r="96" s="2599" customFormat="1"/>
    <row r="97" s="2599" customFormat="1"/>
    <row r="98" s="2599" customFormat="1"/>
    <row r="99" s="2599" customFormat="1"/>
    <row r="100" s="2599" customFormat="1"/>
    <row r="101" s="2599" customFormat="1"/>
    <row r="102" s="2599" customFormat="1"/>
    <row r="103" s="2599" customFormat="1"/>
    <row r="104" s="2599" customFormat="1"/>
    <row r="105" s="2599" customFormat="1"/>
    <row r="106" s="2599" customFormat="1"/>
    <row r="107" s="2599" customFormat="1"/>
    <row r="108" s="2599" customFormat="1"/>
    <row r="109" s="2599" customFormat="1"/>
    <row r="110" s="2599" customFormat="1"/>
    <row r="111" s="2599" customFormat="1"/>
    <row r="112" s="2599" customFormat="1"/>
    <row r="113" s="2599" customFormat="1"/>
    <row r="114" s="2599" customFormat="1"/>
    <row r="115" s="2599" customFormat="1"/>
    <row r="116" s="2599" customFormat="1"/>
    <row r="117" s="2599" customFormat="1"/>
    <row r="118" s="2599" customFormat="1"/>
    <row r="119" s="2599" customFormat="1"/>
    <row r="120" s="2599" customFormat="1"/>
    <row r="121" s="2599" customFormat="1"/>
    <row r="122" s="2599" customFormat="1"/>
    <row r="123" s="2599" customFormat="1"/>
    <row r="124" s="2599" customFormat="1"/>
    <row r="125" s="2599" customFormat="1"/>
    <row r="126" s="2599" customFormat="1"/>
    <row r="127" s="2599" customFormat="1"/>
    <row r="128" s="2599" customFormat="1"/>
    <row r="129" s="2599" customFormat="1"/>
    <row r="130" s="2599" customFormat="1"/>
    <row r="131" s="2599" customFormat="1"/>
    <row r="132" s="2599" customFormat="1"/>
    <row r="133" s="2599" customFormat="1"/>
    <row r="134" s="2599" customFormat="1"/>
    <row r="135" s="2599" customFormat="1"/>
    <row r="136" s="2599" customFormat="1"/>
    <row r="137" s="2599" customFormat="1"/>
    <row r="138" s="2599" customFormat="1"/>
    <row r="139" s="2599" customFormat="1"/>
    <row r="140" s="2599" customFormat="1"/>
    <row r="141" s="2599" customFormat="1"/>
    <row r="142" s="2599" customFormat="1"/>
    <row r="143" s="2599" customFormat="1"/>
    <row r="144" s="2599" customFormat="1"/>
    <row r="145" s="2599" customFormat="1"/>
    <row r="146" s="2599" customFormat="1"/>
    <row r="147" s="2599" customFormat="1"/>
    <row r="148" s="2599" customFormat="1"/>
    <row r="149" s="2599" customFormat="1"/>
    <row r="150" s="2599" customFormat="1"/>
    <row r="151" s="2599" customFormat="1"/>
    <row r="152" s="2599" customFormat="1"/>
    <row r="153" s="2599" customFormat="1"/>
    <row r="154" s="2599" customFormat="1"/>
    <row r="155" s="2599" customFormat="1"/>
    <row r="156" s="2599" customFormat="1"/>
    <row r="157" s="2599" customFormat="1"/>
    <row r="158" s="2599" customFormat="1"/>
    <row r="159" s="2599" customFormat="1"/>
    <row r="160" s="2599" customFormat="1"/>
    <row r="161" s="2599" customFormat="1"/>
    <row r="162" s="2599" customFormat="1"/>
    <row r="163" s="2599" customFormat="1"/>
    <row r="164" s="2599" customFormat="1"/>
    <row r="165" s="2599" customFormat="1"/>
    <row r="166" s="2599" customFormat="1"/>
    <row r="167" s="2599" customFormat="1"/>
    <row r="168" s="2599" customFormat="1"/>
    <row r="169" s="2599" customFormat="1"/>
    <row r="170" s="2599" customFormat="1"/>
    <row r="171" s="2599" customFormat="1"/>
    <row r="172" s="2599" customFormat="1"/>
    <row r="173" s="2599" customFormat="1"/>
    <row r="174" s="2599" customFormat="1"/>
    <row r="175" s="2599" customFormat="1"/>
    <row r="176" s="2599" customFormat="1"/>
    <row r="177" s="2599" customFormat="1"/>
    <row r="178" s="2599" customFormat="1"/>
    <row r="179" s="2599" customFormat="1"/>
    <row r="180" s="2599" customFormat="1"/>
    <row r="181" s="2599" customFormat="1"/>
    <row r="182" s="2599" customFormat="1"/>
    <row r="183" s="2599" customFormat="1"/>
    <row r="184" s="2599" customFormat="1"/>
    <row r="185" s="2599" customFormat="1"/>
    <row r="186" s="2599" customFormat="1"/>
    <row r="187" s="2599" customFormat="1"/>
    <row r="188" s="2599" customFormat="1"/>
    <row r="189" s="2599" customFormat="1"/>
    <row r="190" s="2599" customFormat="1"/>
    <row r="191" s="2599" customFormat="1"/>
    <row r="192" s="2599" customFormat="1"/>
    <row r="193" s="2599" customFormat="1"/>
    <row r="194" s="2599" customFormat="1"/>
    <row r="195" s="2599" customFormat="1"/>
    <row r="196" s="2599" customFormat="1"/>
    <row r="197" s="2599" customFormat="1"/>
    <row r="198" s="2599" customFormat="1"/>
    <row r="199" s="2599" customFormat="1"/>
  </sheetData>
  <mergeCells count="1">
    <mergeCell ref="K25:L25"/>
  </mergeCells>
  <printOptions horizontalCentered="1"/>
  <pageMargins left="0.65" right="0.25" top="0.5" bottom="0.5" header="0.25" footer="0.25"/>
  <pageSetup scale="93" fitToHeight="0" orientation="portrait" r:id="rId1"/>
  <headerFooter alignWithMargins="0">
    <oddHeader>&amp;L&amp;"Arial,Regular"&amp;8Road Initials: UPRR  Year: 2012&amp;R&amp;"Arial,Regular"&amp;8 81</oddHeader>
    <oddFooter>&amp;L&amp;"Arial,Regular"&amp;8Railroad Annual Report R-1</oddFooter>
  </headerFooter>
</worksheet>
</file>

<file path=xl/worksheets/sheet71.xml><?xml version="1.0" encoding="utf-8"?>
<worksheet xmlns="http://schemas.openxmlformats.org/spreadsheetml/2006/main" xmlns:r="http://schemas.openxmlformats.org/officeDocument/2006/relationships">
  <sheetPr codeName="Sheet71">
    <pageSetUpPr fitToPage="1"/>
  </sheetPr>
  <dimension ref="A1:J1019"/>
  <sheetViews>
    <sheetView showGridLines="0" zoomScaleNormal="100" zoomScaleSheetLayoutView="70" zoomScalePageLayoutView="110" workbookViewId="0"/>
  </sheetViews>
  <sheetFormatPr defaultRowHeight="9"/>
  <cols>
    <col min="1" max="1" width="4.625" style="3123" customWidth="1"/>
    <col min="2" max="2" width="4.375" style="3123" customWidth="1"/>
    <col min="3" max="3" width="27.125" style="3123" customWidth="1"/>
    <col min="4" max="4" width="9.625" style="3123" customWidth="1"/>
    <col min="5" max="5" width="8.25" style="3123" customWidth="1"/>
    <col min="6" max="6" width="6.875" style="3123" customWidth="1"/>
    <col min="7" max="7" width="7" style="3123" bestFit="1" customWidth="1"/>
    <col min="8" max="8" width="11" style="3123" customWidth="1"/>
    <col min="9" max="9" width="11.375" style="3123" customWidth="1"/>
    <col min="10" max="10" width="3.125" style="3123" bestFit="1" customWidth="1"/>
    <col min="11" max="16384" width="9" style="3123"/>
  </cols>
  <sheetData>
    <row r="1" spans="1:10" s="2599" customFormat="1" ht="10.7" customHeight="1">
      <c r="A1" s="2260"/>
      <c r="B1" s="2261"/>
      <c r="C1" s="2261"/>
      <c r="D1" s="2261"/>
      <c r="E1" s="3098"/>
      <c r="F1" s="2261"/>
      <c r="G1" s="2261"/>
      <c r="H1" s="2261"/>
      <c r="I1" s="2261"/>
      <c r="J1" s="2263"/>
    </row>
    <row r="2" spans="1:10" s="2599" customFormat="1" ht="10.7" customHeight="1">
      <c r="A2" s="1390" t="s">
        <v>2564</v>
      </c>
      <c r="B2" s="1824"/>
      <c r="C2" s="1824"/>
      <c r="D2" s="1426"/>
      <c r="E2" s="1824"/>
      <c r="F2" s="1824"/>
      <c r="G2" s="1824"/>
      <c r="H2" s="1824"/>
      <c r="I2" s="1824"/>
      <c r="J2" s="2593"/>
    </row>
    <row r="3" spans="1:10" s="2599" customFormat="1" ht="10.7" customHeight="1">
      <c r="A3" s="2596"/>
      <c r="B3" s="2249"/>
      <c r="C3" s="2249"/>
      <c r="D3" s="2249"/>
      <c r="E3" s="2249"/>
      <c r="F3" s="2249"/>
      <c r="G3" s="2249"/>
      <c r="H3" s="2249"/>
      <c r="I3" s="2249"/>
      <c r="J3" s="2248"/>
    </row>
    <row r="4" spans="1:10" s="2599" customFormat="1" ht="10.7" customHeight="1">
      <c r="A4" s="2596"/>
      <c r="B4" s="2249"/>
      <c r="C4" s="2249"/>
      <c r="D4" s="2249"/>
      <c r="E4" s="2249"/>
      <c r="F4" s="2249"/>
      <c r="G4" s="2249"/>
      <c r="H4" s="2249"/>
      <c r="I4" s="2249"/>
      <c r="J4" s="2248"/>
    </row>
    <row r="5" spans="1:10" s="2599" customFormat="1" ht="10.7" customHeight="1">
      <c r="A5" s="2264" t="s">
        <v>2460</v>
      </c>
      <c r="B5" s="2265"/>
      <c r="C5" s="2265"/>
      <c r="D5" s="2266"/>
      <c r="E5" s="2265"/>
      <c r="F5" s="2265"/>
      <c r="G5" s="2265"/>
      <c r="H5" s="2265"/>
      <c r="I5" s="2265"/>
      <c r="J5" s="2267"/>
    </row>
    <row r="6" spans="1:10" s="2599" customFormat="1" ht="10.7" customHeight="1">
      <c r="A6" s="3120"/>
      <c r="B6" s="2248"/>
      <c r="C6" s="2248"/>
      <c r="D6" s="1372" t="s">
        <v>2571</v>
      </c>
      <c r="E6" s="2593"/>
      <c r="F6" s="2017" t="s">
        <v>2572</v>
      </c>
      <c r="G6" s="2832"/>
      <c r="H6" s="2018"/>
      <c r="I6" s="3122"/>
      <c r="J6" s="2248"/>
    </row>
    <row r="7" spans="1:10" s="2599" customFormat="1" ht="10.7" customHeight="1">
      <c r="A7" s="3120"/>
      <c r="B7" s="2248"/>
      <c r="C7" s="2248"/>
      <c r="D7" s="2017" t="s">
        <v>2573</v>
      </c>
      <c r="E7" s="3122"/>
      <c r="F7" s="2017" t="s">
        <v>2574</v>
      </c>
      <c r="G7" s="2832"/>
      <c r="H7" s="2018"/>
      <c r="I7" s="3122"/>
      <c r="J7" s="2248"/>
    </row>
    <row r="8" spans="1:10" s="2599" customFormat="1" ht="10.7" customHeight="1">
      <c r="A8" s="3120"/>
      <c r="B8" s="2248"/>
      <c r="C8" s="2248"/>
      <c r="D8" s="2248"/>
      <c r="E8" s="2019" t="s">
        <v>2575</v>
      </c>
      <c r="F8" s="2248"/>
      <c r="G8" s="2248"/>
      <c r="H8" s="2248"/>
      <c r="I8" s="2252" t="s">
        <v>2464</v>
      </c>
      <c r="J8" s="2248"/>
    </row>
    <row r="9" spans="1:10" s="2599" customFormat="1" ht="10.7" customHeight="1">
      <c r="A9" s="3120"/>
      <c r="B9" s="2248"/>
      <c r="C9" s="2248"/>
      <c r="D9" s="2248"/>
      <c r="E9" s="2248"/>
      <c r="F9" s="2248"/>
      <c r="G9" s="2248"/>
      <c r="H9" s="2248"/>
      <c r="I9" s="2252" t="s">
        <v>2576</v>
      </c>
      <c r="J9" s="2248"/>
    </row>
    <row r="10" spans="1:10" s="2599" customFormat="1" ht="10.7" customHeight="1">
      <c r="A10" s="3120"/>
      <c r="B10" s="2248"/>
      <c r="C10" s="2248"/>
      <c r="D10" s="2248"/>
      <c r="E10" s="2248"/>
      <c r="F10" s="2248"/>
      <c r="G10" s="2248"/>
      <c r="H10" s="2252" t="s">
        <v>2468</v>
      </c>
      <c r="I10" s="2252" t="s">
        <v>2469</v>
      </c>
      <c r="J10" s="2248"/>
    </row>
    <row r="11" spans="1:10" s="2599" customFormat="1" ht="10.7" customHeight="1">
      <c r="A11" s="3120"/>
      <c r="B11" s="2248"/>
      <c r="C11" s="2248"/>
      <c r="D11" s="2248"/>
      <c r="E11" s="2248"/>
      <c r="F11" s="2248"/>
      <c r="G11" s="2248"/>
      <c r="H11" s="2252" t="s">
        <v>2473</v>
      </c>
      <c r="I11" s="2252" t="s">
        <v>2474</v>
      </c>
      <c r="J11" s="2248"/>
    </row>
    <row r="12" spans="1:10" s="2599" customFormat="1" ht="10.7" customHeight="1">
      <c r="A12" s="3120"/>
      <c r="B12" s="2248"/>
      <c r="C12" s="2248"/>
      <c r="D12" s="2248"/>
      <c r="E12" s="2248"/>
      <c r="F12" s="2252" t="s">
        <v>2478</v>
      </c>
      <c r="G12" s="2252" t="s">
        <v>2478</v>
      </c>
      <c r="H12" s="2252" t="s">
        <v>2479</v>
      </c>
      <c r="I12" s="2252" t="s">
        <v>2480</v>
      </c>
      <c r="J12" s="2248"/>
    </row>
    <row r="13" spans="1:10" s="2599" customFormat="1" ht="10.7" customHeight="1">
      <c r="A13" s="2253" t="s">
        <v>7</v>
      </c>
      <c r="B13" s="2252" t="s">
        <v>8</v>
      </c>
      <c r="C13" s="2252" t="s">
        <v>2578</v>
      </c>
      <c r="D13" s="2248"/>
      <c r="E13" s="2248"/>
      <c r="F13" s="2252" t="s">
        <v>2487</v>
      </c>
      <c r="G13" s="2252" t="s">
        <v>2580</v>
      </c>
      <c r="H13" s="2252" t="s">
        <v>2581</v>
      </c>
      <c r="I13" s="2252" t="s">
        <v>2582</v>
      </c>
      <c r="J13" s="2252" t="s">
        <v>7</v>
      </c>
    </row>
    <row r="14" spans="1:10" s="2599" customFormat="1" ht="10.7" customHeight="1">
      <c r="A14" s="2253" t="s">
        <v>12</v>
      </c>
      <c r="B14" s="2252" t="s">
        <v>13</v>
      </c>
      <c r="C14" s="2252" t="s">
        <v>2583</v>
      </c>
      <c r="D14" s="2252" t="s">
        <v>2647</v>
      </c>
      <c r="E14" s="2252" t="s">
        <v>2585</v>
      </c>
      <c r="F14" s="2252" t="s">
        <v>2497</v>
      </c>
      <c r="G14" s="2252" t="s">
        <v>2498</v>
      </c>
      <c r="H14" s="2252" t="s">
        <v>2586</v>
      </c>
      <c r="I14" s="2252" t="s">
        <v>2587</v>
      </c>
      <c r="J14" s="2252" t="s">
        <v>12</v>
      </c>
    </row>
    <row r="15" spans="1:10" s="2599" customFormat="1" ht="10.7" customHeight="1">
      <c r="A15" s="2255"/>
      <c r="B15" s="2943"/>
      <c r="C15" s="2558" t="s">
        <v>21</v>
      </c>
      <c r="D15" s="2558" t="s">
        <v>22</v>
      </c>
      <c r="E15" s="2558" t="s">
        <v>23</v>
      </c>
      <c r="F15" s="2558" t="s">
        <v>168</v>
      </c>
      <c r="G15" s="2558" t="s">
        <v>24</v>
      </c>
      <c r="H15" s="2558" t="s">
        <v>25</v>
      </c>
      <c r="I15" s="2558" t="s">
        <v>26</v>
      </c>
      <c r="J15" s="2943"/>
    </row>
    <row r="16" spans="1:10" s="2599" customFormat="1" ht="10.7" customHeight="1">
      <c r="A16" s="3120"/>
      <c r="B16" s="2248"/>
      <c r="C16" s="2248"/>
      <c r="D16" s="392"/>
      <c r="E16" s="392"/>
      <c r="F16" s="392"/>
      <c r="G16" s="392"/>
      <c r="H16" s="392"/>
      <c r="I16" s="392"/>
      <c r="J16" s="2248"/>
    </row>
    <row r="17" spans="1:10" s="2599" customFormat="1" ht="10.7" customHeight="1">
      <c r="A17" s="3120"/>
      <c r="B17" s="2248"/>
      <c r="C17" s="2252" t="s">
        <v>2038</v>
      </c>
      <c r="D17" s="467"/>
      <c r="E17" s="467"/>
      <c r="F17" s="467"/>
      <c r="G17" s="467"/>
      <c r="H17" s="467"/>
      <c r="I17" s="467"/>
      <c r="J17" s="2248"/>
    </row>
    <row r="18" spans="1:10" s="2599" customFormat="1" ht="10.7" customHeight="1">
      <c r="A18" s="1125">
        <v>56</v>
      </c>
      <c r="B18" s="2248"/>
      <c r="C18" s="2019" t="s">
        <v>2648</v>
      </c>
      <c r="D18" s="495"/>
      <c r="E18" s="467"/>
      <c r="F18" s="467"/>
      <c r="G18" s="467"/>
      <c r="H18" s="467"/>
      <c r="I18" s="467"/>
      <c r="J18" s="2259">
        <v>56</v>
      </c>
    </row>
    <row r="19" spans="1:10" s="2599" customFormat="1" ht="10.7" customHeight="1">
      <c r="A19" s="2255"/>
      <c r="B19" s="2943"/>
      <c r="C19" s="2392" t="s">
        <v>2649</v>
      </c>
      <c r="D19" s="410"/>
      <c r="E19" s="410"/>
      <c r="F19" s="410"/>
      <c r="G19" s="410"/>
      <c r="H19" s="410"/>
      <c r="I19" s="410"/>
      <c r="J19" s="2943"/>
    </row>
    <row r="20" spans="1:10" s="2599" customFormat="1" ht="10.7" customHeight="1">
      <c r="A20" s="1125">
        <v>57</v>
      </c>
      <c r="B20" s="2248"/>
      <c r="C20" s="2019" t="s">
        <v>2650</v>
      </c>
      <c r="D20" s="495"/>
      <c r="E20" s="467"/>
      <c r="F20" s="467"/>
      <c r="G20" s="467"/>
      <c r="H20" s="467"/>
      <c r="I20" s="467"/>
      <c r="J20" s="2259">
        <v>57</v>
      </c>
    </row>
    <row r="21" spans="1:10" s="2599" customFormat="1" ht="10.7" customHeight="1">
      <c r="A21" s="3120"/>
      <c r="B21" s="2248"/>
      <c r="C21" s="2019" t="s">
        <v>2651</v>
      </c>
      <c r="D21" s="467"/>
      <c r="E21" s="467"/>
      <c r="F21" s="467"/>
      <c r="G21" s="467"/>
      <c r="H21" s="467"/>
      <c r="I21" s="467"/>
      <c r="J21" s="2248"/>
    </row>
    <row r="22" spans="1:10" s="2599" customFormat="1" ht="10.7" customHeight="1">
      <c r="A22" s="1851">
        <v>58</v>
      </c>
      <c r="B22" s="2282"/>
      <c r="C22" s="1853" t="s">
        <v>2652</v>
      </c>
      <c r="D22" s="512"/>
      <c r="E22" s="513"/>
      <c r="F22" s="513"/>
      <c r="G22" s="513"/>
      <c r="H22" s="513"/>
      <c r="I22" s="513"/>
      <c r="J22" s="2828">
        <v>58</v>
      </c>
    </row>
    <row r="23" spans="1:10" s="2599" customFormat="1" ht="10.7" customHeight="1">
      <c r="A23" s="3120"/>
      <c r="B23" s="2248"/>
      <c r="C23" s="2252" t="s">
        <v>2653</v>
      </c>
      <c r="D23" s="495"/>
      <c r="E23" s="495"/>
      <c r="F23" s="495"/>
      <c r="G23" s="495"/>
      <c r="H23" s="495"/>
      <c r="I23" s="495"/>
      <c r="J23" s="2248"/>
    </row>
    <row r="24" spans="1:10" s="2599" customFormat="1" ht="10.7" customHeight="1">
      <c r="A24" s="2595">
        <v>59</v>
      </c>
      <c r="B24" s="2943"/>
      <c r="C24" s="2392" t="s">
        <v>2654</v>
      </c>
      <c r="D24" s="497">
        <v>36993</v>
      </c>
      <c r="E24" s="497"/>
      <c r="F24" s="497"/>
      <c r="G24" s="497"/>
      <c r="H24" s="497"/>
      <c r="I24" s="497">
        <v>2840</v>
      </c>
      <c r="J24" s="2948">
        <v>59</v>
      </c>
    </row>
    <row r="25" spans="1:10" s="2599" customFormat="1" ht="10.7" customHeight="1">
      <c r="A25" s="2595">
        <v>60</v>
      </c>
      <c r="B25" s="2943"/>
      <c r="C25" s="2392" t="s">
        <v>2655</v>
      </c>
      <c r="D25" s="497"/>
      <c r="E25" s="497"/>
      <c r="F25" s="497"/>
      <c r="G25" s="497"/>
      <c r="H25" s="497"/>
      <c r="I25" s="497"/>
      <c r="J25" s="2948">
        <v>60</v>
      </c>
    </row>
    <row r="26" spans="1:10" s="2599" customFormat="1" ht="10.7" customHeight="1">
      <c r="A26" s="2595">
        <v>61</v>
      </c>
      <c r="B26" s="2943"/>
      <c r="C26" s="2392" t="s">
        <v>2656</v>
      </c>
      <c r="D26" s="497"/>
      <c r="E26" s="497"/>
      <c r="F26" s="497"/>
      <c r="G26" s="497"/>
      <c r="H26" s="497"/>
      <c r="I26" s="497"/>
      <c r="J26" s="2948">
        <v>61</v>
      </c>
    </row>
    <row r="27" spans="1:10" s="2599" customFormat="1" ht="10.7" customHeight="1">
      <c r="A27" s="2595">
        <v>62</v>
      </c>
      <c r="B27" s="2943"/>
      <c r="C27" s="2392" t="s">
        <v>2657</v>
      </c>
      <c r="D27" s="497"/>
      <c r="E27" s="497"/>
      <c r="F27" s="497"/>
      <c r="G27" s="497"/>
      <c r="H27" s="497"/>
      <c r="I27" s="497"/>
      <c r="J27" s="2948">
        <v>62</v>
      </c>
    </row>
    <row r="28" spans="1:10" s="2599" customFormat="1" ht="10.7" customHeight="1">
      <c r="A28" s="2595">
        <v>63</v>
      </c>
      <c r="B28" s="2943"/>
      <c r="C28" s="2392" t="s">
        <v>2658</v>
      </c>
      <c r="D28" s="497"/>
      <c r="E28" s="497"/>
      <c r="F28" s="497"/>
      <c r="G28" s="497"/>
      <c r="H28" s="497"/>
      <c r="I28" s="497"/>
      <c r="J28" s="2948">
        <v>63</v>
      </c>
    </row>
    <row r="29" spans="1:10" s="2599" customFormat="1" ht="10.7" customHeight="1">
      <c r="A29" s="2595">
        <v>64</v>
      </c>
      <c r="B29" s="2943"/>
      <c r="C29" s="2392" t="s">
        <v>2659</v>
      </c>
      <c r="D29" s="497"/>
      <c r="E29" s="497"/>
      <c r="F29" s="497"/>
      <c r="G29" s="497"/>
      <c r="H29" s="497"/>
      <c r="I29" s="497"/>
      <c r="J29" s="2948">
        <v>64</v>
      </c>
    </row>
    <row r="30" spans="1:10" s="2599" customFormat="1" ht="10.7" customHeight="1">
      <c r="A30" s="2595">
        <v>65</v>
      </c>
      <c r="B30" s="2943"/>
      <c r="C30" s="2392" t="s">
        <v>2660</v>
      </c>
      <c r="D30" s="497"/>
      <c r="E30" s="497"/>
      <c r="F30" s="497"/>
      <c r="G30" s="497"/>
      <c r="H30" s="497"/>
      <c r="I30" s="497"/>
      <c r="J30" s="2948">
        <v>65</v>
      </c>
    </row>
    <row r="31" spans="1:10" s="2599" customFormat="1" ht="10.7" customHeight="1">
      <c r="A31" s="2595">
        <v>66</v>
      </c>
      <c r="B31" s="2943"/>
      <c r="C31" s="2392" t="s">
        <v>2661</v>
      </c>
      <c r="D31" s="497"/>
      <c r="E31" s="497"/>
      <c r="F31" s="497"/>
      <c r="G31" s="497"/>
      <c r="H31" s="497"/>
      <c r="I31" s="497"/>
      <c r="J31" s="2948">
        <v>66</v>
      </c>
    </row>
    <row r="32" spans="1:10" s="2599" customFormat="1" ht="10.7" customHeight="1">
      <c r="A32" s="1125"/>
      <c r="B32" s="2248"/>
      <c r="C32" s="2019" t="s">
        <v>2662</v>
      </c>
      <c r="D32" s="495"/>
      <c r="E32" s="495"/>
      <c r="F32" s="495"/>
      <c r="G32" s="495"/>
      <c r="H32" s="495"/>
      <c r="I32" s="495"/>
      <c r="J32" s="2259"/>
    </row>
    <row r="33" spans="1:10" s="2599" customFormat="1" ht="10.7" customHeight="1">
      <c r="A33" s="2255">
        <v>67</v>
      </c>
      <c r="B33" s="2943"/>
      <c r="C33" s="2392" t="s">
        <v>2663</v>
      </c>
      <c r="D33" s="497">
        <v>53921</v>
      </c>
      <c r="E33" s="497">
        <v>0</v>
      </c>
      <c r="F33" s="497">
        <v>1999</v>
      </c>
      <c r="G33" s="497">
        <v>0</v>
      </c>
      <c r="H33" s="497">
        <v>0</v>
      </c>
      <c r="I33" s="497">
        <v>2405</v>
      </c>
      <c r="J33" s="2943">
        <v>67</v>
      </c>
    </row>
    <row r="34" spans="1:10" s="2599" customFormat="1" ht="10.7" customHeight="1">
      <c r="A34" s="2595">
        <v>70</v>
      </c>
      <c r="B34" s="2943"/>
      <c r="C34" s="2392" t="s">
        <v>2664</v>
      </c>
      <c r="D34" s="497">
        <f>D33+D24</f>
        <v>90914</v>
      </c>
      <c r="E34" s="497">
        <f>E33+E24</f>
        <v>0</v>
      </c>
      <c r="F34" s="497">
        <f>F33+F24</f>
        <v>1999</v>
      </c>
      <c r="G34" s="497">
        <v>0</v>
      </c>
      <c r="H34" s="497">
        <v>0</v>
      </c>
      <c r="I34" s="497">
        <f>+I33+I24</f>
        <v>5245</v>
      </c>
      <c r="J34" s="2948">
        <v>70</v>
      </c>
    </row>
    <row r="35" spans="1:10" s="2599" customFormat="1" ht="9.9499999999999993" customHeight="1">
      <c r="A35" s="2900"/>
      <c r="B35" s="2249"/>
      <c r="C35" s="2256"/>
      <c r="D35" s="3124"/>
      <c r="E35" s="3124"/>
      <c r="F35" s="3124"/>
      <c r="G35" s="3124"/>
      <c r="H35" s="3124"/>
      <c r="I35" s="3124"/>
      <c r="J35" s="2259"/>
    </row>
    <row r="36" spans="1:10" s="2599" customFormat="1" ht="9.9499999999999993" customHeight="1">
      <c r="A36" s="2900"/>
      <c r="B36" s="2249"/>
      <c r="C36" s="2256"/>
      <c r="D36" s="3124"/>
      <c r="E36" s="3124"/>
      <c r="F36" s="3124"/>
      <c r="G36" s="3124"/>
      <c r="H36" s="3124"/>
      <c r="I36" s="3124"/>
      <c r="J36" s="2259"/>
    </row>
    <row r="37" spans="1:10" s="2599" customFormat="1" ht="9.9499999999999993" customHeight="1">
      <c r="A37" s="2596"/>
      <c r="B37" s="2249"/>
      <c r="C37" s="2249"/>
      <c r="D37" s="2249"/>
      <c r="E37" s="2254" t="s">
        <v>617</v>
      </c>
      <c r="F37" s="2249"/>
      <c r="G37" s="2249"/>
      <c r="H37" s="2249"/>
      <c r="I37" s="2249"/>
      <c r="J37" s="2248"/>
    </row>
    <row r="38" spans="1:10" s="2599" customFormat="1" ht="9.9499999999999993" customHeight="1">
      <c r="A38" s="2596"/>
      <c r="B38" s="2249"/>
      <c r="C38" s="2249"/>
      <c r="D38" s="2249"/>
      <c r="E38" s="2249"/>
      <c r="F38" s="2249"/>
      <c r="G38" s="2249"/>
      <c r="H38" s="2249"/>
      <c r="I38" s="2249"/>
      <c r="J38" s="2248"/>
    </row>
    <row r="39" spans="1:10" s="2599" customFormat="1" ht="9.9499999999999993" customHeight="1">
      <c r="A39" s="2596"/>
      <c r="B39" s="2256" t="s">
        <v>2665</v>
      </c>
      <c r="C39" s="2249"/>
      <c r="D39" s="2249"/>
      <c r="E39" s="2249"/>
      <c r="F39" s="2249"/>
      <c r="G39" s="2249"/>
      <c r="H39" s="2249"/>
      <c r="I39" s="2249"/>
      <c r="J39" s="2248"/>
    </row>
    <row r="40" spans="1:10" s="2599" customFormat="1" ht="9.9499999999999993" customHeight="1">
      <c r="A40" s="2596"/>
      <c r="B40" s="2249"/>
      <c r="C40" s="2249"/>
      <c r="D40" s="2249"/>
      <c r="E40" s="2249"/>
      <c r="F40" s="2249"/>
      <c r="G40" s="2249"/>
      <c r="H40" s="2249"/>
      <c r="I40" s="2249"/>
      <c r="J40" s="2248"/>
    </row>
    <row r="41" spans="1:10" s="2599" customFormat="1" ht="9.9499999999999993" customHeight="1">
      <c r="A41" s="2596"/>
      <c r="B41" s="2249"/>
      <c r="C41" s="2249"/>
      <c r="D41" s="2249"/>
      <c r="E41" s="2249"/>
      <c r="F41" s="2249"/>
      <c r="G41" s="2249"/>
      <c r="H41" s="2249"/>
      <c r="I41" s="2249"/>
      <c r="J41" s="2248"/>
    </row>
    <row r="42" spans="1:10" s="2599" customFormat="1" ht="9.9499999999999993" customHeight="1">
      <c r="A42" s="2596"/>
      <c r="B42" s="2249"/>
      <c r="C42" s="2249"/>
      <c r="D42" s="2249"/>
      <c r="E42" s="2249"/>
      <c r="F42" s="2249"/>
      <c r="G42" s="2249"/>
      <c r="H42" s="2249"/>
      <c r="I42" s="2249"/>
      <c r="J42" s="2248"/>
    </row>
    <row r="43" spans="1:10" s="2599" customFormat="1" ht="9.9499999999999993" customHeight="1">
      <c r="A43" s="2596"/>
      <c r="B43" s="2249"/>
      <c r="C43" s="2249"/>
      <c r="D43" s="2249"/>
      <c r="E43" s="2249"/>
      <c r="F43" s="2249"/>
      <c r="G43" s="2249"/>
      <c r="H43" s="2249"/>
      <c r="I43" s="2249"/>
      <c r="J43" s="2248"/>
    </row>
    <row r="44" spans="1:10" s="2599" customFormat="1" ht="9.9499999999999993" customHeight="1">
      <c r="A44" s="2596"/>
      <c r="B44" s="2249"/>
      <c r="C44" s="2249"/>
      <c r="D44" s="2249"/>
      <c r="E44" s="2249"/>
      <c r="F44" s="2249"/>
      <c r="G44" s="2249"/>
      <c r="H44" s="2249"/>
      <c r="I44" s="2249"/>
      <c r="J44" s="2248"/>
    </row>
    <row r="45" spans="1:10" s="2599" customFormat="1" ht="9.9499999999999993" customHeight="1">
      <c r="A45" s="2596"/>
      <c r="B45" s="2249"/>
      <c r="C45" s="2249"/>
      <c r="D45" s="2249"/>
      <c r="E45" s="2249"/>
      <c r="F45" s="2249"/>
      <c r="G45" s="2249"/>
      <c r="H45" s="2249"/>
      <c r="I45" s="2249"/>
      <c r="J45" s="2248"/>
    </row>
    <row r="46" spans="1:10" s="2599" customFormat="1" ht="9.9499999999999993" customHeight="1">
      <c r="A46" s="2596"/>
      <c r="B46" s="2249"/>
      <c r="C46" s="2249"/>
      <c r="D46" s="2249"/>
      <c r="E46" s="2249"/>
      <c r="F46" s="2249"/>
      <c r="G46" s="2249"/>
      <c r="H46" s="2249"/>
      <c r="I46" s="2249"/>
      <c r="J46" s="2248"/>
    </row>
    <row r="47" spans="1:10" s="2599" customFormat="1" ht="9.9499999999999993" customHeight="1">
      <c r="A47" s="2596"/>
      <c r="B47" s="2249"/>
      <c r="C47" s="2249"/>
      <c r="D47" s="2249"/>
      <c r="E47" s="2249"/>
      <c r="F47" s="2249"/>
      <c r="G47" s="2249"/>
      <c r="H47" s="2249"/>
      <c r="I47" s="2249"/>
      <c r="J47" s="2248"/>
    </row>
    <row r="48" spans="1:10" s="2599" customFormat="1" ht="9.9499999999999993" customHeight="1">
      <c r="A48" s="2596"/>
      <c r="B48" s="2249"/>
      <c r="C48" s="2249"/>
      <c r="D48" s="2249"/>
      <c r="E48" s="2249"/>
      <c r="F48" s="2249"/>
      <c r="G48" s="2249"/>
      <c r="H48" s="2249"/>
      <c r="I48" s="2249"/>
      <c r="J48" s="2248"/>
    </row>
    <row r="49" spans="1:10" s="2599" customFormat="1" ht="9.9499999999999993" customHeight="1">
      <c r="A49" s="2596"/>
      <c r="B49" s="2249"/>
      <c r="C49" s="2249"/>
      <c r="D49" s="2249"/>
      <c r="E49" s="2249"/>
      <c r="F49" s="2249"/>
      <c r="G49" s="2249"/>
      <c r="H49" s="2249"/>
      <c r="I49" s="2249"/>
      <c r="J49" s="2248"/>
    </row>
    <row r="50" spans="1:10" s="2599" customFormat="1" ht="9.9499999999999993" customHeight="1">
      <c r="A50" s="2596"/>
      <c r="B50" s="2249"/>
      <c r="C50" s="2249"/>
      <c r="D50" s="2249"/>
      <c r="E50" s="2249"/>
      <c r="F50" s="2249"/>
      <c r="G50" s="2249"/>
      <c r="H50" s="2249"/>
      <c r="I50" s="2249"/>
      <c r="J50" s="2248"/>
    </row>
    <row r="51" spans="1:10" s="2599" customFormat="1" ht="9.9499999999999993" customHeight="1">
      <c r="A51" s="2596"/>
      <c r="B51" s="2249"/>
      <c r="C51" s="2249"/>
      <c r="D51" s="2249"/>
      <c r="E51" s="2249"/>
      <c r="F51" s="2249"/>
      <c r="G51" s="2249"/>
      <c r="H51" s="2249"/>
      <c r="I51" s="2249"/>
      <c r="J51" s="2248"/>
    </row>
    <row r="52" spans="1:10" s="2599" customFormat="1" ht="9.9499999999999993" customHeight="1">
      <c r="A52" s="2596"/>
      <c r="B52" s="2249"/>
      <c r="C52" s="2249"/>
      <c r="D52" s="2249"/>
      <c r="E52" s="2249"/>
      <c r="F52" s="2249"/>
      <c r="G52" s="2249"/>
      <c r="H52" s="2249"/>
      <c r="I52" s="2249"/>
      <c r="J52" s="2248"/>
    </row>
    <row r="53" spans="1:10" s="2599" customFormat="1" ht="9.9499999999999993" customHeight="1">
      <c r="A53" s="2596"/>
      <c r="B53" s="2249"/>
      <c r="C53" s="2249"/>
      <c r="D53" s="2249"/>
      <c r="E53" s="2249"/>
      <c r="F53" s="2249"/>
      <c r="G53" s="2249"/>
      <c r="H53" s="2249"/>
      <c r="I53" s="2249"/>
      <c r="J53" s="2248"/>
    </row>
    <row r="54" spans="1:10" s="2599" customFormat="1" ht="9.9499999999999993" customHeight="1">
      <c r="A54" s="2596"/>
      <c r="B54" s="2249"/>
      <c r="C54" s="2249"/>
      <c r="D54" s="2249"/>
      <c r="E54" s="2249"/>
      <c r="F54" s="2249"/>
      <c r="G54" s="2249"/>
      <c r="H54" s="2249"/>
      <c r="I54" s="2249"/>
      <c r="J54" s="2248"/>
    </row>
    <row r="55" spans="1:10" s="2599" customFormat="1" ht="9.9499999999999993" customHeight="1">
      <c r="A55" s="2596"/>
      <c r="B55" s="2249"/>
      <c r="C55" s="2249"/>
      <c r="D55" s="2249"/>
      <c r="E55" s="2249"/>
      <c r="F55" s="2249"/>
      <c r="G55" s="2249"/>
      <c r="H55" s="2249"/>
      <c r="I55" s="2249"/>
      <c r="J55" s="2248"/>
    </row>
    <row r="56" spans="1:10" s="2599" customFormat="1" ht="9.9499999999999993" customHeight="1">
      <c r="A56" s="2596"/>
      <c r="B56" s="2249"/>
      <c r="C56" s="2249"/>
      <c r="D56" s="2249"/>
      <c r="E56" s="2249"/>
      <c r="F56" s="2249"/>
      <c r="G56" s="2249"/>
      <c r="H56" s="2249"/>
      <c r="I56" s="2249"/>
      <c r="J56" s="2248"/>
    </row>
    <row r="57" spans="1:10" s="2599" customFormat="1" ht="9.9499999999999993" customHeight="1">
      <c r="A57" s="2596"/>
      <c r="B57" s="2249"/>
      <c r="C57" s="2249"/>
      <c r="D57" s="2249"/>
      <c r="E57" s="2249"/>
      <c r="F57" s="2249"/>
      <c r="G57" s="2249"/>
      <c r="H57" s="2249"/>
      <c r="I57" s="2249"/>
      <c r="J57" s="2248"/>
    </row>
    <row r="58" spans="1:10" s="2599" customFormat="1" ht="9.9499999999999993" customHeight="1">
      <c r="A58" s="2596"/>
      <c r="B58" s="2249"/>
      <c r="C58" s="2249"/>
      <c r="D58" s="2249"/>
      <c r="E58" s="2249"/>
      <c r="F58" s="2249"/>
      <c r="G58" s="2249"/>
      <c r="H58" s="2249"/>
      <c r="I58" s="2249"/>
      <c r="J58" s="2248"/>
    </row>
    <row r="59" spans="1:10" s="2599" customFormat="1" ht="9.9499999999999993" customHeight="1">
      <c r="A59" s="2596"/>
      <c r="B59" s="2249"/>
      <c r="C59" s="2249"/>
      <c r="D59" s="2249"/>
      <c r="E59" s="2249"/>
      <c r="F59" s="2249"/>
      <c r="G59" s="2249"/>
      <c r="H59" s="2249"/>
      <c r="I59" s="2249"/>
      <c r="J59" s="2248"/>
    </row>
    <row r="60" spans="1:10" s="2599" customFormat="1" ht="9.9499999999999993" customHeight="1">
      <c r="A60" s="2596"/>
      <c r="B60" s="2249"/>
      <c r="C60" s="2249"/>
      <c r="D60" s="2249"/>
      <c r="E60" s="2249"/>
      <c r="F60" s="2249"/>
      <c r="G60" s="2249"/>
      <c r="H60" s="2249"/>
      <c r="I60" s="2249"/>
      <c r="J60" s="2248"/>
    </row>
    <row r="61" spans="1:10" s="2599" customFormat="1" ht="9.9499999999999993" customHeight="1">
      <c r="A61" s="2596"/>
      <c r="B61" s="2249"/>
      <c r="C61" s="2249"/>
      <c r="D61" s="2249"/>
      <c r="E61" s="2249"/>
      <c r="F61" s="2249"/>
      <c r="G61" s="2249"/>
      <c r="H61" s="2249"/>
      <c r="I61" s="2249"/>
      <c r="J61" s="2248"/>
    </row>
    <row r="62" spans="1:10" s="2599" customFormat="1" ht="9.9499999999999993" customHeight="1">
      <c r="A62" s="2596"/>
      <c r="B62" s="2249"/>
      <c r="C62" s="2249"/>
      <c r="D62" s="2249"/>
      <c r="E62" s="2249"/>
      <c r="F62" s="2249"/>
      <c r="G62" s="2249"/>
      <c r="H62" s="2249"/>
      <c r="I62" s="2249"/>
      <c r="J62" s="2248"/>
    </row>
    <row r="63" spans="1:10" s="2599" customFormat="1" ht="9.75" customHeight="1">
      <c r="A63" s="2596"/>
      <c r="B63" s="2249"/>
      <c r="C63" s="2249"/>
      <c r="D63" s="2249"/>
      <c r="E63" s="2249"/>
      <c r="F63" s="2249"/>
      <c r="G63" s="2249"/>
      <c r="H63" s="2249"/>
      <c r="I63" s="2249"/>
      <c r="J63" s="2248"/>
    </row>
    <row r="64" spans="1:10" s="2599" customFormat="1" ht="9.75" customHeight="1">
      <c r="A64" s="2596"/>
      <c r="B64" s="2249"/>
      <c r="C64" s="2249"/>
      <c r="D64" s="2249"/>
      <c r="E64" s="2249"/>
      <c r="F64" s="2249"/>
      <c r="G64" s="2249"/>
      <c r="H64" s="2249"/>
      <c r="I64" s="2249"/>
      <c r="J64" s="2248"/>
    </row>
    <row r="65" spans="1:10" s="2599" customFormat="1" ht="9.75" customHeight="1">
      <c r="A65" s="2596"/>
      <c r="B65" s="2249"/>
      <c r="C65" s="2249"/>
      <c r="D65" s="2249"/>
      <c r="E65" s="2249"/>
      <c r="F65" s="2249"/>
      <c r="G65" s="2249"/>
      <c r="H65" s="2249"/>
      <c r="I65" s="2249"/>
      <c r="J65" s="2248"/>
    </row>
    <row r="66" spans="1:10" s="2599" customFormat="1" ht="9.75" customHeight="1">
      <c r="A66" s="2596"/>
      <c r="B66" s="2249"/>
      <c r="C66" s="2249"/>
      <c r="D66" s="2249"/>
      <c r="E66" s="2249"/>
      <c r="F66" s="2249"/>
      <c r="G66" s="2249"/>
      <c r="H66" s="2249"/>
      <c r="I66" s="2249"/>
      <c r="J66" s="2248"/>
    </row>
    <row r="67" spans="1:10" s="2599" customFormat="1" ht="9.75" customHeight="1">
      <c r="A67" s="2596"/>
      <c r="B67" s="2249"/>
      <c r="C67" s="2249"/>
      <c r="D67" s="2249"/>
      <c r="E67" s="2249"/>
      <c r="F67" s="2249"/>
      <c r="G67" s="2249"/>
      <c r="H67" s="2249"/>
      <c r="I67" s="2249"/>
      <c r="J67" s="2248"/>
    </row>
    <row r="68" spans="1:10" s="2599" customFormat="1" ht="9.75" customHeight="1">
      <c r="A68" s="2596"/>
      <c r="B68" s="2249"/>
      <c r="C68" s="2249"/>
      <c r="D68" s="2249"/>
      <c r="E68" s="2249"/>
      <c r="F68" s="2249"/>
      <c r="G68" s="2249"/>
      <c r="H68" s="2249"/>
      <c r="I68" s="2249"/>
      <c r="J68" s="2248"/>
    </row>
    <row r="69" spans="1:10" s="2599" customFormat="1" ht="9.75" customHeight="1">
      <c r="A69" s="2596"/>
      <c r="B69" s="2249"/>
      <c r="C69" s="2249"/>
      <c r="D69" s="2249"/>
      <c r="E69" s="2249"/>
      <c r="F69" s="2249"/>
      <c r="G69" s="2249"/>
      <c r="H69" s="2249"/>
      <c r="I69" s="2249"/>
      <c r="J69" s="2248"/>
    </row>
    <row r="70" spans="1:10" s="2599" customFormat="1" ht="9.75" customHeight="1">
      <c r="A70" s="2596"/>
      <c r="B70" s="2249"/>
      <c r="C70" s="2249"/>
      <c r="D70" s="2249"/>
      <c r="E70" s="2249"/>
      <c r="F70" s="2249"/>
      <c r="G70" s="2249"/>
      <c r="H70" s="2249"/>
      <c r="I70" s="2249"/>
      <c r="J70" s="2248"/>
    </row>
    <row r="71" spans="1:10" s="2599" customFormat="1" ht="9.75" customHeight="1">
      <c r="A71" s="2596"/>
      <c r="B71" s="2249"/>
      <c r="C71" s="2249"/>
      <c r="D71" s="2249"/>
      <c r="E71" s="2249"/>
      <c r="F71" s="2249"/>
      <c r="G71" s="2249"/>
      <c r="H71" s="2249"/>
      <c r="I71" s="2249"/>
      <c r="J71" s="2248"/>
    </row>
    <row r="72" spans="1:10" s="2599" customFormat="1" ht="9.75" customHeight="1">
      <c r="A72" s="2596"/>
      <c r="B72" s="2249"/>
      <c r="C72" s="2249"/>
      <c r="D72" s="2249"/>
      <c r="E72" s="2249"/>
      <c r="F72" s="2249"/>
      <c r="G72" s="2249"/>
      <c r="H72" s="2249"/>
      <c r="I72" s="2249"/>
      <c r="J72" s="2248"/>
    </row>
    <row r="73" spans="1:10" s="2599" customFormat="1" ht="9.75" customHeight="1">
      <c r="A73" s="2596"/>
      <c r="B73" s="2249"/>
      <c r="C73" s="2249"/>
      <c r="D73" s="2249"/>
      <c r="E73" s="2249"/>
      <c r="F73" s="2249"/>
      <c r="G73" s="2249"/>
      <c r="H73" s="2249"/>
      <c r="I73" s="2249"/>
      <c r="J73" s="2248"/>
    </row>
    <row r="74" spans="1:10" s="2599" customFormat="1" ht="9.75" customHeight="1">
      <c r="A74" s="2596"/>
      <c r="B74" s="2249"/>
      <c r="C74" s="2249"/>
      <c r="D74" s="2249"/>
      <c r="E74" s="2249"/>
      <c r="F74" s="2249"/>
      <c r="G74" s="2249"/>
      <c r="H74" s="2249"/>
      <c r="I74" s="2249"/>
      <c r="J74" s="2248"/>
    </row>
    <row r="75" spans="1:10" s="2599" customFormat="1" ht="9.75" customHeight="1">
      <c r="A75" s="2596"/>
      <c r="B75" s="2249"/>
      <c r="C75" s="2249"/>
      <c r="D75" s="2249"/>
      <c r="E75" s="2249"/>
      <c r="F75" s="2249"/>
      <c r="G75" s="2249"/>
      <c r="H75" s="2249"/>
      <c r="I75" s="2249"/>
      <c r="J75" s="2248"/>
    </row>
    <row r="76" spans="1:10" s="2599" customFormat="1" ht="9.75" customHeight="1">
      <c r="A76" s="2594"/>
      <c r="B76" s="2965"/>
      <c r="C76" s="2965"/>
      <c r="D76" s="2965"/>
      <c r="E76" s="2965"/>
      <c r="F76" s="2965"/>
      <c r="G76" s="2965"/>
      <c r="H76" s="2965"/>
      <c r="I76" s="2965"/>
      <c r="J76" s="2943"/>
    </row>
    <row r="77" spans="1:10" s="2599" customFormat="1" ht="9.75" customHeight="1"/>
    <row r="78" spans="1:10" s="2599" customFormat="1" ht="9.75" customHeight="1"/>
    <row r="79" spans="1:10" s="2599" customFormat="1" ht="9.75" customHeight="1"/>
    <row r="80" spans="1:10" s="2599" customFormat="1" ht="9.75" customHeight="1"/>
    <row r="81" s="2599" customFormat="1" ht="9.75" customHeight="1"/>
    <row r="82" s="2599" customFormat="1" ht="9.75" customHeight="1"/>
    <row r="83" s="2599" customFormat="1" ht="9.75" customHeight="1"/>
    <row r="84" s="2599" customFormat="1" ht="9.75" customHeight="1"/>
    <row r="85" s="2599" customFormat="1" ht="9.75" customHeight="1"/>
    <row r="86" s="2599" customFormat="1" ht="9.75" customHeight="1"/>
    <row r="87" s="2599" customFormat="1" ht="9.75" customHeight="1"/>
    <row r="88" s="2599" customFormat="1" ht="9.75" customHeight="1"/>
    <row r="89" s="2599" customFormat="1" ht="9.75" customHeight="1"/>
    <row r="90" s="2599" customFormat="1" ht="9.75" customHeight="1"/>
    <row r="91" s="2599" customFormat="1" ht="9.75" customHeight="1"/>
    <row r="92" s="2599" customFormat="1" ht="9.75" customHeight="1"/>
    <row r="93" s="2599" customFormat="1" ht="9.75" customHeight="1"/>
    <row r="94" s="2599" customFormat="1" ht="9.75" customHeight="1"/>
    <row r="95" s="2599" customFormat="1" ht="9.75" customHeight="1"/>
    <row r="96" s="2599" customFormat="1" ht="9.75" customHeight="1"/>
    <row r="97" s="2599" customFormat="1" ht="9.75" customHeight="1"/>
    <row r="98" s="2599" customFormat="1" ht="9.75" customHeight="1"/>
    <row r="99" s="2599" customFormat="1" ht="9.75" customHeight="1"/>
    <row r="100" s="2599" customFormat="1" ht="9.75" customHeight="1"/>
    <row r="101" s="2599" customFormat="1" ht="9.75" customHeight="1"/>
    <row r="102" s="2599" customFormat="1" ht="9.75" customHeight="1"/>
    <row r="103" s="2599" customFormat="1" ht="9.75" customHeight="1"/>
    <row r="104" s="2599" customFormat="1" ht="9.75" customHeight="1"/>
    <row r="105" s="2599" customFormat="1" ht="9.75" customHeight="1"/>
    <row r="106" s="2599" customFormat="1" ht="9.75" customHeight="1"/>
    <row r="107" s="2599" customFormat="1" ht="9.75" customHeight="1"/>
    <row r="108" s="2599" customFormat="1" ht="9.75" customHeight="1"/>
    <row r="109" s="2599" customFormat="1" ht="9.75" customHeight="1"/>
    <row r="110" s="2599" customFormat="1" ht="9.75" customHeight="1"/>
    <row r="111" s="2599" customFormat="1" ht="9.75" customHeight="1"/>
    <row r="112" s="2599" customFormat="1" ht="9.75" customHeight="1"/>
    <row r="113" s="2599" customFormat="1" ht="9.75" customHeight="1"/>
    <row r="114" s="2599" customFormat="1" ht="9.75" customHeight="1"/>
    <row r="115" s="2599" customFormat="1" ht="9.75" customHeight="1"/>
    <row r="116" s="2599" customFormat="1" ht="9.75" customHeight="1"/>
    <row r="117" s="2599" customFormat="1" ht="9.75" customHeight="1"/>
    <row r="118" s="2599" customFormat="1" ht="9.75" customHeight="1"/>
    <row r="119" s="2599" customFormat="1" ht="9.75" customHeight="1"/>
    <row r="120" s="2599" customFormat="1" ht="9.75" customHeight="1"/>
    <row r="121" s="2599" customFormat="1" ht="9.75" customHeight="1"/>
    <row r="122" s="2599" customFormat="1" ht="9.75" customHeight="1"/>
    <row r="123" s="2599" customFormat="1" ht="9.75" customHeight="1"/>
    <row r="124" s="2599" customFormat="1" ht="9.75" customHeight="1"/>
    <row r="125" s="2599" customFormat="1" ht="9.75" customHeight="1"/>
    <row r="126" s="2599" customFormat="1" ht="9.75" customHeight="1"/>
    <row r="127" s="2599" customFormat="1" ht="9.75" customHeight="1"/>
    <row r="128" s="2599" customFormat="1" ht="9.75" customHeight="1"/>
    <row r="129" s="2599" customFormat="1" ht="9.75" customHeight="1"/>
    <row r="130" s="2599" customFormat="1" ht="9.75" customHeight="1"/>
    <row r="131" s="2599" customFormat="1" ht="9.75" customHeight="1"/>
    <row r="132" s="2599" customFormat="1" ht="9.75" customHeight="1"/>
    <row r="133" s="2599" customFormat="1" ht="9.75" customHeight="1"/>
    <row r="134" s="2599" customFormat="1" ht="9.75" customHeight="1"/>
    <row r="135" s="2599" customFormat="1" ht="9.75" customHeight="1"/>
    <row r="136" s="2599" customFormat="1" ht="9.75" customHeight="1"/>
    <row r="137" s="2599" customFormat="1" ht="9.75" customHeight="1"/>
    <row r="138" s="2599" customFormat="1" ht="9.75" customHeight="1"/>
    <row r="139" s="2599" customFormat="1" ht="9.75" customHeight="1"/>
    <row r="140" s="2599" customFormat="1" ht="9.75" customHeight="1"/>
    <row r="141" s="2599" customFormat="1" ht="9.75" customHeight="1"/>
    <row r="142" s="2599" customFormat="1" ht="9.75" customHeight="1"/>
    <row r="143" s="2599" customFormat="1" ht="9.75" customHeight="1"/>
    <row r="144" s="2599" customFormat="1" ht="9.75" customHeight="1"/>
    <row r="145" s="2599" customFormat="1" ht="9.75" customHeight="1"/>
    <row r="146" s="2599" customFormat="1" ht="9.75" customHeight="1"/>
    <row r="147" s="2599" customFormat="1" ht="9.75" customHeight="1"/>
    <row r="148" s="2599" customFormat="1" ht="9.75" customHeight="1"/>
    <row r="149" s="2599" customFormat="1" ht="9.75" customHeight="1"/>
    <row r="150" s="2599" customFormat="1" ht="9.75" customHeight="1"/>
    <row r="151" s="2599" customFormat="1" ht="9.75" customHeight="1"/>
    <row r="152" s="2599" customFormat="1" ht="9.75" customHeight="1"/>
    <row r="153" s="2599" customFormat="1" ht="9.75" customHeight="1"/>
    <row r="154" s="2599" customFormat="1" ht="9.75" customHeight="1"/>
    <row r="155" s="2599" customFormat="1" ht="9.75" customHeight="1"/>
    <row r="156" s="2599" customFormat="1" ht="9.75" customHeight="1"/>
    <row r="157" s="2599" customFormat="1" ht="9.75" customHeight="1"/>
    <row r="158" s="2599" customFormat="1" ht="9.75" customHeight="1"/>
    <row r="159" s="2599" customFormat="1" ht="9.75" customHeight="1"/>
    <row r="160" s="2599" customFormat="1" ht="9.75" customHeight="1"/>
    <row r="161" s="2599" customFormat="1" ht="9.75" customHeight="1"/>
    <row r="162" s="2599" customFormat="1" ht="9.75" customHeight="1"/>
    <row r="163" s="2599" customFormat="1" ht="9.75" customHeight="1"/>
    <row r="164" s="2599" customFormat="1" ht="9.75" customHeight="1"/>
    <row r="165" s="2599" customFormat="1" ht="9.75" customHeight="1"/>
    <row r="166" s="2599" customFormat="1" ht="9.75" customHeight="1"/>
    <row r="167" s="2599" customFormat="1" ht="9.75" customHeight="1"/>
    <row r="168" s="2599" customFormat="1" ht="9.75" customHeight="1"/>
    <row r="169" s="2599" customFormat="1" ht="9.75" customHeight="1"/>
    <row r="170" s="2599" customFormat="1" ht="9.75" customHeight="1"/>
    <row r="171" s="2599" customFormat="1" ht="9.75" customHeight="1"/>
    <row r="172" s="2599" customFormat="1" ht="9.75" customHeight="1"/>
    <row r="173" s="2599" customFormat="1" ht="9.75" customHeight="1"/>
    <row r="174" s="2599" customFormat="1" ht="9.75" customHeight="1"/>
    <row r="175" s="2599" customFormat="1" ht="9.75" customHeight="1"/>
    <row r="176" s="2599" customFormat="1" ht="9.75" customHeight="1"/>
    <row r="177" s="2599" customFormat="1" ht="9.75" customHeight="1"/>
    <row r="178" s="2599" customFormat="1" ht="9.75" customHeight="1"/>
    <row r="179" s="2599" customFormat="1" ht="9.75" customHeight="1"/>
    <row r="180" s="2599" customFormat="1" ht="9.75" customHeight="1"/>
    <row r="181" s="2599" customFormat="1" ht="9.75" customHeight="1"/>
    <row r="182" s="2599" customFormat="1" ht="9.75" customHeight="1"/>
    <row r="183" s="2599" customFormat="1" ht="9.75" customHeight="1"/>
    <row r="184" s="2599" customFormat="1" ht="9.75" customHeight="1"/>
    <row r="185" s="2599" customFormat="1" ht="9.75" customHeight="1"/>
    <row r="186" s="2599" customFormat="1" ht="9.75" customHeight="1"/>
    <row r="187" s="2599" customFormat="1" ht="9.75" customHeight="1"/>
    <row r="188" s="2599" customFormat="1" ht="9.75" customHeight="1"/>
    <row r="189" s="2599" customFormat="1" ht="9.75" customHeight="1"/>
    <row r="190" s="2599" customFormat="1" ht="9.75" customHeight="1"/>
    <row r="191" s="2599" customFormat="1" ht="9.75" customHeight="1"/>
    <row r="192" s="2599" customFormat="1" ht="9.75" customHeight="1"/>
    <row r="193" s="2599" customFormat="1" ht="9.75" customHeight="1"/>
    <row r="194" s="2599" customFormat="1" ht="9.75" customHeight="1"/>
    <row r="195" s="2599" customFormat="1" ht="9.75" customHeight="1"/>
    <row r="196" s="2599" customFormat="1" ht="9.75" customHeight="1"/>
    <row r="197" s="2599" customFormat="1" ht="9.75" customHeight="1"/>
    <row r="198" s="2599" customFormat="1" ht="9.75" customHeight="1"/>
    <row r="199" s="2599" customFormat="1" ht="9.75" customHeight="1"/>
    <row r="200" s="2599" customFormat="1" ht="9.75" customHeight="1"/>
    <row r="201" s="2599" customFormat="1" ht="9.75" customHeight="1"/>
    <row r="202" s="2599" customFormat="1" ht="9.75" customHeight="1"/>
    <row r="203" s="2599" customFormat="1" ht="9.75" customHeight="1"/>
    <row r="204" s="2599" customFormat="1" ht="9.75" customHeight="1"/>
    <row r="205" s="2599" customFormat="1" ht="9.75" customHeight="1"/>
    <row r="206" s="2599" customFormat="1" ht="9.75" customHeight="1"/>
    <row r="207" s="2599" customFormat="1" ht="9.75" customHeight="1"/>
    <row r="208" s="2599" customFormat="1" ht="9.75" customHeight="1"/>
    <row r="209" s="2599" customFormat="1" ht="9.75" customHeight="1"/>
    <row r="210" s="2599" customFormat="1" ht="9.75" customHeight="1"/>
    <row r="211" s="2599" customFormat="1" ht="9.75" customHeight="1"/>
    <row r="212" s="2599" customFormat="1" ht="9.75" customHeight="1"/>
    <row r="213" s="2599" customFormat="1" ht="9.75" customHeight="1"/>
    <row r="214" s="2599" customFormat="1" ht="9.75" customHeight="1"/>
    <row r="215" s="2599" customFormat="1" ht="9.75" customHeight="1"/>
    <row r="216" s="2599" customFormat="1" ht="9.75" customHeight="1"/>
    <row r="217" s="2599" customFormat="1" ht="9.75" customHeight="1"/>
    <row r="218" s="2599" customFormat="1" ht="9.75" customHeight="1"/>
    <row r="219" s="2599" customFormat="1" ht="9.75" customHeight="1"/>
    <row r="220" s="2599" customFormat="1" ht="9.75" customHeight="1"/>
    <row r="221" s="2599" customFormat="1" ht="9.75" customHeight="1"/>
    <row r="222" s="2599" customFormat="1" ht="9.75" customHeight="1"/>
    <row r="223" s="2599" customFormat="1" ht="9.75" customHeight="1"/>
    <row r="224" s="2599" customFormat="1" ht="9.75" customHeight="1"/>
    <row r="225" s="2599" customFormat="1" ht="9.75" customHeight="1"/>
    <row r="226" s="2599" customFormat="1" ht="9.75" customHeight="1"/>
    <row r="227" s="2599" customFormat="1" ht="9.75" customHeight="1"/>
    <row r="228" s="2599" customFormat="1" ht="9.75" customHeight="1"/>
    <row r="229" s="2599" customFormat="1" ht="9.75" customHeight="1"/>
    <row r="230" s="2599" customFormat="1" ht="9.75" customHeight="1"/>
    <row r="231" s="2599" customFormat="1" ht="9.75" customHeight="1"/>
    <row r="232" s="2599" customFormat="1" ht="9.75" customHeight="1"/>
    <row r="233" s="2599" customFormat="1" ht="9.75" customHeight="1"/>
    <row r="234" s="2599" customFormat="1" ht="9.75" customHeight="1"/>
    <row r="235" s="2599" customFormat="1" ht="9.75" customHeight="1"/>
    <row r="236" s="2599" customFormat="1" ht="9.75" customHeight="1"/>
    <row r="237" s="2599" customFormat="1" ht="9.75" customHeight="1"/>
    <row r="238" s="2599" customFormat="1" ht="9.75" customHeight="1"/>
    <row r="239" s="2599" customFormat="1" ht="9.75" customHeight="1"/>
    <row r="240" s="2599" customFormat="1" ht="9.75" customHeight="1"/>
    <row r="241" s="2599" customFormat="1" ht="9.75" customHeight="1"/>
    <row r="242" s="2599" customFormat="1" ht="9.75" customHeight="1"/>
    <row r="243" s="2599" customFormat="1" ht="9.75" customHeight="1"/>
    <row r="244" s="2599" customFormat="1" ht="9.75" customHeight="1"/>
    <row r="245" s="2599" customFormat="1" ht="9.75" customHeight="1"/>
    <row r="246" s="2599" customFormat="1" ht="9.75" customHeight="1"/>
    <row r="247" s="2599" customFormat="1" ht="9.75" customHeight="1"/>
    <row r="248" s="2599" customFormat="1" ht="9.75" customHeight="1"/>
    <row r="249" s="2599" customFormat="1" ht="9.75" customHeight="1"/>
    <row r="250" s="2599" customFormat="1" ht="9.75" customHeight="1"/>
    <row r="251" s="2599" customFormat="1" ht="9.75" customHeight="1"/>
    <row r="252" s="2599" customFormat="1" ht="9.75" customHeight="1"/>
    <row r="253" s="2599" customFormat="1"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sheetData>
  <pageMargins left="0.65" right="0.25" top="0.5" bottom="0.5" header="0.25" footer="0.25"/>
  <pageSetup scale="94" orientation="portrait" r:id="rId1"/>
  <headerFooter alignWithMargins="0">
    <oddHeader>&amp;L&amp;"Arial,Regular"&amp;8 82&amp;R&amp;"Arial,Regular"&amp;8Road Initials: UPRR  Year: 2012</oddHeader>
    <oddFooter>&amp;L&amp;"Arial,Regular"&amp;8Railroad Annual Report R-1</oddFooter>
  </headerFooter>
</worksheet>
</file>

<file path=xl/worksheets/sheet72.xml><?xml version="1.0" encoding="utf-8"?>
<worksheet xmlns="http://schemas.openxmlformats.org/spreadsheetml/2006/main" xmlns:r="http://schemas.openxmlformats.org/officeDocument/2006/relationships">
  <sheetPr codeName="Sheet72">
    <pageSetUpPr fitToPage="1"/>
  </sheetPr>
  <dimension ref="A1:L1281"/>
  <sheetViews>
    <sheetView showGridLines="0" zoomScaleNormal="100" zoomScaleSheetLayoutView="80" workbookViewId="0"/>
  </sheetViews>
  <sheetFormatPr defaultRowHeight="9"/>
  <cols>
    <col min="1" max="2" width="4.625" style="3123" customWidth="1"/>
    <col min="3" max="3" width="15.5" style="3123" customWidth="1"/>
    <col min="4" max="4" width="9.25" style="3123" customWidth="1"/>
    <col min="5" max="5" width="10.5" style="3123" customWidth="1"/>
    <col min="6" max="6" width="9.125" style="3123" customWidth="1"/>
    <col min="7" max="7" width="8.125" style="3123" customWidth="1"/>
    <col min="8" max="8" width="13.875" style="3123" customWidth="1"/>
    <col min="9" max="9" width="10.125" style="3123" customWidth="1"/>
    <col min="10" max="10" width="4.625" style="3123" customWidth="1"/>
    <col min="11" max="16384" width="9" style="3123"/>
  </cols>
  <sheetData>
    <row r="1" spans="1:10" s="2599" customFormat="1" ht="10.7" customHeight="1">
      <c r="A1" s="2260"/>
      <c r="B1" s="2261"/>
      <c r="C1" s="2261"/>
      <c r="D1" s="2261"/>
      <c r="E1" s="2261"/>
      <c r="F1" s="3098"/>
      <c r="G1" s="2261"/>
      <c r="H1" s="2261"/>
      <c r="I1" s="2261"/>
      <c r="J1" s="2263"/>
    </row>
    <row r="2" spans="1:10" s="2599" customFormat="1" ht="10.7" customHeight="1">
      <c r="A2" s="1390" t="s">
        <v>2666</v>
      </c>
      <c r="B2" s="1824"/>
      <c r="C2" s="1824"/>
      <c r="D2" s="1426"/>
      <c r="E2" s="1824"/>
      <c r="F2" s="1824"/>
      <c r="G2" s="1824"/>
      <c r="H2" s="1824"/>
      <c r="I2" s="1824"/>
      <c r="J2" s="2593"/>
    </row>
    <row r="3" spans="1:10" s="2599" customFormat="1" ht="10.7" customHeight="1">
      <c r="A3" s="2596"/>
      <c r="B3" s="2249"/>
      <c r="C3" s="2249"/>
      <c r="D3" s="2249"/>
      <c r="E3" s="2249"/>
      <c r="F3" s="2249"/>
      <c r="G3" s="2249"/>
      <c r="H3" s="2249"/>
      <c r="I3" s="2249"/>
      <c r="J3" s="2248"/>
    </row>
    <row r="4" spans="1:10" s="2599" customFormat="1" ht="10.7" customHeight="1">
      <c r="A4" s="2596"/>
      <c r="B4" s="2249"/>
      <c r="C4" s="2249"/>
      <c r="D4" s="2249"/>
      <c r="E4" s="2249"/>
      <c r="F4" s="2249"/>
      <c r="G4" s="2249"/>
      <c r="H4" s="2249"/>
      <c r="I4" s="2249"/>
      <c r="J4" s="2248"/>
    </row>
    <row r="5" spans="1:10" s="2599" customFormat="1" ht="10.7" customHeight="1">
      <c r="A5" s="2264" t="s">
        <v>2460</v>
      </c>
      <c r="B5" s="2265"/>
      <c r="C5" s="2265"/>
      <c r="D5" s="2266"/>
      <c r="E5" s="2265"/>
      <c r="F5" s="2265"/>
      <c r="G5" s="2265"/>
      <c r="H5" s="2265"/>
      <c r="I5" s="2265"/>
      <c r="J5" s="2267"/>
    </row>
    <row r="6" spans="1:10" s="2599" customFormat="1" ht="10.7" customHeight="1">
      <c r="A6" s="3120"/>
      <c r="B6" s="2248"/>
      <c r="C6" s="3121" t="s">
        <v>2572</v>
      </c>
      <c r="D6" s="1372" t="s">
        <v>2463</v>
      </c>
      <c r="E6" s="1824"/>
      <c r="F6" s="1372"/>
      <c r="G6" s="1824"/>
      <c r="H6" s="2593"/>
      <c r="I6" s="2593"/>
      <c r="J6" s="2248"/>
    </row>
    <row r="7" spans="1:10" s="2599" customFormat="1" ht="10.7" customHeight="1">
      <c r="A7" s="3120"/>
      <c r="B7" s="2248"/>
      <c r="C7" s="2020" t="s">
        <v>2667</v>
      </c>
      <c r="D7" s="2017"/>
      <c r="E7" s="2832"/>
      <c r="F7" s="2017"/>
      <c r="G7" s="2832"/>
      <c r="H7" s="2832"/>
      <c r="I7" s="3122"/>
      <c r="J7" s="2248"/>
    </row>
    <row r="8" spans="1:10" s="2599" customFormat="1" ht="10.7" customHeight="1">
      <c r="A8" s="3120"/>
      <c r="B8" s="2248"/>
      <c r="C8" s="2248"/>
      <c r="D8" s="2248"/>
      <c r="E8" s="2019" t="s">
        <v>2575</v>
      </c>
      <c r="F8" s="1824" t="s">
        <v>2632</v>
      </c>
      <c r="G8" s="1547"/>
      <c r="H8" s="2252"/>
      <c r="I8" s="2252"/>
      <c r="J8" s="2248"/>
    </row>
    <row r="9" spans="1:10" s="2599" customFormat="1" ht="10.7" customHeight="1">
      <c r="A9" s="3120"/>
      <c r="B9" s="2248"/>
      <c r="C9" s="2248"/>
      <c r="D9" s="2248"/>
      <c r="E9" s="2248"/>
      <c r="F9" s="2832" t="s">
        <v>2668</v>
      </c>
      <c r="G9" s="2602"/>
      <c r="H9" s="2252"/>
      <c r="I9" s="2252"/>
      <c r="J9" s="2248"/>
    </row>
    <row r="10" spans="1:10" s="2599" customFormat="1" ht="10.7" customHeight="1">
      <c r="A10" s="3120"/>
      <c r="B10" s="2248"/>
      <c r="C10" s="3121" t="s">
        <v>2634</v>
      </c>
      <c r="D10" s="2248"/>
      <c r="E10" s="2248"/>
      <c r="F10" s="2248"/>
      <c r="G10" s="2252"/>
      <c r="H10" s="2252"/>
      <c r="I10" s="2252"/>
      <c r="J10" s="2248"/>
    </row>
    <row r="11" spans="1:10" s="2599" customFormat="1" ht="10.7" customHeight="1">
      <c r="A11" s="3120"/>
      <c r="B11" s="2248"/>
      <c r="C11" s="3121" t="s">
        <v>2669</v>
      </c>
      <c r="D11" s="2248"/>
      <c r="E11" s="2248"/>
      <c r="F11" s="2248"/>
      <c r="G11" s="2252"/>
      <c r="H11" s="2252" t="s">
        <v>2636</v>
      </c>
      <c r="I11" s="2252"/>
      <c r="J11" s="2248"/>
    </row>
    <row r="12" spans="1:10" s="2599" customFormat="1" ht="10.7" customHeight="1">
      <c r="A12" s="3120"/>
      <c r="B12" s="2248"/>
      <c r="C12" s="3121" t="s">
        <v>2637</v>
      </c>
      <c r="D12" s="2248"/>
      <c r="E12" s="3121"/>
      <c r="F12" s="2252"/>
      <c r="G12" s="2252"/>
      <c r="H12" s="2252" t="s">
        <v>2638</v>
      </c>
      <c r="I12" s="2252"/>
      <c r="J12" s="2248"/>
    </row>
    <row r="13" spans="1:10" s="2599" customFormat="1" ht="10.7" customHeight="1">
      <c r="A13" s="2253" t="s">
        <v>7</v>
      </c>
      <c r="B13" s="2252" t="s">
        <v>8</v>
      </c>
      <c r="C13" s="2252" t="s">
        <v>2639</v>
      </c>
      <c r="D13" s="2248"/>
      <c r="E13" s="3121" t="s">
        <v>2640</v>
      </c>
      <c r="F13" s="2252"/>
      <c r="G13" s="2252"/>
      <c r="H13" s="2252" t="s">
        <v>2641</v>
      </c>
      <c r="I13" s="2252"/>
      <c r="J13" s="2252" t="s">
        <v>7</v>
      </c>
    </row>
    <row r="14" spans="1:10" s="2599" customFormat="1" ht="10.7" customHeight="1">
      <c r="A14" s="2253" t="s">
        <v>12</v>
      </c>
      <c r="B14" s="2252" t="s">
        <v>13</v>
      </c>
      <c r="C14" s="2252" t="s">
        <v>2469</v>
      </c>
      <c r="D14" s="2252" t="s">
        <v>2642</v>
      </c>
      <c r="E14" s="2252" t="s">
        <v>2498</v>
      </c>
      <c r="F14" s="2252" t="s">
        <v>2647</v>
      </c>
      <c r="G14" s="2252" t="s">
        <v>1851</v>
      </c>
      <c r="H14" s="1855" t="s">
        <v>2643</v>
      </c>
      <c r="I14" s="2252" t="s">
        <v>2644</v>
      </c>
      <c r="J14" s="2252" t="s">
        <v>12</v>
      </c>
    </row>
    <row r="15" spans="1:10" s="2599" customFormat="1" ht="10.7" customHeight="1">
      <c r="A15" s="2255"/>
      <c r="B15" s="2943"/>
      <c r="C15" s="2558" t="s">
        <v>322</v>
      </c>
      <c r="D15" s="2558" t="s">
        <v>689</v>
      </c>
      <c r="E15" s="2558" t="s">
        <v>690</v>
      </c>
      <c r="F15" s="2558" t="s">
        <v>1930</v>
      </c>
      <c r="G15" s="2558" t="s">
        <v>1931</v>
      </c>
      <c r="H15" s="2558" t="s">
        <v>2645</v>
      </c>
      <c r="I15" s="2558" t="s">
        <v>2646</v>
      </c>
      <c r="J15" s="2943"/>
    </row>
    <row r="16" spans="1:10" s="2599" customFormat="1" ht="10.7" customHeight="1">
      <c r="A16" s="3120"/>
      <c r="B16" s="2248"/>
      <c r="C16" s="392"/>
      <c r="D16" s="392"/>
      <c r="E16" s="392"/>
      <c r="F16" s="392"/>
      <c r="G16" s="392"/>
      <c r="H16" s="392"/>
      <c r="I16" s="392"/>
      <c r="J16" s="2248"/>
    </row>
    <row r="17" spans="1:12" s="2599" customFormat="1" ht="10.7" customHeight="1">
      <c r="A17" s="3120"/>
      <c r="B17" s="2248"/>
      <c r="C17" s="452"/>
      <c r="D17" s="467"/>
      <c r="E17" s="467"/>
      <c r="F17" s="467"/>
      <c r="G17" s="467"/>
      <c r="H17" s="467"/>
      <c r="I17" s="467"/>
      <c r="J17" s="2248"/>
    </row>
    <row r="18" spans="1:12" s="2599" customFormat="1" ht="10.7" customHeight="1">
      <c r="A18" s="1125">
        <v>56</v>
      </c>
      <c r="B18" s="2248"/>
      <c r="C18" s="492"/>
      <c r="D18" s="495"/>
      <c r="E18" s="467"/>
      <c r="F18" s="467"/>
      <c r="G18" s="467"/>
      <c r="H18" s="467"/>
      <c r="I18" s="467"/>
      <c r="J18" s="2259">
        <v>56</v>
      </c>
    </row>
    <row r="19" spans="1:12" s="2599" customFormat="1" ht="10.7" customHeight="1">
      <c r="A19" s="2255"/>
      <c r="B19" s="2943"/>
      <c r="C19" s="496"/>
      <c r="D19" s="410"/>
      <c r="E19" s="410"/>
      <c r="F19" s="410"/>
      <c r="G19" s="410"/>
      <c r="H19" s="410"/>
      <c r="I19" s="410"/>
      <c r="J19" s="2943"/>
    </row>
    <row r="20" spans="1:12" s="2599" customFormat="1" ht="10.7" customHeight="1">
      <c r="A20" s="1125">
        <v>57</v>
      </c>
      <c r="B20" s="2248"/>
      <c r="C20" s="492"/>
      <c r="D20" s="495"/>
      <c r="E20" s="467"/>
      <c r="F20" s="467"/>
      <c r="G20" s="467"/>
      <c r="H20" s="467"/>
      <c r="I20" s="467"/>
      <c r="J20" s="2259">
        <v>57</v>
      </c>
    </row>
    <row r="21" spans="1:12" s="2599" customFormat="1" ht="10.7" customHeight="1">
      <c r="A21" s="3120"/>
      <c r="B21" s="2248"/>
      <c r="C21" s="492"/>
      <c r="D21" s="467"/>
      <c r="E21" s="467"/>
      <c r="F21" s="467"/>
      <c r="G21" s="467"/>
      <c r="H21" s="467"/>
      <c r="I21" s="467"/>
      <c r="J21" s="2248"/>
    </row>
    <row r="22" spans="1:12" s="2599" customFormat="1" ht="10.7" customHeight="1">
      <c r="A22" s="1851">
        <v>58</v>
      </c>
      <c r="B22" s="2282"/>
      <c r="C22" s="520"/>
      <c r="D22" s="521"/>
      <c r="E22" s="522"/>
      <c r="F22" s="522"/>
      <c r="G22" s="513"/>
      <c r="H22" s="513"/>
      <c r="I22" s="513"/>
      <c r="J22" s="2828">
        <v>58</v>
      </c>
    </row>
    <row r="23" spans="1:12" s="2599" customFormat="1" ht="10.7" customHeight="1">
      <c r="A23" s="3120"/>
      <c r="B23" s="2248"/>
      <c r="C23" s="523"/>
      <c r="D23" s="463"/>
      <c r="E23" s="463"/>
      <c r="F23" s="463"/>
      <c r="G23" s="467"/>
      <c r="H23" s="467"/>
      <c r="I23" s="467"/>
      <c r="J23" s="2248"/>
    </row>
    <row r="24" spans="1:12" s="2599" customFormat="1" ht="10.7" customHeight="1">
      <c r="A24" s="2595">
        <v>59</v>
      </c>
      <c r="B24" s="2943"/>
      <c r="C24" s="524">
        <v>2908</v>
      </c>
      <c r="D24" s="524">
        <v>12085</v>
      </c>
      <c r="E24" s="524">
        <v>24840</v>
      </c>
      <c r="F24" s="524">
        <v>36925</v>
      </c>
      <c r="G24" s="497"/>
      <c r="H24" s="497">
        <v>1126213</v>
      </c>
      <c r="I24" s="497"/>
      <c r="J24" s="2948">
        <v>59</v>
      </c>
      <c r="L24" s="525"/>
    </row>
    <row r="25" spans="1:12" s="2599" customFormat="1" ht="10.7" customHeight="1">
      <c r="A25" s="2595">
        <v>60</v>
      </c>
      <c r="B25" s="2943"/>
      <c r="C25" s="524"/>
      <c r="D25" s="524"/>
      <c r="E25" s="524"/>
      <c r="F25" s="524"/>
      <c r="G25" s="497"/>
      <c r="H25" s="497"/>
      <c r="I25" s="497"/>
      <c r="J25" s="2948">
        <v>60</v>
      </c>
      <c r="L25" s="525"/>
    </row>
    <row r="26" spans="1:12" s="2599" customFormat="1" ht="10.7" customHeight="1">
      <c r="A26" s="2595">
        <v>61</v>
      </c>
      <c r="B26" s="2943"/>
      <c r="C26" s="524"/>
      <c r="D26" s="524"/>
      <c r="E26" s="524"/>
      <c r="F26" s="524"/>
      <c r="G26" s="497"/>
      <c r="H26" s="497"/>
      <c r="I26" s="497"/>
      <c r="J26" s="2948">
        <v>61</v>
      </c>
      <c r="L26" s="525"/>
    </row>
    <row r="27" spans="1:12" s="2599" customFormat="1" ht="10.7" customHeight="1">
      <c r="A27" s="2595">
        <v>62</v>
      </c>
      <c r="B27" s="2943"/>
      <c r="C27" s="524"/>
      <c r="D27" s="524"/>
      <c r="E27" s="524"/>
      <c r="F27" s="524"/>
      <c r="G27" s="497"/>
      <c r="H27" s="497"/>
      <c r="I27" s="497"/>
      <c r="J27" s="2948">
        <v>62</v>
      </c>
      <c r="L27" s="525"/>
    </row>
    <row r="28" spans="1:12" s="2599" customFormat="1" ht="10.7" customHeight="1">
      <c r="A28" s="2595">
        <v>63</v>
      </c>
      <c r="B28" s="2943"/>
      <c r="C28" s="524"/>
      <c r="D28" s="524"/>
      <c r="E28" s="524"/>
      <c r="F28" s="524"/>
      <c r="G28" s="497"/>
      <c r="H28" s="497"/>
      <c r="I28" s="497"/>
      <c r="J28" s="2948">
        <v>63</v>
      </c>
      <c r="L28" s="525"/>
    </row>
    <row r="29" spans="1:12" s="2599" customFormat="1" ht="10.7" customHeight="1">
      <c r="A29" s="2595">
        <v>64</v>
      </c>
      <c r="B29" s="2943"/>
      <c r="C29" s="524"/>
      <c r="D29" s="524"/>
      <c r="E29" s="524"/>
      <c r="F29" s="524"/>
      <c r="G29" s="497"/>
      <c r="H29" s="497"/>
      <c r="I29" s="497"/>
      <c r="J29" s="2948">
        <v>64</v>
      </c>
      <c r="L29" s="525"/>
    </row>
    <row r="30" spans="1:12" s="2599" customFormat="1" ht="10.7" customHeight="1">
      <c r="A30" s="2595">
        <v>65</v>
      </c>
      <c r="B30" s="2943"/>
      <c r="C30" s="524"/>
      <c r="D30" s="524"/>
      <c r="E30" s="524"/>
      <c r="F30" s="524"/>
      <c r="G30" s="497"/>
      <c r="H30" s="497"/>
      <c r="I30" s="497"/>
      <c r="J30" s="2948">
        <v>65</v>
      </c>
      <c r="L30" s="525"/>
    </row>
    <row r="31" spans="1:12" s="2599" customFormat="1" ht="10.7" customHeight="1">
      <c r="A31" s="2595">
        <v>66</v>
      </c>
      <c r="B31" s="2943"/>
      <c r="C31" s="524"/>
      <c r="D31" s="524"/>
      <c r="E31" s="524"/>
      <c r="F31" s="524"/>
      <c r="G31" s="497"/>
      <c r="H31" s="526"/>
      <c r="I31" s="497"/>
      <c r="J31" s="2948">
        <v>66</v>
      </c>
      <c r="L31" s="525"/>
    </row>
    <row r="32" spans="1:12" s="2599" customFormat="1" ht="10.7" customHeight="1">
      <c r="A32" s="1125"/>
      <c r="B32" s="2248"/>
      <c r="C32" s="523"/>
      <c r="D32" s="523"/>
      <c r="E32" s="523"/>
      <c r="F32" s="523"/>
      <c r="G32" s="500"/>
      <c r="H32" s="508"/>
      <c r="I32" s="507"/>
      <c r="J32" s="2259"/>
      <c r="L32" s="525"/>
    </row>
    <row r="33" spans="1:12" s="2599" customFormat="1" ht="10.7" customHeight="1">
      <c r="A33" s="2255">
        <v>67</v>
      </c>
      <c r="B33" s="2943"/>
      <c r="C33" s="524">
        <v>7499</v>
      </c>
      <c r="D33" s="524">
        <v>21586</v>
      </c>
      <c r="E33" s="524">
        <v>29240</v>
      </c>
      <c r="F33" s="524">
        <v>50826</v>
      </c>
      <c r="G33" s="527"/>
      <c r="H33" s="528">
        <v>1443458</v>
      </c>
      <c r="I33" s="528"/>
      <c r="J33" s="2943">
        <v>67</v>
      </c>
      <c r="L33" s="525"/>
    </row>
    <row r="34" spans="1:12" s="2599" customFormat="1" ht="10.7" customHeight="1">
      <c r="A34" s="2595">
        <v>70</v>
      </c>
      <c r="B34" s="2943"/>
      <c r="C34" s="524">
        <f>C33+C24</f>
        <v>10407</v>
      </c>
      <c r="D34" s="524">
        <f>D33+D24</f>
        <v>33671</v>
      </c>
      <c r="E34" s="524">
        <f>E33+E24</f>
        <v>54080</v>
      </c>
      <c r="F34" s="524">
        <f>F33+F24</f>
        <v>87751</v>
      </c>
      <c r="G34" s="524"/>
      <c r="H34" s="497">
        <f>+H33+H24</f>
        <v>2569671</v>
      </c>
      <c r="I34" s="497"/>
      <c r="J34" s="2948">
        <v>70</v>
      </c>
      <c r="L34" s="525"/>
    </row>
    <row r="35" spans="1:12" s="2599" customFormat="1" ht="9.9499999999999993" customHeight="1">
      <c r="A35" s="2900"/>
      <c r="B35" s="2249"/>
      <c r="C35" s="2256"/>
      <c r="D35" s="3124"/>
      <c r="E35" s="3124"/>
      <c r="F35" s="3124"/>
      <c r="G35" s="3124"/>
      <c r="H35" s="3124"/>
      <c r="I35" s="3124"/>
      <c r="J35" s="2259"/>
    </row>
    <row r="36" spans="1:12" s="2599" customFormat="1" ht="9.9499999999999993" customHeight="1">
      <c r="A36" s="2900"/>
      <c r="B36" s="2249"/>
      <c r="C36" s="2256"/>
      <c r="D36" s="3124"/>
      <c r="E36" s="3124"/>
      <c r="F36" s="3124"/>
      <c r="G36" s="3124"/>
      <c r="H36" s="3124"/>
      <c r="I36" s="3124"/>
      <c r="J36" s="2259"/>
    </row>
    <row r="37" spans="1:12" s="2599" customFormat="1" ht="9.9499999999999993" customHeight="1">
      <c r="A37" s="2596"/>
      <c r="B37" s="2249"/>
      <c r="C37" s="2249"/>
      <c r="D37" s="2249"/>
      <c r="E37" s="1434"/>
      <c r="F37" s="2254" t="s">
        <v>617</v>
      </c>
      <c r="G37" s="2249"/>
      <c r="H37" s="2249"/>
      <c r="I37" s="2249"/>
      <c r="J37" s="2248"/>
    </row>
    <row r="38" spans="1:12" s="2599" customFormat="1" ht="9.9499999999999993" customHeight="1">
      <c r="A38" s="2596"/>
      <c r="B38" s="2249"/>
      <c r="C38" s="2249"/>
      <c r="D38" s="2249"/>
      <c r="E38" s="2249"/>
      <c r="F38" s="2249"/>
      <c r="G38" s="2249"/>
      <c r="H38" s="2249"/>
      <c r="I38" s="2249"/>
      <c r="J38" s="2248"/>
    </row>
    <row r="39" spans="1:12" s="2599" customFormat="1" ht="9.9499999999999993" customHeight="1">
      <c r="A39" s="2596"/>
      <c r="B39" s="2249"/>
      <c r="C39" s="2256"/>
      <c r="D39" s="2249"/>
      <c r="E39" s="2249"/>
      <c r="F39" s="2249"/>
      <c r="G39" s="2249"/>
      <c r="H39" s="2249"/>
      <c r="I39" s="2249"/>
      <c r="J39" s="2248"/>
    </row>
    <row r="40" spans="1:12" s="2599" customFormat="1" ht="9.9499999999999993" customHeight="1">
      <c r="A40" s="2596"/>
      <c r="B40" s="2249"/>
      <c r="C40" s="2249"/>
      <c r="D40" s="2249"/>
      <c r="E40" s="2249"/>
      <c r="F40" s="2249"/>
      <c r="G40" s="2249"/>
      <c r="H40" s="2249"/>
      <c r="I40" s="2249"/>
      <c r="J40" s="2248"/>
    </row>
    <row r="41" spans="1:12" s="2599" customFormat="1" ht="9.9499999999999993" customHeight="1">
      <c r="A41" s="2596"/>
      <c r="B41" s="2249"/>
      <c r="C41" s="2249"/>
      <c r="D41" s="2249"/>
      <c r="E41" s="2249"/>
      <c r="F41" s="2249"/>
      <c r="G41" s="2249"/>
      <c r="H41" s="2249"/>
      <c r="I41" s="2249"/>
      <c r="J41" s="2248"/>
    </row>
    <row r="42" spans="1:12" s="2599" customFormat="1" ht="9.9499999999999993" customHeight="1">
      <c r="A42" s="2596"/>
      <c r="B42" s="2249"/>
      <c r="C42" s="2249"/>
      <c r="D42" s="2249"/>
      <c r="E42" s="2249"/>
      <c r="F42" s="2249"/>
      <c r="G42" s="2249"/>
      <c r="H42" s="2249"/>
      <c r="I42" s="2249"/>
      <c r="J42" s="2248"/>
    </row>
    <row r="43" spans="1:12" s="2599" customFormat="1" ht="9.9499999999999993" customHeight="1">
      <c r="A43" s="2596"/>
      <c r="B43" s="2249"/>
      <c r="C43" s="2249"/>
      <c r="D43" s="2249"/>
      <c r="E43" s="2249"/>
      <c r="F43" s="2249"/>
      <c r="G43" s="2249"/>
      <c r="H43" s="2249"/>
      <c r="I43" s="2249"/>
      <c r="J43" s="2248"/>
    </row>
    <row r="44" spans="1:12" s="2599" customFormat="1" ht="9.9499999999999993" customHeight="1">
      <c r="A44" s="2596"/>
      <c r="B44" s="2249"/>
      <c r="C44" s="2249"/>
      <c r="D44" s="2249"/>
      <c r="E44" s="2249"/>
      <c r="F44" s="2249"/>
      <c r="G44" s="2249"/>
      <c r="H44" s="2249"/>
      <c r="I44" s="2249"/>
      <c r="J44" s="2248"/>
    </row>
    <row r="45" spans="1:12" s="2599" customFormat="1" ht="9.9499999999999993" customHeight="1">
      <c r="A45" s="2596"/>
      <c r="B45" s="2249"/>
      <c r="C45" s="2249"/>
      <c r="D45" s="2249"/>
      <c r="E45" s="2249"/>
      <c r="F45" s="2249"/>
      <c r="G45" s="2249"/>
      <c r="H45" s="2249"/>
      <c r="I45" s="2249"/>
      <c r="J45" s="2248"/>
    </row>
    <row r="46" spans="1:12" s="2599" customFormat="1" ht="9.9499999999999993" customHeight="1">
      <c r="A46" s="2596"/>
      <c r="B46" s="2249"/>
      <c r="C46" s="2249"/>
      <c r="D46" s="2249"/>
      <c r="E46" s="2249"/>
      <c r="F46" s="2249"/>
      <c r="G46" s="2249"/>
      <c r="H46" s="2249"/>
      <c r="I46" s="2249"/>
      <c r="J46" s="2248"/>
    </row>
    <row r="47" spans="1:12" s="2599" customFormat="1" ht="9.9499999999999993" customHeight="1">
      <c r="A47" s="2596"/>
      <c r="B47" s="2249"/>
      <c r="C47" s="2249"/>
      <c r="D47" s="2249"/>
      <c r="E47" s="2249"/>
      <c r="F47" s="2249"/>
      <c r="G47" s="2249"/>
      <c r="H47" s="2249"/>
      <c r="I47" s="2249"/>
      <c r="J47" s="2248"/>
    </row>
    <row r="48" spans="1:12" s="2599" customFormat="1" ht="9.9499999999999993" customHeight="1">
      <c r="A48" s="2596"/>
      <c r="B48" s="2249"/>
      <c r="C48" s="2249"/>
      <c r="D48" s="2249"/>
      <c r="E48" s="2249"/>
      <c r="F48" s="2249"/>
      <c r="G48" s="2249"/>
      <c r="H48" s="2249"/>
      <c r="I48" s="2249"/>
      <c r="J48" s="2248"/>
    </row>
    <row r="49" spans="1:10" s="2599" customFormat="1" ht="9.9499999999999993" customHeight="1">
      <c r="A49" s="2596"/>
      <c r="B49" s="2249"/>
      <c r="C49" s="2249"/>
      <c r="D49" s="2249"/>
      <c r="E49" s="2249"/>
      <c r="F49" s="2249"/>
      <c r="G49" s="2249"/>
      <c r="H49" s="2249"/>
      <c r="I49" s="2249"/>
      <c r="J49" s="2248"/>
    </row>
    <row r="50" spans="1:10" s="2599" customFormat="1" ht="9.9499999999999993" customHeight="1">
      <c r="A50" s="2596"/>
      <c r="B50" s="2249"/>
      <c r="C50" s="2249"/>
      <c r="D50" s="2249"/>
      <c r="E50" s="2249"/>
      <c r="F50" s="2249"/>
      <c r="G50" s="2249"/>
      <c r="H50" s="2249"/>
      <c r="I50" s="2249"/>
      <c r="J50" s="2248"/>
    </row>
    <row r="51" spans="1:10" s="2599" customFormat="1" ht="9.9499999999999993" customHeight="1">
      <c r="A51" s="2596"/>
      <c r="B51" s="2249"/>
      <c r="C51" s="2249"/>
      <c r="D51" s="2249"/>
      <c r="E51" s="2249"/>
      <c r="F51" s="2249"/>
      <c r="G51" s="2249"/>
      <c r="H51" s="2249"/>
      <c r="I51" s="2249"/>
      <c r="J51" s="2248"/>
    </row>
    <row r="52" spans="1:10" s="2599" customFormat="1" ht="9.9499999999999993" customHeight="1">
      <c r="A52" s="2596"/>
      <c r="B52" s="2249"/>
      <c r="C52" s="2249"/>
      <c r="D52" s="2249"/>
      <c r="E52" s="2249"/>
      <c r="F52" s="2249"/>
      <c r="G52" s="2249"/>
      <c r="H52" s="2249"/>
      <c r="I52" s="2249"/>
      <c r="J52" s="2248"/>
    </row>
    <row r="53" spans="1:10" s="2599" customFormat="1" ht="9.9499999999999993" customHeight="1">
      <c r="A53" s="2596"/>
      <c r="B53" s="2249"/>
      <c r="C53" s="2249"/>
      <c r="D53" s="2249"/>
      <c r="E53" s="2249"/>
      <c r="F53" s="2249"/>
      <c r="G53" s="2249"/>
      <c r="H53" s="2249"/>
      <c r="I53" s="2249"/>
      <c r="J53" s="2248"/>
    </row>
    <row r="54" spans="1:10" s="2599" customFormat="1" ht="9.9499999999999993" customHeight="1">
      <c r="A54" s="2596"/>
      <c r="B54" s="2249"/>
      <c r="C54" s="2249"/>
      <c r="D54" s="2249"/>
      <c r="E54" s="2249"/>
      <c r="F54" s="2249"/>
      <c r="G54" s="2249"/>
      <c r="H54" s="2249"/>
      <c r="I54" s="2249"/>
      <c r="J54" s="2248"/>
    </row>
    <row r="55" spans="1:10" s="2599" customFormat="1" ht="9.9499999999999993" customHeight="1">
      <c r="A55" s="2596"/>
      <c r="B55" s="2249"/>
      <c r="C55" s="2249"/>
      <c r="D55" s="2249"/>
      <c r="E55" s="2249"/>
      <c r="F55" s="2249"/>
      <c r="G55" s="2249"/>
      <c r="H55" s="2249"/>
      <c r="I55" s="2249"/>
      <c r="J55" s="2248"/>
    </row>
    <row r="56" spans="1:10" s="2599" customFormat="1" ht="9.9499999999999993" customHeight="1">
      <c r="A56" s="2596"/>
      <c r="B56" s="2249"/>
      <c r="C56" s="2249"/>
      <c r="D56" s="2249"/>
      <c r="E56" s="2249"/>
      <c r="F56" s="2249"/>
      <c r="G56" s="2249"/>
      <c r="H56" s="2249"/>
      <c r="I56" s="2249"/>
      <c r="J56" s="2248"/>
    </row>
    <row r="57" spans="1:10" s="2599" customFormat="1" ht="9.9499999999999993" customHeight="1">
      <c r="A57" s="2596"/>
      <c r="B57" s="2249"/>
      <c r="C57" s="2249"/>
      <c r="D57" s="2249"/>
      <c r="E57" s="2249"/>
      <c r="F57" s="2249"/>
      <c r="G57" s="2249"/>
      <c r="H57" s="2249"/>
      <c r="I57" s="2249"/>
      <c r="J57" s="2248"/>
    </row>
    <row r="58" spans="1:10" s="2599" customFormat="1" ht="9.9499999999999993" customHeight="1">
      <c r="A58" s="2596"/>
      <c r="B58" s="2249"/>
      <c r="C58" s="2249"/>
      <c r="D58" s="2249"/>
      <c r="E58" s="2249"/>
      <c r="F58" s="2249"/>
      <c r="G58" s="2249"/>
      <c r="H58" s="2249"/>
      <c r="I58" s="2249"/>
      <c r="J58" s="2248"/>
    </row>
    <row r="59" spans="1:10" s="2599" customFormat="1" ht="9.1999999999999993" customHeight="1">
      <c r="A59" s="2596"/>
      <c r="B59" s="2249"/>
      <c r="C59" s="2249"/>
      <c r="D59" s="2249"/>
      <c r="E59" s="2249"/>
      <c r="F59" s="2249"/>
      <c r="G59" s="2249"/>
      <c r="H59" s="2249"/>
      <c r="I59" s="2249"/>
      <c r="J59" s="2248"/>
    </row>
    <row r="60" spans="1:10" s="2599" customFormat="1" ht="9.1999999999999993" customHeight="1">
      <c r="A60" s="2596"/>
      <c r="B60" s="2249"/>
      <c r="C60" s="2249"/>
      <c r="D60" s="2249"/>
      <c r="E60" s="2249"/>
      <c r="F60" s="2249"/>
      <c r="G60" s="2249"/>
      <c r="H60" s="2249"/>
      <c r="I60" s="2249"/>
      <c r="J60" s="2248"/>
    </row>
    <row r="61" spans="1:10" s="2599" customFormat="1" ht="9.9499999999999993" customHeight="1">
      <c r="A61" s="2596"/>
      <c r="B61" s="2249"/>
      <c r="C61" s="2249"/>
      <c r="D61" s="2249"/>
      <c r="E61" s="2249"/>
      <c r="F61" s="2249"/>
      <c r="G61" s="2249"/>
      <c r="H61" s="2249"/>
      <c r="I61" s="2249"/>
      <c r="J61" s="2248"/>
    </row>
    <row r="62" spans="1:10" s="2599" customFormat="1" ht="9.9499999999999993" customHeight="1">
      <c r="A62" s="2596"/>
      <c r="B62" s="2249"/>
      <c r="C62" s="2249"/>
      <c r="D62" s="2249"/>
      <c r="E62" s="2249"/>
      <c r="F62" s="2249"/>
      <c r="G62" s="2249"/>
      <c r="H62" s="2249"/>
      <c r="I62" s="2249"/>
      <c r="J62" s="2248"/>
    </row>
    <row r="63" spans="1:10" s="2599" customFormat="1" ht="9.9499999999999993" customHeight="1">
      <c r="A63" s="2596"/>
      <c r="B63" s="2249"/>
      <c r="C63" s="2249"/>
      <c r="D63" s="2249"/>
      <c r="E63" s="2249"/>
      <c r="F63" s="2249"/>
      <c r="G63" s="2249"/>
      <c r="H63" s="2249"/>
      <c r="I63" s="2249"/>
      <c r="J63" s="2248"/>
    </row>
    <row r="64" spans="1:10" s="2599" customFormat="1" ht="9.9499999999999993" customHeight="1">
      <c r="A64" s="2596"/>
      <c r="B64" s="2249"/>
      <c r="C64" s="2249"/>
      <c r="D64" s="2249"/>
      <c r="E64" s="2249"/>
      <c r="F64" s="2249"/>
      <c r="G64" s="2249"/>
      <c r="H64" s="2249"/>
      <c r="I64" s="2249"/>
      <c r="J64" s="2248"/>
    </row>
    <row r="65" spans="1:10" s="2599" customFormat="1" ht="9.9499999999999993" customHeight="1">
      <c r="A65" s="2596"/>
      <c r="B65" s="2249"/>
      <c r="C65" s="2249"/>
      <c r="D65" s="2249"/>
      <c r="E65" s="2249"/>
      <c r="F65" s="2249"/>
      <c r="G65" s="2249"/>
      <c r="H65" s="2249"/>
      <c r="I65" s="2249"/>
      <c r="J65" s="2248"/>
    </row>
    <row r="66" spans="1:10" s="2599" customFormat="1" ht="9.9499999999999993" customHeight="1">
      <c r="A66" s="2596"/>
      <c r="B66" s="2249"/>
      <c r="C66" s="2249"/>
      <c r="D66" s="2249"/>
      <c r="E66" s="2249"/>
      <c r="F66" s="2249"/>
      <c r="G66" s="2249"/>
      <c r="H66" s="2249"/>
      <c r="I66" s="2249"/>
      <c r="J66" s="2248"/>
    </row>
    <row r="67" spans="1:10" s="2599" customFormat="1" ht="9.75" customHeight="1">
      <c r="A67" s="2596"/>
      <c r="B67" s="2249"/>
      <c r="C67" s="2249"/>
      <c r="D67" s="2249"/>
      <c r="E67" s="2249"/>
      <c r="F67" s="2249"/>
      <c r="G67" s="2249"/>
      <c r="H67" s="2249"/>
      <c r="I67" s="2249"/>
      <c r="J67" s="2248"/>
    </row>
    <row r="68" spans="1:10" s="2599" customFormat="1" ht="9.75" customHeight="1">
      <c r="A68" s="2594"/>
      <c r="B68" s="2965"/>
      <c r="C68" s="2965"/>
      <c r="D68" s="2965"/>
      <c r="E68" s="2965"/>
      <c r="F68" s="2965"/>
      <c r="G68" s="2965"/>
      <c r="H68" s="2965"/>
      <c r="I68" s="2965"/>
      <c r="J68" s="2943"/>
    </row>
    <row r="69" spans="1:10" s="2599" customFormat="1" ht="9.75" customHeight="1"/>
    <row r="70" spans="1:10" s="2599" customFormat="1" ht="9.75" customHeight="1"/>
    <row r="71" spans="1:10" s="2599" customFormat="1" ht="9.75" customHeight="1"/>
    <row r="72" spans="1:10" s="2599" customFormat="1" ht="9.75" customHeight="1"/>
    <row r="73" spans="1:10" s="2599" customFormat="1" ht="9.75" customHeight="1"/>
    <row r="74" spans="1:10" s="2599" customFormat="1" ht="9.75" customHeight="1"/>
    <row r="75" spans="1:10" s="2599" customFormat="1" ht="9.75" customHeight="1"/>
    <row r="76" spans="1:10" s="2599" customFormat="1" ht="9.75" customHeight="1"/>
    <row r="77" spans="1:10" s="2599" customFormat="1" ht="9.75" customHeight="1"/>
    <row r="78" spans="1:10" s="2599" customFormat="1" ht="9.75" customHeight="1"/>
    <row r="79" spans="1:10" s="2599" customFormat="1" ht="9.75" customHeight="1"/>
    <row r="80" spans="1:10" s="2599" customFormat="1" ht="9.75" customHeight="1"/>
    <row r="81" s="2599" customFormat="1" ht="9.75" customHeight="1"/>
    <row r="82" s="2599" customFormat="1" ht="9.75" customHeight="1"/>
    <row r="83" s="2599" customFormat="1" ht="9.75" customHeight="1"/>
    <row r="84" s="2599" customFormat="1" ht="9.75" customHeight="1"/>
    <row r="85" s="2599" customFormat="1" ht="9.75" customHeight="1"/>
    <row r="86" s="2599" customFormat="1" ht="9.75" customHeight="1"/>
    <row r="87" s="2599" customFormat="1" ht="9.75" customHeight="1"/>
    <row r="88" s="2599" customFormat="1" ht="9.75" customHeight="1"/>
    <row r="89" s="2599" customFormat="1" ht="9.75" customHeight="1"/>
    <row r="90" s="2599" customFormat="1" ht="9.75" customHeight="1"/>
    <row r="91" s="2599" customFormat="1" ht="9.75" customHeight="1"/>
    <row r="92" s="2599" customFormat="1" ht="9.75" customHeight="1"/>
    <row r="93" s="2599" customFormat="1" ht="9.75" customHeight="1"/>
    <row r="94" s="2599" customFormat="1" ht="9.75" customHeight="1"/>
    <row r="95" s="2599" customFormat="1" ht="9.75" customHeight="1"/>
    <row r="96" s="2599" customFormat="1" ht="9.75" customHeight="1"/>
    <row r="97" s="2599" customFormat="1" ht="9.75" customHeight="1"/>
    <row r="98" s="2599" customFormat="1" ht="9.75" customHeight="1"/>
    <row r="99" s="2599" customFormat="1" ht="9.75" customHeight="1"/>
    <row r="100" s="2599" customFormat="1" ht="9.75" customHeight="1"/>
    <row r="101" s="2599" customFormat="1" ht="9.75" customHeight="1"/>
    <row r="102" s="2599" customFormat="1" ht="9.75" customHeight="1"/>
    <row r="103" s="2599" customFormat="1" ht="9.75" customHeight="1"/>
    <row r="104" s="2599" customFormat="1" ht="9.75" customHeight="1"/>
    <row r="105" s="2599" customFormat="1" ht="9.75" customHeight="1"/>
    <row r="106" s="2599" customFormat="1" ht="9.75" customHeight="1"/>
    <row r="107" s="2599" customFormat="1" ht="9.75" customHeight="1"/>
    <row r="108" s="2599" customFormat="1" ht="9.75" customHeight="1"/>
    <row r="109" s="2599" customFormat="1" ht="9.75" customHeight="1"/>
    <row r="110" s="2599" customFormat="1" ht="9.75" customHeight="1"/>
    <row r="111" s="2599" customFormat="1" ht="9.75" customHeight="1"/>
    <row r="112" s="2599" customFormat="1" ht="9.75" customHeight="1"/>
    <row r="113" s="2599" customFormat="1" ht="9.75" customHeight="1"/>
    <row r="114" s="2599" customFormat="1" ht="9.75" customHeight="1"/>
    <row r="115" s="2599" customFormat="1" ht="9.75" customHeight="1"/>
    <row r="116" s="2599" customFormat="1" ht="9.75" customHeight="1"/>
    <row r="117" s="2599" customFormat="1" ht="9.75" customHeight="1"/>
    <row r="118" s="2599" customFormat="1" ht="9.75" customHeight="1"/>
    <row r="119" s="2599" customFormat="1" ht="9.75" customHeight="1"/>
    <row r="120" s="2599" customFormat="1" ht="9.75" customHeight="1"/>
    <row r="121" s="2599" customFormat="1" ht="9.75" customHeight="1"/>
    <row r="122" s="2599" customFormat="1" ht="9.75" customHeight="1"/>
    <row r="123" s="2599" customFormat="1" ht="9.75" customHeight="1"/>
    <row r="124" s="2599" customFormat="1" ht="9.75" customHeight="1"/>
    <row r="125" s="2599" customFormat="1" ht="9.75" customHeight="1"/>
    <row r="126" s="2599" customFormat="1" ht="9.75" customHeight="1"/>
    <row r="127" s="2599" customFormat="1" ht="9.75" customHeight="1"/>
    <row r="128" s="2599" customFormat="1" ht="9.75" customHeight="1"/>
    <row r="129" s="2599" customFormat="1" ht="9.75" customHeight="1"/>
    <row r="130" s="2599" customFormat="1" ht="9.75" customHeight="1"/>
    <row r="131" s="2599" customFormat="1" ht="9.75" customHeight="1"/>
    <row r="132" s="2599" customFormat="1" ht="9.75" customHeight="1"/>
    <row r="133" s="2599" customFormat="1" ht="9.75" customHeight="1"/>
    <row r="134" s="2599" customFormat="1" ht="9.75" customHeight="1"/>
    <row r="135" s="2599" customFormat="1" ht="9.75" customHeight="1"/>
    <row r="136" s="2599" customFormat="1" ht="9.75" customHeight="1"/>
    <row r="137" s="2599" customFormat="1" ht="9.75" customHeight="1"/>
    <row r="138" s="2599" customFormat="1" ht="9.75" customHeight="1"/>
    <row r="139" s="2599" customFormat="1" ht="9.75" customHeight="1"/>
    <row r="140" s="2599" customFormat="1" ht="9.75" customHeight="1"/>
    <row r="141" s="2599" customFormat="1" ht="9.75" customHeight="1"/>
    <row r="142" s="2599" customFormat="1" ht="9.75" customHeight="1"/>
    <row r="143" s="2599" customFormat="1" ht="9.75" customHeight="1"/>
    <row r="144" s="2599" customFormat="1" ht="9.75" customHeight="1"/>
    <row r="145" s="2599" customFormat="1" ht="9.75" customHeight="1"/>
    <row r="146" s="2599" customFormat="1" ht="9.75" customHeight="1"/>
    <row r="147" s="2599" customFormat="1" ht="9.75" customHeight="1"/>
    <row r="148" s="2599" customFormat="1" ht="9.75" customHeight="1"/>
    <row r="149" s="2599" customFormat="1" ht="9.75" customHeight="1"/>
    <row r="150" s="2599" customFormat="1" ht="9.75" customHeight="1"/>
    <row r="151" s="2599" customFormat="1" ht="9.75" customHeight="1"/>
    <row r="152" s="2599" customFormat="1" ht="9.75" customHeight="1"/>
    <row r="153" s="2599" customFormat="1" ht="9.75" customHeight="1"/>
    <row r="154" s="2599" customFormat="1" ht="9.75" customHeight="1"/>
    <row r="155" s="2599" customFormat="1" ht="9.75" customHeight="1"/>
    <row r="156" s="2599" customFormat="1" ht="9.75" customHeight="1"/>
    <row r="157" s="2599" customFormat="1" ht="9.75" customHeight="1"/>
    <row r="158" s="2599" customFormat="1" ht="9.75" customHeight="1"/>
    <row r="159" s="2599" customFormat="1" ht="9.75" customHeight="1"/>
    <row r="160" s="2599" customFormat="1" ht="9.75" customHeight="1"/>
    <row r="161" s="2599" customFormat="1" ht="9.75" customHeight="1"/>
    <row r="162" s="2599" customFormat="1" ht="9.75" customHeight="1"/>
    <row r="163" s="2599" customFormat="1" ht="9.75" customHeight="1"/>
    <row r="164" s="2599" customFormat="1" ht="9.75" customHeight="1"/>
    <row r="165" s="2599" customFormat="1" ht="9.75" customHeight="1"/>
    <row r="166" s="2599" customFormat="1" ht="9.75" customHeight="1"/>
    <row r="167" s="2599" customFormat="1" ht="9.75" customHeight="1"/>
    <row r="168" s="2599" customFormat="1" ht="9.75" customHeight="1"/>
    <row r="169" s="2599" customFormat="1" ht="9.75" customHeight="1"/>
    <row r="170" s="2599" customFormat="1" ht="9.75" customHeight="1"/>
    <row r="171" s="2599" customFormat="1" ht="9.75" customHeight="1"/>
    <row r="172" s="2599" customFormat="1" ht="9.75" customHeight="1"/>
    <row r="173" s="2599" customFormat="1" ht="9.75" customHeight="1"/>
    <row r="174" s="2599" customFormat="1" ht="9.75" customHeight="1"/>
    <row r="175" s="2599" customFormat="1" ht="9.75" customHeight="1"/>
    <row r="176" s="2599" customFormat="1" ht="9.75" customHeight="1"/>
    <row r="177" s="2599" customFormat="1" ht="9.75" customHeight="1"/>
    <row r="178" s="2599" customFormat="1" ht="9.75" customHeight="1"/>
    <row r="179" s="2599" customFormat="1" ht="9.75" customHeight="1"/>
    <row r="180" s="2599" customFormat="1" ht="9.75" customHeight="1"/>
    <row r="181" s="2599" customFormat="1" ht="9.75" customHeight="1"/>
    <row r="182" s="2599" customFormat="1" ht="9.75" customHeight="1"/>
    <row r="183" s="2599" customFormat="1" ht="9.75" customHeight="1"/>
    <row r="184" s="2599" customFormat="1" ht="9.75" customHeight="1"/>
    <row r="185" s="2599" customFormat="1" ht="9.75" customHeight="1"/>
    <row r="186" s="2599" customFormat="1" ht="9.75" customHeight="1"/>
    <row r="187" s="2599" customFormat="1" ht="9.75" customHeight="1"/>
    <row r="188" s="2599" customFormat="1" ht="9.75" customHeight="1"/>
    <row r="189" s="2599" customFormat="1" ht="9.75" customHeight="1"/>
    <row r="190" s="2599" customFormat="1" ht="9.75" customHeight="1"/>
    <row r="191" s="2599" customFormat="1" ht="9.75" customHeight="1"/>
    <row r="192" s="2599" customFormat="1" ht="9.75" customHeight="1"/>
    <row r="193" s="2599" customFormat="1" ht="9.75" customHeight="1"/>
    <row r="194" s="2599" customFormat="1" ht="9.75" customHeight="1"/>
    <row r="195" s="2599" customFormat="1" ht="9.75" customHeight="1"/>
    <row r="196" s="2599" customFormat="1" ht="9.75" customHeight="1"/>
    <row r="197" s="2599" customFormat="1" ht="9.75" customHeight="1"/>
    <row r="198" s="2599" customFormat="1" ht="9.75" customHeight="1"/>
    <row r="199" s="2599" customFormat="1" ht="9.75" customHeight="1"/>
    <row r="200" s="2599" customFormat="1" ht="9.75" customHeight="1"/>
    <row r="201" s="2599" customFormat="1" ht="9.75" customHeight="1"/>
    <row r="202" s="2599" customFormat="1" ht="9.75" customHeight="1"/>
    <row r="203" s="2599" customFormat="1" ht="9.75" customHeight="1"/>
    <row r="204" s="2599" customFormat="1" ht="9.75" customHeight="1"/>
    <row r="205" s="2599" customFormat="1" ht="9.75" customHeight="1"/>
    <row r="206" s="2599" customFormat="1" ht="9.75" customHeight="1"/>
    <row r="207" s="2599" customFormat="1" ht="9.75" customHeight="1"/>
    <row r="208" s="2599" customFormat="1" ht="9.75" customHeight="1"/>
    <row r="209" s="2599" customFormat="1" ht="9.75" customHeight="1"/>
    <row r="210" s="2599" customFormat="1" ht="9.75" customHeight="1"/>
    <row r="211" s="2599" customFormat="1" ht="9.75" customHeight="1"/>
    <row r="212" s="2599" customFormat="1" ht="9.75" customHeight="1"/>
    <row r="213" s="2599" customFormat="1" ht="9.75" customHeight="1"/>
    <row r="214" s="2599" customFormat="1" ht="9.75" customHeight="1"/>
    <row r="215" s="2599" customFormat="1" ht="9.75" customHeight="1"/>
    <row r="216" s="2599" customFormat="1" ht="9.75" customHeight="1"/>
    <row r="217" s="2599" customFormat="1" ht="9.75" customHeight="1"/>
    <row r="218" s="2599" customFormat="1" ht="9.75" customHeight="1"/>
    <row r="219" s="2599" customFormat="1" ht="9.75" customHeight="1"/>
    <row r="220" s="2599" customFormat="1" ht="9.75" customHeight="1"/>
    <row r="221" s="2599" customFormat="1" ht="9.75" customHeight="1"/>
    <row r="222" s="2599" customFormat="1" ht="9.75" customHeight="1"/>
    <row r="223" s="2599" customFormat="1" ht="9.75" customHeight="1"/>
    <row r="224" s="2599" customFormat="1" ht="9.75" customHeight="1"/>
    <row r="225" s="2599" customFormat="1" ht="9.75" customHeight="1"/>
    <row r="226" s="2599" customFormat="1" ht="9.75" customHeight="1"/>
    <row r="227" s="2599" customFormat="1" ht="9.75" customHeight="1"/>
    <row r="228" s="2599" customFormat="1" ht="9.75" customHeight="1"/>
    <row r="229" s="2599" customFormat="1" ht="9.75" customHeight="1"/>
    <row r="230" s="2599" customFormat="1" ht="9.75" customHeight="1"/>
    <row r="231" s="2599" customFormat="1" ht="9.75" customHeight="1"/>
    <row r="232" s="2599" customFormat="1" ht="9.75" customHeight="1"/>
    <row r="233" s="2599" customFormat="1" ht="9.75" customHeight="1"/>
    <row r="234" s="2599" customFormat="1" ht="9.75" customHeight="1"/>
    <row r="235" s="2599" customFormat="1" ht="9.75" customHeight="1"/>
    <row r="236" s="2599" customFormat="1" ht="9.75" customHeight="1"/>
    <row r="237" s="2599" customFormat="1" ht="9.75" customHeight="1"/>
    <row r="238" s="2599" customFormat="1" ht="9.75" customHeight="1"/>
    <row r="239" s="2599" customFormat="1" ht="9.75" customHeight="1"/>
    <row r="240" s="2599" customFormat="1" ht="9.75" customHeight="1"/>
    <row r="241" s="2599" customFormat="1" ht="9.75" customHeight="1"/>
    <row r="242" s="2599" customFormat="1" ht="9.75" customHeight="1"/>
    <row r="243" s="2599" customFormat="1" ht="9.75" customHeight="1"/>
    <row r="244" s="2599" customFormat="1"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row r="1276" ht="9.75" customHeight="1"/>
    <row r="1277" ht="9.75" customHeight="1"/>
    <row r="1278" ht="9.75" customHeight="1"/>
    <row r="1279" ht="9.75" customHeight="1"/>
    <row r="1280" ht="9.75" customHeight="1"/>
    <row r="1281" ht="9.75" customHeight="1"/>
  </sheetData>
  <pageMargins left="0.65" right="0.25" top="0.5" bottom="0.5" header="0.25" footer="0.25"/>
  <pageSetup scale="92" orientation="portrait" r:id="rId1"/>
  <headerFooter alignWithMargins="0">
    <oddHeader>&amp;L&amp;"Arial,Regular"&amp;8Road Initials: UPRR  Year: 2012&amp;R&amp;"Arial,Regular"&amp;8 83</oddHeader>
    <oddFooter>&amp;L&amp;"Arial,Regular"&amp;8Railroad Annual Report R-1</oddFooter>
  </headerFooter>
</worksheet>
</file>

<file path=xl/worksheets/sheet73.xml><?xml version="1.0" encoding="utf-8"?>
<worksheet xmlns="http://schemas.openxmlformats.org/spreadsheetml/2006/main" xmlns:r="http://schemas.openxmlformats.org/officeDocument/2006/relationships">
  <sheetPr codeName="Sheet73">
    <pageSetUpPr fitToPage="1"/>
  </sheetPr>
  <dimension ref="A1:G82"/>
  <sheetViews>
    <sheetView zoomScaleNormal="100" zoomScaleSheetLayoutView="100" workbookViewId="0"/>
  </sheetViews>
  <sheetFormatPr defaultRowHeight="9.75"/>
  <cols>
    <col min="1" max="1" width="3.625" style="2530" customWidth="1"/>
    <col min="2" max="2" width="35.625" style="2530" customWidth="1"/>
    <col min="3" max="6" width="14.125" style="2530" customWidth="1"/>
    <col min="7" max="7" width="6.5" style="2530" customWidth="1"/>
    <col min="8" max="16384" width="9" style="2530"/>
  </cols>
  <sheetData>
    <row r="1" spans="1:7" s="2480" customFormat="1" ht="10.7" customHeight="1">
      <c r="A1" s="2475"/>
      <c r="B1" s="1710"/>
      <c r="C1" s="1710"/>
      <c r="D1" s="2476"/>
      <c r="E1" s="1710"/>
      <c r="F1" s="1710"/>
      <c r="G1" s="2443"/>
    </row>
    <row r="2" spans="1:7" s="2480" customFormat="1" ht="10.7" customHeight="1">
      <c r="A2" s="1877" t="s">
        <v>2670</v>
      </c>
      <c r="B2" s="2446"/>
      <c r="C2" s="1343"/>
      <c r="D2" s="1343"/>
      <c r="E2" s="1343"/>
      <c r="F2" s="1343"/>
      <c r="G2" s="2440"/>
    </row>
    <row r="3" spans="1:7" s="2480" customFormat="1" ht="10.7" customHeight="1">
      <c r="A3" s="1877" t="s">
        <v>1</v>
      </c>
      <c r="B3" s="1343"/>
      <c r="C3" s="2446"/>
      <c r="D3" s="1343"/>
      <c r="E3" s="1343"/>
      <c r="F3" s="1343"/>
      <c r="G3" s="2440"/>
    </row>
    <row r="4" spans="1:7" s="2480" customFormat="1" ht="10.7" customHeight="1">
      <c r="A4" s="1877"/>
      <c r="B4" s="1343"/>
      <c r="C4" s="2446"/>
      <c r="D4" s="1343"/>
      <c r="E4" s="1343"/>
      <c r="F4" s="1343"/>
      <c r="G4" s="2440"/>
    </row>
    <row r="5" spans="1:7" s="2480" customFormat="1" ht="10.7" customHeight="1">
      <c r="A5" s="2436" t="s">
        <v>65</v>
      </c>
      <c r="B5" s="13" t="s">
        <v>2671</v>
      </c>
      <c r="C5" s="11"/>
      <c r="D5" s="11"/>
      <c r="E5" s="11"/>
      <c r="F5" s="11"/>
      <c r="G5" s="2455"/>
    </row>
    <row r="6" spans="1:7" s="2480" customFormat="1" ht="10.7" customHeight="1">
      <c r="A6" s="2436"/>
      <c r="B6" s="13" t="s">
        <v>2672</v>
      </c>
      <c r="C6" s="11"/>
      <c r="D6" s="11"/>
      <c r="E6" s="11"/>
      <c r="F6" s="11"/>
      <c r="G6" s="2455"/>
    </row>
    <row r="7" spans="1:7" s="2480" customFormat="1" ht="10.7" customHeight="1">
      <c r="A7" s="2436"/>
      <c r="B7" s="13" t="s">
        <v>2673</v>
      </c>
      <c r="C7" s="11"/>
      <c r="D7" s="11"/>
      <c r="E7" s="11"/>
      <c r="F7" s="11"/>
      <c r="G7" s="2455"/>
    </row>
    <row r="8" spans="1:7" s="2480" customFormat="1" ht="10.7" customHeight="1">
      <c r="A8" s="2436"/>
      <c r="B8" s="13" t="s">
        <v>2674</v>
      </c>
      <c r="C8" s="11"/>
      <c r="D8" s="11"/>
      <c r="E8" s="11"/>
      <c r="F8" s="11"/>
      <c r="G8" s="2455"/>
    </row>
    <row r="9" spans="1:7" s="2480" customFormat="1" ht="10.7" customHeight="1">
      <c r="A9" s="2436"/>
      <c r="B9" s="13" t="s">
        <v>2675</v>
      </c>
      <c r="C9" s="11"/>
      <c r="D9" s="11"/>
      <c r="E9" s="11"/>
      <c r="F9" s="11"/>
      <c r="G9" s="2455"/>
    </row>
    <row r="10" spans="1:7" s="2480" customFormat="1" ht="10.7" customHeight="1">
      <c r="A10" s="2436"/>
      <c r="B10" s="13" t="s">
        <v>2676</v>
      </c>
      <c r="C10" s="11"/>
      <c r="D10" s="11"/>
      <c r="E10" s="11"/>
      <c r="F10" s="11"/>
      <c r="G10" s="2455"/>
    </row>
    <row r="11" spans="1:7" s="2480" customFormat="1" ht="10.7" customHeight="1">
      <c r="A11" s="2576" t="s">
        <v>67</v>
      </c>
      <c r="B11" s="13" t="s">
        <v>2677</v>
      </c>
      <c r="C11" s="11"/>
      <c r="D11" s="11"/>
      <c r="E11" s="11"/>
      <c r="F11" s="11"/>
      <c r="G11" s="2455"/>
    </row>
    <row r="12" spans="1:7" s="2480" customFormat="1" ht="10.7" customHeight="1">
      <c r="A12" s="2436"/>
      <c r="B12" s="13" t="s">
        <v>2678</v>
      </c>
      <c r="C12" s="11"/>
      <c r="D12" s="11"/>
      <c r="E12" s="5"/>
      <c r="F12" s="11"/>
      <c r="G12" s="2455"/>
    </row>
    <row r="13" spans="1:7" s="2480" customFormat="1" ht="10.7" customHeight="1">
      <c r="A13" s="2436"/>
      <c r="B13" s="13" t="s">
        <v>2679</v>
      </c>
      <c r="C13" s="11"/>
      <c r="D13" s="11"/>
      <c r="E13" s="11"/>
      <c r="F13" s="11"/>
      <c r="G13" s="2455"/>
    </row>
    <row r="14" spans="1:7" s="2480" customFormat="1" ht="10.7" customHeight="1">
      <c r="A14" s="2436"/>
      <c r="B14" s="13" t="s">
        <v>2680</v>
      </c>
      <c r="C14" s="11"/>
      <c r="D14" s="11"/>
      <c r="E14" s="11"/>
      <c r="F14" s="11"/>
      <c r="G14" s="2455"/>
    </row>
    <row r="15" spans="1:7" s="2480" customFormat="1" ht="10.7" customHeight="1">
      <c r="A15" s="2436"/>
      <c r="B15" s="13" t="s">
        <v>2681</v>
      </c>
      <c r="C15" s="11"/>
      <c r="D15" s="11"/>
      <c r="E15" s="11"/>
      <c r="F15" s="11"/>
      <c r="G15" s="2455"/>
    </row>
    <row r="16" spans="1:7" s="2480" customFormat="1" ht="10.7" customHeight="1">
      <c r="A16" s="2576" t="s">
        <v>68</v>
      </c>
      <c r="B16" s="13" t="s">
        <v>2682</v>
      </c>
      <c r="C16" s="11"/>
      <c r="D16" s="11"/>
      <c r="E16" s="11"/>
      <c r="F16" s="11"/>
      <c r="G16" s="2455"/>
    </row>
    <row r="17" spans="1:7" s="2480" customFormat="1" ht="10.7" customHeight="1">
      <c r="A17" s="2576" t="s">
        <v>69</v>
      </c>
      <c r="B17" s="13" t="s">
        <v>2683</v>
      </c>
      <c r="C17" s="11"/>
      <c r="D17" s="11"/>
      <c r="E17" s="11"/>
      <c r="F17" s="11"/>
      <c r="G17" s="2455"/>
    </row>
    <row r="18" spans="1:7" s="2480" customFormat="1" ht="10.7" customHeight="1">
      <c r="A18" s="2576" t="s">
        <v>70</v>
      </c>
      <c r="B18" s="13" t="s">
        <v>2684</v>
      </c>
      <c r="C18" s="11"/>
      <c r="D18" s="11"/>
      <c r="E18" s="11"/>
      <c r="F18" s="11"/>
      <c r="G18" s="2455"/>
    </row>
    <row r="19" spans="1:7" s="2480" customFormat="1" ht="10.7" customHeight="1">
      <c r="A19" s="2436"/>
      <c r="B19" s="13" t="s">
        <v>2685</v>
      </c>
      <c r="C19" s="11"/>
      <c r="D19" s="11"/>
      <c r="E19" s="11"/>
      <c r="F19" s="11"/>
      <c r="G19" s="2455"/>
    </row>
    <row r="20" spans="1:7" s="2480" customFormat="1" ht="10.7" customHeight="1">
      <c r="A20" s="2436"/>
      <c r="B20" s="13" t="s">
        <v>2686</v>
      </c>
      <c r="C20" s="11"/>
      <c r="D20" s="11"/>
      <c r="E20" s="11"/>
      <c r="F20" s="11"/>
      <c r="G20" s="2455"/>
    </row>
    <row r="21" spans="1:7" s="2480" customFormat="1" ht="10.7" customHeight="1">
      <c r="A21" s="2436"/>
      <c r="B21" s="13" t="s">
        <v>2687</v>
      </c>
      <c r="C21" s="11"/>
      <c r="D21" s="11"/>
      <c r="E21" s="11"/>
      <c r="F21" s="11"/>
      <c r="G21" s="2455"/>
    </row>
    <row r="22" spans="1:7" s="2480" customFormat="1" ht="10.7" customHeight="1">
      <c r="A22" s="2576" t="s">
        <v>514</v>
      </c>
      <c r="B22" s="13" t="s">
        <v>2688</v>
      </c>
      <c r="C22" s="11"/>
      <c r="D22" s="11"/>
      <c r="E22" s="11"/>
      <c r="F22" s="11"/>
      <c r="G22" s="2455"/>
    </row>
    <row r="23" spans="1:7" s="2480" customFormat="1" ht="10.7" customHeight="1">
      <c r="A23" s="2436"/>
      <c r="B23" s="13" t="s">
        <v>2689</v>
      </c>
      <c r="C23" s="11"/>
      <c r="D23" s="11"/>
      <c r="E23" s="11"/>
      <c r="F23" s="11"/>
      <c r="G23" s="2455"/>
    </row>
    <row r="24" spans="1:7" s="2480" customFormat="1" ht="10.7" customHeight="1">
      <c r="A24" s="2441" t="s">
        <v>2690</v>
      </c>
      <c r="B24" s="2435"/>
      <c r="C24" s="2487"/>
      <c r="D24" s="2435"/>
      <c r="E24" s="2435"/>
      <c r="F24" s="2435"/>
      <c r="G24" s="2577"/>
    </row>
    <row r="25" spans="1:7" s="2480" customFormat="1" ht="10.7" customHeight="1">
      <c r="A25" s="2578"/>
      <c r="B25" s="2455"/>
      <c r="C25" s="2455"/>
      <c r="D25" s="2455"/>
      <c r="E25" s="2455"/>
      <c r="F25" s="1550" t="s">
        <v>2691</v>
      </c>
      <c r="G25" s="2455"/>
    </row>
    <row r="26" spans="1:7" s="2480" customFormat="1" ht="10.7" customHeight="1">
      <c r="A26" s="1551" t="s">
        <v>7</v>
      </c>
      <c r="B26" s="2455"/>
      <c r="C26" s="2455"/>
      <c r="D26" s="1550" t="s">
        <v>2692</v>
      </c>
      <c r="E26" s="2455"/>
      <c r="F26" s="1550" t="s">
        <v>2693</v>
      </c>
      <c r="G26" s="1550" t="s">
        <v>7</v>
      </c>
    </row>
    <row r="27" spans="1:7" s="2480" customFormat="1" ht="10.7" customHeight="1">
      <c r="A27" s="1551" t="s">
        <v>12</v>
      </c>
      <c r="B27" s="1550" t="s">
        <v>2578</v>
      </c>
      <c r="C27" s="1550" t="s">
        <v>2694</v>
      </c>
      <c r="D27" s="1550" t="s">
        <v>2695</v>
      </c>
      <c r="E27" s="1550" t="s">
        <v>2696</v>
      </c>
      <c r="F27" s="1550" t="s">
        <v>2697</v>
      </c>
      <c r="G27" s="1550" t="s">
        <v>12</v>
      </c>
    </row>
    <row r="28" spans="1:7" s="2480" customFormat="1" ht="10.7" customHeight="1">
      <c r="A28" s="2579"/>
      <c r="B28" s="2580" t="s">
        <v>21</v>
      </c>
      <c r="C28" s="2580" t="s">
        <v>22</v>
      </c>
      <c r="D28" s="2580" t="s">
        <v>23</v>
      </c>
      <c r="E28" s="2580" t="s">
        <v>168</v>
      </c>
      <c r="F28" s="2580" t="s">
        <v>24</v>
      </c>
      <c r="G28" s="2581"/>
    </row>
    <row r="29" spans="1:7" s="2480" customFormat="1" ht="10.7" customHeight="1">
      <c r="A29" s="2456">
        <v>1</v>
      </c>
      <c r="B29" s="529" t="s">
        <v>630</v>
      </c>
      <c r="C29" s="2582"/>
      <c r="D29" s="2582"/>
      <c r="E29" s="2582"/>
      <c r="F29" s="2583"/>
      <c r="G29" s="2456">
        <v>1</v>
      </c>
    </row>
    <row r="30" spans="1:7" s="2480" customFormat="1" ht="10.7" customHeight="1">
      <c r="A30" s="2456">
        <v>2</v>
      </c>
      <c r="B30" s="530" t="s">
        <v>2699</v>
      </c>
      <c r="C30" s="2584">
        <v>60</v>
      </c>
      <c r="D30" s="1364">
        <v>12744</v>
      </c>
      <c r="E30" s="1445">
        <v>154280</v>
      </c>
      <c r="F30" s="1451"/>
      <c r="G30" s="2456">
        <v>2</v>
      </c>
    </row>
    <row r="31" spans="1:7" s="2480" customFormat="1" ht="10.7" customHeight="1">
      <c r="A31" s="2456">
        <v>3</v>
      </c>
      <c r="B31" s="530" t="s">
        <v>2700</v>
      </c>
      <c r="C31" s="2582">
        <v>40</v>
      </c>
      <c r="D31" s="1364">
        <v>8496</v>
      </c>
      <c r="E31" s="1364">
        <v>102854</v>
      </c>
      <c r="F31" s="1451"/>
      <c r="G31" s="2456">
        <v>3</v>
      </c>
    </row>
    <row r="32" spans="1:7" s="2480" customFormat="1" ht="10.7" customHeight="1">
      <c r="A32" s="2456">
        <v>4</v>
      </c>
      <c r="B32" s="530"/>
      <c r="C32" s="2582"/>
      <c r="D32" s="1364"/>
      <c r="E32" s="1364"/>
      <c r="F32" s="1451"/>
      <c r="G32" s="2456">
        <v>4</v>
      </c>
    </row>
    <row r="33" spans="1:7" s="2480" customFormat="1" ht="10.7" customHeight="1">
      <c r="A33" s="2456">
        <v>5</v>
      </c>
      <c r="B33" s="529" t="s">
        <v>434</v>
      </c>
      <c r="C33" s="2582"/>
      <c r="D33" s="1364"/>
      <c r="E33" s="1364"/>
      <c r="F33" s="1451"/>
      <c r="G33" s="2456">
        <v>5</v>
      </c>
    </row>
    <row r="34" spans="1:7" s="2480" customFormat="1" ht="10.7" customHeight="1">
      <c r="A34" s="2456">
        <v>6</v>
      </c>
      <c r="B34" s="530" t="s">
        <v>2701</v>
      </c>
      <c r="C34" s="2582">
        <v>280</v>
      </c>
      <c r="D34" s="2582">
        <v>8903</v>
      </c>
      <c r="E34" s="2582">
        <v>26503</v>
      </c>
      <c r="F34" s="2942"/>
      <c r="G34" s="2456">
        <v>6</v>
      </c>
    </row>
    <row r="35" spans="1:7" s="2480" customFormat="1" ht="10.7" customHeight="1">
      <c r="A35" s="2456">
        <v>7</v>
      </c>
      <c r="B35" s="530" t="s">
        <v>2702</v>
      </c>
      <c r="C35" s="2584">
        <v>93</v>
      </c>
      <c r="D35" s="1364">
        <v>3189</v>
      </c>
      <c r="E35" s="1445">
        <v>12686</v>
      </c>
      <c r="F35" s="2942"/>
      <c r="G35" s="2456">
        <v>7</v>
      </c>
    </row>
    <row r="36" spans="1:7" s="2480" customFormat="1" ht="10.7" customHeight="1">
      <c r="A36" s="2456">
        <v>8</v>
      </c>
      <c r="B36" s="530" t="s">
        <v>3188</v>
      </c>
      <c r="C36" s="2582">
        <v>325</v>
      </c>
      <c r="D36" s="1364">
        <v>17030</v>
      </c>
      <c r="E36" s="1364">
        <v>79332</v>
      </c>
      <c r="F36" s="1451"/>
      <c r="G36" s="2456">
        <v>8</v>
      </c>
    </row>
    <row r="37" spans="1:7" s="2480" customFormat="1" ht="10.7" customHeight="1">
      <c r="A37" s="2456">
        <v>9</v>
      </c>
      <c r="B37" s="529"/>
      <c r="C37" s="2582"/>
      <c r="D37" s="1364"/>
      <c r="E37" s="1364"/>
      <c r="F37" s="2942"/>
      <c r="G37" s="2456">
        <v>9</v>
      </c>
    </row>
    <row r="38" spans="1:7" s="2480" customFormat="1" ht="10.7" customHeight="1">
      <c r="A38" s="2456">
        <v>10</v>
      </c>
      <c r="B38" s="529" t="s">
        <v>2653</v>
      </c>
      <c r="C38" s="2582"/>
      <c r="D38" s="1364"/>
      <c r="E38" s="1364"/>
      <c r="F38" s="1451"/>
      <c r="G38" s="2456">
        <v>10</v>
      </c>
    </row>
    <row r="39" spans="1:7" s="2480" customFormat="1" ht="10.7" customHeight="1">
      <c r="A39" s="2456">
        <v>11</v>
      </c>
      <c r="B39" s="530" t="s">
        <v>2703</v>
      </c>
      <c r="C39" s="2582">
        <v>1999</v>
      </c>
      <c r="D39" s="2582">
        <v>10425</v>
      </c>
      <c r="E39" s="2582">
        <v>22033</v>
      </c>
      <c r="F39" s="2939"/>
      <c r="G39" s="2456">
        <v>11</v>
      </c>
    </row>
    <row r="40" spans="1:7" s="2480" customFormat="1" ht="10.7" customHeight="1">
      <c r="A40" s="2456">
        <v>12</v>
      </c>
      <c r="B40" s="530"/>
      <c r="C40" s="2582"/>
      <c r="D40" s="2582"/>
      <c r="E40" s="2582"/>
      <c r="F40" s="1451"/>
      <c r="G40" s="2456">
        <v>12</v>
      </c>
    </row>
    <row r="41" spans="1:7" s="2480" customFormat="1" ht="10.7" customHeight="1">
      <c r="A41" s="2456">
        <v>13</v>
      </c>
      <c r="B41" s="2943"/>
      <c r="C41" s="2582"/>
      <c r="D41" s="2457"/>
      <c r="E41" s="2944"/>
      <c r="F41" s="1451"/>
      <c r="G41" s="2456">
        <v>13</v>
      </c>
    </row>
    <row r="42" spans="1:7" s="2480" customFormat="1" ht="10.7" customHeight="1">
      <c r="A42" s="2456">
        <v>14</v>
      </c>
      <c r="B42" s="2943"/>
      <c r="C42" s="2582"/>
      <c r="D42" s="2457"/>
      <c r="E42" s="2944"/>
      <c r="F42" s="1451"/>
      <c r="G42" s="2456">
        <v>14</v>
      </c>
    </row>
    <row r="43" spans="1:7" s="2480" customFormat="1" ht="10.7" customHeight="1">
      <c r="A43" s="2456">
        <v>15</v>
      </c>
      <c r="B43" s="2943"/>
      <c r="C43" s="2582"/>
      <c r="D43" s="2457"/>
      <c r="E43" s="2944"/>
      <c r="F43" s="1451"/>
      <c r="G43" s="2456">
        <v>15</v>
      </c>
    </row>
    <row r="44" spans="1:7" s="2480" customFormat="1" ht="10.7" customHeight="1">
      <c r="A44" s="2456">
        <v>16</v>
      </c>
      <c r="B44" s="2458"/>
      <c r="C44" s="2945"/>
      <c r="D44" s="2459"/>
      <c r="E44" s="2945"/>
      <c r="F44" s="1451"/>
      <c r="G44" s="2456">
        <v>16</v>
      </c>
    </row>
    <row r="45" spans="1:7" s="2480" customFormat="1" ht="10.7" customHeight="1">
      <c r="A45" s="2456">
        <v>17</v>
      </c>
      <c r="B45" s="2458" t="s">
        <v>3189</v>
      </c>
      <c r="C45" s="2945">
        <f>SUM(C30:C44)</f>
        <v>2797</v>
      </c>
      <c r="D45" s="2459" t="s">
        <v>370</v>
      </c>
      <c r="E45" s="2945">
        <f>SUM(E30:E43)</f>
        <v>397688</v>
      </c>
      <c r="F45" s="1451"/>
      <c r="G45" s="2456">
        <v>17</v>
      </c>
    </row>
    <row r="46" spans="1:7" s="2480" customFormat="1" ht="10.7" customHeight="1">
      <c r="A46" s="2946" t="s">
        <v>2704</v>
      </c>
      <c r="B46" s="2460"/>
      <c r="C46" s="2947"/>
      <c r="D46" s="2947"/>
      <c r="E46" s="2947"/>
      <c r="F46" s="2460"/>
      <c r="G46" s="2461"/>
    </row>
    <row r="47" spans="1:7" s="2480" customFormat="1" ht="10.7" customHeight="1">
      <c r="A47" s="2456">
        <v>18</v>
      </c>
      <c r="B47" s="529" t="s">
        <v>2698</v>
      </c>
      <c r="C47" s="2582"/>
      <c r="D47" s="2582"/>
      <c r="E47" s="2582"/>
      <c r="F47" s="1451"/>
      <c r="G47" s="2456">
        <v>18</v>
      </c>
    </row>
    <row r="48" spans="1:7" s="2480" customFormat="1" ht="10.7" customHeight="1">
      <c r="A48" s="2456">
        <v>19</v>
      </c>
      <c r="B48" s="2943" t="s">
        <v>2707</v>
      </c>
      <c r="C48" s="2584">
        <v>100</v>
      </c>
      <c r="D48" s="2582">
        <v>19525</v>
      </c>
      <c r="E48" s="2584">
        <v>55056</v>
      </c>
      <c r="F48" s="1451"/>
      <c r="G48" s="2456">
        <v>19</v>
      </c>
    </row>
    <row r="49" spans="1:7" s="2480" customFormat="1" ht="10.7" customHeight="1">
      <c r="A49" s="2456">
        <v>20</v>
      </c>
      <c r="B49" s="2943" t="s">
        <v>3190</v>
      </c>
      <c r="C49" s="2582">
        <v>36</v>
      </c>
      <c r="D49" s="2582">
        <v>7052</v>
      </c>
      <c r="E49" s="2582">
        <v>23649</v>
      </c>
      <c r="F49" s="1451"/>
      <c r="G49" s="2456">
        <v>20</v>
      </c>
    </row>
    <row r="50" spans="1:7" s="2480" customFormat="1" ht="10.7" customHeight="1">
      <c r="A50" s="2456">
        <v>21</v>
      </c>
      <c r="B50" s="2948" t="s">
        <v>3191</v>
      </c>
      <c r="C50" s="2582">
        <v>30</v>
      </c>
      <c r="D50" s="2582">
        <v>5876</v>
      </c>
      <c r="E50" s="2582">
        <v>19708</v>
      </c>
      <c r="F50" s="1451"/>
      <c r="G50" s="2456">
        <v>21</v>
      </c>
    </row>
    <row r="51" spans="1:7" s="2480" customFormat="1" ht="10.7" customHeight="1">
      <c r="A51" s="2456">
        <v>22</v>
      </c>
      <c r="B51" s="2948" t="s">
        <v>3192</v>
      </c>
      <c r="C51" s="2582">
        <v>10</v>
      </c>
      <c r="D51" s="2582">
        <v>1959</v>
      </c>
      <c r="E51" s="2582">
        <v>6569</v>
      </c>
      <c r="F51" s="1451"/>
      <c r="G51" s="2456">
        <v>22</v>
      </c>
    </row>
    <row r="52" spans="1:7" s="2480" customFormat="1" ht="10.7" customHeight="1">
      <c r="A52" s="2456">
        <v>23</v>
      </c>
      <c r="B52" s="2943" t="s">
        <v>2706</v>
      </c>
      <c r="C52" s="2582">
        <v>27</v>
      </c>
      <c r="D52" s="2582">
        <v>3766</v>
      </c>
      <c r="E52" s="2582">
        <v>8343</v>
      </c>
      <c r="F52" s="1451"/>
      <c r="G52" s="2456">
        <v>23</v>
      </c>
    </row>
    <row r="53" spans="1:7" s="2480" customFormat="1" ht="10.7" customHeight="1">
      <c r="A53" s="2456">
        <v>24</v>
      </c>
      <c r="B53" s="2948" t="s">
        <v>2705</v>
      </c>
      <c r="C53" s="2582">
        <v>27</v>
      </c>
      <c r="D53" s="2582">
        <v>3718</v>
      </c>
      <c r="E53" s="2582">
        <v>8601</v>
      </c>
      <c r="F53" s="1451"/>
      <c r="G53" s="2456">
        <v>24</v>
      </c>
    </row>
    <row r="54" spans="1:7" s="2480" customFormat="1" ht="10.7" customHeight="1">
      <c r="A54" s="2456">
        <v>25</v>
      </c>
      <c r="B54" s="2943" t="s">
        <v>3193</v>
      </c>
      <c r="C54" s="2584">
        <v>3</v>
      </c>
      <c r="D54" s="2582">
        <v>449</v>
      </c>
      <c r="E54" s="2582">
        <v>1074</v>
      </c>
      <c r="F54" s="1451"/>
      <c r="G54" s="2456">
        <v>25</v>
      </c>
    </row>
    <row r="55" spans="1:7" s="2480" customFormat="1" ht="10.7" customHeight="1">
      <c r="A55" s="2456">
        <v>26</v>
      </c>
      <c r="B55" s="2551" t="s">
        <v>3194</v>
      </c>
      <c r="C55" s="2584">
        <v>10</v>
      </c>
      <c r="D55" s="2584">
        <v>1346</v>
      </c>
      <c r="E55" s="2584">
        <v>3222</v>
      </c>
      <c r="F55" s="1451"/>
      <c r="G55" s="2456">
        <v>26</v>
      </c>
    </row>
    <row r="56" spans="1:7" s="2480" customFormat="1" ht="10.7" customHeight="1">
      <c r="A56" s="2456">
        <v>27</v>
      </c>
      <c r="B56" s="2551" t="s">
        <v>3195</v>
      </c>
      <c r="C56" s="2584">
        <v>15</v>
      </c>
      <c r="D56" s="2584">
        <v>2051</v>
      </c>
      <c r="E56" s="2584">
        <v>4313</v>
      </c>
      <c r="F56" s="1451"/>
      <c r="G56" s="2456">
        <v>27</v>
      </c>
    </row>
    <row r="57" spans="1:7" s="2480" customFormat="1" ht="10.7" customHeight="1">
      <c r="A57" s="2456">
        <v>28</v>
      </c>
      <c r="B57" s="2462"/>
      <c r="C57" s="1957"/>
      <c r="D57" s="1957"/>
      <c r="E57" s="1957"/>
      <c r="F57" s="2942"/>
      <c r="G57" s="2456">
        <v>28</v>
      </c>
    </row>
    <row r="58" spans="1:7" s="2480" customFormat="1" ht="10.7" customHeight="1">
      <c r="A58" s="2456">
        <v>29</v>
      </c>
      <c r="B58" s="2462"/>
      <c r="C58" s="1957"/>
      <c r="D58" s="1957"/>
      <c r="E58" s="1957"/>
      <c r="F58" s="2942"/>
      <c r="G58" s="2456">
        <v>29</v>
      </c>
    </row>
    <row r="59" spans="1:7" s="2480" customFormat="1" ht="10.7" customHeight="1">
      <c r="A59" s="2456">
        <v>30</v>
      </c>
      <c r="B59" s="2949" t="s">
        <v>2039</v>
      </c>
      <c r="C59" s="1957"/>
      <c r="D59" s="1957"/>
      <c r="E59" s="1957"/>
      <c r="F59" s="2942"/>
      <c r="G59" s="2456">
        <v>30</v>
      </c>
    </row>
    <row r="60" spans="1:7" s="2480" customFormat="1" ht="10.7" customHeight="1">
      <c r="A60" s="2456">
        <v>31</v>
      </c>
      <c r="B60" s="2463" t="s">
        <v>3196</v>
      </c>
      <c r="C60" s="2950">
        <v>0</v>
      </c>
      <c r="D60" s="1816">
        <v>0</v>
      </c>
      <c r="E60" s="2950">
        <v>54</v>
      </c>
      <c r="F60" s="2942"/>
      <c r="G60" s="2456">
        <v>31</v>
      </c>
    </row>
    <row r="61" spans="1:7" s="2480" customFormat="1" ht="10.7" customHeight="1">
      <c r="A61" s="2456">
        <v>32</v>
      </c>
      <c r="B61" s="2463" t="s">
        <v>3197</v>
      </c>
      <c r="C61" s="2582">
        <v>0</v>
      </c>
      <c r="D61" s="2582">
        <v>0</v>
      </c>
      <c r="E61" s="2582">
        <v>2</v>
      </c>
      <c r="F61" s="531"/>
      <c r="G61" s="2456">
        <v>32</v>
      </c>
    </row>
    <row r="62" spans="1:7" s="2480" customFormat="1" ht="10.7" customHeight="1">
      <c r="A62" s="2456">
        <v>33</v>
      </c>
      <c r="B62" s="2943"/>
      <c r="C62" s="2582"/>
      <c r="D62" s="2582"/>
      <c r="E62" s="2582"/>
      <c r="F62" s="1451"/>
      <c r="G62" s="2456">
        <v>33</v>
      </c>
    </row>
    <row r="63" spans="1:7" s="2480" customFormat="1" ht="10.7" customHeight="1">
      <c r="A63" s="2456">
        <v>34</v>
      </c>
      <c r="B63" s="2943"/>
      <c r="C63" s="2582"/>
      <c r="D63" s="2582"/>
      <c r="E63" s="2582"/>
      <c r="F63" s="1451"/>
      <c r="G63" s="2456">
        <v>34</v>
      </c>
    </row>
    <row r="64" spans="1:7" s="2480" customFormat="1" ht="10.7" customHeight="1">
      <c r="A64" s="2456">
        <v>35</v>
      </c>
      <c r="B64" s="2943"/>
      <c r="C64" s="2582"/>
      <c r="D64" s="2582"/>
      <c r="E64" s="2582"/>
      <c r="F64" s="1451"/>
      <c r="G64" s="2456">
        <v>35</v>
      </c>
    </row>
    <row r="65" spans="1:7" s="2480" customFormat="1" ht="10.7" customHeight="1">
      <c r="A65" s="2456">
        <v>36</v>
      </c>
      <c r="B65" s="2462"/>
      <c r="C65" s="1957"/>
      <c r="D65" s="1957"/>
      <c r="E65" s="1957"/>
      <c r="F65" s="1451"/>
      <c r="G65" s="2456">
        <v>36</v>
      </c>
    </row>
    <row r="66" spans="1:7" s="2480" customFormat="1" ht="10.7" customHeight="1">
      <c r="A66" s="2456">
        <v>37</v>
      </c>
      <c r="B66" s="2458" t="s">
        <v>3198</v>
      </c>
      <c r="C66" s="2951">
        <f>SUM(C48:C65)</f>
        <v>258</v>
      </c>
      <c r="D66" s="2459" t="s">
        <v>370</v>
      </c>
      <c r="E66" s="2951">
        <f>SUM(E48:E65)</f>
        <v>130591</v>
      </c>
      <c r="F66" s="1451"/>
      <c r="G66" s="2456">
        <v>37</v>
      </c>
    </row>
    <row r="67" spans="1:7" s="2480" customFormat="1" ht="10.7" customHeight="1">
      <c r="A67" s="2456">
        <v>38</v>
      </c>
      <c r="B67" s="2462"/>
      <c r="C67" s="1957"/>
      <c r="D67" s="1957"/>
      <c r="E67" s="1957"/>
      <c r="F67" s="1451"/>
      <c r="G67" s="2456">
        <v>38</v>
      </c>
    </row>
    <row r="68" spans="1:7" s="2480" customFormat="1" ht="10.7" customHeight="1">
      <c r="A68" s="2456">
        <v>39</v>
      </c>
      <c r="B68" s="2464" t="s">
        <v>3199</v>
      </c>
      <c r="C68" s="2585">
        <f>C66+C45</f>
        <v>3055</v>
      </c>
      <c r="D68" s="2586" t="s">
        <v>370</v>
      </c>
      <c r="E68" s="1817">
        <f>E66+E45</f>
        <v>528279</v>
      </c>
      <c r="F68" s="2587" t="s">
        <v>370</v>
      </c>
      <c r="G68" s="2456">
        <v>39</v>
      </c>
    </row>
    <row r="69" spans="1:7" s="2480" customFormat="1" ht="10.7" customHeight="1">
      <c r="A69" s="2465"/>
      <c r="B69" s="2588"/>
      <c r="C69" s="2952"/>
      <c r="D69" s="1818"/>
      <c r="E69" s="2953"/>
      <c r="F69" s="2466"/>
      <c r="G69" s="2954"/>
    </row>
    <row r="70" spans="1:7" s="2480" customFormat="1" ht="10.7" customHeight="1">
      <c r="A70" s="2955"/>
      <c r="B70" s="1819" t="s">
        <v>3200</v>
      </c>
      <c r="C70" s="2956"/>
      <c r="D70" s="1452"/>
      <c r="E70" s="66"/>
      <c r="F70" s="2957"/>
      <c r="G70" s="1550"/>
    </row>
    <row r="71" spans="1:7" s="2480" customFormat="1">
      <c r="A71" s="2955"/>
      <c r="B71" s="1819" t="s">
        <v>3201</v>
      </c>
      <c r="C71" s="1819"/>
      <c r="D71" s="1819"/>
      <c r="E71" s="1819"/>
      <c r="F71" s="1819"/>
      <c r="G71" s="1550"/>
    </row>
    <row r="72" spans="1:7" s="2480" customFormat="1">
      <c r="A72" s="2955"/>
      <c r="B72" s="1819" t="s">
        <v>2708</v>
      </c>
      <c r="C72" s="1819"/>
      <c r="D72" s="1819"/>
      <c r="E72" s="1819"/>
      <c r="F72" s="1819"/>
      <c r="G72" s="1550"/>
    </row>
    <row r="73" spans="1:7" s="1820" customFormat="1">
      <c r="A73" s="2955"/>
      <c r="B73" s="2958"/>
      <c r="C73" s="2958"/>
      <c r="D73" s="2958"/>
      <c r="E73" s="2958"/>
      <c r="F73" s="2958"/>
      <c r="G73" s="1550"/>
    </row>
    <row r="74" spans="1:7" s="1820" customFormat="1">
      <c r="A74" s="2955"/>
      <c r="B74" s="2958"/>
      <c r="C74" s="2958"/>
      <c r="D74" s="2958"/>
      <c r="E74" s="2958"/>
      <c r="F74" s="2958"/>
      <c r="G74" s="1550"/>
    </row>
    <row r="75" spans="1:7" s="1820" customFormat="1">
      <c r="A75" s="2959"/>
      <c r="B75" s="2958"/>
      <c r="C75" s="2958"/>
      <c r="D75" s="2958"/>
      <c r="E75" s="2958"/>
      <c r="F75" s="2958"/>
      <c r="G75" s="1550"/>
    </row>
    <row r="76" spans="1:7">
      <c r="A76" s="2959"/>
      <c r="B76" s="1432"/>
      <c r="C76" s="1432"/>
      <c r="D76" s="1432"/>
      <c r="E76" s="1432"/>
      <c r="F76" s="1432"/>
      <c r="G76" s="1550"/>
    </row>
    <row r="77" spans="1:7">
      <c r="A77" s="2959"/>
      <c r="B77" s="1432"/>
      <c r="C77" s="1432"/>
      <c r="D77" s="1432"/>
      <c r="E77" s="1432"/>
      <c r="F77" s="1432"/>
      <c r="G77" s="1550"/>
    </row>
    <row r="78" spans="1:7">
      <c r="A78" s="2959"/>
      <c r="B78" s="1432"/>
      <c r="C78" s="1432"/>
      <c r="D78" s="1432"/>
      <c r="E78" s="1432"/>
      <c r="F78" s="1432"/>
      <c r="G78" s="1550"/>
    </row>
    <row r="79" spans="1:7">
      <c r="A79" s="2959"/>
      <c r="B79" s="1819"/>
      <c r="C79" s="1819"/>
      <c r="D79" s="1819"/>
      <c r="E79" s="1819"/>
      <c r="F79" s="1819"/>
      <c r="G79" s="1550"/>
    </row>
    <row r="80" spans="1:7">
      <c r="A80" s="2531"/>
      <c r="B80" s="2467"/>
      <c r="C80" s="2467"/>
      <c r="D80" s="2467"/>
      <c r="E80" s="2467"/>
      <c r="F80" s="2467"/>
      <c r="G80" s="1552"/>
    </row>
    <row r="81" spans="1:7">
      <c r="A81" s="1432"/>
      <c r="B81" s="1432"/>
      <c r="C81" s="1432"/>
      <c r="D81" s="1432"/>
      <c r="E81" s="1432"/>
      <c r="F81" s="1432"/>
      <c r="G81" s="1432"/>
    </row>
    <row r="82" spans="1:7">
      <c r="A82" s="1432"/>
      <c r="B82" s="1432"/>
      <c r="C82" s="1432"/>
      <c r="D82" s="1432"/>
      <c r="E82" s="1432"/>
      <c r="F82" s="1432"/>
      <c r="G82" s="1432"/>
    </row>
  </sheetData>
  <pageMargins left="0.65" right="0.25" top="0.5" bottom="0.5" header="0.25" footer="0.25"/>
  <pageSetup scale="86" orientation="portrait" horizontalDpi="1200" verticalDpi="1200" r:id="rId1"/>
  <headerFooter alignWithMargins="0">
    <oddHeader>&amp;L&amp;"Arial,Regular"&amp;8 84&amp;R&amp;"Arial,Regular"&amp;8Road Initials: UPRR  Year: 2012</oddHeader>
    <oddFooter>&amp;L&amp;"Arial,Regular"&amp;8Railroad Annual Report R-1</oddFooter>
  </headerFooter>
</worksheet>
</file>

<file path=xl/worksheets/sheet74.xml><?xml version="1.0" encoding="utf-8"?>
<worksheet xmlns="http://schemas.openxmlformats.org/spreadsheetml/2006/main" xmlns:r="http://schemas.openxmlformats.org/officeDocument/2006/relationships">
  <sheetPr syncVertical="1" syncRef="A1" transitionEvaluation="1" codeName="Sheet74">
    <pageSetUpPr fitToPage="1"/>
  </sheetPr>
  <dimension ref="A1:J292"/>
  <sheetViews>
    <sheetView showGridLines="0" zoomScaleNormal="100" zoomScaleSheetLayoutView="75" zoomScalePageLayoutView="80" workbookViewId="0">
      <selection sqref="A1:A10"/>
    </sheetView>
  </sheetViews>
  <sheetFormatPr defaultColWidth="0.25" defaultRowHeight="12.75"/>
  <cols>
    <col min="1" max="1" width="4.75" style="1869" customWidth="1"/>
    <col min="2" max="2" width="5.875" style="1869" customWidth="1"/>
    <col min="3" max="3" width="28.875" style="1869" customWidth="1"/>
    <col min="4" max="4" width="36.25" style="1869" customWidth="1"/>
    <col min="5" max="5" width="38.25" style="1869" customWidth="1"/>
    <col min="6" max="6" width="35.625" style="1869" customWidth="1"/>
    <col min="7" max="7" width="40" style="1869" customWidth="1"/>
    <col min="8" max="8" width="5.25" style="2611" customWidth="1"/>
    <col min="9" max="9" width="0.25" style="1869"/>
    <col min="10" max="10" width="9.375" style="1869" bestFit="1" customWidth="1"/>
    <col min="11" max="16384" width="0.25" style="1869"/>
  </cols>
  <sheetData>
    <row r="1" spans="1:8" s="2284" customFormat="1" ht="13.5" customHeight="1">
      <c r="A1" s="3580" t="s">
        <v>383</v>
      </c>
      <c r="B1" s="2393"/>
      <c r="C1" s="1864"/>
      <c r="D1" s="1864"/>
      <c r="E1" s="2283"/>
      <c r="F1" s="1864"/>
      <c r="G1" s="1864"/>
      <c r="H1" s="3581" t="s">
        <v>2926</v>
      </c>
    </row>
    <row r="2" spans="1:8" s="2284" customFormat="1" ht="15.75" customHeight="1">
      <c r="A2" s="3580"/>
      <c r="B2" s="1570" t="s">
        <v>2709</v>
      </c>
      <c r="C2" s="2285"/>
      <c r="D2" s="1571"/>
      <c r="E2" s="2285"/>
      <c r="F2" s="2285"/>
      <c r="G2" s="2285"/>
      <c r="H2" s="3582"/>
    </row>
    <row r="3" spans="1:8" s="2284" customFormat="1" ht="15.75" customHeight="1">
      <c r="A3" s="3580"/>
      <c r="B3" s="2426"/>
      <c r="C3" s="2938"/>
      <c r="D3" s="2938"/>
      <c r="E3" s="2938"/>
      <c r="F3" s="2938"/>
      <c r="G3" s="2938"/>
      <c r="H3" s="3582"/>
    </row>
    <row r="4" spans="1:8" s="2284" customFormat="1" ht="15.75" customHeight="1">
      <c r="A4" s="3580"/>
      <c r="B4" s="2425" t="s">
        <v>65</v>
      </c>
      <c r="C4" s="1368" t="s">
        <v>2710</v>
      </c>
      <c r="D4" s="2938"/>
      <c r="E4" s="2938"/>
      <c r="F4" s="2938"/>
      <c r="G4" s="2938"/>
      <c r="H4" s="3582"/>
    </row>
    <row r="5" spans="1:8" s="2284" customFormat="1" ht="15.75" customHeight="1">
      <c r="A5" s="3580"/>
      <c r="B5" s="1546"/>
      <c r="C5" s="1368" t="s">
        <v>2711</v>
      </c>
      <c r="D5" s="2938"/>
      <c r="E5" s="2938"/>
      <c r="F5" s="2938"/>
      <c r="G5" s="2938"/>
      <c r="H5" s="3582"/>
    </row>
    <row r="6" spans="1:8" s="2284" customFormat="1" ht="13.5" customHeight="1">
      <c r="A6" s="3580"/>
      <c r="B6" s="1546"/>
      <c r="C6" s="1368" t="s">
        <v>3255</v>
      </c>
      <c r="D6" s="2938"/>
      <c r="E6" s="2938"/>
      <c r="F6" s="2938"/>
      <c r="G6" s="2938"/>
      <c r="H6" s="3582"/>
    </row>
    <row r="7" spans="1:8" s="2284" customFormat="1" ht="15.75" customHeight="1">
      <c r="A7" s="3580"/>
      <c r="B7" s="1546"/>
      <c r="C7" s="2938"/>
      <c r="D7" s="2938"/>
      <c r="E7" s="2938"/>
      <c r="F7" s="2938"/>
      <c r="G7" s="2938"/>
      <c r="H7" s="3582"/>
    </row>
    <row r="8" spans="1:8" s="2284" customFormat="1" ht="15.75" customHeight="1">
      <c r="A8" s="3580"/>
      <c r="B8" s="1546"/>
      <c r="C8" s="1368" t="s">
        <v>3256</v>
      </c>
      <c r="D8" s="2938"/>
      <c r="E8" s="2938"/>
      <c r="F8" s="2938"/>
      <c r="G8" s="2938"/>
      <c r="H8" s="3582"/>
    </row>
    <row r="9" spans="1:8" s="2284" customFormat="1" ht="15.75" customHeight="1">
      <c r="A9" s="3580"/>
      <c r="B9" s="1546"/>
      <c r="C9" s="2938"/>
      <c r="D9" s="2938"/>
      <c r="E9" s="2938"/>
      <c r="F9" s="2938"/>
      <c r="G9" s="2938"/>
      <c r="H9" s="3582"/>
    </row>
    <row r="10" spans="1:8" s="2284" customFormat="1" ht="13.5" customHeight="1">
      <c r="A10" s="3580"/>
      <c r="B10" s="1546"/>
      <c r="C10" s="1368" t="s">
        <v>3257</v>
      </c>
      <c r="D10" s="2938"/>
      <c r="E10" s="2938"/>
      <c r="F10" s="2938"/>
      <c r="G10" s="2938"/>
      <c r="H10" s="3582"/>
    </row>
    <row r="11" spans="1:8" s="2284" customFormat="1" ht="13.5" customHeight="1">
      <c r="B11" s="1546"/>
      <c r="C11" s="2938"/>
      <c r="D11" s="2938"/>
      <c r="E11" s="2938"/>
      <c r="F11" s="2938"/>
      <c r="G11" s="2938"/>
      <c r="H11" s="3582"/>
    </row>
    <row r="12" spans="1:8" s="2284" customFormat="1" ht="15.75" customHeight="1">
      <c r="B12" s="1546"/>
      <c r="C12" s="1368" t="s">
        <v>3258</v>
      </c>
      <c r="D12" s="2938"/>
      <c r="E12" s="2938"/>
      <c r="F12" s="2938"/>
      <c r="G12" s="2938"/>
      <c r="H12" s="3582"/>
    </row>
    <row r="13" spans="1:8" s="2284" customFormat="1" ht="15.75" customHeight="1">
      <c r="B13" s="1546"/>
      <c r="C13" s="2938"/>
      <c r="D13" s="2938"/>
      <c r="E13" s="2938"/>
      <c r="F13" s="2938"/>
      <c r="G13" s="2938"/>
      <c r="H13" s="3582"/>
    </row>
    <row r="14" spans="1:8" s="2284" customFormat="1" ht="13.5" customHeight="1">
      <c r="B14" s="1546"/>
      <c r="C14" s="1368" t="s">
        <v>3259</v>
      </c>
      <c r="D14" s="2938"/>
      <c r="E14" s="2938"/>
      <c r="F14" s="2938"/>
      <c r="G14" s="2938"/>
      <c r="H14" s="3582"/>
    </row>
    <row r="15" spans="1:8" s="2284" customFormat="1" ht="15.75" customHeight="1">
      <c r="B15" s="1546"/>
      <c r="C15" s="2938"/>
      <c r="D15" s="2938"/>
      <c r="E15" s="2938"/>
      <c r="F15" s="2938"/>
      <c r="G15" s="2938"/>
      <c r="H15" s="3582"/>
    </row>
    <row r="16" spans="1:8" s="2284" customFormat="1" ht="15.75" customHeight="1">
      <c r="B16" s="1546"/>
      <c r="C16" s="1368" t="s">
        <v>2712</v>
      </c>
      <c r="D16" s="2938"/>
      <c r="E16" s="2938"/>
      <c r="F16" s="2938"/>
      <c r="G16" s="2938"/>
      <c r="H16" s="2532"/>
    </row>
    <row r="17" spans="2:8" s="2284" customFormat="1" ht="15.75" customHeight="1">
      <c r="B17" s="1546"/>
      <c r="C17" s="1368" t="s">
        <v>2713</v>
      </c>
      <c r="D17" s="2938"/>
      <c r="E17" s="2938"/>
      <c r="F17" s="2938"/>
      <c r="G17" s="2938"/>
      <c r="H17" s="2532"/>
    </row>
    <row r="18" spans="2:8" s="2284" customFormat="1" ht="15.75" customHeight="1">
      <c r="B18" s="1546"/>
      <c r="C18" s="2938"/>
      <c r="D18" s="2938"/>
      <c r="E18" s="2938"/>
      <c r="F18" s="2938"/>
      <c r="G18" s="2938"/>
      <c r="H18" s="2532"/>
    </row>
    <row r="19" spans="2:8" s="2284" customFormat="1" ht="13.5" customHeight="1">
      <c r="B19" s="1546"/>
      <c r="C19" s="1368" t="s">
        <v>2714</v>
      </c>
      <c r="D19" s="2938"/>
      <c r="E19" s="2938"/>
      <c r="F19" s="2938"/>
      <c r="G19" s="2938"/>
      <c r="H19" s="2532"/>
    </row>
    <row r="20" spans="2:8" s="2284" customFormat="1" ht="13.5" customHeight="1">
      <c r="B20" s="1546"/>
      <c r="C20" s="1368"/>
      <c r="D20" s="2938"/>
      <c r="E20" s="2938"/>
      <c r="F20" s="2938"/>
      <c r="G20" s="2938"/>
      <c r="H20" s="2532"/>
    </row>
    <row r="21" spans="2:8" s="2284" customFormat="1" ht="13.5" customHeight="1">
      <c r="B21" s="2425" t="s">
        <v>67</v>
      </c>
      <c r="C21" s="1368" t="s">
        <v>2715</v>
      </c>
      <c r="D21" s="2938"/>
      <c r="E21" s="2938"/>
      <c r="F21" s="2938"/>
      <c r="G21" s="2938"/>
      <c r="H21" s="2532"/>
    </row>
    <row r="22" spans="2:8" s="2284" customFormat="1" ht="13.5" customHeight="1">
      <c r="B22" s="2425" t="s">
        <v>68</v>
      </c>
      <c r="C22" s="1368" t="s">
        <v>2716</v>
      </c>
      <c r="D22" s="2938"/>
      <c r="E22" s="2938"/>
      <c r="F22" s="2938"/>
      <c r="G22" s="2938"/>
      <c r="H22" s="2532"/>
    </row>
    <row r="23" spans="2:8" s="2284" customFormat="1" ht="13.5" customHeight="1">
      <c r="B23" s="1546"/>
      <c r="C23" s="1368" t="s">
        <v>2717</v>
      </c>
      <c r="D23" s="2938"/>
      <c r="E23" s="2938"/>
      <c r="F23" s="2938"/>
      <c r="G23" s="2938"/>
      <c r="H23" s="2532"/>
    </row>
    <row r="24" spans="2:8" s="2284" customFormat="1" ht="13.5" customHeight="1">
      <c r="B24" s="2425" t="s">
        <v>69</v>
      </c>
      <c r="C24" s="1368" t="s">
        <v>2718</v>
      </c>
      <c r="D24" s="2938"/>
      <c r="E24" s="2938"/>
      <c r="F24" s="2938"/>
      <c r="G24" s="2938"/>
      <c r="H24" s="2532"/>
    </row>
    <row r="25" spans="2:8" s="2284" customFormat="1" ht="13.5" customHeight="1">
      <c r="B25" s="1391"/>
      <c r="C25" s="2430"/>
      <c r="D25" s="2430"/>
      <c r="E25" s="2430"/>
      <c r="F25" s="2430"/>
      <c r="G25" s="2430"/>
      <c r="H25" s="2532"/>
    </row>
    <row r="26" spans="2:8" s="2284" customFormat="1" ht="15.75" customHeight="1">
      <c r="B26" s="2426"/>
      <c r="C26" s="2938"/>
      <c r="D26" s="2938"/>
      <c r="E26" s="2938"/>
      <c r="F26" s="2938"/>
      <c r="G26" s="2938"/>
      <c r="H26" s="2532"/>
    </row>
    <row r="27" spans="2:8" s="2284" customFormat="1" ht="15.75" customHeight="1">
      <c r="B27" s="1570" t="s">
        <v>2719</v>
      </c>
      <c r="C27" s="2285"/>
      <c r="D27" s="2285"/>
      <c r="E27" s="1571"/>
      <c r="F27" s="2285"/>
      <c r="G27" s="2285"/>
      <c r="H27" s="2532"/>
    </row>
    <row r="28" spans="2:8" s="2284" customFormat="1" ht="15.75" customHeight="1">
      <c r="B28" s="2426"/>
      <c r="C28" s="2938"/>
      <c r="D28" s="2938"/>
      <c r="E28" s="2938"/>
      <c r="F28" s="2938"/>
      <c r="G28" s="2938"/>
      <c r="H28" s="2532"/>
    </row>
    <row r="29" spans="2:8" s="2284" customFormat="1" ht="15.75" customHeight="1">
      <c r="B29" s="2425" t="s">
        <v>65</v>
      </c>
      <c r="C29" s="1368" t="s">
        <v>2720</v>
      </c>
      <c r="D29" s="2938"/>
      <c r="E29" s="2938"/>
      <c r="F29" s="2938"/>
      <c r="G29" s="2938"/>
      <c r="H29" s="2532"/>
    </row>
    <row r="30" spans="2:8" s="2284" customFormat="1" ht="15.75" customHeight="1" thickBot="1">
      <c r="B30" s="2477"/>
      <c r="C30" s="2519"/>
      <c r="D30" s="2519"/>
      <c r="E30" s="2519"/>
      <c r="F30" s="2519"/>
      <c r="G30" s="2519"/>
      <c r="H30" s="2532"/>
    </row>
    <row r="31" spans="2:8" s="2284" customFormat="1" ht="13.5" customHeight="1" thickTop="1">
      <c r="B31" s="2449"/>
      <c r="C31" s="2439"/>
      <c r="D31" s="2483" t="s">
        <v>2721</v>
      </c>
      <c r="E31" s="2483" t="s">
        <v>2722</v>
      </c>
      <c r="F31" s="2483" t="s">
        <v>2723</v>
      </c>
      <c r="G31" s="2439"/>
      <c r="H31" s="2532"/>
    </row>
    <row r="32" spans="2:8" s="2284" customFormat="1" ht="13.5" customHeight="1">
      <c r="B32" s="2442" t="s">
        <v>1181</v>
      </c>
      <c r="C32" s="2439"/>
      <c r="D32" s="2483" t="s">
        <v>2724</v>
      </c>
      <c r="E32" s="2483" t="s">
        <v>2725</v>
      </c>
      <c r="F32" s="2483" t="s">
        <v>2726</v>
      </c>
      <c r="G32" s="2445" t="s">
        <v>2727</v>
      </c>
      <c r="H32" s="2532"/>
    </row>
    <row r="33" spans="2:10" s="2284" customFormat="1" ht="13.5" customHeight="1">
      <c r="B33" s="2442" t="s">
        <v>12</v>
      </c>
      <c r="C33" s="2483" t="s">
        <v>2728</v>
      </c>
      <c r="D33" s="2483" t="s">
        <v>2729</v>
      </c>
      <c r="E33" s="2483" t="s">
        <v>2730</v>
      </c>
      <c r="F33" s="2483" t="s">
        <v>2730</v>
      </c>
      <c r="G33" s="2483" t="s">
        <v>2731</v>
      </c>
      <c r="H33" s="2532"/>
    </row>
    <row r="34" spans="2:10" s="2284" customFormat="1" ht="13.5" customHeight="1" thickBot="1">
      <c r="B34" s="2433"/>
      <c r="C34" s="1545" t="s">
        <v>21</v>
      </c>
      <c r="D34" s="2483" t="s">
        <v>22</v>
      </c>
      <c r="E34" s="2483" t="s">
        <v>23</v>
      </c>
      <c r="F34" s="2533" t="s">
        <v>168</v>
      </c>
      <c r="G34" s="556" t="s">
        <v>24</v>
      </c>
      <c r="H34" s="2532"/>
    </row>
    <row r="35" spans="2:10" s="2284" customFormat="1" ht="13.5" customHeight="1">
      <c r="B35" s="2444">
        <v>1</v>
      </c>
      <c r="C35" s="2434" t="s">
        <v>2732</v>
      </c>
      <c r="D35" s="2490">
        <v>19601</v>
      </c>
      <c r="E35" s="1553">
        <v>49.89</v>
      </c>
      <c r="F35" s="1553" t="s">
        <v>370</v>
      </c>
      <c r="G35" s="561">
        <v>175</v>
      </c>
      <c r="H35" s="1554"/>
      <c r="J35" s="563"/>
    </row>
    <row r="36" spans="2:10" s="2284" customFormat="1" ht="13.5" customHeight="1">
      <c r="B36" s="2444">
        <v>2</v>
      </c>
      <c r="C36" s="2434" t="s">
        <v>2733</v>
      </c>
      <c r="D36" s="2603">
        <v>6725</v>
      </c>
      <c r="E36" s="2912">
        <v>12.64</v>
      </c>
      <c r="F36" s="2912" t="s">
        <v>370</v>
      </c>
      <c r="G36" s="566">
        <v>37</v>
      </c>
      <c r="H36" s="1554"/>
      <c r="J36" s="563"/>
    </row>
    <row r="37" spans="2:10" s="2284" customFormat="1" ht="13.5" customHeight="1">
      <c r="B37" s="2444">
        <v>3</v>
      </c>
      <c r="C37" s="2434" t="s">
        <v>2734</v>
      </c>
      <c r="D37" s="2603">
        <v>2529</v>
      </c>
      <c r="E37" s="2912">
        <v>2.4500000000000002</v>
      </c>
      <c r="F37" s="2912" t="s">
        <v>370</v>
      </c>
      <c r="G37" s="566">
        <v>50</v>
      </c>
      <c r="H37" s="1554"/>
      <c r="J37" s="563"/>
    </row>
    <row r="38" spans="2:10" s="2284" customFormat="1" ht="13.5" customHeight="1">
      <c r="B38" s="2444">
        <v>4</v>
      </c>
      <c r="C38" s="2434" t="s">
        <v>2735</v>
      </c>
      <c r="D38" s="2603">
        <v>5601</v>
      </c>
      <c r="E38" s="2912">
        <v>0.18</v>
      </c>
      <c r="F38" s="2912" t="s">
        <v>370</v>
      </c>
      <c r="G38" s="566">
        <v>11</v>
      </c>
      <c r="H38" s="1554"/>
      <c r="J38" s="563"/>
    </row>
    <row r="39" spans="2:10" s="2284" customFormat="1" ht="13.5" customHeight="1">
      <c r="B39" s="2444">
        <v>5</v>
      </c>
      <c r="C39" s="2434" t="s">
        <v>2736</v>
      </c>
      <c r="D39" s="2603">
        <v>8752</v>
      </c>
      <c r="E39" s="2912" t="s">
        <v>370</v>
      </c>
      <c r="F39" s="2912" t="s">
        <v>370</v>
      </c>
      <c r="G39" s="2604">
        <v>0</v>
      </c>
      <c r="H39" s="1554"/>
      <c r="J39" s="563"/>
    </row>
    <row r="40" spans="2:10" s="2284" customFormat="1" ht="13.5" customHeight="1">
      <c r="B40" s="2444">
        <v>6</v>
      </c>
      <c r="C40" s="2434" t="s">
        <v>739</v>
      </c>
      <c r="D40" s="2603">
        <f>SUM(D35:D39)</f>
        <v>43208</v>
      </c>
      <c r="E40" s="2912">
        <v>24.93</v>
      </c>
      <c r="F40" s="2912" t="s">
        <v>370</v>
      </c>
      <c r="G40" s="2605">
        <f>SUM(G35:G39)</f>
        <v>273</v>
      </c>
      <c r="H40" s="1554"/>
    </row>
    <row r="41" spans="2:10" s="2284" customFormat="1" ht="13.5" customHeight="1">
      <c r="B41" s="2444">
        <v>7</v>
      </c>
      <c r="C41" s="2434" t="s">
        <v>2737</v>
      </c>
      <c r="D41" s="2603">
        <v>8943</v>
      </c>
      <c r="E41" s="2912" t="s">
        <v>370</v>
      </c>
      <c r="F41" s="2912" t="s">
        <v>370</v>
      </c>
      <c r="G41" s="2606" t="s">
        <v>370</v>
      </c>
      <c r="H41" s="1554"/>
    </row>
    <row r="42" spans="2:10" s="2284" customFormat="1" ht="13.5" customHeight="1" thickBot="1">
      <c r="B42" s="2444">
        <v>8</v>
      </c>
      <c r="C42" s="2434" t="s">
        <v>2738</v>
      </c>
      <c r="D42" s="2607">
        <v>44</v>
      </c>
      <c r="E42" s="1544" t="s">
        <v>370</v>
      </c>
      <c r="F42" s="1544" t="s">
        <v>370</v>
      </c>
      <c r="G42" s="2608" t="s">
        <v>370</v>
      </c>
      <c r="H42" s="1554"/>
    </row>
    <row r="43" spans="2:10" s="2284" customFormat="1" ht="15.75" customHeight="1">
      <c r="B43" s="2426"/>
      <c r="C43" s="2938"/>
      <c r="D43" s="2609"/>
      <c r="E43" s="2610"/>
      <c r="F43" s="2610"/>
      <c r="G43" s="2938"/>
      <c r="H43" s="2532"/>
    </row>
    <row r="44" spans="2:10" s="2284" customFormat="1" ht="15.75" customHeight="1">
      <c r="B44" s="1543" t="s">
        <v>614</v>
      </c>
      <c r="C44" s="1368" t="s">
        <v>2739</v>
      </c>
      <c r="D44" s="2938"/>
      <c r="E44" s="2938"/>
      <c r="F44" s="2938"/>
      <c r="G44" s="2938"/>
      <c r="H44" s="2532"/>
    </row>
    <row r="45" spans="2:10" s="2284" customFormat="1" ht="15.75" customHeight="1">
      <c r="B45" s="2426"/>
      <c r="C45" s="2938"/>
      <c r="D45" s="2938"/>
      <c r="E45" s="2938"/>
      <c r="F45" s="2938"/>
      <c r="G45" s="2938"/>
      <c r="H45" s="2532"/>
    </row>
    <row r="46" spans="2:10" s="2284" customFormat="1" ht="15.75" customHeight="1">
      <c r="B46" s="2426"/>
      <c r="C46" s="1368" t="s">
        <v>2740</v>
      </c>
      <c r="D46" s="2938"/>
      <c r="E46" s="2938"/>
      <c r="F46" s="2938"/>
      <c r="G46" s="2938"/>
      <c r="H46" s="3583">
        <v>85</v>
      </c>
    </row>
    <row r="47" spans="2:10" s="2284" customFormat="1" ht="15.75" customHeight="1">
      <c r="B47" s="2426"/>
      <c r="C47" s="1368"/>
      <c r="D47" s="2938"/>
      <c r="E47" s="2938"/>
      <c r="F47" s="2938"/>
      <c r="G47" s="2938"/>
      <c r="H47" s="3583"/>
    </row>
    <row r="48" spans="2:10" s="2284" customFormat="1" ht="15.75" customHeight="1">
      <c r="B48" s="2426"/>
      <c r="C48" s="2938"/>
      <c r="D48" s="2938"/>
      <c r="E48" s="2938"/>
      <c r="F48" s="2938"/>
      <c r="G48" s="2938"/>
      <c r="H48" s="3583"/>
      <c r="I48" s="2938"/>
    </row>
    <row r="49" spans="2:9" s="2284" customFormat="1" ht="50.25" customHeight="1">
      <c r="B49" s="1391"/>
      <c r="C49" s="2430"/>
      <c r="D49" s="2430"/>
      <c r="E49" s="2430"/>
      <c r="F49" s="2430"/>
      <c r="G49" s="2430"/>
      <c r="H49" s="3583"/>
      <c r="I49" s="2938"/>
    </row>
    <row r="50" spans="2:9" s="2284" customFormat="1" ht="13.5" customHeight="1">
      <c r="H50" s="1542"/>
      <c r="I50" s="2938"/>
    </row>
    <row r="51" spans="2:9" s="2284" customFormat="1">
      <c r="H51" s="1542"/>
    </row>
    <row r="52" spans="2:9" s="2284" customFormat="1">
      <c r="H52" s="1542"/>
    </row>
    <row r="53" spans="2:9" s="2284" customFormat="1">
      <c r="H53" s="1542"/>
    </row>
    <row r="54" spans="2:9" s="2284" customFormat="1">
      <c r="H54" s="1542"/>
    </row>
    <row r="55" spans="2:9" s="2284" customFormat="1">
      <c r="H55" s="1542"/>
    </row>
    <row r="56" spans="2:9" s="2284" customFormat="1">
      <c r="H56" s="1542"/>
    </row>
    <row r="57" spans="2:9" s="2284" customFormat="1">
      <c r="H57" s="1542"/>
    </row>
    <row r="58" spans="2:9" s="2284" customFormat="1">
      <c r="H58" s="1542"/>
    </row>
    <row r="59" spans="2:9" s="2284" customFormat="1">
      <c r="H59" s="1542"/>
    </row>
    <row r="60" spans="2:9" s="2284" customFormat="1">
      <c r="H60" s="1542"/>
    </row>
    <row r="61" spans="2:9" s="2284" customFormat="1">
      <c r="H61" s="1542"/>
    </row>
    <row r="62" spans="2:9" s="2284" customFormat="1">
      <c r="H62" s="1542"/>
    </row>
    <row r="63" spans="2:9" s="2284" customFormat="1">
      <c r="H63" s="1542"/>
    </row>
    <row r="64" spans="2:9" s="2284" customFormat="1">
      <c r="H64" s="1542"/>
    </row>
    <row r="65" spans="8:8" s="2284" customFormat="1">
      <c r="H65" s="1542"/>
    </row>
    <row r="66" spans="8:8" s="2284" customFormat="1">
      <c r="H66" s="1542"/>
    </row>
    <row r="67" spans="8:8" s="2284" customFormat="1">
      <c r="H67" s="1542"/>
    </row>
    <row r="68" spans="8:8" s="2284" customFormat="1">
      <c r="H68" s="1542"/>
    </row>
    <row r="69" spans="8:8" s="2284" customFormat="1">
      <c r="H69" s="1542"/>
    </row>
    <row r="70" spans="8:8" s="2284" customFormat="1">
      <c r="H70" s="1542"/>
    </row>
    <row r="71" spans="8:8" s="2284" customFormat="1">
      <c r="H71" s="1542"/>
    </row>
    <row r="72" spans="8:8" s="2284" customFormat="1">
      <c r="H72" s="1542"/>
    </row>
    <row r="73" spans="8:8" s="2284" customFormat="1">
      <c r="H73" s="1542"/>
    </row>
    <row r="74" spans="8:8" s="2284" customFormat="1">
      <c r="H74" s="1542"/>
    </row>
    <row r="75" spans="8:8" s="2284" customFormat="1">
      <c r="H75" s="1542"/>
    </row>
    <row r="76" spans="8:8" s="2284" customFormat="1">
      <c r="H76" s="1542"/>
    </row>
    <row r="77" spans="8:8" s="2284" customFormat="1">
      <c r="H77" s="1542"/>
    </row>
    <row r="78" spans="8:8" s="2284" customFormat="1">
      <c r="H78" s="1542"/>
    </row>
    <row r="79" spans="8:8" s="2284" customFormat="1">
      <c r="H79" s="1542"/>
    </row>
    <row r="80" spans="8:8" s="2284" customFormat="1">
      <c r="H80" s="1542"/>
    </row>
    <row r="81" spans="8:8" s="2284" customFormat="1">
      <c r="H81" s="1542"/>
    </row>
    <row r="82" spans="8:8" s="2284" customFormat="1">
      <c r="H82" s="1542"/>
    </row>
    <row r="83" spans="8:8" s="2284" customFormat="1">
      <c r="H83" s="1542"/>
    </row>
    <row r="84" spans="8:8" s="2284" customFormat="1">
      <c r="H84" s="1542"/>
    </row>
    <row r="85" spans="8:8" s="2284" customFormat="1">
      <c r="H85" s="1542"/>
    </row>
    <row r="86" spans="8:8" s="2284" customFormat="1">
      <c r="H86" s="1542"/>
    </row>
    <row r="87" spans="8:8" s="2284" customFormat="1">
      <c r="H87" s="1542"/>
    </row>
    <row r="88" spans="8:8" s="2284" customFormat="1">
      <c r="H88" s="1542"/>
    </row>
    <row r="89" spans="8:8" s="2284" customFormat="1">
      <c r="H89" s="1542"/>
    </row>
    <row r="90" spans="8:8" s="2284" customFormat="1">
      <c r="H90" s="1542"/>
    </row>
    <row r="91" spans="8:8" s="2284" customFormat="1">
      <c r="H91" s="1542"/>
    </row>
    <row r="92" spans="8:8" s="2284" customFormat="1">
      <c r="H92" s="1542"/>
    </row>
    <row r="93" spans="8:8" s="2284" customFormat="1">
      <c r="H93" s="1542"/>
    </row>
    <row r="94" spans="8:8" s="2284" customFormat="1">
      <c r="H94" s="1542"/>
    </row>
    <row r="95" spans="8:8" s="2284" customFormat="1">
      <c r="H95" s="1542"/>
    </row>
    <row r="96" spans="8:8" s="2284" customFormat="1">
      <c r="H96" s="1542"/>
    </row>
    <row r="97" spans="8:8" s="2284" customFormat="1">
      <c r="H97" s="1542"/>
    </row>
    <row r="98" spans="8:8" s="2284" customFormat="1">
      <c r="H98" s="1542"/>
    </row>
    <row r="99" spans="8:8" s="2284" customFormat="1">
      <c r="H99" s="1542"/>
    </row>
    <row r="100" spans="8:8" s="2284" customFormat="1">
      <c r="H100" s="1542"/>
    </row>
    <row r="101" spans="8:8" s="2284" customFormat="1">
      <c r="H101" s="1542"/>
    </row>
    <row r="102" spans="8:8" s="2284" customFormat="1">
      <c r="H102" s="1542"/>
    </row>
    <row r="103" spans="8:8" s="2284" customFormat="1">
      <c r="H103" s="1542"/>
    </row>
    <row r="104" spans="8:8" s="2284" customFormat="1">
      <c r="H104" s="1542"/>
    </row>
    <row r="105" spans="8:8" s="2284" customFormat="1">
      <c r="H105" s="1542"/>
    </row>
    <row r="106" spans="8:8" s="2284" customFormat="1">
      <c r="H106" s="1542"/>
    </row>
    <row r="107" spans="8:8" s="2284" customFormat="1">
      <c r="H107" s="1542"/>
    </row>
    <row r="108" spans="8:8" s="2284" customFormat="1">
      <c r="H108" s="1542"/>
    </row>
    <row r="109" spans="8:8" s="2284" customFormat="1">
      <c r="H109" s="1542"/>
    </row>
    <row r="110" spans="8:8" s="2284" customFormat="1">
      <c r="H110" s="1542"/>
    </row>
    <row r="111" spans="8:8" s="2284" customFormat="1">
      <c r="H111" s="1542"/>
    </row>
    <row r="112" spans="8:8" s="2284" customFormat="1">
      <c r="H112" s="1542"/>
    </row>
    <row r="113" spans="8:8" s="2284" customFormat="1">
      <c r="H113" s="1542"/>
    </row>
    <row r="114" spans="8:8" s="2284" customFormat="1">
      <c r="H114" s="1542"/>
    </row>
    <row r="115" spans="8:8" s="2284" customFormat="1">
      <c r="H115" s="1542"/>
    </row>
    <row r="116" spans="8:8" s="2284" customFormat="1">
      <c r="H116" s="1542"/>
    </row>
    <row r="117" spans="8:8" s="2284" customFormat="1">
      <c r="H117" s="1542"/>
    </row>
    <row r="118" spans="8:8" s="2284" customFormat="1">
      <c r="H118" s="1542"/>
    </row>
    <row r="119" spans="8:8" s="2284" customFormat="1">
      <c r="H119" s="1542"/>
    </row>
    <row r="120" spans="8:8" s="2284" customFormat="1">
      <c r="H120" s="1542"/>
    </row>
    <row r="121" spans="8:8" s="2284" customFormat="1">
      <c r="H121" s="1542"/>
    </row>
    <row r="122" spans="8:8" s="2284" customFormat="1">
      <c r="H122" s="1542"/>
    </row>
    <row r="123" spans="8:8" s="2284" customFormat="1">
      <c r="H123" s="1542"/>
    </row>
    <row r="124" spans="8:8" s="2284" customFormat="1">
      <c r="H124" s="1542"/>
    </row>
    <row r="125" spans="8:8" s="2284" customFormat="1">
      <c r="H125" s="1542"/>
    </row>
    <row r="126" spans="8:8" s="2284" customFormat="1">
      <c r="H126" s="1542"/>
    </row>
    <row r="127" spans="8:8" s="2284" customFormat="1">
      <c r="H127" s="1542"/>
    </row>
    <row r="128" spans="8:8" s="2284" customFormat="1">
      <c r="H128" s="1542"/>
    </row>
    <row r="129" spans="8:8" s="2284" customFormat="1">
      <c r="H129" s="1542"/>
    </row>
    <row r="130" spans="8:8" s="2284" customFormat="1">
      <c r="H130" s="1542"/>
    </row>
    <row r="131" spans="8:8" s="2284" customFormat="1">
      <c r="H131" s="1542"/>
    </row>
    <row r="132" spans="8:8" s="2284" customFormat="1">
      <c r="H132" s="1542"/>
    </row>
    <row r="133" spans="8:8" s="2284" customFormat="1">
      <c r="H133" s="1542"/>
    </row>
    <row r="134" spans="8:8" s="2284" customFormat="1">
      <c r="H134" s="1542"/>
    </row>
    <row r="135" spans="8:8" s="2284" customFormat="1">
      <c r="H135" s="1542"/>
    </row>
    <row r="136" spans="8:8" s="2284" customFormat="1">
      <c r="H136" s="1542"/>
    </row>
    <row r="137" spans="8:8" s="2284" customFormat="1">
      <c r="H137" s="1542"/>
    </row>
    <row r="138" spans="8:8" s="2284" customFormat="1">
      <c r="H138" s="1542"/>
    </row>
    <row r="139" spans="8:8" s="2284" customFormat="1">
      <c r="H139" s="1542"/>
    </row>
    <row r="140" spans="8:8" s="2284" customFormat="1">
      <c r="H140" s="1542"/>
    </row>
    <row r="141" spans="8:8" s="2284" customFormat="1">
      <c r="H141" s="1542"/>
    </row>
    <row r="142" spans="8:8" s="2284" customFormat="1">
      <c r="H142" s="1542"/>
    </row>
    <row r="143" spans="8:8" s="2284" customFormat="1">
      <c r="H143" s="1542"/>
    </row>
    <row r="144" spans="8:8" s="2284" customFormat="1">
      <c r="H144" s="1542"/>
    </row>
    <row r="145" spans="8:8" s="2284" customFormat="1">
      <c r="H145" s="1542"/>
    </row>
    <row r="146" spans="8:8" s="2284" customFormat="1">
      <c r="H146" s="1542"/>
    </row>
    <row r="147" spans="8:8" s="2284" customFormat="1">
      <c r="H147" s="1542"/>
    </row>
    <row r="148" spans="8:8" s="2284" customFormat="1">
      <c r="H148" s="1542"/>
    </row>
    <row r="149" spans="8:8" s="2284" customFormat="1">
      <c r="H149" s="1542"/>
    </row>
    <row r="150" spans="8:8" s="2284" customFormat="1">
      <c r="H150" s="1542"/>
    </row>
    <row r="151" spans="8:8" s="2284" customFormat="1">
      <c r="H151" s="1542"/>
    </row>
    <row r="152" spans="8:8" s="2284" customFormat="1">
      <c r="H152" s="1542"/>
    </row>
    <row r="153" spans="8:8" s="2284" customFormat="1">
      <c r="H153" s="1542"/>
    </row>
    <row r="154" spans="8:8" s="2284" customFormat="1">
      <c r="H154" s="1542"/>
    </row>
    <row r="155" spans="8:8" s="2284" customFormat="1">
      <c r="H155" s="1542"/>
    </row>
    <row r="156" spans="8:8" s="2284" customFormat="1">
      <c r="H156" s="1542"/>
    </row>
    <row r="157" spans="8:8" s="2284" customFormat="1">
      <c r="H157" s="1542"/>
    </row>
    <row r="158" spans="8:8" s="2284" customFormat="1">
      <c r="H158" s="1542"/>
    </row>
    <row r="159" spans="8:8" s="2284" customFormat="1">
      <c r="H159" s="1542"/>
    </row>
    <row r="160" spans="8:8" s="2284" customFormat="1">
      <c r="H160" s="1542"/>
    </row>
    <row r="161" spans="8:8" s="2284" customFormat="1">
      <c r="H161" s="1542"/>
    </row>
    <row r="162" spans="8:8" s="2284" customFormat="1">
      <c r="H162" s="1542"/>
    </row>
    <row r="163" spans="8:8" s="2284" customFormat="1">
      <c r="H163" s="1542"/>
    </row>
    <row r="164" spans="8:8" s="2284" customFormat="1">
      <c r="H164" s="1542"/>
    </row>
    <row r="165" spans="8:8" s="2284" customFormat="1">
      <c r="H165" s="1542"/>
    </row>
    <row r="166" spans="8:8" s="2284" customFormat="1">
      <c r="H166" s="1542"/>
    </row>
    <row r="167" spans="8:8" s="2284" customFormat="1">
      <c r="H167" s="1542"/>
    </row>
    <row r="168" spans="8:8" s="2284" customFormat="1">
      <c r="H168" s="1542"/>
    </row>
    <row r="169" spans="8:8" s="2284" customFormat="1">
      <c r="H169" s="1542"/>
    </row>
    <row r="170" spans="8:8" s="2284" customFormat="1">
      <c r="H170" s="1542"/>
    </row>
    <row r="171" spans="8:8" s="2284" customFormat="1">
      <c r="H171" s="1542"/>
    </row>
    <row r="172" spans="8:8" s="2284" customFormat="1">
      <c r="H172" s="1542"/>
    </row>
    <row r="173" spans="8:8" s="2284" customFormat="1">
      <c r="H173" s="1542"/>
    </row>
    <row r="174" spans="8:8" s="2284" customFormat="1">
      <c r="H174" s="1542"/>
    </row>
    <row r="175" spans="8:8" s="2284" customFormat="1">
      <c r="H175" s="1542"/>
    </row>
    <row r="176" spans="8:8" s="2284" customFormat="1">
      <c r="H176" s="1542"/>
    </row>
    <row r="177" spans="8:8" s="2284" customFormat="1">
      <c r="H177" s="1542"/>
    </row>
    <row r="178" spans="8:8" s="2284" customFormat="1">
      <c r="H178" s="1542"/>
    </row>
    <row r="179" spans="8:8" s="2284" customFormat="1">
      <c r="H179" s="1542"/>
    </row>
    <row r="180" spans="8:8" s="2284" customFormat="1">
      <c r="H180" s="1542"/>
    </row>
    <row r="181" spans="8:8" s="2284" customFormat="1">
      <c r="H181" s="1542"/>
    </row>
    <row r="182" spans="8:8" s="2284" customFormat="1">
      <c r="H182" s="1542"/>
    </row>
    <row r="183" spans="8:8" s="2284" customFormat="1">
      <c r="H183" s="1542"/>
    </row>
    <row r="184" spans="8:8" s="2284" customFormat="1">
      <c r="H184" s="1542"/>
    </row>
    <row r="185" spans="8:8" s="2284" customFormat="1">
      <c r="H185" s="1542"/>
    </row>
    <row r="186" spans="8:8" s="2284" customFormat="1">
      <c r="H186" s="1542"/>
    </row>
    <row r="187" spans="8:8" s="2284" customFormat="1">
      <c r="H187" s="1542"/>
    </row>
    <row r="188" spans="8:8" s="2284" customFormat="1">
      <c r="H188" s="1542"/>
    </row>
    <row r="189" spans="8:8" s="2284" customFormat="1">
      <c r="H189" s="1542"/>
    </row>
    <row r="190" spans="8:8" s="2284" customFormat="1">
      <c r="H190" s="1542"/>
    </row>
    <row r="191" spans="8:8" s="2284" customFormat="1">
      <c r="H191" s="1542"/>
    </row>
    <row r="192" spans="8:8" s="2284" customFormat="1">
      <c r="H192" s="1542"/>
    </row>
    <row r="193" spans="8:8" s="2284" customFormat="1">
      <c r="H193" s="1542"/>
    </row>
    <row r="194" spans="8:8" s="2284" customFormat="1">
      <c r="H194" s="1542"/>
    </row>
    <row r="195" spans="8:8" s="2284" customFormat="1">
      <c r="H195" s="1542"/>
    </row>
    <row r="196" spans="8:8" s="2284" customFormat="1">
      <c r="H196" s="1542"/>
    </row>
    <row r="197" spans="8:8" s="2284" customFormat="1">
      <c r="H197" s="1542"/>
    </row>
    <row r="198" spans="8:8" s="2284" customFormat="1">
      <c r="H198" s="1542"/>
    </row>
    <row r="199" spans="8:8" s="2284" customFormat="1">
      <c r="H199" s="1542"/>
    </row>
    <row r="200" spans="8:8" s="2284" customFormat="1">
      <c r="H200" s="1542"/>
    </row>
    <row r="201" spans="8:8" s="2284" customFormat="1">
      <c r="H201" s="1542"/>
    </row>
    <row r="202" spans="8:8" s="2284" customFormat="1">
      <c r="H202" s="1542"/>
    </row>
    <row r="203" spans="8:8" s="2284" customFormat="1">
      <c r="H203" s="1542"/>
    </row>
    <row r="204" spans="8:8" s="2284" customFormat="1">
      <c r="H204" s="1542"/>
    </row>
    <row r="205" spans="8:8" s="2284" customFormat="1">
      <c r="H205" s="1542"/>
    </row>
    <row r="206" spans="8:8" s="2284" customFormat="1">
      <c r="H206" s="1542"/>
    </row>
    <row r="207" spans="8:8" s="2284" customFormat="1">
      <c r="H207" s="1542"/>
    </row>
    <row r="208" spans="8:8" s="2284" customFormat="1">
      <c r="H208" s="1542"/>
    </row>
    <row r="209" spans="8:8" s="2284" customFormat="1">
      <c r="H209" s="1542"/>
    </row>
    <row r="210" spans="8:8" s="2284" customFormat="1">
      <c r="H210" s="1542"/>
    </row>
    <row r="211" spans="8:8" s="2284" customFormat="1">
      <c r="H211" s="1542"/>
    </row>
    <row r="212" spans="8:8" s="2284" customFormat="1">
      <c r="H212" s="1542"/>
    </row>
    <row r="213" spans="8:8" s="2284" customFormat="1">
      <c r="H213" s="1542"/>
    </row>
    <row r="214" spans="8:8" s="2284" customFormat="1">
      <c r="H214" s="1542"/>
    </row>
    <row r="215" spans="8:8" s="2284" customFormat="1">
      <c r="H215" s="1542"/>
    </row>
    <row r="216" spans="8:8" s="2284" customFormat="1">
      <c r="H216" s="1542"/>
    </row>
    <row r="217" spans="8:8" s="2284" customFormat="1">
      <c r="H217" s="1542"/>
    </row>
    <row r="218" spans="8:8" s="2284" customFormat="1">
      <c r="H218" s="1542"/>
    </row>
    <row r="219" spans="8:8" s="2284" customFormat="1">
      <c r="H219" s="1542"/>
    </row>
    <row r="220" spans="8:8" s="2284" customFormat="1">
      <c r="H220" s="1542"/>
    </row>
    <row r="221" spans="8:8" s="2284" customFormat="1">
      <c r="H221" s="1542"/>
    </row>
    <row r="222" spans="8:8" s="2284" customFormat="1">
      <c r="H222" s="1542"/>
    </row>
    <row r="223" spans="8:8" s="2284" customFormat="1">
      <c r="H223" s="1542"/>
    </row>
    <row r="224" spans="8:8" s="2284" customFormat="1">
      <c r="H224" s="1542"/>
    </row>
    <row r="225" spans="8:8" s="2284" customFormat="1">
      <c r="H225" s="1542"/>
    </row>
    <row r="226" spans="8:8" s="2284" customFormat="1">
      <c r="H226" s="1542"/>
    </row>
    <row r="227" spans="8:8" s="2284" customFormat="1">
      <c r="H227" s="1542"/>
    </row>
    <row r="228" spans="8:8" s="2284" customFormat="1">
      <c r="H228" s="1542"/>
    </row>
    <row r="229" spans="8:8" s="2284" customFormat="1">
      <c r="H229" s="1542"/>
    </row>
    <row r="230" spans="8:8" s="2284" customFormat="1">
      <c r="H230" s="1542"/>
    </row>
    <row r="231" spans="8:8" s="2284" customFormat="1">
      <c r="H231" s="1542"/>
    </row>
    <row r="232" spans="8:8" s="2284" customFormat="1">
      <c r="H232" s="1542"/>
    </row>
    <row r="233" spans="8:8" s="2284" customFormat="1">
      <c r="H233" s="1542"/>
    </row>
    <row r="234" spans="8:8" s="2284" customFormat="1">
      <c r="H234" s="1542"/>
    </row>
    <row r="235" spans="8:8" s="2284" customFormat="1">
      <c r="H235" s="1542"/>
    </row>
    <row r="236" spans="8:8" s="2284" customFormat="1">
      <c r="H236" s="1542"/>
    </row>
    <row r="237" spans="8:8" s="2284" customFormat="1">
      <c r="H237" s="1542"/>
    </row>
    <row r="238" spans="8:8" s="2284" customFormat="1">
      <c r="H238" s="1542"/>
    </row>
    <row r="239" spans="8:8" s="2284" customFormat="1">
      <c r="H239" s="1542"/>
    </row>
    <row r="240" spans="8:8" s="2284" customFormat="1">
      <c r="H240" s="1542"/>
    </row>
    <row r="241" spans="8:8" s="2284" customFormat="1">
      <c r="H241" s="1542"/>
    </row>
    <row r="242" spans="8:8" s="2284" customFormat="1">
      <c r="H242" s="1542"/>
    </row>
    <row r="243" spans="8:8" s="2284" customFormat="1">
      <c r="H243" s="1542"/>
    </row>
    <row r="244" spans="8:8" s="2284" customFormat="1">
      <c r="H244" s="1542"/>
    </row>
    <row r="245" spans="8:8" s="2284" customFormat="1">
      <c r="H245" s="1542"/>
    </row>
    <row r="246" spans="8:8" s="2284" customFormat="1">
      <c r="H246" s="1542"/>
    </row>
    <row r="247" spans="8:8" s="2284" customFormat="1">
      <c r="H247" s="1542"/>
    </row>
    <row r="248" spans="8:8" s="2284" customFormat="1">
      <c r="H248" s="1542"/>
    </row>
    <row r="249" spans="8:8" s="2284" customFormat="1">
      <c r="H249" s="1542"/>
    </row>
    <row r="250" spans="8:8" s="2284" customFormat="1">
      <c r="H250" s="1542"/>
    </row>
    <row r="251" spans="8:8" s="2284" customFormat="1">
      <c r="H251" s="1542"/>
    </row>
    <row r="252" spans="8:8" s="2284" customFormat="1">
      <c r="H252" s="1542"/>
    </row>
    <row r="253" spans="8:8" s="2284" customFormat="1">
      <c r="H253" s="1542"/>
    </row>
    <row r="254" spans="8:8" s="2284" customFormat="1">
      <c r="H254" s="1542"/>
    </row>
    <row r="255" spans="8:8" s="2284" customFormat="1">
      <c r="H255" s="1542"/>
    </row>
    <row r="256" spans="8:8" s="2284" customFormat="1">
      <c r="H256" s="1542"/>
    </row>
    <row r="257" spans="8:8" s="2284" customFormat="1">
      <c r="H257" s="1542"/>
    </row>
    <row r="258" spans="8:8" s="2284" customFormat="1">
      <c r="H258" s="1542"/>
    </row>
    <row r="259" spans="8:8" s="2284" customFormat="1">
      <c r="H259" s="1542"/>
    </row>
    <row r="260" spans="8:8" s="2284" customFormat="1">
      <c r="H260" s="1542"/>
    </row>
    <row r="261" spans="8:8" s="2284" customFormat="1">
      <c r="H261" s="1542"/>
    </row>
    <row r="262" spans="8:8" s="2284" customFormat="1">
      <c r="H262" s="1542"/>
    </row>
    <row r="263" spans="8:8" s="2284" customFormat="1">
      <c r="H263" s="1542"/>
    </row>
    <row r="264" spans="8:8" s="2284" customFormat="1">
      <c r="H264" s="1542"/>
    </row>
    <row r="265" spans="8:8" s="2284" customFormat="1">
      <c r="H265" s="1542"/>
    </row>
    <row r="266" spans="8:8" s="2284" customFormat="1">
      <c r="H266" s="1542"/>
    </row>
    <row r="267" spans="8:8" s="2284" customFormat="1">
      <c r="H267" s="1542"/>
    </row>
    <row r="268" spans="8:8" s="2284" customFormat="1">
      <c r="H268" s="1542"/>
    </row>
    <row r="269" spans="8:8" s="2284" customFormat="1">
      <c r="H269" s="1542"/>
    </row>
    <row r="270" spans="8:8" s="2284" customFormat="1">
      <c r="H270" s="1542"/>
    </row>
    <row r="271" spans="8:8" s="2284" customFormat="1">
      <c r="H271" s="1542"/>
    </row>
    <row r="272" spans="8:8" s="2284" customFormat="1">
      <c r="H272" s="1542"/>
    </row>
    <row r="273" spans="8:8" s="2284" customFormat="1">
      <c r="H273" s="1542"/>
    </row>
    <row r="274" spans="8:8" s="2284" customFormat="1">
      <c r="H274" s="1542"/>
    </row>
    <row r="275" spans="8:8" s="2284" customFormat="1">
      <c r="H275" s="1542"/>
    </row>
    <row r="276" spans="8:8" s="2284" customFormat="1">
      <c r="H276" s="1542"/>
    </row>
    <row r="277" spans="8:8" s="2284" customFormat="1">
      <c r="H277" s="1542"/>
    </row>
    <row r="278" spans="8:8" s="2284" customFormat="1">
      <c r="H278" s="1542"/>
    </row>
    <row r="279" spans="8:8" s="2284" customFormat="1">
      <c r="H279" s="1542"/>
    </row>
    <row r="280" spans="8:8" s="2284" customFormat="1">
      <c r="H280" s="1542"/>
    </row>
    <row r="281" spans="8:8" s="2284" customFormat="1">
      <c r="H281" s="1542"/>
    </row>
    <row r="282" spans="8:8" s="2284" customFormat="1">
      <c r="H282" s="1542"/>
    </row>
    <row r="283" spans="8:8" s="2284" customFormat="1">
      <c r="H283" s="1542"/>
    </row>
    <row r="284" spans="8:8" s="2284" customFormat="1">
      <c r="H284" s="1542"/>
    </row>
    <row r="285" spans="8:8" s="2284" customFormat="1">
      <c r="H285" s="1542"/>
    </row>
    <row r="286" spans="8:8" s="2284" customFormat="1">
      <c r="H286" s="1542"/>
    </row>
    <row r="287" spans="8:8" s="2284" customFormat="1">
      <c r="H287" s="1542"/>
    </row>
    <row r="288" spans="8:8" s="2284" customFormat="1">
      <c r="H288" s="1542"/>
    </row>
    <row r="289" spans="8:8" s="2284" customFormat="1">
      <c r="H289" s="1542"/>
    </row>
    <row r="290" spans="8:8" s="2284" customFormat="1">
      <c r="H290" s="1542"/>
    </row>
    <row r="291" spans="8:8" s="2284" customFormat="1">
      <c r="H291" s="1542"/>
    </row>
    <row r="292" spans="8:8" s="2284" customFormat="1">
      <c r="H292" s="1542"/>
    </row>
  </sheetData>
  <mergeCells count="3">
    <mergeCell ref="A1:A10"/>
    <mergeCell ref="H1:H15"/>
    <mergeCell ref="H46:H49"/>
  </mergeCells>
  <printOptions horizontalCentered="1" verticalCentered="1" gridLinesSet="0"/>
  <pageMargins left="0.65" right="0.25" top="0.5" bottom="0.5" header="0.25" footer="0.25"/>
  <pageSetup scale="62" orientation="landscape" verticalDpi="300" r:id="rId1"/>
  <headerFooter alignWithMargins="0"/>
</worksheet>
</file>

<file path=xl/worksheets/sheet75.xml><?xml version="1.0" encoding="utf-8"?>
<worksheet xmlns="http://schemas.openxmlformats.org/spreadsheetml/2006/main" xmlns:r="http://schemas.openxmlformats.org/officeDocument/2006/relationships">
  <sheetPr codeName="Sheet75">
    <pageSetUpPr fitToPage="1"/>
  </sheetPr>
  <dimension ref="A1:O38"/>
  <sheetViews>
    <sheetView zoomScaleNormal="100" workbookViewId="0"/>
  </sheetViews>
  <sheetFormatPr defaultColWidth="9.625" defaultRowHeight="11.25"/>
  <cols>
    <col min="1" max="1" width="2.625" style="921" bestFit="1" customWidth="1"/>
    <col min="2" max="2" width="3.375" style="748" customWidth="1"/>
    <col min="3" max="3" width="19.75" style="748" customWidth="1"/>
    <col min="4" max="11" width="8.5" style="748" customWidth="1"/>
    <col min="12" max="12" width="8.5" style="748" bestFit="1" customWidth="1"/>
    <col min="13" max="13" width="10.125" style="748" bestFit="1" customWidth="1"/>
    <col min="14" max="14" width="3.375" style="748" customWidth="1"/>
    <col min="15" max="15" width="2.625" style="921" bestFit="1" customWidth="1"/>
    <col min="16" max="16384" width="9.625" style="748"/>
  </cols>
  <sheetData>
    <row r="1" spans="2:15">
      <c r="B1" s="747"/>
      <c r="C1" s="979"/>
      <c r="D1" s="979"/>
      <c r="E1" s="979"/>
      <c r="F1" s="979"/>
      <c r="G1" s="979"/>
      <c r="H1" s="979"/>
      <c r="I1" s="979"/>
      <c r="J1" s="979"/>
      <c r="K1" s="979"/>
      <c r="L1" s="979"/>
      <c r="M1" s="979"/>
      <c r="N1" s="723"/>
      <c r="O1" s="3522">
        <v>86</v>
      </c>
    </row>
    <row r="2" spans="2:15" ht="12.75">
      <c r="B2" s="978" t="s">
        <v>2741</v>
      </c>
      <c r="C2" s="977"/>
      <c r="D2" s="977"/>
      <c r="E2" s="977"/>
      <c r="F2" s="977"/>
      <c r="G2" s="976"/>
      <c r="H2" s="977"/>
      <c r="I2" s="977"/>
      <c r="J2" s="977"/>
      <c r="K2" s="977"/>
      <c r="L2" s="977"/>
      <c r="M2" s="977"/>
      <c r="N2" s="720"/>
      <c r="O2" s="3522"/>
    </row>
    <row r="3" spans="2:15">
      <c r="B3" s="721"/>
      <c r="C3" s="975"/>
      <c r="D3" s="975"/>
      <c r="E3" s="975"/>
      <c r="F3" s="975"/>
      <c r="G3" s="972"/>
      <c r="H3" s="975"/>
      <c r="I3" s="975"/>
      <c r="J3" s="975"/>
      <c r="K3" s="975"/>
      <c r="L3" s="975"/>
      <c r="M3" s="975"/>
      <c r="N3" s="974"/>
      <c r="O3" s="3522"/>
    </row>
    <row r="4" spans="2:15">
      <c r="B4" s="721"/>
      <c r="C4" s="975"/>
      <c r="D4" s="975"/>
      <c r="E4" s="975"/>
      <c r="F4" s="975"/>
      <c r="G4" s="972"/>
      <c r="H4" s="975"/>
      <c r="I4" s="975"/>
      <c r="J4" s="975"/>
      <c r="K4" s="975"/>
      <c r="L4" s="975"/>
      <c r="M4" s="975"/>
      <c r="N4" s="974"/>
      <c r="O4" s="1130"/>
    </row>
    <row r="5" spans="2:15">
      <c r="B5" s="721"/>
      <c r="C5" s="975"/>
      <c r="D5" s="975"/>
      <c r="E5" s="975"/>
      <c r="F5" s="975"/>
      <c r="G5" s="975"/>
      <c r="H5" s="975"/>
      <c r="I5" s="975"/>
      <c r="J5" s="975"/>
      <c r="K5" s="975"/>
      <c r="L5" s="975"/>
      <c r="M5" s="975"/>
      <c r="N5" s="974"/>
      <c r="O5" s="1130"/>
    </row>
    <row r="6" spans="2:15">
      <c r="B6" s="721"/>
      <c r="C6" s="972" t="s">
        <v>2742</v>
      </c>
      <c r="D6" s="975"/>
      <c r="E6" s="975"/>
      <c r="F6" s="975"/>
      <c r="G6" s="975"/>
      <c r="H6" s="975"/>
      <c r="I6" s="975"/>
      <c r="J6" s="975"/>
      <c r="K6" s="975"/>
      <c r="L6" s="975"/>
      <c r="M6" s="975"/>
      <c r="N6" s="974"/>
      <c r="O6" s="1130"/>
    </row>
    <row r="7" spans="2:15">
      <c r="B7" s="721"/>
      <c r="C7" s="975"/>
      <c r="D7" s="975"/>
      <c r="E7" s="975"/>
      <c r="F7" s="975"/>
      <c r="G7" s="975"/>
      <c r="H7" s="975"/>
      <c r="I7" s="975"/>
      <c r="J7" s="975"/>
      <c r="K7" s="975"/>
      <c r="L7" s="975"/>
      <c r="M7" s="975"/>
      <c r="N7" s="974"/>
      <c r="O7" s="1130"/>
    </row>
    <row r="8" spans="2:15">
      <c r="B8" s="721"/>
      <c r="C8" s="972" t="s">
        <v>2743</v>
      </c>
      <c r="D8" s="975"/>
      <c r="E8" s="975"/>
      <c r="F8" s="975"/>
      <c r="G8" s="975"/>
      <c r="H8" s="975"/>
      <c r="I8" s="975"/>
      <c r="J8" s="975"/>
      <c r="K8" s="975"/>
      <c r="L8" s="975"/>
      <c r="M8" s="975"/>
      <c r="N8" s="974"/>
      <c r="O8" s="1130"/>
    </row>
    <row r="9" spans="2:15">
      <c r="B9" s="721"/>
      <c r="C9" s="975"/>
      <c r="D9" s="975"/>
      <c r="E9" s="975"/>
      <c r="F9" s="975"/>
      <c r="G9" s="975"/>
      <c r="H9" s="975"/>
      <c r="I9" s="975"/>
      <c r="J9" s="975"/>
      <c r="K9" s="975"/>
      <c r="L9" s="975"/>
      <c r="M9" s="975"/>
      <c r="N9" s="974"/>
      <c r="O9" s="1130"/>
    </row>
    <row r="10" spans="2:15">
      <c r="B10" s="721"/>
      <c r="C10" s="972" t="s">
        <v>2744</v>
      </c>
      <c r="D10" s="975"/>
      <c r="E10" s="975"/>
      <c r="F10" s="975"/>
      <c r="G10" s="975"/>
      <c r="H10" s="975"/>
      <c r="I10" s="975"/>
      <c r="J10" s="975"/>
      <c r="K10" s="975"/>
      <c r="L10" s="975"/>
      <c r="M10" s="975"/>
      <c r="N10" s="974"/>
      <c r="O10" s="1130"/>
    </row>
    <row r="11" spans="2:15">
      <c r="B11" s="721"/>
      <c r="C11" s="972" t="s">
        <v>2745</v>
      </c>
      <c r="D11" s="975"/>
      <c r="E11" s="975"/>
      <c r="F11" s="975"/>
      <c r="G11" s="975"/>
      <c r="H11" s="975"/>
      <c r="I11" s="975"/>
      <c r="J11" s="975"/>
      <c r="K11" s="975"/>
      <c r="L11" s="975"/>
      <c r="M11" s="975"/>
      <c r="N11" s="974"/>
      <c r="O11" s="1130"/>
    </row>
    <row r="12" spans="2:15">
      <c r="B12" s="721"/>
      <c r="C12" s="972" t="s">
        <v>2746</v>
      </c>
      <c r="D12" s="975"/>
      <c r="E12" s="975"/>
      <c r="F12" s="975"/>
      <c r="G12" s="975"/>
      <c r="H12" s="975"/>
      <c r="I12" s="975"/>
      <c r="J12" s="975"/>
      <c r="K12" s="975"/>
      <c r="L12" s="975"/>
      <c r="M12" s="975"/>
      <c r="N12" s="974"/>
      <c r="O12" s="1130"/>
    </row>
    <row r="13" spans="2:15">
      <c r="B13" s="721"/>
      <c r="C13" s="975"/>
      <c r="D13" s="975"/>
      <c r="E13" s="975"/>
      <c r="F13" s="975"/>
      <c r="G13" s="975"/>
      <c r="H13" s="975"/>
      <c r="I13" s="975"/>
      <c r="J13" s="975"/>
      <c r="K13" s="975"/>
      <c r="L13" s="975"/>
      <c r="M13" s="975"/>
      <c r="N13" s="974"/>
      <c r="O13" s="1130"/>
    </row>
    <row r="14" spans="2:15">
      <c r="B14" s="721"/>
      <c r="C14" s="972" t="s">
        <v>2747</v>
      </c>
      <c r="D14" s="975"/>
      <c r="E14" s="975"/>
      <c r="F14" s="975"/>
      <c r="G14" s="975"/>
      <c r="H14" s="975"/>
      <c r="I14" s="975"/>
      <c r="J14" s="975"/>
      <c r="K14" s="975"/>
      <c r="L14" s="975"/>
      <c r="M14" s="975"/>
      <c r="N14" s="974"/>
      <c r="O14" s="1130"/>
    </row>
    <row r="15" spans="2:15">
      <c r="B15" s="721"/>
      <c r="C15" s="972" t="s">
        <v>2748</v>
      </c>
      <c r="D15" s="975"/>
      <c r="E15" s="975"/>
      <c r="F15" s="975"/>
      <c r="G15" s="975"/>
      <c r="H15" s="975"/>
      <c r="I15" s="975"/>
      <c r="J15" s="975"/>
      <c r="K15" s="975"/>
      <c r="L15" s="975"/>
      <c r="M15" s="975"/>
      <c r="N15" s="974"/>
      <c r="O15" s="1130"/>
    </row>
    <row r="16" spans="2:15">
      <c r="B16" s="721"/>
      <c r="C16" s="972" t="s">
        <v>2749</v>
      </c>
      <c r="D16" s="975"/>
      <c r="E16" s="975"/>
      <c r="F16" s="975"/>
      <c r="G16" s="975"/>
      <c r="H16" s="975"/>
      <c r="I16" s="975"/>
      <c r="J16" s="975"/>
      <c r="K16" s="975"/>
      <c r="L16" s="975"/>
      <c r="M16" s="975"/>
      <c r="N16" s="974"/>
      <c r="O16" s="1130"/>
    </row>
    <row r="17" spans="2:15">
      <c r="B17" s="721"/>
      <c r="C17" s="972" t="s">
        <v>2750</v>
      </c>
      <c r="D17" s="975"/>
      <c r="E17" s="975"/>
      <c r="F17" s="975"/>
      <c r="G17" s="975"/>
      <c r="H17" s="975"/>
      <c r="I17" s="975"/>
      <c r="J17" s="975"/>
      <c r="K17" s="975"/>
      <c r="L17" s="975"/>
      <c r="M17" s="975"/>
      <c r="N17" s="974"/>
      <c r="O17" s="1130"/>
    </row>
    <row r="18" spans="2:15" ht="12" thickBot="1">
      <c r="B18" s="1621"/>
      <c r="C18" s="2997"/>
      <c r="D18" s="2997"/>
      <c r="E18" s="2997"/>
      <c r="F18" s="2997"/>
      <c r="G18" s="2997"/>
      <c r="H18" s="2997"/>
      <c r="I18" s="2997"/>
      <c r="J18" s="2997"/>
      <c r="K18" s="2997"/>
      <c r="L18" s="2997"/>
      <c r="M18" s="2997"/>
      <c r="N18" s="1668"/>
      <c r="O18" s="1130"/>
    </row>
    <row r="19" spans="2:15" ht="12" thickTop="1">
      <c r="B19" s="725"/>
      <c r="C19" s="974"/>
      <c r="D19" s="975"/>
      <c r="E19" s="975"/>
      <c r="F19" s="975"/>
      <c r="G19" s="975"/>
      <c r="H19" s="975"/>
      <c r="I19" s="975"/>
      <c r="J19" s="974"/>
      <c r="K19" s="974"/>
      <c r="L19" s="974"/>
      <c r="M19" s="970" t="s">
        <v>2751</v>
      </c>
      <c r="N19" s="974"/>
      <c r="O19" s="1130"/>
    </row>
    <row r="20" spans="2:15" ht="12.75">
      <c r="B20" s="725"/>
      <c r="C20" s="974"/>
      <c r="D20" s="1611" t="s">
        <v>2752</v>
      </c>
      <c r="E20" s="1612"/>
      <c r="F20" s="1612"/>
      <c r="G20" s="1416"/>
      <c r="H20" s="1612"/>
      <c r="I20" s="1612"/>
      <c r="J20" s="1613"/>
      <c r="K20" s="974"/>
      <c r="L20" s="974"/>
      <c r="M20" s="970" t="s">
        <v>2753</v>
      </c>
      <c r="N20" s="974"/>
      <c r="O20" s="1130"/>
    </row>
    <row r="21" spans="2:15" ht="12.75">
      <c r="B21" s="725"/>
      <c r="C21" s="974"/>
      <c r="D21" s="1611" t="s">
        <v>2754</v>
      </c>
      <c r="E21" s="1416"/>
      <c r="F21" s="1612"/>
      <c r="G21" s="1613"/>
      <c r="H21" s="1611" t="s">
        <v>2755</v>
      </c>
      <c r="I21" s="1612"/>
      <c r="J21" s="1613"/>
      <c r="K21" s="974"/>
      <c r="L21" s="970" t="s">
        <v>2756</v>
      </c>
      <c r="M21" s="970" t="s">
        <v>2757</v>
      </c>
      <c r="N21" s="974"/>
      <c r="O21" s="1130"/>
    </row>
    <row r="22" spans="2:15">
      <c r="B22" s="1047" t="s">
        <v>7</v>
      </c>
      <c r="C22" s="974"/>
      <c r="D22" s="967" t="s">
        <v>2758</v>
      </c>
      <c r="E22" s="719"/>
      <c r="F22" s="974"/>
      <c r="G22" s="974"/>
      <c r="H22" s="967" t="s">
        <v>2759</v>
      </c>
      <c r="I22" s="719"/>
      <c r="J22" s="974"/>
      <c r="K22" s="974"/>
      <c r="L22" s="970" t="s">
        <v>2757</v>
      </c>
      <c r="M22" s="970" t="s">
        <v>2760</v>
      </c>
      <c r="N22" s="970" t="s">
        <v>7</v>
      </c>
      <c r="O22" s="1130"/>
    </row>
    <row r="23" spans="2:15">
      <c r="B23" s="1047" t="s">
        <v>12</v>
      </c>
      <c r="C23" s="970" t="s">
        <v>2728</v>
      </c>
      <c r="D23" s="970" t="s">
        <v>2761</v>
      </c>
      <c r="E23" s="970" t="s">
        <v>2762</v>
      </c>
      <c r="F23" s="970" t="s">
        <v>2763</v>
      </c>
      <c r="G23" s="970" t="s">
        <v>329</v>
      </c>
      <c r="H23" s="970" t="s">
        <v>2761</v>
      </c>
      <c r="I23" s="970" t="s">
        <v>2762</v>
      </c>
      <c r="J23" s="970" t="s">
        <v>329</v>
      </c>
      <c r="K23" s="970" t="s">
        <v>310</v>
      </c>
      <c r="L23" s="970" t="s">
        <v>2764</v>
      </c>
      <c r="M23" s="970" t="s">
        <v>2765</v>
      </c>
      <c r="N23" s="970" t="s">
        <v>12</v>
      </c>
      <c r="O23" s="1130"/>
    </row>
    <row r="24" spans="2:15" ht="12" thickBot="1">
      <c r="B24" s="969"/>
      <c r="C24" s="963" t="s">
        <v>21</v>
      </c>
      <c r="D24" s="2241" t="s">
        <v>22</v>
      </c>
      <c r="E24" s="1392" t="s">
        <v>23</v>
      </c>
      <c r="F24" s="1392" t="s">
        <v>168</v>
      </c>
      <c r="G24" s="1392" t="s">
        <v>24</v>
      </c>
      <c r="H24" s="1392" t="s">
        <v>25</v>
      </c>
      <c r="I24" s="1392" t="s">
        <v>26</v>
      </c>
      <c r="J24" s="1392" t="s">
        <v>322</v>
      </c>
      <c r="K24" s="1392" t="s">
        <v>689</v>
      </c>
      <c r="L24" s="3090" t="s">
        <v>690</v>
      </c>
      <c r="M24" s="1392" t="s">
        <v>1930</v>
      </c>
      <c r="N24" s="719"/>
      <c r="O24" s="1130"/>
    </row>
    <row r="25" spans="2:15">
      <c r="B25" s="968">
        <v>1</v>
      </c>
      <c r="C25" s="967" t="s">
        <v>2732</v>
      </c>
      <c r="D25" s="1417">
        <v>2402579</v>
      </c>
      <c r="E25" s="1377"/>
      <c r="F25" s="1377">
        <v>199615</v>
      </c>
      <c r="G25" s="1377">
        <v>1000</v>
      </c>
      <c r="H25" s="1377">
        <v>21393</v>
      </c>
      <c r="I25" s="1377"/>
      <c r="J25" s="1377"/>
      <c r="K25" s="842">
        <f>SUM(D25:J25)</f>
        <v>2624587</v>
      </c>
      <c r="L25" s="1377">
        <v>4219529</v>
      </c>
      <c r="M25" s="2242" t="s">
        <v>370</v>
      </c>
      <c r="N25" s="755">
        <v>1</v>
      </c>
      <c r="O25" s="1130"/>
    </row>
    <row r="26" spans="2:15">
      <c r="B26" s="968">
        <v>2</v>
      </c>
      <c r="C26" s="967" t="s">
        <v>2733</v>
      </c>
      <c r="D26" s="2451">
        <v>540124</v>
      </c>
      <c r="E26" s="1377"/>
      <c r="F26" s="1377">
        <v>66982</v>
      </c>
      <c r="G26" s="1377">
        <v>0</v>
      </c>
      <c r="H26" s="1377">
        <v>0</v>
      </c>
      <c r="I26" s="1377"/>
      <c r="J26" s="1377"/>
      <c r="K26" s="842">
        <f>SUM(D26:J26)</f>
        <v>607106</v>
      </c>
      <c r="L26" s="1377">
        <v>1075949</v>
      </c>
      <c r="M26" s="2573"/>
      <c r="N26" s="755">
        <v>2</v>
      </c>
      <c r="O26" s="1130"/>
    </row>
    <row r="27" spans="2:15">
      <c r="B27" s="968">
        <v>3</v>
      </c>
      <c r="C27" s="967" t="s">
        <v>2734</v>
      </c>
      <c r="D27" s="2451">
        <v>128095</v>
      </c>
      <c r="E27" s="1377"/>
      <c r="F27" s="1377">
        <v>0</v>
      </c>
      <c r="G27" s="1377">
        <v>0</v>
      </c>
      <c r="H27" s="1377">
        <v>12060</v>
      </c>
      <c r="I27" s="1377"/>
      <c r="J27" s="1377"/>
      <c r="K27" s="842">
        <f t="shared" ref="K27:K29" si="0">SUM(D27:J27)</f>
        <v>140155</v>
      </c>
      <c r="L27" s="1377">
        <v>468053</v>
      </c>
      <c r="M27" s="1418"/>
      <c r="N27" s="755">
        <v>3</v>
      </c>
      <c r="O27" s="1130"/>
    </row>
    <row r="28" spans="2:15">
      <c r="B28" s="968">
        <v>4</v>
      </c>
      <c r="C28" s="967" t="s">
        <v>2735</v>
      </c>
      <c r="D28" s="2451">
        <v>55594</v>
      </c>
      <c r="E28" s="1377"/>
      <c r="F28" s="1377">
        <v>0</v>
      </c>
      <c r="G28" s="1377">
        <v>0</v>
      </c>
      <c r="H28" s="1377">
        <v>10103</v>
      </c>
      <c r="I28" s="1377"/>
      <c r="J28" s="1377"/>
      <c r="K28" s="842">
        <f t="shared" si="0"/>
        <v>65697</v>
      </c>
      <c r="L28" s="1377">
        <v>245295</v>
      </c>
      <c r="M28" s="1418"/>
      <c r="N28" s="755">
        <v>4</v>
      </c>
      <c r="O28" s="1130"/>
    </row>
    <row r="29" spans="2:15">
      <c r="B29" s="968">
        <v>5</v>
      </c>
      <c r="C29" s="967" t="s">
        <v>2736</v>
      </c>
      <c r="D29" s="2451">
        <v>192914</v>
      </c>
      <c r="E29" s="1377"/>
      <c r="F29" s="1377">
        <v>20660</v>
      </c>
      <c r="G29" s="1377">
        <v>408</v>
      </c>
      <c r="H29" s="1377">
        <v>12749</v>
      </c>
      <c r="I29" s="1377"/>
      <c r="J29" s="1377"/>
      <c r="K29" s="842">
        <f t="shared" si="0"/>
        <v>226731</v>
      </c>
      <c r="L29" s="1377">
        <v>740913</v>
      </c>
      <c r="M29" s="1418"/>
      <c r="N29" s="755">
        <v>5</v>
      </c>
      <c r="O29" s="1130"/>
    </row>
    <row r="30" spans="2:15">
      <c r="B30" s="968">
        <v>6</v>
      </c>
      <c r="C30" s="967" t="s">
        <v>2766</v>
      </c>
      <c r="D30" s="2243">
        <f>SUM(D25:D29)</f>
        <v>3319306</v>
      </c>
      <c r="E30" s="842"/>
      <c r="F30" s="842">
        <f>SUM(F25:F29)</f>
        <v>287257</v>
      </c>
      <c r="G30" s="842">
        <f>SUM(G25:G29)</f>
        <v>1408</v>
      </c>
      <c r="H30" s="842">
        <f>SUM(H25:H29)</f>
        <v>56305</v>
      </c>
      <c r="I30" s="842"/>
      <c r="J30" s="842"/>
      <c r="K30" s="842">
        <f>SUM(K25:K29)</f>
        <v>3664276</v>
      </c>
      <c r="L30" s="842">
        <f>SUM(L25:L29)</f>
        <v>6749739</v>
      </c>
      <c r="M30" s="1690"/>
      <c r="N30" s="755">
        <v>6</v>
      </c>
      <c r="O30" s="1130"/>
    </row>
    <row r="31" spans="2:15">
      <c r="B31" s="968">
        <v>7</v>
      </c>
      <c r="C31" s="967" t="s">
        <v>2737</v>
      </c>
      <c r="D31" s="2243"/>
      <c r="E31" s="842"/>
      <c r="F31" s="842"/>
      <c r="G31" s="842"/>
      <c r="H31" s="842"/>
      <c r="I31" s="842"/>
      <c r="J31" s="842"/>
      <c r="K31" s="842"/>
      <c r="L31" s="842"/>
      <c r="M31" s="1690"/>
      <c r="N31" s="755">
        <v>7</v>
      </c>
      <c r="O31" s="1130"/>
    </row>
    <row r="32" spans="2:15" ht="12" thickBot="1">
      <c r="B32" s="968">
        <v>8</v>
      </c>
      <c r="C32" s="2244" t="s">
        <v>2767</v>
      </c>
      <c r="D32" s="1691"/>
      <c r="E32" s="2245"/>
      <c r="F32" s="1692"/>
      <c r="G32" s="2188"/>
      <c r="H32" s="2245"/>
      <c r="I32" s="1692"/>
      <c r="J32" s="1692"/>
      <c r="K32" s="1692"/>
      <c r="L32" s="1692"/>
      <c r="M32" s="2246"/>
      <c r="N32" s="755">
        <v>8</v>
      </c>
      <c r="O32" s="1130"/>
    </row>
    <row r="33" spans="1:15" ht="12" thickBot="1">
      <c r="B33" s="968">
        <v>9</v>
      </c>
      <c r="C33" s="2244" t="s">
        <v>2768</v>
      </c>
      <c r="D33" s="1693">
        <v>52.8</v>
      </c>
      <c r="E33" s="946" t="s">
        <v>2769</v>
      </c>
      <c r="F33" s="946"/>
      <c r="G33" s="1693">
        <v>1393.52</v>
      </c>
      <c r="H33" s="956"/>
      <c r="I33" s="956"/>
      <c r="J33" s="956"/>
      <c r="K33" s="956"/>
      <c r="L33" s="956"/>
      <c r="M33" s="956"/>
      <c r="N33" s="723"/>
      <c r="O33" s="1130"/>
    </row>
    <row r="34" spans="1:15" ht="12.75" customHeight="1">
      <c r="B34" s="721"/>
      <c r="C34" s="956"/>
      <c r="D34" s="956"/>
      <c r="E34" s="956"/>
      <c r="F34" s="956"/>
      <c r="G34" s="956"/>
      <c r="H34" s="956"/>
      <c r="I34" s="956"/>
      <c r="J34" s="956"/>
      <c r="K34" s="956"/>
      <c r="L34" s="956"/>
      <c r="M34" s="975"/>
      <c r="N34" s="974"/>
      <c r="O34" s="2247"/>
    </row>
    <row r="35" spans="1:15" ht="17.25" customHeight="1">
      <c r="B35" s="721"/>
      <c r="C35" s="956" t="s">
        <v>3185</v>
      </c>
      <c r="D35" s="956"/>
      <c r="E35" s="956"/>
      <c r="F35" s="956"/>
      <c r="G35" s="956"/>
      <c r="H35" s="956"/>
      <c r="I35" s="956"/>
      <c r="J35" s="956"/>
      <c r="K35" s="956"/>
      <c r="L35" s="956"/>
      <c r="M35" s="975"/>
      <c r="N35" s="974"/>
      <c r="O35" s="3558" t="s">
        <v>3186</v>
      </c>
    </row>
    <row r="36" spans="1:15" ht="11.25" customHeight="1">
      <c r="B36" s="721"/>
      <c r="C36" s="956"/>
      <c r="D36" s="956"/>
      <c r="E36" s="956"/>
      <c r="F36" s="956"/>
      <c r="G36" s="956"/>
      <c r="H36" s="956"/>
      <c r="I36" s="956"/>
      <c r="J36" s="956"/>
      <c r="K36" s="956"/>
      <c r="L36" s="956"/>
      <c r="M36" s="975"/>
      <c r="N36" s="974"/>
      <c r="O36" s="3558"/>
    </row>
    <row r="37" spans="1:15" ht="11.25" customHeight="1">
      <c r="B37" s="721"/>
      <c r="C37" s="975"/>
      <c r="D37" s="975"/>
      <c r="E37" s="975"/>
      <c r="F37" s="975"/>
      <c r="G37" s="975"/>
      <c r="H37" s="975"/>
      <c r="I37" s="975"/>
      <c r="J37" s="975"/>
      <c r="K37" s="975"/>
      <c r="L37" s="975"/>
      <c r="M37" s="975"/>
      <c r="N37" s="974"/>
      <c r="O37" s="3558"/>
    </row>
    <row r="38" spans="1:15" ht="119.25" customHeight="1">
      <c r="A38" s="2452" t="s">
        <v>383</v>
      </c>
      <c r="B38" s="971"/>
      <c r="C38" s="2000" t="s">
        <v>2770</v>
      </c>
      <c r="D38" s="724"/>
      <c r="E38" s="724"/>
      <c r="F38" s="724"/>
      <c r="G38" s="724"/>
      <c r="H38" s="724"/>
      <c r="I38" s="724"/>
      <c r="J38" s="724"/>
      <c r="K38" s="724"/>
      <c r="L38" s="724"/>
      <c r="M38" s="724"/>
      <c r="N38" s="719"/>
      <c r="O38" s="3558"/>
    </row>
  </sheetData>
  <mergeCells count="2">
    <mergeCell ref="O1:O3"/>
    <mergeCell ref="O35:O38"/>
  </mergeCells>
  <pageMargins left="0.65" right="0.25" top="0.5" bottom="0.5" header="0.25" footer="0.25"/>
  <pageSetup orientation="landscape" horizontalDpi="1200" verticalDpi="1200" r:id="rId1"/>
  <headerFooter alignWithMargins="0"/>
</worksheet>
</file>

<file path=xl/worksheets/sheet76.xml><?xml version="1.0" encoding="utf-8"?>
<worksheet xmlns="http://schemas.openxmlformats.org/spreadsheetml/2006/main" xmlns:r="http://schemas.openxmlformats.org/officeDocument/2006/relationships">
  <sheetPr syncVertical="1" syncRef="A1" transitionEvaluation="1" codeName="Sheet76">
    <pageSetUpPr fitToPage="1"/>
  </sheetPr>
  <dimension ref="A1:L111"/>
  <sheetViews>
    <sheetView showGridLines="0" zoomScaleNormal="100" zoomScaleSheetLayoutView="75" workbookViewId="0">
      <selection sqref="A1:A10"/>
    </sheetView>
  </sheetViews>
  <sheetFormatPr defaultColWidth="9.625" defaultRowHeight="11.25"/>
  <cols>
    <col min="1" max="1" width="2.625" style="30" bestFit="1" customWidth="1"/>
    <col min="2" max="2" width="3.75" style="30" customWidth="1"/>
    <col min="3" max="3" width="8.625" style="30" customWidth="1"/>
    <col min="4" max="9" width="12.625" style="30" customWidth="1"/>
    <col min="10" max="10" width="44.625" style="30" customWidth="1"/>
    <col min="11" max="11" width="5.625" style="30" customWidth="1"/>
    <col min="12" max="12" width="2.625" style="1600" bestFit="1" customWidth="1"/>
    <col min="13" max="16384" width="9.625" style="30"/>
  </cols>
  <sheetData>
    <row r="1" spans="1:12" s="5" customFormat="1" ht="12" customHeight="1">
      <c r="A1" s="3560" t="s">
        <v>305</v>
      </c>
      <c r="B1" s="3002"/>
      <c r="C1" s="69"/>
      <c r="D1" s="69"/>
      <c r="E1" s="69"/>
      <c r="F1" s="69"/>
      <c r="G1" s="2861"/>
      <c r="H1" s="69"/>
      <c r="I1" s="69"/>
      <c r="J1" s="69"/>
      <c r="K1" s="14"/>
      <c r="L1" s="3584" t="s">
        <v>3187</v>
      </c>
    </row>
    <row r="2" spans="1:12" s="5" customFormat="1" ht="12" customHeight="1">
      <c r="A2" s="3560"/>
      <c r="B2" s="6" t="s">
        <v>2771</v>
      </c>
      <c r="C2" s="7"/>
      <c r="D2" s="7"/>
      <c r="E2" s="7"/>
      <c r="F2" s="7"/>
      <c r="G2" s="7"/>
      <c r="H2" s="8"/>
      <c r="I2" s="7"/>
      <c r="J2" s="7"/>
      <c r="K2" s="9"/>
      <c r="L2" s="3542"/>
    </row>
    <row r="3" spans="1:12" s="5" customFormat="1" ht="12" customHeight="1">
      <c r="A3" s="3560"/>
      <c r="B3" s="6" t="s">
        <v>1</v>
      </c>
      <c r="C3" s="7"/>
      <c r="D3" s="7"/>
      <c r="E3" s="7"/>
      <c r="F3" s="7"/>
      <c r="G3" s="7"/>
      <c r="H3" s="8"/>
      <c r="I3" s="7"/>
      <c r="J3" s="7"/>
      <c r="K3" s="9"/>
      <c r="L3" s="3542"/>
    </row>
    <row r="4" spans="1:12" s="5" customFormat="1" ht="12" customHeight="1">
      <c r="A4" s="3560"/>
      <c r="B4" s="2862"/>
      <c r="C4" s="11"/>
      <c r="D4" s="11"/>
      <c r="E4" s="11"/>
      <c r="F4" s="11"/>
      <c r="G4" s="11"/>
      <c r="H4" s="11"/>
      <c r="I4" s="11"/>
      <c r="J4" s="11"/>
      <c r="K4" s="12"/>
      <c r="L4" s="3542"/>
    </row>
    <row r="5" spans="1:12" s="5" customFormat="1" ht="12" customHeight="1">
      <c r="A5" s="3560"/>
      <c r="B5" s="2862"/>
      <c r="C5" s="13" t="s">
        <v>2772</v>
      </c>
      <c r="D5" s="11"/>
      <c r="E5" s="11"/>
      <c r="F5" s="11"/>
      <c r="G5" s="11"/>
      <c r="H5" s="11"/>
      <c r="I5" s="11"/>
      <c r="J5" s="11"/>
      <c r="K5" s="12"/>
      <c r="L5" s="3542"/>
    </row>
    <row r="6" spans="1:12" s="5" customFormat="1" ht="9" customHeight="1">
      <c r="A6" s="3560"/>
      <c r="B6" s="2862"/>
      <c r="C6" s="13"/>
      <c r="D6" s="11"/>
      <c r="E6" s="11"/>
      <c r="F6" s="11"/>
      <c r="G6" s="11"/>
      <c r="H6" s="11"/>
      <c r="I6" s="11"/>
      <c r="J6" s="11"/>
      <c r="K6" s="12"/>
      <c r="L6" s="3542"/>
    </row>
    <row r="7" spans="1:12" s="5" customFormat="1" ht="12" customHeight="1">
      <c r="A7" s="3560"/>
      <c r="B7" s="2862"/>
      <c r="C7" s="13" t="s">
        <v>2773</v>
      </c>
      <c r="D7" s="11"/>
      <c r="E7" s="11"/>
      <c r="F7" s="11"/>
      <c r="G7" s="11"/>
      <c r="H7" s="11"/>
      <c r="I7" s="11"/>
      <c r="J7" s="11"/>
      <c r="K7" s="12"/>
      <c r="L7" s="3542"/>
    </row>
    <row r="8" spans="1:12" s="5" customFormat="1" ht="12" customHeight="1">
      <c r="A8" s="3560"/>
      <c r="B8" s="2862"/>
      <c r="C8" s="13" t="s">
        <v>2774</v>
      </c>
      <c r="D8" s="11"/>
      <c r="E8" s="11"/>
      <c r="F8" s="11"/>
      <c r="G8" s="11"/>
      <c r="H8" s="11"/>
      <c r="I8" s="11"/>
      <c r="J8" s="11"/>
      <c r="K8" s="12"/>
      <c r="L8" s="3542"/>
    </row>
    <row r="9" spans="1:12" s="5" customFormat="1" ht="12" customHeight="1">
      <c r="A9" s="3560"/>
      <c r="B9" s="2862"/>
      <c r="C9" s="13" t="s">
        <v>2775</v>
      </c>
      <c r="D9" s="11"/>
      <c r="E9" s="11"/>
      <c r="F9" s="11"/>
      <c r="G9" s="11"/>
      <c r="H9" s="11"/>
      <c r="I9" s="11"/>
      <c r="J9" s="11"/>
      <c r="K9" s="12"/>
      <c r="L9" s="3542"/>
    </row>
    <row r="10" spans="1:12" s="5" customFormat="1" ht="12" customHeight="1">
      <c r="A10" s="3560"/>
      <c r="B10" s="2862"/>
      <c r="C10" s="13" t="s">
        <v>2776</v>
      </c>
      <c r="D10" s="11"/>
      <c r="E10" s="11"/>
      <c r="F10" s="11"/>
      <c r="G10" s="11"/>
      <c r="H10" s="11"/>
      <c r="I10" s="11"/>
      <c r="J10" s="11"/>
      <c r="K10" s="12"/>
      <c r="L10" s="3542"/>
    </row>
    <row r="11" spans="1:12" s="5" customFormat="1" ht="9" customHeight="1">
      <c r="B11" s="2862"/>
      <c r="C11" s="13"/>
      <c r="D11" s="11"/>
      <c r="E11" s="11"/>
      <c r="F11" s="11"/>
      <c r="G11" s="11"/>
      <c r="H11" s="11"/>
      <c r="I11" s="11"/>
      <c r="J11" s="11"/>
      <c r="K11" s="12"/>
      <c r="L11" s="3542"/>
    </row>
    <row r="12" spans="1:12" s="5" customFormat="1" ht="12" customHeight="1">
      <c r="B12" s="2862"/>
      <c r="C12" s="13" t="s">
        <v>2777</v>
      </c>
      <c r="D12" s="11"/>
      <c r="E12" s="11"/>
      <c r="F12" s="11"/>
      <c r="G12" s="11"/>
      <c r="H12" s="11"/>
      <c r="I12" s="11"/>
      <c r="J12" s="11"/>
      <c r="K12" s="12"/>
      <c r="L12" s="3542"/>
    </row>
    <row r="13" spans="1:12" s="5" customFormat="1" ht="9" customHeight="1">
      <c r="B13" s="2862"/>
      <c r="C13" s="13"/>
      <c r="D13" s="11"/>
      <c r="E13" s="11"/>
      <c r="F13" s="11"/>
      <c r="G13" s="11"/>
      <c r="H13" s="11"/>
      <c r="I13" s="11"/>
      <c r="J13" s="11"/>
      <c r="K13" s="12"/>
      <c r="L13" s="3542"/>
    </row>
    <row r="14" spans="1:12" s="5" customFormat="1" ht="12" customHeight="1">
      <c r="B14" s="2862"/>
      <c r="C14" s="13" t="s">
        <v>2778</v>
      </c>
      <c r="D14" s="11"/>
      <c r="E14" s="11"/>
      <c r="F14" s="11"/>
      <c r="G14" s="11"/>
      <c r="H14" s="11"/>
      <c r="I14" s="11"/>
      <c r="J14" s="11"/>
      <c r="K14" s="12"/>
      <c r="L14" s="3542"/>
    </row>
    <row r="15" spans="1:12" s="5" customFormat="1" ht="12" customHeight="1">
      <c r="B15" s="2862"/>
      <c r="C15" s="13" t="s">
        <v>2779</v>
      </c>
      <c r="D15" s="11"/>
      <c r="E15" s="11"/>
      <c r="F15" s="11"/>
      <c r="G15" s="11"/>
      <c r="H15" s="11"/>
      <c r="I15" s="11"/>
      <c r="J15" s="11"/>
      <c r="K15" s="12"/>
      <c r="L15" s="3542"/>
    </row>
    <row r="16" spans="1:12" s="5" customFormat="1" ht="12" customHeight="1">
      <c r="B16" s="2862"/>
      <c r="C16" s="13" t="s">
        <v>2780</v>
      </c>
      <c r="D16" s="11"/>
      <c r="E16" s="11"/>
      <c r="F16" s="11"/>
      <c r="G16" s="11"/>
      <c r="H16" s="11"/>
      <c r="I16" s="11"/>
      <c r="J16" s="11"/>
      <c r="K16" s="12"/>
      <c r="L16" s="2925"/>
    </row>
    <row r="17" spans="2:12" s="5" customFormat="1" ht="12" customHeight="1">
      <c r="B17" s="3003"/>
      <c r="C17" s="2783"/>
      <c r="D17" s="2783"/>
      <c r="E17" s="2783"/>
      <c r="F17" s="2783"/>
      <c r="G17" s="2783"/>
      <c r="H17" s="2783"/>
      <c r="I17" s="2783"/>
      <c r="J17" s="2783"/>
      <c r="K17" s="22"/>
      <c r="L17" s="2925"/>
    </row>
    <row r="18" spans="2:12" s="5" customFormat="1" ht="12" customHeight="1">
      <c r="B18" s="15"/>
      <c r="C18" s="12"/>
      <c r="D18" s="2783"/>
      <c r="E18" s="825" t="s">
        <v>2781</v>
      </c>
      <c r="F18" s="2783"/>
      <c r="G18" s="2758"/>
      <c r="H18" s="825" t="s">
        <v>2782</v>
      </c>
      <c r="I18" s="22"/>
      <c r="J18" s="12"/>
      <c r="K18" s="12"/>
      <c r="L18" s="2925"/>
    </row>
    <row r="19" spans="2:12" s="5" customFormat="1" ht="12" customHeight="1">
      <c r="B19" s="15"/>
      <c r="C19" s="12"/>
      <c r="D19" s="12"/>
      <c r="E19" s="12"/>
      <c r="F19" s="18" t="s">
        <v>2783</v>
      </c>
      <c r="G19" s="12"/>
      <c r="H19" s="12"/>
      <c r="I19" s="18" t="s">
        <v>2783</v>
      </c>
      <c r="J19" s="12"/>
      <c r="K19" s="12"/>
      <c r="L19" s="2925"/>
    </row>
    <row r="20" spans="2:12" s="5" customFormat="1" ht="12" customHeight="1">
      <c r="B20" s="15"/>
      <c r="C20" s="12"/>
      <c r="D20" s="12"/>
      <c r="E20" s="12"/>
      <c r="F20" s="18" t="s">
        <v>2784</v>
      </c>
      <c r="G20" s="18" t="s">
        <v>2785</v>
      </c>
      <c r="H20" s="18" t="s">
        <v>2786</v>
      </c>
      <c r="I20" s="18" t="s">
        <v>2787</v>
      </c>
      <c r="J20" s="12"/>
      <c r="K20" s="12"/>
      <c r="L20" s="2925"/>
    </row>
    <row r="21" spans="2:12" s="5" customFormat="1" ht="12" customHeight="1">
      <c r="B21" s="20" t="s">
        <v>7</v>
      </c>
      <c r="C21" s="12"/>
      <c r="D21" s="18" t="s">
        <v>2788</v>
      </c>
      <c r="E21" s="18" t="s">
        <v>2786</v>
      </c>
      <c r="F21" s="18" t="s">
        <v>2789</v>
      </c>
      <c r="G21" s="18" t="s">
        <v>2790</v>
      </c>
      <c r="H21" s="18" t="s">
        <v>2791</v>
      </c>
      <c r="I21" s="18" t="s">
        <v>2792</v>
      </c>
      <c r="J21" s="12"/>
      <c r="K21" s="18" t="s">
        <v>7</v>
      </c>
      <c r="L21" s="2925"/>
    </row>
    <row r="22" spans="2:12" s="5" customFormat="1" ht="12" customHeight="1">
      <c r="B22" s="20" t="s">
        <v>12</v>
      </c>
      <c r="C22" s="18" t="s">
        <v>2793</v>
      </c>
      <c r="D22" s="18" t="s">
        <v>2794</v>
      </c>
      <c r="E22" s="18" t="s">
        <v>2795</v>
      </c>
      <c r="F22" s="18" t="s">
        <v>523</v>
      </c>
      <c r="G22" s="18" t="s">
        <v>2796</v>
      </c>
      <c r="H22" s="18" t="s">
        <v>2790</v>
      </c>
      <c r="I22" s="18" t="s">
        <v>2797</v>
      </c>
      <c r="J22" s="18" t="s">
        <v>2798</v>
      </c>
      <c r="K22" s="18" t="s">
        <v>12</v>
      </c>
      <c r="L22" s="2925"/>
    </row>
    <row r="23" spans="2:12" s="5" customFormat="1" ht="12" customHeight="1">
      <c r="B23" s="21"/>
      <c r="C23" s="23" t="s">
        <v>21</v>
      </c>
      <c r="D23" s="23" t="s">
        <v>22</v>
      </c>
      <c r="E23" s="23" t="s">
        <v>23</v>
      </c>
      <c r="F23" s="23" t="s">
        <v>168</v>
      </c>
      <c r="G23" s="23" t="s">
        <v>24</v>
      </c>
      <c r="H23" s="23" t="s">
        <v>25</v>
      </c>
      <c r="I23" s="23" t="s">
        <v>26</v>
      </c>
      <c r="J23" s="23" t="s">
        <v>322</v>
      </c>
      <c r="K23" s="22"/>
      <c r="L23" s="2925"/>
    </row>
    <row r="24" spans="2:12" s="5" customFormat="1" ht="12" customHeight="1">
      <c r="B24" s="25">
        <v>1</v>
      </c>
      <c r="C24" s="2990" t="s">
        <v>2799</v>
      </c>
      <c r="D24" s="1862">
        <v>104538</v>
      </c>
      <c r="E24" s="2767">
        <v>68.27</v>
      </c>
      <c r="F24" s="1863">
        <v>7137</v>
      </c>
      <c r="G24" s="2750">
        <v>178172</v>
      </c>
      <c r="H24" s="2767">
        <v>1766.8</v>
      </c>
      <c r="I24" s="1863">
        <v>315</v>
      </c>
      <c r="J24" s="33" t="s">
        <v>2800</v>
      </c>
      <c r="K24" s="23">
        <v>1</v>
      </c>
      <c r="L24" s="2925"/>
    </row>
    <row r="25" spans="2:12" s="5" customFormat="1" ht="12" customHeight="1">
      <c r="B25" s="25">
        <v>2</v>
      </c>
      <c r="C25" s="2990" t="s">
        <v>2799</v>
      </c>
      <c r="D25" s="1862">
        <v>30</v>
      </c>
      <c r="E25" s="2424">
        <v>5</v>
      </c>
      <c r="F25" s="1862">
        <v>0</v>
      </c>
      <c r="G25" s="2750"/>
      <c r="H25" s="33"/>
      <c r="I25" s="2750"/>
      <c r="J25" s="33" t="s">
        <v>2801</v>
      </c>
      <c r="K25" s="23">
        <v>2</v>
      </c>
      <c r="L25" s="2925"/>
    </row>
    <row r="26" spans="2:12" s="5" customFormat="1" ht="12" customHeight="1">
      <c r="B26" s="25">
        <v>3</v>
      </c>
      <c r="C26" s="2990" t="s">
        <v>2802</v>
      </c>
      <c r="D26" s="1862">
        <v>147482</v>
      </c>
      <c r="E26" s="2424">
        <v>80.81</v>
      </c>
      <c r="F26" s="2750">
        <v>11918</v>
      </c>
      <c r="G26" s="2750"/>
      <c r="H26" s="33"/>
      <c r="I26" s="2750"/>
      <c r="J26" s="33" t="s">
        <v>2763</v>
      </c>
      <c r="K26" s="23">
        <v>3</v>
      </c>
      <c r="L26" s="2925"/>
    </row>
    <row r="27" spans="2:12" s="5" customFormat="1" ht="12" customHeight="1">
      <c r="B27" s="25">
        <v>4</v>
      </c>
      <c r="C27" s="2990" t="s">
        <v>2802</v>
      </c>
      <c r="D27" s="1862"/>
      <c r="E27" s="2424"/>
      <c r="F27" s="1862"/>
      <c r="G27" s="2422">
        <v>504</v>
      </c>
      <c r="H27" s="2767">
        <v>729.7</v>
      </c>
      <c r="I27" s="2750">
        <v>368</v>
      </c>
      <c r="J27" s="33" t="s">
        <v>2803</v>
      </c>
      <c r="K27" s="23">
        <v>4</v>
      </c>
      <c r="L27" s="2925"/>
    </row>
    <row r="28" spans="2:12" s="5" customFormat="1" ht="12" customHeight="1">
      <c r="B28" s="25">
        <v>5</v>
      </c>
      <c r="C28" s="2990" t="s">
        <v>2802</v>
      </c>
      <c r="D28" s="1862">
        <v>9813</v>
      </c>
      <c r="E28" s="2424">
        <v>68.94</v>
      </c>
      <c r="F28" s="2750">
        <v>677</v>
      </c>
      <c r="G28" s="2423" t="s">
        <v>618</v>
      </c>
      <c r="H28" s="2424" t="s">
        <v>618</v>
      </c>
      <c r="I28" s="2750" t="s">
        <v>618</v>
      </c>
      <c r="J28" s="33" t="s">
        <v>2804</v>
      </c>
      <c r="K28" s="23">
        <v>5</v>
      </c>
      <c r="L28" s="2925"/>
    </row>
    <row r="29" spans="2:12" s="5" customFormat="1" ht="12" customHeight="1">
      <c r="B29" s="25">
        <v>6</v>
      </c>
      <c r="C29" s="2990" t="s">
        <v>2802</v>
      </c>
      <c r="D29" s="1862"/>
      <c r="E29" s="33"/>
      <c r="F29" s="1367"/>
      <c r="G29" s="2454"/>
      <c r="H29" s="2767"/>
      <c r="I29" s="1862"/>
      <c r="J29" s="33" t="s">
        <v>2805</v>
      </c>
      <c r="K29" s="23">
        <v>6</v>
      </c>
      <c r="L29" s="2925"/>
    </row>
    <row r="30" spans="2:12" s="5" customFormat="1" ht="12" customHeight="1">
      <c r="B30" s="25">
        <v>7</v>
      </c>
      <c r="C30" s="2990" t="s">
        <v>2802</v>
      </c>
      <c r="D30" s="33"/>
      <c r="E30" s="33"/>
      <c r="F30" s="2575"/>
      <c r="G30" s="1366"/>
      <c r="H30" s="33"/>
      <c r="I30" s="33"/>
      <c r="J30" s="33" t="s">
        <v>2806</v>
      </c>
      <c r="K30" s="23">
        <v>7</v>
      </c>
      <c r="L30" s="2925"/>
    </row>
    <row r="31" spans="2:12" s="5" customFormat="1" ht="12" customHeight="1">
      <c r="B31" s="25">
        <v>8</v>
      </c>
      <c r="C31" s="22"/>
      <c r="D31" s="2784"/>
      <c r="E31" s="2784"/>
      <c r="F31" s="1398"/>
      <c r="G31" s="1398"/>
      <c r="H31" s="2784"/>
      <c r="I31" s="2784"/>
      <c r="J31" s="2784"/>
      <c r="K31" s="23">
        <v>8</v>
      </c>
      <c r="L31" s="2925"/>
    </row>
    <row r="32" spans="2:12" s="5" customFormat="1" ht="12" customHeight="1">
      <c r="B32" s="25">
        <v>9</v>
      </c>
      <c r="C32" s="22"/>
      <c r="D32" s="2784"/>
      <c r="E32" s="2784"/>
      <c r="F32" s="2784"/>
      <c r="G32" s="2784"/>
      <c r="H32" s="2784"/>
      <c r="I32" s="2784"/>
      <c r="J32" s="2784"/>
      <c r="K32" s="23">
        <v>9</v>
      </c>
      <c r="L32" s="2925"/>
    </row>
    <row r="33" spans="2:12" s="5" customFormat="1" ht="12" customHeight="1">
      <c r="B33" s="25">
        <v>10</v>
      </c>
      <c r="C33" s="22"/>
      <c r="D33" s="2784"/>
      <c r="E33" s="2784"/>
      <c r="F33" s="2784"/>
      <c r="G33" s="2784"/>
      <c r="H33" s="2784"/>
      <c r="I33" s="2784"/>
      <c r="J33" s="2784"/>
      <c r="K33" s="23">
        <v>10</v>
      </c>
      <c r="L33" s="2925"/>
    </row>
    <row r="34" spans="2:12" s="5" customFormat="1" ht="12" customHeight="1">
      <c r="B34" s="25">
        <v>11</v>
      </c>
      <c r="C34" s="22"/>
      <c r="D34" s="2784"/>
      <c r="E34" s="2784"/>
      <c r="F34" s="2784"/>
      <c r="G34" s="2784"/>
      <c r="H34" s="2784"/>
      <c r="I34" s="2784"/>
      <c r="J34" s="2784"/>
      <c r="K34" s="23">
        <v>11</v>
      </c>
      <c r="L34" s="2925"/>
    </row>
    <row r="35" spans="2:12" s="5" customFormat="1" ht="12" customHeight="1">
      <c r="B35" s="25">
        <v>12</v>
      </c>
      <c r="C35" s="22"/>
      <c r="D35" s="2784"/>
      <c r="E35" s="2784"/>
      <c r="F35" s="2784"/>
      <c r="G35" s="2784"/>
      <c r="H35" s="2784"/>
      <c r="I35" s="2784"/>
      <c r="J35" s="2784"/>
      <c r="K35" s="23">
        <v>12</v>
      </c>
      <c r="L35" s="2925"/>
    </row>
    <row r="36" spans="2:12" s="5" customFormat="1" ht="12" customHeight="1">
      <c r="B36" s="25">
        <v>13</v>
      </c>
      <c r="C36" s="22"/>
      <c r="D36" s="2784"/>
      <c r="E36" s="2784"/>
      <c r="F36" s="2784"/>
      <c r="G36" s="2784"/>
      <c r="H36" s="2784"/>
      <c r="I36" s="2784"/>
      <c r="J36" s="2784"/>
      <c r="K36" s="23">
        <v>13</v>
      </c>
      <c r="L36" s="2925"/>
    </row>
    <row r="37" spans="2:12" s="5" customFormat="1" ht="12" customHeight="1">
      <c r="B37" s="25">
        <v>14</v>
      </c>
      <c r="C37" s="22"/>
      <c r="D37" s="2784"/>
      <c r="E37" s="2784"/>
      <c r="F37" s="2784"/>
      <c r="G37" s="2784"/>
      <c r="H37" s="2784"/>
      <c r="I37" s="2784"/>
      <c r="J37" s="2784"/>
      <c r="K37" s="23">
        <v>14</v>
      </c>
      <c r="L37" s="2925"/>
    </row>
    <row r="38" spans="2:12" s="5" customFormat="1" ht="12" customHeight="1">
      <c r="B38" s="25">
        <v>15</v>
      </c>
      <c r="C38" s="22"/>
      <c r="D38" s="2784"/>
      <c r="E38" s="2784"/>
      <c r="F38" s="2784"/>
      <c r="G38" s="2784"/>
      <c r="H38" s="2784"/>
      <c r="I38" s="2784"/>
      <c r="J38" s="2784"/>
      <c r="K38" s="23">
        <v>15</v>
      </c>
      <c r="L38" s="2925"/>
    </row>
    <row r="39" spans="2:12" s="5" customFormat="1" ht="12" customHeight="1">
      <c r="B39" s="25">
        <v>16</v>
      </c>
      <c r="C39" s="22"/>
      <c r="D39" s="2784"/>
      <c r="E39" s="2784"/>
      <c r="F39" s="2784"/>
      <c r="G39" s="2784"/>
      <c r="H39" s="2784"/>
      <c r="I39" s="2784"/>
      <c r="J39" s="2784"/>
      <c r="K39" s="23">
        <v>16</v>
      </c>
      <c r="L39" s="2925"/>
    </row>
    <row r="40" spans="2:12" s="5" customFormat="1" ht="12" customHeight="1">
      <c r="B40" s="25">
        <v>17</v>
      </c>
      <c r="C40" s="22"/>
      <c r="D40" s="2784"/>
      <c r="E40" s="2784"/>
      <c r="F40" s="2784"/>
      <c r="G40" s="2784"/>
      <c r="H40" s="2784"/>
      <c r="I40" s="2784"/>
      <c r="J40" s="2784"/>
      <c r="K40" s="23">
        <v>17</v>
      </c>
      <c r="L40" s="2925"/>
    </row>
    <row r="41" spans="2:12" s="5" customFormat="1" ht="12" customHeight="1">
      <c r="B41" s="25">
        <v>18</v>
      </c>
      <c r="C41" s="22"/>
      <c r="D41" s="2784"/>
      <c r="E41" s="2784"/>
      <c r="F41" s="2784"/>
      <c r="G41" s="2784"/>
      <c r="H41" s="2784"/>
      <c r="I41" s="2784"/>
      <c r="J41" s="2784"/>
      <c r="K41" s="23">
        <v>18</v>
      </c>
      <c r="L41" s="2925"/>
    </row>
    <row r="42" spans="2:12" s="5" customFormat="1" ht="12" customHeight="1">
      <c r="B42" s="25">
        <v>19</v>
      </c>
      <c r="C42" s="22"/>
      <c r="D42" s="2784"/>
      <c r="E42" s="2784"/>
      <c r="F42" s="2784"/>
      <c r="G42" s="2784"/>
      <c r="H42" s="2784"/>
      <c r="I42" s="2784"/>
      <c r="J42" s="2784"/>
      <c r="K42" s="23">
        <v>19</v>
      </c>
      <c r="L42" s="2925"/>
    </row>
    <row r="43" spans="2:12" s="5" customFormat="1" ht="12" customHeight="1">
      <c r="B43" s="25">
        <v>20</v>
      </c>
      <c r="C43" s="1365" t="s">
        <v>117</v>
      </c>
      <c r="D43" s="579">
        <f>SUM(D24:D42)</f>
        <v>261863</v>
      </c>
      <c r="E43" s="2784"/>
      <c r="F43" s="580">
        <f>SUM(F24:F42)</f>
        <v>19732</v>
      </c>
      <c r="G43" s="581" t="s">
        <v>2807</v>
      </c>
      <c r="H43" s="2784"/>
      <c r="I43" s="580">
        <f>SUM(I24:I42)</f>
        <v>683</v>
      </c>
      <c r="J43" s="2784"/>
      <c r="K43" s="23">
        <v>20</v>
      </c>
      <c r="L43" s="2925"/>
    </row>
    <row r="44" spans="2:12" s="5" customFormat="1" ht="12" customHeight="1">
      <c r="B44" s="25">
        <v>21</v>
      </c>
      <c r="C44" s="26" t="s">
        <v>2808</v>
      </c>
      <c r="D44" s="2783"/>
      <c r="E44" s="2783"/>
      <c r="F44" s="2783"/>
      <c r="G44" s="2783"/>
      <c r="H44" s="2783"/>
      <c r="I44" s="2783"/>
      <c r="J44" s="22"/>
      <c r="K44" s="23">
        <v>21</v>
      </c>
      <c r="L44" s="2925"/>
    </row>
    <row r="45" spans="2:12" s="5" customFormat="1" ht="12" customHeight="1">
      <c r="B45" s="25">
        <v>22</v>
      </c>
      <c r="C45" s="26" t="s">
        <v>2809</v>
      </c>
      <c r="D45" s="2783"/>
      <c r="E45" s="2783"/>
      <c r="F45" s="2783"/>
      <c r="G45" s="2783"/>
      <c r="H45" s="2783"/>
      <c r="I45" s="2783"/>
      <c r="J45" s="22"/>
      <c r="K45" s="23">
        <v>22</v>
      </c>
      <c r="L45" s="2925"/>
    </row>
    <row r="46" spans="2:12" s="5" customFormat="1" ht="12" customHeight="1">
      <c r="B46" s="2862"/>
      <c r="C46" s="11"/>
      <c r="D46" s="11"/>
      <c r="E46" s="11"/>
      <c r="F46" s="11"/>
      <c r="G46" s="11"/>
      <c r="H46" s="11"/>
      <c r="I46" s="11"/>
      <c r="J46" s="11"/>
      <c r="K46" s="12"/>
      <c r="L46" s="3078"/>
    </row>
    <row r="47" spans="2:12" s="5" customFormat="1" ht="12" customHeight="1">
      <c r="B47" s="2862"/>
      <c r="C47" s="11"/>
      <c r="D47" s="11"/>
      <c r="E47" s="11"/>
      <c r="F47" s="11"/>
      <c r="G47" s="11"/>
      <c r="H47" s="11"/>
      <c r="I47" s="11"/>
      <c r="J47" s="11"/>
      <c r="K47" s="12"/>
      <c r="L47" s="3510">
        <v>87</v>
      </c>
    </row>
    <row r="48" spans="2:12" s="5" customFormat="1" ht="12" customHeight="1">
      <c r="B48" s="3003"/>
      <c r="C48" s="2783"/>
      <c r="D48" s="2783"/>
      <c r="E48" s="2783"/>
      <c r="F48" s="2783"/>
      <c r="G48" s="2783"/>
      <c r="H48" s="2783"/>
      <c r="I48" s="2783"/>
      <c r="J48" s="2783"/>
      <c r="K48" s="22"/>
      <c r="L48" s="3510"/>
    </row>
    <row r="49" spans="12:12" s="5" customFormat="1">
      <c r="L49" s="3078"/>
    </row>
    <row r="50" spans="12:12" s="5" customFormat="1">
      <c r="L50" s="3078"/>
    </row>
    <row r="51" spans="12:12" s="5" customFormat="1">
      <c r="L51" s="3078"/>
    </row>
    <row r="52" spans="12:12" s="5" customFormat="1">
      <c r="L52" s="3078"/>
    </row>
    <row r="53" spans="12:12" s="5" customFormat="1">
      <c r="L53" s="3078"/>
    </row>
    <row r="54" spans="12:12" s="5" customFormat="1">
      <c r="L54" s="3078"/>
    </row>
    <row r="55" spans="12:12" s="5" customFormat="1">
      <c r="L55" s="3078"/>
    </row>
    <row r="56" spans="12:12" s="5" customFormat="1">
      <c r="L56" s="3078"/>
    </row>
    <row r="57" spans="12:12" s="5" customFormat="1">
      <c r="L57" s="3078"/>
    </row>
    <row r="58" spans="12:12" s="5" customFormat="1">
      <c r="L58" s="3078"/>
    </row>
    <row r="59" spans="12:12" s="5" customFormat="1">
      <c r="L59" s="3078"/>
    </row>
    <row r="60" spans="12:12" s="5" customFormat="1">
      <c r="L60" s="3078"/>
    </row>
    <row r="61" spans="12:12" s="5" customFormat="1">
      <c r="L61" s="3078"/>
    </row>
    <row r="62" spans="12:12" s="5" customFormat="1">
      <c r="L62" s="3078"/>
    </row>
    <row r="63" spans="12:12" s="5" customFormat="1">
      <c r="L63" s="3078"/>
    </row>
    <row r="64" spans="12:12" s="5" customFormat="1">
      <c r="L64" s="3078"/>
    </row>
    <row r="65" spans="12:12" s="5" customFormat="1">
      <c r="L65" s="3078"/>
    </row>
    <row r="66" spans="12:12" s="5" customFormat="1">
      <c r="L66" s="3078"/>
    </row>
    <row r="67" spans="12:12" s="5" customFormat="1">
      <c r="L67" s="3078"/>
    </row>
    <row r="68" spans="12:12" s="5" customFormat="1">
      <c r="L68" s="3078"/>
    </row>
    <row r="69" spans="12:12" s="5" customFormat="1">
      <c r="L69" s="3078"/>
    </row>
    <row r="70" spans="12:12" s="5" customFormat="1">
      <c r="L70" s="3078"/>
    </row>
    <row r="71" spans="12:12" s="5" customFormat="1">
      <c r="L71" s="3078"/>
    </row>
    <row r="72" spans="12:12" s="5" customFormat="1">
      <c r="L72" s="3078"/>
    </row>
    <row r="73" spans="12:12" s="5" customFormat="1">
      <c r="L73" s="3078"/>
    </row>
    <row r="74" spans="12:12" s="5" customFormat="1">
      <c r="L74" s="3078"/>
    </row>
    <row r="75" spans="12:12" s="5" customFormat="1">
      <c r="L75" s="3078"/>
    </row>
    <row r="76" spans="12:12" s="5" customFormat="1">
      <c r="L76" s="3078"/>
    </row>
    <row r="77" spans="12:12" s="5" customFormat="1">
      <c r="L77" s="3078"/>
    </row>
    <row r="78" spans="12:12" s="5" customFormat="1">
      <c r="L78" s="3078"/>
    </row>
    <row r="79" spans="12:12" s="5" customFormat="1">
      <c r="L79" s="3078"/>
    </row>
    <row r="80" spans="12:12" s="5" customFormat="1">
      <c r="L80" s="3078"/>
    </row>
    <row r="81" spans="12:12" s="5" customFormat="1">
      <c r="L81" s="3078"/>
    </row>
    <row r="82" spans="12:12" s="5" customFormat="1">
      <c r="L82" s="3078"/>
    </row>
    <row r="83" spans="12:12" s="5" customFormat="1">
      <c r="L83" s="3078"/>
    </row>
    <row r="84" spans="12:12" s="5" customFormat="1">
      <c r="L84" s="3078"/>
    </row>
    <row r="85" spans="12:12" s="5" customFormat="1">
      <c r="L85" s="3078"/>
    </row>
    <row r="86" spans="12:12" s="5" customFormat="1">
      <c r="L86" s="3078"/>
    </row>
    <row r="87" spans="12:12" s="5" customFormat="1">
      <c r="L87" s="3078"/>
    </row>
    <row r="88" spans="12:12" s="5" customFormat="1">
      <c r="L88" s="3078"/>
    </row>
    <row r="89" spans="12:12" s="5" customFormat="1">
      <c r="L89" s="3078"/>
    </row>
    <row r="90" spans="12:12" s="5" customFormat="1">
      <c r="L90" s="3078"/>
    </row>
    <row r="91" spans="12:12" s="5" customFormat="1">
      <c r="L91" s="3078"/>
    </row>
    <row r="92" spans="12:12" s="5" customFormat="1">
      <c r="L92" s="3078"/>
    </row>
    <row r="93" spans="12:12" s="5" customFormat="1">
      <c r="L93" s="3078"/>
    </row>
    <row r="94" spans="12:12" s="5" customFormat="1">
      <c r="L94" s="3078"/>
    </row>
    <row r="95" spans="12:12" s="5" customFormat="1">
      <c r="L95" s="3078"/>
    </row>
    <row r="96" spans="12:12" s="5" customFormat="1">
      <c r="L96" s="3078"/>
    </row>
    <row r="97" spans="12:12" s="5" customFormat="1">
      <c r="L97" s="3078"/>
    </row>
    <row r="98" spans="12:12" s="5" customFormat="1">
      <c r="L98" s="3078"/>
    </row>
    <row r="99" spans="12:12" s="5" customFormat="1">
      <c r="L99" s="3078"/>
    </row>
    <row r="100" spans="12:12" s="5" customFormat="1">
      <c r="L100" s="3078"/>
    </row>
    <row r="101" spans="12:12" s="5" customFormat="1">
      <c r="L101" s="3078"/>
    </row>
    <row r="102" spans="12:12" s="5" customFormat="1">
      <c r="L102" s="3078"/>
    </row>
    <row r="103" spans="12:12" s="5" customFormat="1">
      <c r="L103" s="3078"/>
    </row>
    <row r="104" spans="12:12" s="5" customFormat="1">
      <c r="L104" s="3078"/>
    </row>
    <row r="105" spans="12:12" s="5" customFormat="1">
      <c r="L105" s="3078"/>
    </row>
    <row r="106" spans="12:12" s="5" customFormat="1">
      <c r="L106" s="3078"/>
    </row>
    <row r="107" spans="12:12" s="5" customFormat="1">
      <c r="L107" s="3078"/>
    </row>
    <row r="108" spans="12:12" s="5" customFormat="1">
      <c r="L108" s="3078"/>
    </row>
    <row r="109" spans="12:12" s="5" customFormat="1">
      <c r="L109" s="3078"/>
    </row>
    <row r="110" spans="12:12" s="5" customFormat="1">
      <c r="L110" s="3078"/>
    </row>
    <row r="111" spans="12:12" s="5" customFormat="1">
      <c r="L111" s="3078"/>
    </row>
  </sheetData>
  <mergeCells count="3">
    <mergeCell ref="A1:A10"/>
    <mergeCell ref="L1:L15"/>
    <mergeCell ref="L47:L48"/>
  </mergeCells>
  <printOptions horizontalCentered="1" gridLinesSet="0"/>
  <pageMargins left="0.65" right="0.25" top="0.5" bottom="0.5" header="0.25" footer="0.25"/>
  <pageSetup scale="84" orientation="landscape" horizontalDpi="1440" verticalDpi="2400" r:id="rId1"/>
  <headerFooter alignWithMargins="0"/>
</worksheet>
</file>

<file path=xl/worksheets/sheet77.xml><?xml version="1.0" encoding="utf-8"?>
<worksheet xmlns="http://schemas.openxmlformats.org/spreadsheetml/2006/main" xmlns:r="http://schemas.openxmlformats.org/officeDocument/2006/relationships">
  <sheetPr syncVertical="1" syncRef="A1" transitionEvaluation="1" codeName="Sheet77">
    <pageSetUpPr fitToPage="1"/>
  </sheetPr>
  <dimension ref="A1:M44"/>
  <sheetViews>
    <sheetView showGridLines="0" zoomScaleNormal="100" workbookViewId="0">
      <selection sqref="A1:A10"/>
    </sheetView>
  </sheetViews>
  <sheetFormatPr defaultColWidth="8.125" defaultRowHeight="11.25"/>
  <cols>
    <col min="1" max="1" width="2.25" style="30" bestFit="1" customWidth="1"/>
    <col min="2" max="2" width="4.625" style="30" customWidth="1"/>
    <col min="3" max="3" width="24.125" style="30" customWidth="1"/>
    <col min="4" max="10" width="15" style="30" customWidth="1"/>
    <col min="11" max="11" width="3.75" style="30" customWidth="1"/>
    <col min="12" max="12" width="2.625" style="30" bestFit="1" customWidth="1"/>
    <col min="13" max="13" width="17.625" style="30" customWidth="1"/>
    <col min="14" max="14" width="5.625" style="30" customWidth="1"/>
    <col min="15" max="16384" width="8.125" style="30"/>
  </cols>
  <sheetData>
    <row r="1" spans="1:12" ht="13.5" customHeight="1">
      <c r="A1" s="3585"/>
      <c r="B1" s="864"/>
      <c r="C1" s="863"/>
      <c r="D1" s="863"/>
      <c r="E1" s="863"/>
      <c r="F1" s="2737"/>
      <c r="G1" s="863"/>
      <c r="H1" s="863"/>
      <c r="I1" s="863"/>
      <c r="J1" s="863"/>
      <c r="K1" s="862"/>
      <c r="L1" s="3586">
        <v>88</v>
      </c>
    </row>
    <row r="2" spans="1:12" ht="13.5" customHeight="1">
      <c r="A2" s="3585"/>
      <c r="B2" s="1042" t="s">
        <v>2810</v>
      </c>
      <c r="C2" s="860"/>
      <c r="D2" s="860"/>
      <c r="E2" s="860"/>
      <c r="F2" s="2735"/>
      <c r="G2" s="860"/>
      <c r="H2" s="860"/>
      <c r="I2" s="860"/>
      <c r="J2" s="860"/>
      <c r="K2" s="858"/>
      <c r="L2" s="3586"/>
    </row>
    <row r="3" spans="1:12" ht="13.5" customHeight="1">
      <c r="A3" s="3585"/>
      <c r="B3" s="68"/>
      <c r="C3" s="34"/>
      <c r="D3" s="34"/>
      <c r="E3" s="34"/>
      <c r="F3" s="34"/>
      <c r="G3" s="34"/>
      <c r="H3" s="34"/>
      <c r="I3" s="34"/>
      <c r="J3" s="34"/>
      <c r="K3" s="67"/>
      <c r="L3" s="3586"/>
    </row>
    <row r="4" spans="1:12" ht="13.5" customHeight="1">
      <c r="A4" s="3585"/>
      <c r="B4" s="852" t="s">
        <v>65</v>
      </c>
      <c r="C4" s="851" t="s">
        <v>2811</v>
      </c>
      <c r="D4" s="34"/>
      <c r="E4" s="34"/>
      <c r="F4" s="34"/>
      <c r="G4" s="34"/>
      <c r="H4" s="34"/>
      <c r="I4" s="34"/>
      <c r="J4" s="34"/>
      <c r="K4" s="67"/>
      <c r="L4" s="850"/>
    </row>
    <row r="5" spans="1:12" ht="13.5" customHeight="1">
      <c r="A5" s="3585"/>
      <c r="B5" s="739"/>
      <c r="C5" s="34"/>
      <c r="D5" s="34"/>
      <c r="E5" s="34"/>
      <c r="F5" s="34"/>
      <c r="G5" s="34"/>
      <c r="H5" s="34"/>
      <c r="I5" s="34"/>
      <c r="J5" s="34"/>
      <c r="K5" s="67"/>
      <c r="L5" s="850"/>
    </row>
    <row r="6" spans="1:12" ht="13.5" customHeight="1">
      <c r="A6" s="3585"/>
      <c r="B6" s="852" t="s">
        <v>67</v>
      </c>
      <c r="C6" s="851" t="s">
        <v>2812</v>
      </c>
      <c r="D6" s="34"/>
      <c r="E6" s="34"/>
      <c r="F6" s="34"/>
      <c r="G6" s="34"/>
      <c r="H6" s="34"/>
      <c r="I6" s="34"/>
      <c r="J6" s="34"/>
      <c r="K6" s="67"/>
      <c r="L6" s="850"/>
    </row>
    <row r="7" spans="1:12" ht="13.5" customHeight="1">
      <c r="A7" s="3585"/>
      <c r="B7" s="739"/>
      <c r="C7" s="851" t="s">
        <v>2813</v>
      </c>
      <c r="D7" s="34"/>
      <c r="E7" s="34"/>
      <c r="F7" s="34"/>
      <c r="G7" s="34"/>
      <c r="H7" s="34"/>
      <c r="I7" s="34"/>
      <c r="J7" s="34"/>
      <c r="K7" s="67"/>
      <c r="L7" s="850"/>
    </row>
    <row r="8" spans="1:12" ht="13.5" customHeight="1">
      <c r="A8" s="3585"/>
      <c r="B8" s="739"/>
      <c r="C8" s="851"/>
      <c r="D8" s="34"/>
      <c r="E8" s="34"/>
      <c r="F8" s="34"/>
      <c r="G8" s="34"/>
      <c r="H8" s="34"/>
      <c r="I8" s="34"/>
      <c r="J8" s="34"/>
      <c r="K8" s="67"/>
      <c r="L8" s="850"/>
    </row>
    <row r="9" spans="1:12" ht="13.5" customHeight="1">
      <c r="A9" s="3585"/>
      <c r="B9" s="852" t="s">
        <v>68</v>
      </c>
      <c r="C9" s="851" t="s">
        <v>2814</v>
      </c>
      <c r="D9" s="34"/>
      <c r="E9" s="34"/>
      <c r="F9" s="34"/>
      <c r="G9" s="34"/>
      <c r="H9" s="34"/>
      <c r="I9" s="34"/>
      <c r="J9" s="34"/>
      <c r="K9" s="67"/>
      <c r="L9" s="850"/>
    </row>
    <row r="10" spans="1:12" ht="13.5" customHeight="1">
      <c r="A10" s="3585"/>
      <c r="B10" s="739"/>
      <c r="C10" s="851" t="s">
        <v>2815</v>
      </c>
      <c r="D10" s="34"/>
      <c r="E10" s="34"/>
      <c r="F10" s="34"/>
      <c r="G10" s="34"/>
      <c r="H10" s="34"/>
      <c r="I10" s="34"/>
      <c r="J10" s="34"/>
      <c r="K10" s="67"/>
      <c r="L10" s="850"/>
    </row>
    <row r="11" spans="1:12" ht="13.5" customHeight="1">
      <c r="B11" s="68"/>
      <c r="C11" s="851" t="s">
        <v>2816</v>
      </c>
      <c r="D11" s="34"/>
      <c r="E11" s="34"/>
      <c r="F11" s="34"/>
      <c r="G11" s="34"/>
      <c r="H11" s="34"/>
      <c r="I11" s="34"/>
      <c r="J11" s="34"/>
      <c r="K11" s="67"/>
      <c r="L11" s="850"/>
    </row>
    <row r="12" spans="1:12" ht="13.5" customHeight="1">
      <c r="B12" s="31"/>
      <c r="C12" s="32"/>
      <c r="D12" s="32"/>
      <c r="E12" s="32"/>
      <c r="F12" s="32"/>
      <c r="G12" s="32"/>
      <c r="H12" s="32"/>
      <c r="I12" s="32"/>
      <c r="J12" s="32"/>
      <c r="K12" s="33"/>
      <c r="L12" s="850"/>
    </row>
    <row r="13" spans="1:12" ht="13.5" customHeight="1">
      <c r="B13" s="837"/>
      <c r="C13" s="67"/>
      <c r="D13" s="848" t="s">
        <v>2817</v>
      </c>
      <c r="E13" s="856"/>
      <c r="F13" s="856"/>
      <c r="G13" s="854"/>
      <c r="H13" s="848" t="s">
        <v>310</v>
      </c>
      <c r="I13" s="854"/>
      <c r="J13" s="67"/>
      <c r="K13" s="67"/>
      <c r="L13" s="850"/>
    </row>
    <row r="14" spans="1:12" ht="13.5" customHeight="1">
      <c r="B14" s="849" t="s">
        <v>7</v>
      </c>
      <c r="C14" s="67"/>
      <c r="D14" s="848" t="s">
        <v>2818</v>
      </c>
      <c r="E14" s="854"/>
      <c r="F14" s="848" t="s">
        <v>2819</v>
      </c>
      <c r="G14" s="854"/>
      <c r="H14" s="847" t="s">
        <v>2820</v>
      </c>
      <c r="I14" s="847" t="s">
        <v>2821</v>
      </c>
      <c r="J14" s="847" t="s">
        <v>2822</v>
      </c>
      <c r="K14" s="847" t="s">
        <v>7</v>
      </c>
      <c r="L14" s="850"/>
    </row>
    <row r="15" spans="1:12" ht="13.5" customHeight="1">
      <c r="B15" s="849" t="s">
        <v>12</v>
      </c>
      <c r="C15" s="847" t="s">
        <v>2728</v>
      </c>
      <c r="D15" s="847" t="s">
        <v>2823</v>
      </c>
      <c r="E15" s="847" t="s">
        <v>2824</v>
      </c>
      <c r="F15" s="847" t="s">
        <v>2823</v>
      </c>
      <c r="G15" s="847" t="s">
        <v>2824</v>
      </c>
      <c r="H15" s="847" t="s">
        <v>2825</v>
      </c>
      <c r="I15" s="847" t="s">
        <v>2825</v>
      </c>
      <c r="J15" s="847" t="s">
        <v>2826</v>
      </c>
      <c r="K15" s="847" t="s">
        <v>12</v>
      </c>
      <c r="L15" s="850"/>
    </row>
    <row r="16" spans="1:12" ht="13.5" customHeight="1" thickBot="1">
      <c r="B16" s="846"/>
      <c r="C16" s="845" t="s">
        <v>21</v>
      </c>
      <c r="D16" s="2739" t="s">
        <v>22</v>
      </c>
      <c r="E16" s="2852" t="s">
        <v>23</v>
      </c>
      <c r="F16" s="2852" t="s">
        <v>168</v>
      </c>
      <c r="G16" s="2852" t="s">
        <v>24</v>
      </c>
      <c r="H16" s="2852" t="s">
        <v>25</v>
      </c>
      <c r="I16" s="2852" t="s">
        <v>26</v>
      </c>
      <c r="J16" s="845" t="s">
        <v>322</v>
      </c>
      <c r="K16" s="33"/>
      <c r="L16" s="850"/>
    </row>
    <row r="17" spans="2:13" ht="13.5" customHeight="1">
      <c r="B17" s="844">
        <v>1</v>
      </c>
      <c r="C17" s="2989" t="s">
        <v>2732</v>
      </c>
      <c r="D17" s="3091">
        <v>1172.76</v>
      </c>
      <c r="E17" s="2743">
        <v>36.94</v>
      </c>
      <c r="F17" s="2743">
        <v>79.42</v>
      </c>
      <c r="G17" s="2743">
        <v>3.53</v>
      </c>
      <c r="H17" s="2771">
        <f>D17+F17</f>
        <v>1252.18</v>
      </c>
      <c r="I17" s="2771">
        <f>E17+G17</f>
        <v>40.47</v>
      </c>
      <c r="J17" s="1844" t="s">
        <v>370</v>
      </c>
      <c r="K17" s="845">
        <v>1</v>
      </c>
      <c r="L17" s="850"/>
      <c r="M17" s="36"/>
    </row>
    <row r="18" spans="2:13" ht="13.5" customHeight="1">
      <c r="B18" s="844">
        <v>2</v>
      </c>
      <c r="C18" s="2989" t="s">
        <v>2733</v>
      </c>
      <c r="D18" s="3091">
        <v>72.459999999999994</v>
      </c>
      <c r="E18" s="2747">
        <v>7.01</v>
      </c>
      <c r="F18" s="2743">
        <v>117.46</v>
      </c>
      <c r="G18" s="2747">
        <v>0.88</v>
      </c>
      <c r="H18" s="2771">
        <f t="shared" ref="H18:I22" si="0">D18+F18</f>
        <v>189.92</v>
      </c>
      <c r="I18" s="2771">
        <f t="shared" si="0"/>
        <v>7.89</v>
      </c>
      <c r="J18" s="1845" t="s">
        <v>370</v>
      </c>
      <c r="K18" s="845">
        <v>2</v>
      </c>
      <c r="L18" s="850"/>
      <c r="M18" s="36"/>
    </row>
    <row r="19" spans="2:13" ht="13.5" customHeight="1">
      <c r="B19" s="844">
        <v>3</v>
      </c>
      <c r="C19" s="2989" t="s">
        <v>2734</v>
      </c>
      <c r="D19" s="3091">
        <v>12.83</v>
      </c>
      <c r="E19" s="2747">
        <v>1.86</v>
      </c>
      <c r="F19" s="2743">
        <v>62.64</v>
      </c>
      <c r="G19" s="2747">
        <v>1.31</v>
      </c>
      <c r="H19" s="2771">
        <f t="shared" si="0"/>
        <v>75.47</v>
      </c>
      <c r="I19" s="2771">
        <f t="shared" si="0"/>
        <v>3.17</v>
      </c>
      <c r="J19" s="1845" t="s">
        <v>370</v>
      </c>
      <c r="K19" s="845">
        <v>3</v>
      </c>
      <c r="L19" s="850"/>
      <c r="M19" s="36"/>
    </row>
    <row r="20" spans="2:13" ht="13.5" customHeight="1">
      <c r="B20" s="844">
        <v>4</v>
      </c>
      <c r="C20" s="2989" t="s">
        <v>2735</v>
      </c>
      <c r="D20" s="3091">
        <v>16.57</v>
      </c>
      <c r="E20" s="2747">
        <v>1.42</v>
      </c>
      <c r="F20" s="2743">
        <v>23.63</v>
      </c>
      <c r="G20" s="2747">
        <v>7.0000000000000007E-2</v>
      </c>
      <c r="H20" s="2771">
        <f t="shared" si="0"/>
        <v>40.200000000000003</v>
      </c>
      <c r="I20" s="2771">
        <f t="shared" si="0"/>
        <v>1.49</v>
      </c>
      <c r="J20" s="1845" t="s">
        <v>370</v>
      </c>
      <c r="K20" s="845">
        <v>4</v>
      </c>
      <c r="L20" s="850"/>
      <c r="M20" s="36"/>
    </row>
    <row r="21" spans="2:13" ht="13.5" customHeight="1">
      <c r="B21" s="844">
        <v>5</v>
      </c>
      <c r="C21" s="2989" t="s">
        <v>2736</v>
      </c>
      <c r="D21" s="3091">
        <v>1.32</v>
      </c>
      <c r="E21" s="2747">
        <v>5.67</v>
      </c>
      <c r="F21" s="2743">
        <v>49.22</v>
      </c>
      <c r="G21" s="2747">
        <v>1.98</v>
      </c>
      <c r="H21" s="2771">
        <f t="shared" si="0"/>
        <v>50.54</v>
      </c>
      <c r="I21" s="2771">
        <f t="shared" si="0"/>
        <v>7.65</v>
      </c>
      <c r="J21" s="1845" t="s">
        <v>370</v>
      </c>
      <c r="K21" s="845">
        <v>5</v>
      </c>
      <c r="L21" s="850"/>
      <c r="M21" s="36"/>
    </row>
    <row r="22" spans="2:13" ht="13.5" customHeight="1">
      <c r="B22" s="844">
        <v>6</v>
      </c>
      <c r="C22" s="2989" t="s">
        <v>2766</v>
      </c>
      <c r="D22" s="3091">
        <f>SUM(D17:D21)</f>
        <v>1275.9399999999998</v>
      </c>
      <c r="E22" s="2771">
        <f>SUM(E17:E21)</f>
        <v>52.9</v>
      </c>
      <c r="F22" s="2743">
        <f>SUM(F17:F21)</f>
        <v>332.37</v>
      </c>
      <c r="G22" s="2771">
        <f>SUM(G17:G21)</f>
        <v>7.7700000000000014</v>
      </c>
      <c r="H22" s="2771">
        <f t="shared" si="0"/>
        <v>1608.31</v>
      </c>
      <c r="I22" s="2771">
        <f t="shared" si="0"/>
        <v>60.67</v>
      </c>
      <c r="J22" s="1845" t="s">
        <v>370</v>
      </c>
      <c r="K22" s="845">
        <v>6</v>
      </c>
      <c r="L22" s="850"/>
      <c r="M22" s="36"/>
    </row>
    <row r="23" spans="2:13" ht="13.5" customHeight="1">
      <c r="B23" s="844">
        <v>7</v>
      </c>
      <c r="C23" s="2989" t="s">
        <v>2737</v>
      </c>
      <c r="D23" s="2806"/>
      <c r="E23" s="1981"/>
      <c r="F23" s="1981"/>
      <c r="G23" s="1981"/>
      <c r="H23" s="1981"/>
      <c r="I23" s="1981"/>
      <c r="J23" s="1846" t="s">
        <v>370</v>
      </c>
      <c r="K23" s="845">
        <v>7</v>
      </c>
      <c r="L23" s="850"/>
      <c r="M23" s="36"/>
    </row>
    <row r="24" spans="2:13" ht="13.5" customHeight="1" thickBot="1">
      <c r="B24" s="844">
        <v>8</v>
      </c>
      <c r="C24" s="2136" t="s">
        <v>2767</v>
      </c>
      <c r="D24" s="2866"/>
      <c r="E24" s="2453"/>
      <c r="F24" s="2453"/>
      <c r="G24" s="1698"/>
      <c r="H24" s="2453"/>
      <c r="I24" s="1698"/>
      <c r="J24" s="2574" t="s">
        <v>370</v>
      </c>
      <c r="K24" s="845">
        <v>8</v>
      </c>
      <c r="L24" s="850"/>
    </row>
    <row r="25" spans="2:13" ht="13.5" customHeight="1" thickBot="1">
      <c r="B25" s="844">
        <v>9</v>
      </c>
      <c r="C25" s="2136" t="s">
        <v>2827</v>
      </c>
      <c r="D25" s="32"/>
      <c r="E25" s="32"/>
      <c r="F25" s="1847" t="s">
        <v>2800</v>
      </c>
      <c r="G25" s="582">
        <v>1144</v>
      </c>
      <c r="H25" s="2805" t="s">
        <v>2828</v>
      </c>
      <c r="I25" s="582">
        <v>385</v>
      </c>
      <c r="J25" s="1848"/>
      <c r="K25" s="845">
        <v>9</v>
      </c>
      <c r="L25" s="850"/>
    </row>
    <row r="26" spans="2:13" ht="11.45" customHeight="1">
      <c r="B26" s="68"/>
      <c r="C26" s="34"/>
      <c r="D26" s="34"/>
      <c r="E26" s="34"/>
      <c r="F26" s="34"/>
      <c r="G26" s="34"/>
      <c r="H26" s="34"/>
      <c r="I26" s="34"/>
      <c r="J26" s="34"/>
      <c r="K26" s="67"/>
      <c r="L26" s="850"/>
    </row>
    <row r="27" spans="2:13" ht="11.45" customHeight="1">
      <c r="B27" s="68"/>
      <c r="C27" s="34"/>
      <c r="D27" s="34"/>
      <c r="E27" s="34"/>
      <c r="F27" s="34"/>
      <c r="G27" s="34"/>
      <c r="H27" s="34"/>
      <c r="I27" s="34"/>
      <c r="J27" s="34"/>
      <c r="K27" s="67"/>
      <c r="L27" s="850"/>
    </row>
    <row r="28" spans="2:13" ht="11.45" customHeight="1">
      <c r="B28" s="68"/>
      <c r="C28" s="34"/>
      <c r="D28" s="34"/>
      <c r="E28" s="34"/>
      <c r="F28" s="34"/>
      <c r="G28" s="34"/>
      <c r="H28" s="34"/>
      <c r="I28" s="34"/>
      <c r="J28" s="34"/>
      <c r="K28" s="67"/>
      <c r="L28" s="850"/>
    </row>
    <row r="29" spans="2:13" ht="11.45" customHeight="1">
      <c r="B29" s="68"/>
      <c r="C29" s="34"/>
      <c r="D29" s="34"/>
      <c r="E29" s="34"/>
      <c r="F29" s="34"/>
      <c r="G29" s="34"/>
      <c r="H29" s="34"/>
      <c r="I29" s="34"/>
      <c r="J29" s="34"/>
      <c r="K29" s="67"/>
      <c r="L29" s="850"/>
    </row>
    <row r="30" spans="2:13" ht="11.45" customHeight="1">
      <c r="B30" s="68"/>
      <c r="C30" s="851" t="s">
        <v>2829</v>
      </c>
      <c r="D30" s="34"/>
      <c r="E30" s="34"/>
      <c r="F30" s="34"/>
      <c r="G30" s="34"/>
      <c r="H30" s="34"/>
      <c r="I30" s="34"/>
      <c r="J30" s="34"/>
      <c r="K30" s="67"/>
      <c r="L30" s="850"/>
    </row>
    <row r="31" spans="2:13" ht="11.45" customHeight="1">
      <c r="B31" s="68"/>
      <c r="C31" s="851"/>
      <c r="D31" s="34"/>
      <c r="E31" s="34"/>
      <c r="F31" s="34"/>
      <c r="G31" s="34"/>
      <c r="H31" s="34"/>
      <c r="I31" s="34"/>
      <c r="J31" s="34"/>
      <c r="K31" s="67"/>
      <c r="L31" s="850"/>
    </row>
    <row r="32" spans="2:13" ht="11.45" customHeight="1">
      <c r="B32" s="68"/>
      <c r="C32" s="851"/>
      <c r="D32" s="34"/>
      <c r="E32" s="34"/>
      <c r="F32" s="34"/>
      <c r="G32" s="34"/>
      <c r="H32" s="34"/>
      <c r="I32" s="34"/>
      <c r="J32" s="34"/>
      <c r="K32" s="67"/>
      <c r="L32" s="850"/>
    </row>
    <row r="33" spans="1:12" ht="11.45" customHeight="1">
      <c r="B33" s="68"/>
      <c r="C33" s="34"/>
      <c r="D33" s="34"/>
      <c r="E33" s="34"/>
      <c r="F33" s="34"/>
      <c r="G33" s="34"/>
      <c r="H33" s="34"/>
      <c r="I33" s="34"/>
      <c r="J33" s="34"/>
      <c r="K33" s="67"/>
      <c r="L33" s="3587" t="s">
        <v>3052</v>
      </c>
    </row>
    <row r="34" spans="1:12" ht="11.45" customHeight="1">
      <c r="B34" s="68"/>
      <c r="C34" s="34"/>
      <c r="D34" s="34"/>
      <c r="E34" s="34"/>
      <c r="F34" s="34"/>
      <c r="G34" s="34"/>
      <c r="H34" s="34"/>
      <c r="I34" s="34"/>
      <c r="J34" s="34"/>
      <c r="K34" s="67"/>
      <c r="L34" s="3587"/>
    </row>
    <row r="35" spans="1:12" ht="11.45" customHeight="1">
      <c r="A35" s="3588" t="s">
        <v>383</v>
      </c>
      <c r="B35" s="68"/>
      <c r="C35" s="34"/>
      <c r="D35" s="34"/>
      <c r="E35" s="34"/>
      <c r="F35" s="34"/>
      <c r="G35" s="34"/>
      <c r="H35" s="34"/>
      <c r="I35" s="34"/>
      <c r="J35" s="34"/>
      <c r="K35" s="67"/>
      <c r="L35" s="3587"/>
    </row>
    <row r="36" spans="1:12" ht="11.45" customHeight="1">
      <c r="A36" s="3588"/>
      <c r="B36" s="68"/>
      <c r="C36" s="34"/>
      <c r="D36" s="34"/>
      <c r="E36" s="34"/>
      <c r="F36" s="34"/>
      <c r="G36" s="34"/>
      <c r="H36" s="34"/>
      <c r="I36" s="34"/>
      <c r="J36" s="34"/>
      <c r="K36" s="67"/>
      <c r="L36" s="3587"/>
    </row>
    <row r="37" spans="1:12" ht="11.45" customHeight="1">
      <c r="A37" s="3588"/>
      <c r="B37" s="68"/>
      <c r="C37" s="34"/>
      <c r="D37" s="34"/>
      <c r="E37" s="34"/>
      <c r="F37" s="34"/>
      <c r="G37" s="34"/>
      <c r="H37" s="34"/>
      <c r="I37" s="34"/>
      <c r="J37" s="34"/>
      <c r="K37" s="67"/>
      <c r="L37" s="3587"/>
    </row>
    <row r="38" spans="1:12" ht="11.45" customHeight="1">
      <c r="A38" s="3588"/>
      <c r="B38" s="68"/>
      <c r="C38" s="34"/>
      <c r="D38" s="34"/>
      <c r="E38" s="34"/>
      <c r="F38" s="34"/>
      <c r="G38" s="34"/>
      <c r="H38" s="34"/>
      <c r="I38" s="34"/>
      <c r="J38" s="34"/>
      <c r="K38" s="67"/>
      <c r="L38" s="3587"/>
    </row>
    <row r="39" spans="1:12" ht="11.45" customHeight="1">
      <c r="A39" s="3588"/>
      <c r="B39" s="68"/>
      <c r="C39" s="34"/>
      <c r="D39" s="34"/>
      <c r="E39" s="34"/>
      <c r="F39" s="34"/>
      <c r="G39" s="34"/>
      <c r="H39" s="34"/>
      <c r="I39" s="34"/>
      <c r="J39" s="34"/>
      <c r="K39" s="67"/>
      <c r="L39" s="3587"/>
    </row>
    <row r="40" spans="1:12" ht="11.45" customHeight="1">
      <c r="A40" s="3588"/>
      <c r="B40" s="68"/>
      <c r="C40" s="34"/>
      <c r="D40" s="34"/>
      <c r="E40" s="34"/>
      <c r="F40" s="34"/>
      <c r="G40" s="34"/>
      <c r="H40" s="34"/>
      <c r="I40" s="34"/>
      <c r="J40" s="34"/>
      <c r="K40" s="67"/>
      <c r="L40" s="3587"/>
    </row>
    <row r="41" spans="1:12" ht="11.45" customHeight="1">
      <c r="A41" s="3588"/>
      <c r="B41" s="68"/>
      <c r="C41" s="34"/>
      <c r="D41" s="34"/>
      <c r="E41" s="34"/>
      <c r="F41" s="34"/>
      <c r="G41" s="34"/>
      <c r="H41" s="34"/>
      <c r="I41" s="34"/>
      <c r="J41" s="34"/>
      <c r="K41" s="67"/>
      <c r="L41" s="3587"/>
    </row>
    <row r="42" spans="1:12" ht="9.9499999999999993" customHeight="1">
      <c r="A42" s="3588"/>
      <c r="B42" s="68"/>
      <c r="C42" s="34"/>
      <c r="D42" s="34"/>
      <c r="E42" s="34"/>
      <c r="F42" s="34"/>
      <c r="G42" s="34"/>
      <c r="H42" s="34"/>
      <c r="I42" s="34"/>
      <c r="J42" s="34"/>
      <c r="K42" s="67"/>
      <c r="L42" s="3587"/>
    </row>
    <row r="43" spans="1:12" ht="9.9499999999999993" customHeight="1">
      <c r="A43" s="3588"/>
      <c r="B43" s="68"/>
      <c r="C43" s="34"/>
      <c r="D43" s="34"/>
      <c r="E43" s="34"/>
      <c r="F43" s="34"/>
      <c r="G43" s="34"/>
      <c r="H43" s="34"/>
      <c r="I43" s="34"/>
      <c r="J43" s="34"/>
      <c r="K43" s="67"/>
      <c r="L43" s="3587"/>
    </row>
    <row r="44" spans="1:12" ht="14.25" customHeight="1">
      <c r="A44" s="3588"/>
      <c r="B44" s="31"/>
      <c r="C44" s="32"/>
      <c r="D44" s="32"/>
      <c r="E44" s="32"/>
      <c r="F44" s="32"/>
      <c r="G44" s="32"/>
      <c r="H44" s="32"/>
      <c r="I44" s="32"/>
      <c r="J44" s="32"/>
      <c r="K44" s="33"/>
      <c r="L44" s="3587"/>
    </row>
  </sheetData>
  <sheetProtection password="CE69"/>
  <mergeCells count="4">
    <mergeCell ref="A1:A10"/>
    <mergeCell ref="L1:L3"/>
    <mergeCell ref="L33:L44"/>
    <mergeCell ref="A35:A44"/>
  </mergeCells>
  <printOptions gridLinesSet="0"/>
  <pageMargins left="0.65" right="0.25" top="0.5" bottom="0.5" header="0.25" footer="0.25"/>
  <pageSetup scale="84" orientation="landscape" r:id="rId1"/>
  <headerFooter alignWithMargins="0"/>
</worksheet>
</file>

<file path=xl/worksheets/sheet78.xml><?xml version="1.0" encoding="utf-8"?>
<worksheet xmlns="http://schemas.openxmlformats.org/spreadsheetml/2006/main" xmlns:r="http://schemas.openxmlformats.org/officeDocument/2006/relationships">
  <sheetPr codeName="Sheet78">
    <pageSetUpPr fitToPage="1"/>
  </sheetPr>
  <dimension ref="A1:K219"/>
  <sheetViews>
    <sheetView zoomScaleNormal="100" workbookViewId="0"/>
  </sheetViews>
  <sheetFormatPr defaultColWidth="17.75" defaultRowHeight="9.75"/>
  <cols>
    <col min="1" max="1" width="3.375" style="998" customWidth="1"/>
    <col min="2" max="2" width="4.75" style="998" customWidth="1"/>
    <col min="3" max="3" width="5.875" style="998" customWidth="1"/>
    <col min="4" max="4" width="7.25" style="998" customWidth="1"/>
    <col min="5" max="5" width="14.125" style="998" customWidth="1"/>
    <col min="6" max="6" width="9.125" style="998" customWidth="1"/>
    <col min="7" max="7" width="5.875" style="998" customWidth="1"/>
    <col min="8" max="8" width="7.25" style="998" customWidth="1"/>
    <col min="9" max="9" width="15.5" style="998" customWidth="1"/>
    <col min="10" max="10" width="9.125" style="998" customWidth="1"/>
    <col min="11" max="11" width="3.375" style="998" customWidth="1"/>
    <col min="12" max="16384" width="17.75" style="998"/>
  </cols>
  <sheetData>
    <row r="1" spans="1:11" s="727" customFormat="1" ht="11.25" customHeight="1">
      <c r="A1" s="990"/>
      <c r="B1" s="1048"/>
      <c r="C1" s="1048"/>
      <c r="D1" s="1048"/>
      <c r="E1" s="1048"/>
      <c r="F1" s="1413"/>
      <c r="G1" s="1048"/>
      <c r="H1" s="1048"/>
      <c r="I1" s="1048"/>
      <c r="J1" s="1048"/>
      <c r="K1" s="1030"/>
    </row>
    <row r="2" spans="1:11" s="727" customFormat="1" ht="11.25" customHeight="1">
      <c r="A2" s="2545" t="s">
        <v>2830</v>
      </c>
      <c r="B2" s="1893"/>
      <c r="C2" s="1029"/>
      <c r="D2" s="1029"/>
      <c r="E2" s="1029"/>
      <c r="F2" s="1029"/>
      <c r="G2" s="1029"/>
      <c r="H2" s="1029"/>
      <c r="I2" s="1029"/>
      <c r="J2" s="1029"/>
      <c r="K2" s="1028"/>
    </row>
    <row r="3" spans="1:11" s="727" customFormat="1" ht="11.25" customHeight="1">
      <c r="A3" s="2545" t="s">
        <v>1</v>
      </c>
      <c r="B3" s="1893"/>
      <c r="C3" s="1029"/>
      <c r="D3" s="1029"/>
      <c r="E3" s="1029"/>
      <c r="F3" s="1029"/>
      <c r="G3" s="1029"/>
      <c r="H3" s="1029"/>
      <c r="I3" s="1029"/>
      <c r="J3" s="1029"/>
      <c r="K3" s="1028"/>
    </row>
    <row r="4" spans="1:11" s="727" customFormat="1" ht="11.25" customHeight="1">
      <c r="A4" s="995"/>
      <c r="B4" s="1026"/>
      <c r="C4" s="1026"/>
      <c r="D4" s="1026"/>
      <c r="E4" s="1026"/>
      <c r="F4" s="1026"/>
      <c r="G4" s="1026"/>
      <c r="H4" s="1026"/>
      <c r="I4" s="1026"/>
      <c r="J4" s="1026"/>
      <c r="K4" s="1025"/>
    </row>
    <row r="5" spans="1:11" s="727" customFormat="1" ht="11.25" customHeight="1">
      <c r="A5" s="995"/>
      <c r="B5" s="1026"/>
      <c r="C5" s="1026"/>
      <c r="D5" s="1026"/>
      <c r="E5" s="1026"/>
      <c r="F5" s="1026"/>
      <c r="G5" s="1026"/>
      <c r="H5" s="1026"/>
      <c r="I5" s="1026"/>
      <c r="J5" s="1026"/>
      <c r="K5" s="1025"/>
    </row>
    <row r="6" spans="1:11" s="727" customFormat="1" ht="11.25" customHeight="1">
      <c r="A6" s="2081" t="s">
        <v>65</v>
      </c>
      <c r="B6" s="1024" t="s">
        <v>2831</v>
      </c>
      <c r="C6" s="1026"/>
      <c r="D6" s="1026"/>
      <c r="E6" s="1026"/>
      <c r="F6" s="1026"/>
      <c r="G6" s="1026"/>
      <c r="H6" s="1026"/>
      <c r="I6" s="1026"/>
      <c r="J6" s="1026"/>
      <c r="K6" s="1025"/>
    </row>
    <row r="7" spans="1:11" s="727" customFormat="1" ht="11.25" customHeight="1">
      <c r="A7" s="1027"/>
      <c r="B7" s="1026"/>
      <c r="C7" s="1026"/>
      <c r="D7" s="1026"/>
      <c r="E7" s="1026"/>
      <c r="F7" s="1026"/>
      <c r="G7" s="1026"/>
      <c r="H7" s="1026"/>
      <c r="I7" s="1026"/>
      <c r="J7" s="1026"/>
      <c r="K7" s="1025"/>
    </row>
    <row r="8" spans="1:11" s="727" customFormat="1" ht="11.25" customHeight="1">
      <c r="A8" s="1027"/>
      <c r="B8" s="1024" t="s">
        <v>2832</v>
      </c>
      <c r="C8" s="1026"/>
      <c r="D8" s="1026"/>
      <c r="E8" s="1026"/>
      <c r="F8" s="1026"/>
      <c r="G8" s="1026"/>
      <c r="H8" s="1026"/>
      <c r="I8" s="1026"/>
      <c r="J8" s="1026"/>
      <c r="K8" s="1025"/>
    </row>
    <row r="9" spans="1:11" s="727" customFormat="1" ht="11.25" customHeight="1">
      <c r="A9" s="1027"/>
      <c r="B9" s="1024" t="s">
        <v>2833</v>
      </c>
      <c r="C9" s="1026"/>
      <c r="D9" s="1026"/>
      <c r="E9" s="1026"/>
      <c r="F9" s="1026"/>
      <c r="G9" s="1026"/>
      <c r="H9" s="1026"/>
      <c r="I9" s="1026"/>
      <c r="J9" s="1026"/>
      <c r="K9" s="1025"/>
    </row>
    <row r="10" spans="1:11" s="727" customFormat="1" ht="11.25" customHeight="1">
      <c r="A10" s="1027"/>
      <c r="B10" s="1024" t="s">
        <v>2834</v>
      </c>
      <c r="C10" s="1026"/>
      <c r="D10" s="1026"/>
      <c r="E10" s="1026"/>
      <c r="F10" s="1026"/>
      <c r="G10" s="1026"/>
      <c r="H10" s="1026"/>
      <c r="I10" s="1026"/>
      <c r="J10" s="1026"/>
      <c r="K10" s="1025"/>
    </row>
    <row r="11" spans="1:11" s="727" customFormat="1" ht="11.25" customHeight="1">
      <c r="A11" s="1027"/>
      <c r="B11" s="1024" t="s">
        <v>2835</v>
      </c>
      <c r="C11" s="1026"/>
      <c r="D11" s="1026"/>
      <c r="E11" s="1026"/>
      <c r="F11" s="1026"/>
      <c r="G11" s="1026"/>
      <c r="H11" s="1026"/>
      <c r="I11" s="1026"/>
      <c r="J11" s="1026"/>
      <c r="K11" s="1025"/>
    </row>
    <row r="12" spans="1:11" s="727" customFormat="1" ht="11.25" customHeight="1">
      <c r="A12" s="1027"/>
      <c r="B12" s="1024" t="s">
        <v>2836</v>
      </c>
      <c r="C12" s="1026"/>
      <c r="D12" s="1026"/>
      <c r="E12" s="1026"/>
      <c r="F12" s="1026"/>
      <c r="G12" s="1026"/>
      <c r="H12" s="1026"/>
      <c r="I12" s="1026"/>
      <c r="J12" s="1026"/>
      <c r="K12" s="1025"/>
    </row>
    <row r="13" spans="1:11" s="727" customFormat="1" ht="11.25" customHeight="1">
      <c r="A13" s="1027"/>
      <c r="B13" s="1026"/>
      <c r="C13" s="1026"/>
      <c r="D13" s="1026"/>
      <c r="E13" s="1026"/>
      <c r="F13" s="1026"/>
      <c r="G13" s="1026"/>
      <c r="H13" s="1026"/>
      <c r="I13" s="1026"/>
      <c r="J13" s="1026"/>
      <c r="K13" s="1025"/>
    </row>
    <row r="14" spans="1:11" s="727" customFormat="1" ht="11.25" customHeight="1">
      <c r="A14" s="2081" t="s">
        <v>67</v>
      </c>
      <c r="B14" s="1024" t="s">
        <v>2837</v>
      </c>
      <c r="C14" s="1026"/>
      <c r="D14" s="1026"/>
      <c r="E14" s="1026"/>
      <c r="F14" s="1026"/>
      <c r="G14" s="1026"/>
      <c r="H14" s="1026"/>
      <c r="I14" s="1026"/>
      <c r="J14" s="1026"/>
      <c r="K14" s="1025"/>
    </row>
    <row r="15" spans="1:11" s="727" customFormat="1" ht="11.25" customHeight="1">
      <c r="A15" s="1027"/>
      <c r="B15" s="1024" t="s">
        <v>2838</v>
      </c>
      <c r="C15" s="1026"/>
      <c r="D15" s="1026"/>
      <c r="E15" s="1026"/>
      <c r="F15" s="1026"/>
      <c r="G15" s="1026"/>
      <c r="H15" s="1026"/>
      <c r="I15" s="1026"/>
      <c r="J15" s="1026"/>
      <c r="K15" s="1025"/>
    </row>
    <row r="16" spans="1:11" s="727" customFormat="1" ht="11.25" customHeight="1">
      <c r="A16" s="1027"/>
      <c r="B16" s="1026"/>
      <c r="C16" s="1026"/>
      <c r="D16" s="1026"/>
      <c r="E16" s="1026"/>
      <c r="F16" s="1026"/>
      <c r="G16" s="1026"/>
      <c r="H16" s="1026"/>
      <c r="I16" s="1026"/>
      <c r="J16" s="1026"/>
      <c r="K16" s="1025"/>
    </row>
    <row r="17" spans="1:11" s="727" customFormat="1" ht="11.25" customHeight="1">
      <c r="A17" s="2081" t="s">
        <v>68</v>
      </c>
      <c r="B17" s="1024" t="s">
        <v>2839</v>
      </c>
      <c r="C17" s="1026"/>
      <c r="D17" s="1026"/>
      <c r="E17" s="1026"/>
      <c r="F17" s="1026"/>
      <c r="G17" s="1026"/>
      <c r="H17" s="1026"/>
      <c r="I17" s="1026"/>
      <c r="J17" s="1026"/>
      <c r="K17" s="1025"/>
    </row>
    <row r="18" spans="1:11" s="727" customFormat="1" ht="11.25" customHeight="1">
      <c r="A18" s="1027"/>
      <c r="B18" s="1024" t="s">
        <v>2840</v>
      </c>
      <c r="C18" s="1026"/>
      <c r="D18" s="1026"/>
      <c r="E18" s="1026"/>
      <c r="F18" s="1026"/>
      <c r="G18" s="1026"/>
      <c r="H18" s="1026"/>
      <c r="I18" s="1026"/>
      <c r="J18" s="1026"/>
      <c r="K18" s="1025"/>
    </row>
    <row r="19" spans="1:11" s="727" customFormat="1" ht="11.25" customHeight="1">
      <c r="A19" s="1027"/>
      <c r="B19" s="1024" t="s">
        <v>2841</v>
      </c>
      <c r="C19" s="1026"/>
      <c r="D19" s="1026"/>
      <c r="E19" s="1026"/>
      <c r="F19" s="1026"/>
      <c r="G19" s="1026"/>
      <c r="H19" s="1026"/>
      <c r="I19" s="1026"/>
      <c r="J19" s="1026"/>
      <c r="K19" s="1025"/>
    </row>
    <row r="20" spans="1:11" s="727" customFormat="1" ht="11.25" customHeight="1" thickBot="1">
      <c r="A20" s="1752"/>
      <c r="B20" s="2450"/>
      <c r="C20" s="2450"/>
      <c r="D20" s="2450"/>
      <c r="E20" s="2450"/>
      <c r="F20" s="2450"/>
      <c r="G20" s="2450"/>
      <c r="H20" s="2450"/>
      <c r="I20" s="2450"/>
      <c r="J20" s="2450"/>
      <c r="K20" s="2563"/>
    </row>
    <row r="21" spans="1:11" s="727" customFormat="1" ht="11.25" customHeight="1" thickTop="1">
      <c r="A21" s="3040"/>
      <c r="B21" s="1025"/>
      <c r="C21" s="1023" t="s">
        <v>2842</v>
      </c>
      <c r="D21" s="1029"/>
      <c r="E21" s="1029"/>
      <c r="F21" s="1028"/>
      <c r="G21" s="1023" t="s">
        <v>2843</v>
      </c>
      <c r="H21" s="1029"/>
      <c r="I21" s="1029"/>
      <c r="J21" s="1028"/>
      <c r="K21" s="1025"/>
    </row>
    <row r="22" spans="1:11" s="727" customFormat="1" ht="11.25" customHeight="1">
      <c r="A22" s="3040"/>
      <c r="B22" s="1025"/>
      <c r="C22" s="1002" t="s">
        <v>2844</v>
      </c>
      <c r="D22" s="2198"/>
      <c r="E22" s="2198"/>
      <c r="F22" s="1001"/>
      <c r="G22" s="1002" t="s">
        <v>2845</v>
      </c>
      <c r="H22" s="2198"/>
      <c r="I22" s="2198"/>
      <c r="J22" s="1001"/>
      <c r="K22" s="1025"/>
    </row>
    <row r="23" spans="1:11" s="727" customFormat="1" ht="11.25" customHeight="1">
      <c r="A23" s="3040"/>
      <c r="B23" s="1025"/>
      <c r="C23" s="1002" t="s">
        <v>2846</v>
      </c>
      <c r="D23" s="1001"/>
      <c r="E23" s="1019" t="s">
        <v>2847</v>
      </c>
      <c r="F23" s="1025"/>
      <c r="G23" s="1002" t="s">
        <v>2846</v>
      </c>
      <c r="H23" s="1001"/>
      <c r="I23" s="1019" t="s">
        <v>2847</v>
      </c>
      <c r="J23" s="1025"/>
      <c r="K23" s="1025"/>
    </row>
    <row r="24" spans="1:11" s="727" customFormat="1" ht="11.25" customHeight="1">
      <c r="A24" s="3040"/>
      <c r="B24" s="1019" t="s">
        <v>803</v>
      </c>
      <c r="C24" s="1019" t="s">
        <v>2848</v>
      </c>
      <c r="D24" s="1019" t="s">
        <v>1608</v>
      </c>
      <c r="E24" s="1019" t="s">
        <v>2849</v>
      </c>
      <c r="F24" s="1019" t="s">
        <v>2786</v>
      </c>
      <c r="G24" s="1019" t="s">
        <v>2848</v>
      </c>
      <c r="H24" s="1019" t="s">
        <v>1608</v>
      </c>
      <c r="I24" s="1019" t="s">
        <v>2850</v>
      </c>
      <c r="J24" s="1019" t="s">
        <v>2786</v>
      </c>
      <c r="K24" s="1025"/>
    </row>
    <row r="25" spans="1:11" s="727" customFormat="1" ht="11.25" customHeight="1">
      <c r="A25" s="1017" t="s">
        <v>7</v>
      </c>
      <c r="B25" s="1019" t="s">
        <v>2851</v>
      </c>
      <c r="C25" s="1019" t="s">
        <v>2852</v>
      </c>
      <c r="D25" s="1019" t="s">
        <v>2853</v>
      </c>
      <c r="E25" s="1019" t="s">
        <v>2854</v>
      </c>
      <c r="F25" s="1019" t="s">
        <v>2855</v>
      </c>
      <c r="G25" s="1019" t="s">
        <v>2852</v>
      </c>
      <c r="H25" s="1019" t="s">
        <v>2853</v>
      </c>
      <c r="I25" s="1019" t="s">
        <v>2856</v>
      </c>
      <c r="J25" s="1019" t="s">
        <v>2855</v>
      </c>
      <c r="K25" s="1019" t="s">
        <v>7</v>
      </c>
    </row>
    <row r="26" spans="1:11" s="727" customFormat="1" ht="11.25" customHeight="1">
      <c r="A26" s="1017" t="s">
        <v>12</v>
      </c>
      <c r="B26" s="1019" t="s">
        <v>2825</v>
      </c>
      <c r="C26" s="1019" t="s">
        <v>2857</v>
      </c>
      <c r="D26" s="1019" t="s">
        <v>2858</v>
      </c>
      <c r="E26" s="1019" t="s">
        <v>2859</v>
      </c>
      <c r="F26" s="1019" t="s">
        <v>2858</v>
      </c>
      <c r="G26" s="1019" t="s">
        <v>2857</v>
      </c>
      <c r="H26" s="1019" t="s">
        <v>2858</v>
      </c>
      <c r="I26" s="1019" t="s">
        <v>2860</v>
      </c>
      <c r="J26" s="1019" t="s">
        <v>2858</v>
      </c>
      <c r="K26" s="1019" t="s">
        <v>12</v>
      </c>
    </row>
    <row r="27" spans="1:11" s="727" customFormat="1" ht="11.25" customHeight="1">
      <c r="A27" s="1357"/>
      <c r="B27" s="1015" t="s">
        <v>21</v>
      </c>
      <c r="C27" s="1015" t="s">
        <v>22</v>
      </c>
      <c r="D27" s="1015" t="s">
        <v>23</v>
      </c>
      <c r="E27" s="2569" t="s">
        <v>168</v>
      </c>
      <c r="F27" s="2569" t="s">
        <v>24</v>
      </c>
      <c r="G27" s="2569" t="s">
        <v>25</v>
      </c>
      <c r="H27" s="2569" t="s">
        <v>26</v>
      </c>
      <c r="I27" s="1015" t="s">
        <v>322</v>
      </c>
      <c r="J27" s="1015" t="s">
        <v>689</v>
      </c>
      <c r="K27" s="1021"/>
    </row>
    <row r="28" spans="1:11" s="727" customFormat="1" ht="11.25" customHeight="1">
      <c r="A28" s="1010">
        <v>1</v>
      </c>
      <c r="B28" s="1756">
        <v>2</v>
      </c>
      <c r="C28" s="1412">
        <v>115</v>
      </c>
      <c r="D28" s="2197">
        <v>5</v>
      </c>
      <c r="E28" s="1411">
        <v>5</v>
      </c>
      <c r="F28" s="1411">
        <v>878</v>
      </c>
      <c r="G28" s="1412">
        <v>115</v>
      </c>
      <c r="H28" s="2197">
        <v>0</v>
      </c>
      <c r="I28" s="1411">
        <v>0</v>
      </c>
      <c r="J28" s="1411">
        <v>0</v>
      </c>
      <c r="K28" s="1010">
        <v>1</v>
      </c>
    </row>
    <row r="29" spans="1:11" s="727" customFormat="1" ht="11.25" customHeight="1">
      <c r="A29" s="1010">
        <v>2</v>
      </c>
      <c r="B29" s="1756">
        <v>2</v>
      </c>
      <c r="C29" s="1412">
        <v>136</v>
      </c>
      <c r="D29" s="2197">
        <v>3983</v>
      </c>
      <c r="E29" s="2197">
        <v>4242</v>
      </c>
      <c r="F29" s="2196">
        <v>1065</v>
      </c>
      <c r="G29" s="1412">
        <v>136</v>
      </c>
      <c r="H29" s="2197">
        <v>3334</v>
      </c>
      <c r="I29" s="2197">
        <v>3528</v>
      </c>
      <c r="J29" s="2197">
        <v>1058</v>
      </c>
      <c r="K29" s="1010">
        <v>2</v>
      </c>
    </row>
    <row r="30" spans="1:11" s="727" customFormat="1" ht="11.25" customHeight="1">
      <c r="A30" s="1010">
        <v>3</v>
      </c>
      <c r="B30" s="1756">
        <v>2</v>
      </c>
      <c r="C30" s="1412">
        <v>141</v>
      </c>
      <c r="D30" s="2197">
        <v>9615</v>
      </c>
      <c r="E30" s="2197">
        <v>10548</v>
      </c>
      <c r="F30" s="2196">
        <v>1097</v>
      </c>
      <c r="G30" s="1412">
        <v>141</v>
      </c>
      <c r="H30" s="2197">
        <v>1430</v>
      </c>
      <c r="I30" s="2197">
        <v>1518</v>
      </c>
      <c r="J30" s="2197">
        <v>1062</v>
      </c>
      <c r="K30" s="1010">
        <v>3</v>
      </c>
    </row>
    <row r="31" spans="1:11" s="727" customFormat="1" ht="11.25" customHeight="1">
      <c r="A31" s="1010">
        <v>4</v>
      </c>
      <c r="B31" s="1756"/>
      <c r="C31" s="1412"/>
      <c r="D31" s="2197"/>
      <c r="E31" s="2197"/>
      <c r="F31" s="1770"/>
      <c r="G31" s="1412"/>
      <c r="H31" s="2197"/>
      <c r="I31" s="2197"/>
      <c r="J31" s="2197"/>
      <c r="K31" s="1010">
        <v>4</v>
      </c>
    </row>
    <row r="32" spans="1:11" s="727" customFormat="1" ht="11.25" customHeight="1">
      <c r="A32" s="1010">
        <v>5</v>
      </c>
      <c r="B32" s="1756"/>
      <c r="C32" s="1412"/>
      <c r="D32" s="2197"/>
      <c r="E32" s="2197"/>
      <c r="F32" s="1770"/>
      <c r="G32" s="1412"/>
      <c r="H32" s="2197"/>
      <c r="I32" s="2197"/>
      <c r="J32" s="2197"/>
      <c r="K32" s="1010">
        <v>5</v>
      </c>
    </row>
    <row r="33" spans="1:11" s="727" customFormat="1" ht="11.25" customHeight="1">
      <c r="A33" s="1010">
        <v>6</v>
      </c>
      <c r="B33" s="1756">
        <v>4</v>
      </c>
      <c r="C33" s="1412">
        <v>133</v>
      </c>
      <c r="D33" s="2197">
        <v>0</v>
      </c>
      <c r="E33" s="2197">
        <v>0</v>
      </c>
      <c r="F33" s="1770">
        <v>0</v>
      </c>
      <c r="G33" s="1412">
        <v>133</v>
      </c>
      <c r="H33" s="1771">
        <v>1544</v>
      </c>
      <c r="I33" s="1771">
        <v>513</v>
      </c>
      <c r="J33" s="1771">
        <v>332</v>
      </c>
      <c r="K33" s="1010">
        <v>6</v>
      </c>
    </row>
    <row r="34" spans="1:11" s="727" customFormat="1" ht="11.25" customHeight="1">
      <c r="A34" s="1010">
        <v>7</v>
      </c>
      <c r="B34" s="1756">
        <v>4</v>
      </c>
      <c r="C34" s="1412">
        <v>136</v>
      </c>
      <c r="D34" s="2197">
        <v>0</v>
      </c>
      <c r="E34" s="2197">
        <v>0</v>
      </c>
      <c r="F34" s="1770">
        <v>0</v>
      </c>
      <c r="G34" s="1412">
        <v>136</v>
      </c>
      <c r="H34" s="1771">
        <v>3723</v>
      </c>
      <c r="I34" s="1771">
        <v>1275</v>
      </c>
      <c r="J34" s="1771">
        <v>343</v>
      </c>
      <c r="K34" s="1010">
        <v>7</v>
      </c>
    </row>
    <row r="35" spans="1:11" s="727" customFormat="1" ht="11.25" customHeight="1">
      <c r="A35" s="1010">
        <v>8</v>
      </c>
      <c r="B35" s="1756"/>
      <c r="C35" s="1412"/>
      <c r="D35" s="2197"/>
      <c r="E35" s="2197"/>
      <c r="F35" s="1770"/>
      <c r="G35" s="1412"/>
      <c r="H35" s="1771"/>
      <c r="I35" s="1771"/>
      <c r="J35" s="1771"/>
      <c r="K35" s="1010">
        <v>8</v>
      </c>
    </row>
    <row r="36" spans="1:11" s="727" customFormat="1" ht="11.25" customHeight="1">
      <c r="A36" s="1010">
        <v>9</v>
      </c>
      <c r="B36" s="1756"/>
      <c r="C36" s="2935"/>
      <c r="D36" s="2197"/>
      <c r="E36" s="2197"/>
      <c r="F36" s="1770"/>
      <c r="G36" s="2935"/>
      <c r="H36" s="1771"/>
      <c r="I36" s="1771"/>
      <c r="J36" s="1771"/>
      <c r="K36" s="1010">
        <v>9</v>
      </c>
    </row>
    <row r="37" spans="1:11" s="727" customFormat="1" ht="11.25" customHeight="1">
      <c r="A37" s="1010">
        <v>10</v>
      </c>
      <c r="B37" s="1756"/>
      <c r="C37" s="2204"/>
      <c r="D37" s="2197"/>
      <c r="E37" s="2197"/>
      <c r="F37" s="1770"/>
      <c r="G37" s="2204"/>
      <c r="H37" s="2011"/>
      <c r="I37" s="2011"/>
      <c r="J37" s="2204"/>
      <c r="K37" s="1010">
        <v>10</v>
      </c>
    </row>
    <row r="38" spans="1:11" s="727" customFormat="1" ht="11.25" customHeight="1">
      <c r="A38" s="1010">
        <v>11</v>
      </c>
      <c r="B38" s="2012"/>
      <c r="C38" s="2012"/>
      <c r="D38" s="2013"/>
      <c r="E38" s="2013"/>
      <c r="F38" s="2012"/>
      <c r="G38" s="2012"/>
      <c r="H38" s="2013"/>
      <c r="I38" s="2013"/>
      <c r="J38" s="2012"/>
      <c r="K38" s="1010">
        <v>11</v>
      </c>
    </row>
    <row r="39" spans="1:11" s="727" customFormat="1" ht="11.25" customHeight="1">
      <c r="A39" s="1010">
        <v>12</v>
      </c>
      <c r="B39" s="2012"/>
      <c r="C39" s="2012"/>
      <c r="D39" s="2013"/>
      <c r="E39" s="2013"/>
      <c r="F39" s="2012"/>
      <c r="G39" s="2012"/>
      <c r="H39" s="2013"/>
      <c r="I39" s="2013"/>
      <c r="J39" s="2012"/>
      <c r="K39" s="1010">
        <v>12</v>
      </c>
    </row>
    <row r="40" spans="1:11" s="727" customFormat="1" ht="11.25" customHeight="1">
      <c r="A40" s="1010">
        <v>13</v>
      </c>
      <c r="B40" s="2012"/>
      <c r="C40" s="2012"/>
      <c r="D40" s="2013"/>
      <c r="E40" s="2013"/>
      <c r="F40" s="2012"/>
      <c r="G40" s="2012"/>
      <c r="H40" s="2013"/>
      <c r="I40" s="2013"/>
      <c r="J40" s="2012"/>
      <c r="K40" s="1010">
        <v>13</v>
      </c>
    </row>
    <row r="41" spans="1:11" s="727" customFormat="1" ht="11.25" customHeight="1">
      <c r="A41" s="1010">
        <v>14</v>
      </c>
      <c r="B41" s="2012"/>
      <c r="C41" s="2012"/>
      <c r="D41" s="2013"/>
      <c r="E41" s="2013"/>
      <c r="F41" s="2012"/>
      <c r="G41" s="2012"/>
      <c r="H41" s="2013"/>
      <c r="I41" s="2013"/>
      <c r="J41" s="2012"/>
      <c r="K41" s="1010">
        <v>14</v>
      </c>
    </row>
    <row r="42" spans="1:11" s="727" customFormat="1" ht="11.25" customHeight="1">
      <c r="A42" s="1010">
        <v>15</v>
      </c>
      <c r="B42" s="2012"/>
      <c r="C42" s="2012"/>
      <c r="D42" s="2013"/>
      <c r="E42" s="2013"/>
      <c r="F42" s="2012"/>
      <c r="G42" s="2012"/>
      <c r="H42" s="2013"/>
      <c r="I42" s="2013"/>
      <c r="J42" s="2012"/>
      <c r="K42" s="1010">
        <v>15</v>
      </c>
    </row>
    <row r="43" spans="1:11" s="727" customFormat="1" ht="11.25" customHeight="1">
      <c r="A43" s="1010">
        <v>16</v>
      </c>
      <c r="B43" s="2012"/>
      <c r="C43" s="2012"/>
      <c r="D43" s="2013"/>
      <c r="E43" s="2013"/>
      <c r="F43" s="2012"/>
      <c r="G43" s="2012"/>
      <c r="H43" s="2013"/>
      <c r="I43" s="2013"/>
      <c r="J43" s="2012"/>
      <c r="K43" s="1010">
        <v>16</v>
      </c>
    </row>
    <row r="44" spans="1:11" s="727" customFormat="1" ht="11.25" customHeight="1">
      <c r="A44" s="1010">
        <v>17</v>
      </c>
      <c r="B44" s="2012"/>
      <c r="C44" s="2012"/>
      <c r="D44" s="2013"/>
      <c r="E44" s="2013"/>
      <c r="F44" s="2012"/>
      <c r="G44" s="2012"/>
      <c r="H44" s="2013"/>
      <c r="I44" s="2013"/>
      <c r="J44" s="2012"/>
      <c r="K44" s="1010">
        <v>17</v>
      </c>
    </row>
    <row r="45" spans="1:11" s="727" customFormat="1" ht="11.25" customHeight="1">
      <c r="A45" s="1010">
        <v>18</v>
      </c>
      <c r="B45" s="2012"/>
      <c r="C45" s="2012"/>
      <c r="D45" s="2013"/>
      <c r="E45" s="2013"/>
      <c r="F45" s="2012"/>
      <c r="G45" s="2012"/>
      <c r="H45" s="2013"/>
      <c r="I45" s="2013"/>
      <c r="J45" s="2012"/>
      <c r="K45" s="1010">
        <v>18</v>
      </c>
    </row>
    <row r="46" spans="1:11" s="727" customFormat="1" ht="11.25" customHeight="1">
      <c r="A46" s="1010">
        <v>19</v>
      </c>
      <c r="B46" s="2012"/>
      <c r="C46" s="2012"/>
      <c r="D46" s="2013"/>
      <c r="E46" s="2013"/>
      <c r="F46" s="2012"/>
      <c r="G46" s="2012"/>
      <c r="H46" s="2013"/>
      <c r="I46" s="2013"/>
      <c r="J46" s="2012"/>
      <c r="K46" s="1010">
        <v>19</v>
      </c>
    </row>
    <row r="47" spans="1:11" s="727" customFormat="1" ht="11.25" customHeight="1">
      <c r="A47" s="1010">
        <v>20</v>
      </c>
      <c r="B47" s="2012"/>
      <c r="C47" s="2012"/>
      <c r="D47" s="2013"/>
      <c r="E47" s="2013"/>
      <c r="F47" s="2012"/>
      <c r="G47" s="2012"/>
      <c r="H47" s="2013"/>
      <c r="I47" s="2013"/>
      <c r="J47" s="2012"/>
      <c r="K47" s="1010">
        <v>20</v>
      </c>
    </row>
    <row r="48" spans="1:11" s="727" customFormat="1" ht="11.25" customHeight="1">
      <c r="A48" s="1010">
        <v>21</v>
      </c>
      <c r="B48" s="2012"/>
      <c r="C48" s="2012"/>
      <c r="D48" s="2013"/>
      <c r="E48" s="2013"/>
      <c r="F48" s="2012"/>
      <c r="G48" s="2012"/>
      <c r="H48" s="2013"/>
      <c r="I48" s="2013"/>
      <c r="J48" s="2012"/>
      <c r="K48" s="1010">
        <v>21</v>
      </c>
    </row>
    <row r="49" spans="1:11" s="727" customFormat="1" ht="11.25" customHeight="1">
      <c r="A49" s="1010">
        <v>22</v>
      </c>
      <c r="B49" s="2012"/>
      <c r="C49" s="2012"/>
      <c r="D49" s="2013"/>
      <c r="E49" s="2013"/>
      <c r="F49" s="2012"/>
      <c r="G49" s="2012"/>
      <c r="H49" s="2013"/>
      <c r="I49" s="2013"/>
      <c r="J49" s="2012"/>
      <c r="K49" s="1010">
        <v>22</v>
      </c>
    </row>
    <row r="50" spans="1:11" s="727" customFormat="1" ht="11.25" customHeight="1">
      <c r="A50" s="1010">
        <v>23</v>
      </c>
      <c r="B50" s="2012"/>
      <c r="C50" s="2012"/>
      <c r="D50" s="2013"/>
      <c r="E50" s="2013"/>
      <c r="F50" s="2012"/>
      <c r="G50" s="2012"/>
      <c r="H50" s="2013"/>
      <c r="I50" s="2013"/>
      <c r="J50" s="2012"/>
      <c r="K50" s="1010">
        <v>23</v>
      </c>
    </row>
    <row r="51" spans="1:11" s="727" customFormat="1" ht="11.25" customHeight="1">
      <c r="A51" s="1010">
        <v>24</v>
      </c>
      <c r="B51" s="2012"/>
      <c r="C51" s="2012"/>
      <c r="D51" s="2013"/>
      <c r="E51" s="2013"/>
      <c r="F51" s="2012"/>
      <c r="G51" s="2012"/>
      <c r="H51" s="2013"/>
      <c r="I51" s="2013"/>
      <c r="J51" s="2012"/>
      <c r="K51" s="1010">
        <v>24</v>
      </c>
    </row>
    <row r="52" spans="1:11" s="727" customFormat="1" ht="11.25" customHeight="1">
      <c r="A52" s="1010">
        <v>25</v>
      </c>
      <c r="B52" s="2012"/>
      <c r="C52" s="2012"/>
      <c r="D52" s="2013"/>
      <c r="E52" s="2013"/>
      <c r="F52" s="2012"/>
      <c r="G52" s="2012"/>
      <c r="H52" s="2013"/>
      <c r="I52" s="2013"/>
      <c r="J52" s="2012"/>
      <c r="K52" s="1010">
        <v>25</v>
      </c>
    </row>
    <row r="53" spans="1:11" s="727" customFormat="1" ht="11.25" customHeight="1">
      <c r="A53" s="1010">
        <v>26</v>
      </c>
      <c r="B53" s="2012"/>
      <c r="C53" s="2012"/>
      <c r="D53" s="2013"/>
      <c r="E53" s="2013"/>
      <c r="F53" s="2012"/>
      <c r="G53" s="2012"/>
      <c r="H53" s="2013"/>
      <c r="I53" s="2013"/>
      <c r="J53" s="2012"/>
      <c r="K53" s="1010">
        <v>26</v>
      </c>
    </row>
    <row r="54" spans="1:11" s="727" customFormat="1" ht="11.25" customHeight="1">
      <c r="A54" s="1010">
        <v>27</v>
      </c>
      <c r="B54" s="2012"/>
      <c r="C54" s="2012"/>
      <c r="D54" s="2013"/>
      <c r="E54" s="2013"/>
      <c r="F54" s="2012"/>
      <c r="G54" s="2012"/>
      <c r="H54" s="2013"/>
      <c r="I54" s="2013"/>
      <c r="J54" s="2012"/>
      <c r="K54" s="1010">
        <v>27</v>
      </c>
    </row>
    <row r="55" spans="1:11" s="727" customFormat="1" ht="11.25" customHeight="1">
      <c r="A55" s="1010">
        <v>28</v>
      </c>
      <c r="B55" s="2012"/>
      <c r="C55" s="2012"/>
      <c r="D55" s="2013"/>
      <c r="E55" s="2013"/>
      <c r="F55" s="2012"/>
      <c r="G55" s="2012"/>
      <c r="H55" s="2013"/>
      <c r="I55" s="2013"/>
      <c r="J55" s="2012"/>
      <c r="K55" s="1010">
        <v>28</v>
      </c>
    </row>
    <row r="56" spans="1:11" s="727" customFormat="1" ht="11.25" customHeight="1">
      <c r="A56" s="1010">
        <v>29</v>
      </c>
      <c r="B56" s="985" t="s">
        <v>117</v>
      </c>
      <c r="C56" s="2569" t="s">
        <v>370</v>
      </c>
      <c r="D56" s="2013">
        <v>13603</v>
      </c>
      <c r="E56" s="2014">
        <v>14795</v>
      </c>
      <c r="F56" s="2012"/>
      <c r="G56" s="2569" t="s">
        <v>370</v>
      </c>
      <c r="H56" s="2013">
        <v>10031</v>
      </c>
      <c r="I56" s="2014">
        <v>6834</v>
      </c>
      <c r="J56" s="2012"/>
      <c r="K56" s="1010">
        <v>29</v>
      </c>
    </row>
    <row r="57" spans="1:11" s="727" customFormat="1" ht="11.25" customHeight="1">
      <c r="A57" s="1010">
        <v>30</v>
      </c>
      <c r="B57" s="2015" t="s">
        <v>2861</v>
      </c>
      <c r="C57" s="1128"/>
      <c r="D57" s="1128"/>
      <c r="E57" s="1128"/>
      <c r="F57" s="1128"/>
      <c r="G57" s="1128"/>
      <c r="H57" s="1128"/>
      <c r="I57" s="1128"/>
      <c r="J57" s="2012"/>
      <c r="K57" s="1010">
        <v>30</v>
      </c>
    </row>
    <row r="58" spans="1:11" s="727" customFormat="1" ht="11.25" customHeight="1">
      <c r="A58" s="1010">
        <v>31</v>
      </c>
      <c r="B58" s="992" t="s">
        <v>2862</v>
      </c>
      <c r="C58" s="1022"/>
      <c r="D58" s="1022"/>
      <c r="E58" s="1022"/>
      <c r="F58" s="1022"/>
      <c r="G58" s="1022"/>
      <c r="H58" s="1022"/>
      <c r="I58" s="1022"/>
      <c r="J58" s="1021"/>
      <c r="K58" s="1010">
        <v>31</v>
      </c>
    </row>
    <row r="59" spans="1:11" s="727" customFormat="1" ht="11.25" customHeight="1">
      <c r="A59" s="1010">
        <v>32</v>
      </c>
      <c r="B59" s="992" t="s">
        <v>2863</v>
      </c>
      <c r="C59" s="1022"/>
      <c r="D59" s="1022"/>
      <c r="E59" s="1022"/>
      <c r="F59" s="1022"/>
      <c r="G59" s="1022"/>
      <c r="H59" s="1022"/>
      <c r="I59" s="1022"/>
      <c r="J59" s="1021"/>
      <c r="K59" s="1010">
        <v>32</v>
      </c>
    </row>
    <row r="60" spans="1:11" s="727" customFormat="1" ht="11.25" customHeight="1">
      <c r="A60" s="995"/>
      <c r="B60" s="1026"/>
      <c r="C60" s="1026"/>
      <c r="D60" s="1026"/>
      <c r="E60" s="1026"/>
      <c r="F60" s="1026"/>
      <c r="G60" s="1026"/>
      <c r="H60" s="1026"/>
      <c r="I60" s="1026"/>
      <c r="J60" s="1026"/>
      <c r="K60" s="1025"/>
    </row>
    <row r="61" spans="1:11" s="727" customFormat="1" ht="11.25" customHeight="1">
      <c r="A61" s="995"/>
      <c r="B61" s="1026"/>
      <c r="C61" s="1026"/>
      <c r="D61" s="1026"/>
      <c r="E61" s="1026"/>
      <c r="F61" s="1026"/>
      <c r="G61" s="1026"/>
      <c r="H61" s="1026"/>
      <c r="I61" s="1026"/>
      <c r="J61" s="1026"/>
      <c r="K61" s="1025"/>
    </row>
    <row r="62" spans="1:11" s="727" customFormat="1" ht="11.25" customHeight="1">
      <c r="A62" s="995"/>
      <c r="B62" s="1026"/>
      <c r="C62" s="1026"/>
      <c r="D62" s="1026"/>
      <c r="E62" s="1026"/>
      <c r="F62" s="1026"/>
      <c r="G62" s="1026"/>
      <c r="H62" s="1026"/>
      <c r="I62" s="1026"/>
      <c r="J62" s="1026"/>
      <c r="K62" s="1025"/>
    </row>
    <row r="63" spans="1:11" s="727" customFormat="1" ht="11.25" customHeight="1">
      <c r="A63" s="995"/>
      <c r="B63" s="1026"/>
      <c r="C63" s="1026"/>
      <c r="D63" s="1026"/>
      <c r="E63" s="1026"/>
      <c r="F63" s="1026"/>
      <c r="G63" s="1026"/>
      <c r="H63" s="1026"/>
      <c r="I63" s="1026"/>
      <c r="J63" s="1026"/>
      <c r="K63" s="1025"/>
    </row>
    <row r="64" spans="1:11" s="727" customFormat="1" ht="16.5" customHeight="1">
      <c r="A64" s="982"/>
      <c r="B64" s="1022"/>
      <c r="C64" s="1022"/>
      <c r="D64" s="1022"/>
      <c r="E64" s="1022"/>
      <c r="F64" s="1022"/>
      <c r="G64" s="1022"/>
      <c r="H64" s="1022"/>
      <c r="I64" s="1022"/>
      <c r="J64" s="1022"/>
      <c r="K64" s="1021"/>
    </row>
    <row r="65" s="727" customFormat="1"/>
    <row r="66" s="727" customFormat="1"/>
    <row r="67" s="727" customFormat="1"/>
    <row r="68" s="727" customFormat="1"/>
    <row r="69" s="727" customFormat="1"/>
    <row r="70" s="727" customFormat="1"/>
    <row r="71" s="727" customFormat="1"/>
    <row r="72" s="727" customFormat="1"/>
    <row r="73" s="727" customFormat="1"/>
    <row r="74" s="727" customFormat="1"/>
    <row r="75" s="727" customFormat="1"/>
    <row r="76" s="727" customFormat="1"/>
    <row r="77" s="727" customFormat="1"/>
    <row r="78" s="727" customFormat="1"/>
    <row r="79" s="727" customFormat="1"/>
    <row r="80" s="727" customFormat="1"/>
    <row r="81" s="727" customFormat="1"/>
    <row r="82" s="727" customFormat="1"/>
    <row r="83" s="727" customFormat="1"/>
    <row r="84" s="727" customFormat="1"/>
    <row r="85" s="727" customFormat="1"/>
    <row r="86" s="727" customFormat="1"/>
    <row r="87" s="727" customFormat="1"/>
    <row r="88" s="727" customFormat="1"/>
    <row r="89" s="727" customFormat="1"/>
    <row r="90" s="727" customFormat="1"/>
    <row r="91" s="727" customFormat="1"/>
    <row r="92" s="727" customFormat="1"/>
    <row r="93" s="727" customFormat="1"/>
    <row r="94" s="727" customFormat="1"/>
    <row r="95" s="727" customFormat="1"/>
    <row r="96" s="727" customFormat="1"/>
    <row r="97" s="727" customFormat="1"/>
    <row r="98" s="727" customFormat="1"/>
    <row r="99" s="727" customFormat="1"/>
    <row r="100" s="727" customFormat="1"/>
    <row r="101" s="727" customFormat="1"/>
    <row r="102" s="727" customFormat="1"/>
    <row r="103" s="727" customFormat="1"/>
    <row r="104" s="727" customFormat="1"/>
    <row r="105" s="727" customFormat="1"/>
    <row r="106" s="727" customFormat="1"/>
    <row r="107" s="727" customFormat="1"/>
    <row r="108" s="727" customFormat="1"/>
    <row r="109" s="727" customFormat="1"/>
    <row r="110" s="727" customFormat="1"/>
    <row r="111" s="727" customFormat="1"/>
    <row r="112" s="727" customFormat="1"/>
    <row r="113" s="727" customFormat="1"/>
    <row r="114" s="727" customFormat="1"/>
    <row r="115" s="727" customFormat="1"/>
    <row r="116" s="727" customFormat="1"/>
    <row r="117" s="727" customFormat="1"/>
    <row r="118" s="727" customFormat="1"/>
    <row r="119" s="727" customFormat="1"/>
    <row r="120" s="727" customFormat="1"/>
    <row r="121" s="727" customFormat="1"/>
    <row r="122" s="727" customFormat="1"/>
    <row r="123" s="727" customFormat="1"/>
    <row r="124" s="727" customFormat="1"/>
    <row r="125" s="727" customFormat="1"/>
    <row r="126" s="727" customFormat="1"/>
    <row r="127" s="727" customFormat="1"/>
    <row r="128" s="727" customFormat="1"/>
    <row r="129" s="727" customFormat="1"/>
    <row r="130" s="727" customFormat="1"/>
    <row r="131" s="727" customFormat="1"/>
    <row r="132" s="727" customFormat="1"/>
    <row r="133" s="727" customFormat="1"/>
    <row r="134" s="727" customFormat="1"/>
    <row r="135" s="727" customFormat="1"/>
    <row r="136" s="727" customFormat="1"/>
    <row r="137" s="727" customFormat="1"/>
    <row r="138" s="727" customFormat="1"/>
    <row r="139" s="727" customFormat="1"/>
    <row r="140" s="727" customFormat="1"/>
    <row r="141" s="727" customFormat="1"/>
    <row r="142" s="727" customFormat="1"/>
    <row r="143" s="727" customFormat="1"/>
    <row r="144" s="727" customFormat="1"/>
    <row r="145" s="727" customFormat="1"/>
    <row r="146" s="727" customFormat="1"/>
    <row r="147" s="727" customFormat="1"/>
    <row r="148" s="727" customFormat="1"/>
    <row r="149" s="727" customFormat="1"/>
    <row r="150" s="727" customFormat="1"/>
    <row r="151" s="727" customFormat="1"/>
    <row r="152" s="727" customFormat="1"/>
    <row r="153" s="727" customFormat="1"/>
    <row r="154" s="727" customFormat="1"/>
    <row r="155" s="727" customFormat="1"/>
    <row r="156" s="727" customFormat="1"/>
    <row r="157" s="727" customFormat="1"/>
    <row r="158" s="727" customFormat="1"/>
    <row r="159" s="727" customFormat="1"/>
    <row r="160" s="727" customFormat="1"/>
    <row r="161" s="727" customFormat="1"/>
    <row r="162" s="727" customFormat="1"/>
    <row r="163" s="727" customFormat="1"/>
    <row r="164" s="727" customFormat="1"/>
    <row r="165" s="727" customFormat="1"/>
    <row r="166" s="727" customFormat="1"/>
    <row r="167" s="727" customFormat="1"/>
    <row r="168" s="727" customFormat="1"/>
    <row r="169" s="727" customFormat="1"/>
    <row r="170" s="727" customFormat="1"/>
    <row r="171" s="727" customFormat="1"/>
    <row r="172" s="727" customFormat="1"/>
    <row r="173" s="727" customFormat="1"/>
    <row r="174" s="727" customFormat="1"/>
    <row r="175" s="727" customFormat="1"/>
    <row r="176" s="727" customFormat="1"/>
    <row r="177" s="727" customFormat="1"/>
    <row r="178" s="727" customFormat="1"/>
    <row r="179" s="727" customFormat="1"/>
    <row r="180" s="727" customFormat="1"/>
    <row r="181" s="727" customFormat="1"/>
    <row r="182" s="727" customFormat="1"/>
    <row r="183" s="727" customFormat="1"/>
    <row r="184" s="727" customFormat="1"/>
    <row r="185" s="727" customFormat="1"/>
    <row r="186" s="727" customFormat="1"/>
    <row r="187" s="727" customFormat="1"/>
    <row r="188" s="727" customFormat="1"/>
    <row r="189" s="727" customFormat="1"/>
    <row r="190" s="727" customFormat="1"/>
    <row r="191" s="727" customFormat="1"/>
    <row r="192" s="727" customFormat="1"/>
    <row r="193" s="727" customFormat="1"/>
    <row r="194" s="727" customFormat="1"/>
    <row r="195" s="727" customFormat="1"/>
    <row r="196" s="727" customFormat="1"/>
    <row r="197" s="727" customFormat="1"/>
    <row r="198" s="727" customFormat="1"/>
    <row r="199" s="727" customFormat="1"/>
    <row r="200" s="727" customFormat="1"/>
    <row r="201" s="727" customFormat="1"/>
    <row r="202" s="727" customFormat="1"/>
    <row r="203" s="727" customFormat="1"/>
    <row r="204" s="727" customFormat="1"/>
    <row r="205" s="727" customFormat="1"/>
    <row r="206" s="727" customFormat="1"/>
    <row r="207" s="727" customFormat="1"/>
    <row r="208" s="727" customFormat="1"/>
    <row r="209" s="727" customFormat="1"/>
    <row r="210" s="727" customFormat="1"/>
    <row r="211" s="727" customFormat="1"/>
    <row r="212" s="727" customFormat="1"/>
    <row r="213" s="727" customFormat="1"/>
    <row r="214" s="727" customFormat="1"/>
    <row r="215" s="727" customFormat="1"/>
    <row r="216" s="727" customFormat="1"/>
    <row r="217" s="727" customFormat="1"/>
    <row r="218" s="727" customFormat="1"/>
    <row r="219" s="727" customFormat="1"/>
  </sheetData>
  <pageMargins left="0.65" right="0.25" top="0.5" bottom="0.5" header="0.25" footer="0.25"/>
  <pageSetup orientation="portrait" horizontalDpi="1200" verticalDpi="1200" r:id="rId1"/>
  <headerFooter alignWithMargins="0">
    <oddHeader>&amp;L&amp;"Arial,Regular"&amp;8Road Initials: UPRR  Year: 2012&amp;R&amp;"Arial,Regular"&amp;8 89</oddHeader>
    <oddFooter>&amp;L&amp;"Arial,Regular"&amp;8Railroad Annual Report R-1</oddFooter>
  </headerFooter>
</worksheet>
</file>

<file path=xl/worksheets/sheet79.xml><?xml version="1.0" encoding="utf-8"?>
<worksheet xmlns="http://schemas.openxmlformats.org/spreadsheetml/2006/main" xmlns:r="http://schemas.openxmlformats.org/officeDocument/2006/relationships">
  <sheetPr codeName="Sheet79">
    <pageSetUpPr fitToPage="1"/>
  </sheetPr>
  <dimension ref="A1:S239"/>
  <sheetViews>
    <sheetView zoomScaleNormal="100" workbookViewId="0"/>
  </sheetViews>
  <sheetFormatPr defaultRowHeight="11.25"/>
  <cols>
    <col min="1" max="1" width="3.375" style="748" customWidth="1"/>
    <col min="2" max="4" width="18.125" style="748" customWidth="1"/>
    <col min="5" max="5" width="24.5" style="748" customWidth="1"/>
    <col min="6" max="6" width="3.375" style="748" customWidth="1"/>
    <col min="7" max="7" width="9" style="748"/>
    <col min="8" max="8" width="8.125" style="956" bestFit="1" customWidth="1"/>
    <col min="9" max="10" width="9" style="956"/>
    <col min="11" max="19" width="9" style="975"/>
    <col min="20" max="16384" width="9" style="748"/>
  </cols>
  <sheetData>
    <row r="1" spans="1:19" s="1892" customFormat="1" ht="12" customHeight="1">
      <c r="A1" s="1889"/>
      <c r="B1" s="1890"/>
      <c r="C1" s="1890"/>
      <c r="D1" s="2859"/>
      <c r="E1" s="1890"/>
      <c r="F1" s="2156"/>
      <c r="H1" s="3052"/>
      <c r="I1" s="3052"/>
      <c r="J1" s="3052"/>
      <c r="K1" s="1894"/>
      <c r="L1" s="1894"/>
      <c r="M1" s="1894"/>
      <c r="N1" s="1894"/>
      <c r="O1" s="1894"/>
      <c r="P1" s="1894"/>
      <c r="Q1" s="1894"/>
      <c r="R1" s="1894"/>
      <c r="S1" s="1894"/>
    </row>
    <row r="2" spans="1:19" s="1892" customFormat="1" ht="12" customHeight="1">
      <c r="A2" s="2545" t="s">
        <v>2864</v>
      </c>
      <c r="B2" s="1893"/>
      <c r="C2" s="1893"/>
      <c r="D2" s="3077"/>
      <c r="E2" s="1893"/>
      <c r="F2" s="2158"/>
      <c r="H2" s="3052"/>
      <c r="I2" s="3052"/>
      <c r="J2" s="3052"/>
      <c r="K2" s="1894"/>
      <c r="L2" s="1894"/>
      <c r="M2" s="1894"/>
      <c r="N2" s="1894"/>
      <c r="O2" s="1894"/>
      <c r="P2" s="1894"/>
      <c r="Q2" s="1894"/>
      <c r="R2" s="1894"/>
      <c r="S2" s="1894"/>
    </row>
    <row r="3" spans="1:19" s="1892" customFormat="1" ht="12" customHeight="1">
      <c r="A3" s="2141"/>
      <c r="B3" s="1894"/>
      <c r="C3" s="1894"/>
      <c r="D3" s="1894"/>
      <c r="E3" s="1894"/>
      <c r="F3" s="2140"/>
      <c r="H3" s="3052"/>
      <c r="I3" s="3052"/>
      <c r="J3" s="3052"/>
      <c r="K3" s="1894"/>
      <c r="L3" s="1894"/>
      <c r="M3" s="1894"/>
      <c r="N3" s="1894"/>
      <c r="O3" s="1894"/>
      <c r="P3" s="1894"/>
      <c r="Q3" s="1894"/>
      <c r="R3" s="1894"/>
      <c r="S3" s="1894"/>
    </row>
    <row r="4" spans="1:19" s="1892" customFormat="1" ht="12" customHeight="1">
      <c r="A4" s="2141"/>
      <c r="B4" s="2194" t="s">
        <v>2865</v>
      </c>
      <c r="C4" s="1894"/>
      <c r="D4" s="1894"/>
      <c r="E4" s="1894"/>
      <c r="F4" s="2140"/>
      <c r="H4" s="3052"/>
      <c r="I4" s="3052"/>
      <c r="J4" s="3052"/>
      <c r="K4" s="1894"/>
      <c r="L4" s="1894"/>
      <c r="M4" s="1894"/>
      <c r="N4" s="1894"/>
      <c r="O4" s="1894"/>
      <c r="P4" s="1894"/>
      <c r="Q4" s="1894"/>
      <c r="R4" s="1894"/>
      <c r="S4" s="1894"/>
    </row>
    <row r="5" spans="1:19" s="1892" customFormat="1" ht="12" customHeight="1">
      <c r="A5" s="2141"/>
      <c r="B5" s="2194" t="s">
        <v>2866</v>
      </c>
      <c r="C5" s="1894"/>
      <c r="D5" s="1894"/>
      <c r="E5" s="1894"/>
      <c r="F5" s="2140"/>
      <c r="H5" s="3052"/>
      <c r="I5" s="3052"/>
      <c r="J5" s="3052"/>
      <c r="K5" s="1894"/>
      <c r="L5" s="1894"/>
      <c r="M5" s="1894"/>
      <c r="N5" s="1894"/>
      <c r="O5" s="1894"/>
      <c r="P5" s="1894"/>
      <c r="Q5" s="1894"/>
      <c r="R5" s="1894"/>
      <c r="S5" s="1894"/>
    </row>
    <row r="6" spans="1:19" s="1892" customFormat="1" ht="12" customHeight="1">
      <c r="A6" s="2141"/>
      <c r="B6" s="2194" t="s">
        <v>2867</v>
      </c>
      <c r="C6" s="1894"/>
      <c r="D6" s="1894"/>
      <c r="E6" s="1894"/>
      <c r="F6" s="2140"/>
      <c r="H6" s="3052"/>
      <c r="I6" s="3052"/>
      <c r="J6" s="3052"/>
      <c r="K6" s="1894"/>
      <c r="L6" s="1894"/>
      <c r="M6" s="1894"/>
      <c r="N6" s="1894"/>
      <c r="O6" s="1894"/>
      <c r="P6" s="1894"/>
      <c r="Q6" s="1894"/>
      <c r="R6" s="1894"/>
      <c r="S6" s="1894"/>
    </row>
    <row r="7" spans="1:19" s="1892" customFormat="1" ht="12" customHeight="1">
      <c r="A7" s="2141"/>
      <c r="B7" s="2194" t="s">
        <v>2868</v>
      </c>
      <c r="C7" s="1894"/>
      <c r="D7" s="1894"/>
      <c r="E7" s="1894"/>
      <c r="F7" s="2140"/>
      <c r="H7" s="3052"/>
      <c r="I7" s="3052"/>
      <c r="J7" s="3052"/>
      <c r="K7" s="1894"/>
      <c r="L7" s="1894"/>
      <c r="M7" s="1894"/>
      <c r="N7" s="1894"/>
      <c r="O7" s="1894"/>
      <c r="P7" s="1894"/>
      <c r="Q7" s="1894"/>
      <c r="R7" s="1894"/>
      <c r="S7" s="1894"/>
    </row>
    <row r="8" spans="1:19" s="1892" customFormat="1" ht="12" customHeight="1" thickBot="1">
      <c r="A8" s="2804"/>
      <c r="B8" s="1352"/>
      <c r="C8" s="2868"/>
      <c r="D8" s="2868"/>
      <c r="E8" s="2868"/>
      <c r="F8" s="2740"/>
      <c r="H8" s="3052"/>
      <c r="I8" s="3052"/>
      <c r="J8" s="3052"/>
      <c r="K8" s="1894"/>
      <c r="L8" s="1894"/>
      <c r="M8" s="1894"/>
      <c r="N8" s="1894"/>
      <c r="O8" s="1894"/>
      <c r="P8" s="1894"/>
      <c r="Q8" s="1894"/>
      <c r="R8" s="1894"/>
      <c r="S8" s="1894"/>
    </row>
    <row r="9" spans="1:19" s="1892" customFormat="1" ht="12" customHeight="1" thickTop="1">
      <c r="A9" s="2160"/>
      <c r="B9" s="2140"/>
      <c r="C9" s="1656" t="s">
        <v>2869</v>
      </c>
      <c r="D9" s="1656" t="s">
        <v>2870</v>
      </c>
      <c r="E9" s="2140"/>
      <c r="F9" s="2140"/>
      <c r="H9" s="3052"/>
      <c r="I9" s="3052"/>
      <c r="J9" s="3052"/>
      <c r="K9" s="1894"/>
      <c r="L9" s="1894"/>
      <c r="M9" s="1894"/>
      <c r="N9" s="1894"/>
      <c r="O9" s="1894"/>
      <c r="P9" s="1894"/>
      <c r="Q9" s="1894"/>
      <c r="R9" s="1894"/>
      <c r="S9" s="1894"/>
    </row>
    <row r="10" spans="1:19" s="1892" customFormat="1" ht="12" customHeight="1">
      <c r="A10" s="1400" t="s">
        <v>7</v>
      </c>
      <c r="B10" s="1656" t="s">
        <v>2871</v>
      </c>
      <c r="C10" s="1656" t="s">
        <v>2872</v>
      </c>
      <c r="D10" s="1656" t="s">
        <v>2873</v>
      </c>
      <c r="E10" s="2140"/>
      <c r="F10" s="1656" t="s">
        <v>7</v>
      </c>
      <c r="H10" s="3052"/>
      <c r="I10" s="3052"/>
      <c r="J10" s="3052"/>
      <c r="K10" s="1894"/>
      <c r="L10" s="1894"/>
      <c r="M10" s="1894"/>
      <c r="N10" s="1894"/>
      <c r="O10" s="1894"/>
      <c r="P10" s="1894"/>
      <c r="Q10" s="1894"/>
      <c r="R10" s="1894"/>
      <c r="S10" s="1894"/>
    </row>
    <row r="11" spans="1:19" s="1892" customFormat="1" ht="12" customHeight="1">
      <c r="A11" s="1400" t="s">
        <v>12</v>
      </c>
      <c r="B11" s="1656" t="s">
        <v>2874</v>
      </c>
      <c r="C11" s="1656" t="s">
        <v>2875</v>
      </c>
      <c r="D11" s="1656" t="s">
        <v>2876</v>
      </c>
      <c r="E11" s="1656" t="s">
        <v>2798</v>
      </c>
      <c r="F11" s="1656" t="s">
        <v>12</v>
      </c>
      <c r="H11" s="3052"/>
      <c r="I11" s="3052"/>
      <c r="J11" s="3052"/>
      <c r="K11" s="1894"/>
      <c r="L11" s="1894"/>
      <c r="M11" s="1894"/>
      <c r="N11" s="1894"/>
      <c r="O11" s="1894"/>
      <c r="P11" s="1894"/>
      <c r="Q11" s="1894"/>
      <c r="R11" s="1894"/>
      <c r="S11" s="1894"/>
    </row>
    <row r="12" spans="1:19" s="1892" customFormat="1" ht="12" customHeight="1">
      <c r="A12" s="2916"/>
      <c r="B12" s="2568" t="s">
        <v>21</v>
      </c>
      <c r="C12" s="2568" t="s">
        <v>22</v>
      </c>
      <c r="D12" s="2568" t="s">
        <v>23</v>
      </c>
      <c r="E12" s="2568" t="s">
        <v>168</v>
      </c>
      <c r="F12" s="1900"/>
      <c r="H12" s="3052"/>
      <c r="I12" s="3052"/>
      <c r="J12" s="3052"/>
      <c r="K12" s="1894"/>
      <c r="L12" s="1894"/>
      <c r="M12" s="1894"/>
      <c r="N12" s="1894"/>
      <c r="O12" s="1894"/>
      <c r="P12" s="1894"/>
      <c r="Q12" s="1894"/>
      <c r="R12" s="1894"/>
      <c r="S12" s="1894"/>
    </row>
    <row r="13" spans="1:19" s="1892" customFormat="1" ht="12" customHeight="1">
      <c r="A13" s="2793"/>
      <c r="B13" s="2811" t="s">
        <v>2848</v>
      </c>
      <c r="C13" s="2793"/>
      <c r="D13" s="2793"/>
      <c r="E13" s="2793"/>
      <c r="F13" s="2793"/>
      <c r="H13" s="3052"/>
      <c r="I13" s="3052"/>
      <c r="J13" s="3052"/>
      <c r="K13" s="1894"/>
      <c r="L13" s="1894"/>
      <c r="M13" s="1894"/>
      <c r="N13" s="1894"/>
      <c r="O13" s="1894"/>
      <c r="P13" s="1894"/>
      <c r="Q13" s="1894"/>
      <c r="R13" s="1894"/>
      <c r="S13" s="1894"/>
    </row>
    <row r="14" spans="1:19" s="1898" customFormat="1" ht="12" customHeight="1">
      <c r="A14" s="2811">
        <v>1</v>
      </c>
      <c r="B14" s="2793"/>
      <c r="C14" s="2793"/>
      <c r="D14" s="2793"/>
      <c r="E14" s="2793"/>
      <c r="F14" s="2556">
        <v>1</v>
      </c>
      <c r="G14" s="2141"/>
      <c r="H14" s="3052"/>
      <c r="I14" s="3052"/>
      <c r="J14" s="3052"/>
      <c r="K14" s="1894"/>
      <c r="L14" s="1894"/>
      <c r="M14" s="1894"/>
      <c r="N14" s="1894"/>
      <c r="O14" s="1894"/>
      <c r="P14" s="1894"/>
      <c r="Q14" s="1894"/>
      <c r="R14" s="1894"/>
      <c r="S14" s="1894"/>
    </row>
    <row r="15" spans="1:19" s="1894" customFormat="1" ht="12" customHeight="1">
      <c r="A15" s="2811">
        <v>2</v>
      </c>
      <c r="B15" s="2878">
        <v>141</v>
      </c>
      <c r="C15" s="2571">
        <v>3437</v>
      </c>
      <c r="D15" s="2793"/>
      <c r="E15" s="2793"/>
      <c r="F15" s="2811">
        <v>2</v>
      </c>
      <c r="G15" s="1775"/>
      <c r="H15" s="2721"/>
      <c r="I15" s="2921"/>
      <c r="J15" s="3052"/>
    </row>
    <row r="16" spans="1:19" s="1894" customFormat="1" ht="12" customHeight="1">
      <c r="A16" s="2811">
        <v>3</v>
      </c>
      <c r="B16" s="2878">
        <v>140</v>
      </c>
      <c r="C16" s="2571">
        <v>10</v>
      </c>
      <c r="D16" s="2793"/>
      <c r="E16" s="2793"/>
      <c r="F16" s="2811">
        <v>3</v>
      </c>
      <c r="G16" s="1775"/>
      <c r="H16" s="2721"/>
      <c r="I16" s="2921"/>
      <c r="J16" s="3052"/>
    </row>
    <row r="17" spans="1:10" s="1894" customFormat="1" ht="12" customHeight="1">
      <c r="A17" s="2811">
        <v>4</v>
      </c>
      <c r="B17" s="2878">
        <v>136</v>
      </c>
      <c r="C17" s="2571">
        <v>10117</v>
      </c>
      <c r="D17" s="2793"/>
      <c r="E17" s="2793"/>
      <c r="F17" s="2811">
        <v>4</v>
      </c>
      <c r="G17" s="1775"/>
      <c r="H17" s="2721"/>
      <c r="I17" s="2921"/>
      <c r="J17" s="3052"/>
    </row>
    <row r="18" spans="1:10" s="1894" customFormat="1" ht="12" customHeight="1">
      <c r="A18" s="2811">
        <v>5</v>
      </c>
      <c r="B18" s="2878">
        <v>133</v>
      </c>
      <c r="C18" s="2571">
        <v>9631</v>
      </c>
      <c r="D18" s="2793"/>
      <c r="E18" s="2793"/>
      <c r="F18" s="2811">
        <v>5</v>
      </c>
      <c r="G18" s="1775"/>
      <c r="H18" s="2721"/>
      <c r="I18" s="2921"/>
      <c r="J18" s="3052"/>
    </row>
    <row r="19" spans="1:10" s="1894" customFormat="1" ht="12" customHeight="1">
      <c r="A19" s="2811">
        <v>6</v>
      </c>
      <c r="B19" s="2878">
        <v>132</v>
      </c>
      <c r="C19" s="2571">
        <v>731</v>
      </c>
      <c r="D19" s="2793"/>
      <c r="E19" s="2793"/>
      <c r="F19" s="2811">
        <v>6</v>
      </c>
      <c r="G19" s="1775"/>
      <c r="H19" s="2721"/>
      <c r="I19" s="2921"/>
      <c r="J19" s="3052"/>
    </row>
    <row r="20" spans="1:10" s="1894" customFormat="1" ht="12" customHeight="1">
      <c r="A20" s="2811">
        <v>7</v>
      </c>
      <c r="B20" s="2878">
        <v>131</v>
      </c>
      <c r="C20" s="2571">
        <v>458</v>
      </c>
      <c r="D20" s="2793"/>
      <c r="E20" s="2793"/>
      <c r="F20" s="2811">
        <v>7</v>
      </c>
      <c r="G20" s="1775"/>
      <c r="H20" s="2721"/>
      <c r="I20" s="2921"/>
      <c r="J20" s="3052"/>
    </row>
    <row r="21" spans="1:10" s="1894" customFormat="1" ht="12" customHeight="1">
      <c r="A21" s="2811">
        <v>8</v>
      </c>
      <c r="B21" s="2878">
        <v>130</v>
      </c>
      <c r="C21" s="2571">
        <v>5</v>
      </c>
      <c r="D21" s="2793"/>
      <c r="E21" s="2793"/>
      <c r="F21" s="2811">
        <v>8</v>
      </c>
      <c r="G21" s="1775"/>
      <c r="H21" s="2721"/>
      <c r="I21" s="2921"/>
      <c r="J21" s="3052"/>
    </row>
    <row r="22" spans="1:10" s="1894" customFormat="1" ht="12" customHeight="1">
      <c r="A22" s="2811">
        <v>9</v>
      </c>
      <c r="B22" s="2878">
        <v>128</v>
      </c>
      <c r="C22" s="2571">
        <v>4</v>
      </c>
      <c r="D22" s="2793"/>
      <c r="E22" s="2793"/>
      <c r="F22" s="2811">
        <v>9</v>
      </c>
      <c r="G22" s="1775"/>
      <c r="H22" s="2721"/>
      <c r="I22" s="2921"/>
      <c r="J22" s="3052"/>
    </row>
    <row r="23" spans="1:10" s="1894" customFormat="1" ht="12" customHeight="1">
      <c r="A23" s="2811">
        <v>10</v>
      </c>
      <c r="B23" s="2878">
        <v>127</v>
      </c>
      <c r="C23" s="2571">
        <v>1</v>
      </c>
      <c r="D23" s="2793"/>
      <c r="E23" s="2793"/>
      <c r="F23" s="2811">
        <v>10</v>
      </c>
      <c r="G23" s="1775"/>
      <c r="H23" s="2721"/>
      <c r="I23" s="2921"/>
      <c r="J23" s="3052"/>
    </row>
    <row r="24" spans="1:10" s="1894" customFormat="1" ht="12" customHeight="1">
      <c r="A24" s="2811">
        <v>11</v>
      </c>
      <c r="B24" s="2878">
        <v>119</v>
      </c>
      <c r="C24" s="2571">
        <v>1169</v>
      </c>
      <c r="D24" s="2793"/>
      <c r="E24" s="2793"/>
      <c r="F24" s="2811">
        <v>11</v>
      </c>
      <c r="G24" s="1775"/>
      <c r="H24" s="2721"/>
      <c r="I24" s="2921"/>
      <c r="J24" s="3052"/>
    </row>
    <row r="25" spans="1:10" s="1894" customFormat="1" ht="12" customHeight="1">
      <c r="A25" s="2811">
        <v>12</v>
      </c>
      <c r="B25" s="2878">
        <v>115</v>
      </c>
      <c r="C25" s="2571">
        <v>2368</v>
      </c>
      <c r="D25" s="2793"/>
      <c r="E25" s="2793"/>
      <c r="F25" s="2811">
        <v>12</v>
      </c>
      <c r="G25" s="1775"/>
      <c r="H25" s="2721"/>
      <c r="I25" s="2921"/>
      <c r="J25" s="3052"/>
    </row>
    <row r="26" spans="1:10" s="1894" customFormat="1" ht="12" customHeight="1">
      <c r="A26" s="2811">
        <v>13</v>
      </c>
      <c r="B26" s="2878">
        <v>113</v>
      </c>
      <c r="C26" s="2571">
        <v>433</v>
      </c>
      <c r="D26" s="2793"/>
      <c r="E26" s="2793"/>
      <c r="F26" s="2811">
        <v>13</v>
      </c>
      <c r="G26" s="1775"/>
      <c r="H26" s="2721"/>
      <c r="I26" s="2921"/>
      <c r="J26" s="3052"/>
    </row>
    <row r="27" spans="1:10" s="1894" customFormat="1" ht="12" customHeight="1">
      <c r="A27" s="2811">
        <v>14</v>
      </c>
      <c r="B27" s="2878">
        <v>112</v>
      </c>
      <c r="C27" s="2571">
        <v>1420</v>
      </c>
      <c r="D27" s="2793"/>
      <c r="E27" s="2793"/>
      <c r="F27" s="2811">
        <v>14</v>
      </c>
      <c r="G27" s="1775"/>
      <c r="H27" s="2721"/>
      <c r="I27" s="2921"/>
      <c r="J27" s="3052"/>
    </row>
    <row r="28" spans="1:10" s="1894" customFormat="1" ht="12" customHeight="1">
      <c r="A28" s="2811">
        <v>15</v>
      </c>
      <c r="B28" s="2547">
        <v>110</v>
      </c>
      <c r="C28" s="2571">
        <v>110</v>
      </c>
      <c r="D28" s="2793"/>
      <c r="E28" s="2793"/>
      <c r="F28" s="2811">
        <v>15</v>
      </c>
      <c r="G28" s="1775"/>
      <c r="H28" s="2721"/>
      <c r="I28" s="2921"/>
      <c r="J28" s="3052"/>
    </row>
    <row r="29" spans="1:10" s="1894" customFormat="1" ht="12" customHeight="1">
      <c r="A29" s="2811">
        <v>16</v>
      </c>
      <c r="B29" s="2878">
        <v>106</v>
      </c>
      <c r="C29" s="2571">
        <v>3</v>
      </c>
      <c r="D29" s="2793"/>
      <c r="E29" s="2793"/>
      <c r="F29" s="2811">
        <v>16</v>
      </c>
      <c r="G29" s="1775"/>
      <c r="H29" s="2721"/>
      <c r="I29" s="2921"/>
      <c r="J29" s="3052"/>
    </row>
    <row r="30" spans="1:10" s="1894" customFormat="1" ht="12" customHeight="1">
      <c r="A30" s="2811">
        <v>17</v>
      </c>
      <c r="B30" s="2878">
        <v>100</v>
      </c>
      <c r="C30" s="2571">
        <v>283</v>
      </c>
      <c r="D30" s="2793"/>
      <c r="E30" s="2793"/>
      <c r="F30" s="2811">
        <v>17</v>
      </c>
      <c r="G30" s="1775"/>
      <c r="H30" s="2721"/>
      <c r="I30" s="2921"/>
      <c r="J30" s="3052"/>
    </row>
    <row r="31" spans="1:10" s="1894" customFormat="1" ht="12" customHeight="1">
      <c r="A31" s="2811">
        <v>18</v>
      </c>
      <c r="B31" s="2878">
        <v>90</v>
      </c>
      <c r="C31" s="2571">
        <v>414</v>
      </c>
      <c r="D31" s="2793"/>
      <c r="E31" s="2793"/>
      <c r="F31" s="2811">
        <v>18</v>
      </c>
      <c r="G31" s="1775"/>
      <c r="H31" s="2721"/>
      <c r="I31" s="2921"/>
      <c r="J31" s="3052"/>
    </row>
    <row r="32" spans="1:10" s="1894" customFormat="1" ht="12" customHeight="1">
      <c r="A32" s="2811">
        <v>19</v>
      </c>
      <c r="B32" s="2878">
        <v>85</v>
      </c>
      <c r="C32" s="2571">
        <v>98</v>
      </c>
      <c r="D32" s="2793"/>
      <c r="E32" s="2793"/>
      <c r="F32" s="2811">
        <v>19</v>
      </c>
      <c r="G32" s="1775"/>
      <c r="H32" s="2721"/>
      <c r="I32" s="2921"/>
      <c r="J32" s="3052"/>
    </row>
    <row r="33" spans="1:10" s="1894" customFormat="1" ht="12" customHeight="1">
      <c r="A33" s="2811">
        <v>20</v>
      </c>
      <c r="B33" s="2878">
        <v>80</v>
      </c>
      <c r="C33" s="2571">
        <v>51</v>
      </c>
      <c r="D33" s="2793"/>
      <c r="E33" s="2793"/>
      <c r="F33" s="2811">
        <v>20</v>
      </c>
      <c r="G33" s="1775"/>
      <c r="H33" s="2721"/>
      <c r="I33" s="2921"/>
      <c r="J33" s="3052"/>
    </row>
    <row r="34" spans="1:10" s="1894" customFormat="1" ht="12" customHeight="1">
      <c r="A34" s="2811">
        <v>21</v>
      </c>
      <c r="B34" s="2878">
        <v>75</v>
      </c>
      <c r="C34" s="2571">
        <v>23</v>
      </c>
      <c r="D34" s="2793"/>
      <c r="E34" s="2793"/>
      <c r="F34" s="2811">
        <v>21</v>
      </c>
      <c r="G34" s="1775"/>
      <c r="H34" s="2721"/>
      <c r="I34" s="2921"/>
      <c r="J34" s="3052"/>
    </row>
    <row r="35" spans="1:10" s="1894" customFormat="1" ht="12" customHeight="1">
      <c r="A35" s="2811">
        <v>22</v>
      </c>
      <c r="B35" s="2878">
        <v>72</v>
      </c>
      <c r="C35" s="2571">
        <v>18</v>
      </c>
      <c r="D35" s="2793"/>
      <c r="E35" s="2793"/>
      <c r="F35" s="2811">
        <v>22</v>
      </c>
      <c r="G35" s="1775"/>
      <c r="H35" s="2721"/>
      <c r="I35" s="2921"/>
      <c r="J35" s="3052"/>
    </row>
    <row r="36" spans="1:10" s="1894" customFormat="1" ht="12" customHeight="1">
      <c r="A36" s="2811">
        <v>23</v>
      </c>
      <c r="B36" s="2878">
        <v>70</v>
      </c>
      <c r="C36" s="1688">
        <v>8</v>
      </c>
      <c r="D36" s="2793"/>
      <c r="E36" s="2793"/>
      <c r="F36" s="2811">
        <v>23</v>
      </c>
      <c r="G36" s="1775"/>
      <c r="H36" s="2721"/>
      <c r="I36" s="2921"/>
      <c r="J36" s="3052"/>
    </row>
    <row r="37" spans="1:10" s="1894" customFormat="1" ht="12" customHeight="1">
      <c r="A37" s="2811">
        <v>24</v>
      </c>
      <c r="B37" s="2878">
        <v>65</v>
      </c>
      <c r="C37" s="2571">
        <v>0</v>
      </c>
      <c r="D37" s="2793"/>
      <c r="E37" s="2793"/>
      <c r="F37" s="2811">
        <v>24</v>
      </c>
      <c r="G37" s="1775"/>
      <c r="H37" s="2721"/>
      <c r="I37" s="2921"/>
      <c r="J37" s="3052"/>
    </row>
    <row r="38" spans="1:10" s="1894" customFormat="1" ht="12" customHeight="1">
      <c r="A38" s="2811">
        <v>25</v>
      </c>
      <c r="B38" s="2878">
        <v>60</v>
      </c>
      <c r="C38" s="2571">
        <v>0</v>
      </c>
      <c r="D38" s="2793"/>
      <c r="E38" s="2793"/>
      <c r="F38" s="2811">
        <v>25</v>
      </c>
      <c r="G38" s="1775"/>
      <c r="H38" s="2721"/>
      <c r="I38" s="2921"/>
      <c r="J38" s="3052"/>
    </row>
    <row r="39" spans="1:10" s="1894" customFormat="1" ht="12" customHeight="1">
      <c r="A39" s="2811">
        <v>26</v>
      </c>
      <c r="B39" s="2547" t="s">
        <v>2877</v>
      </c>
      <c r="C39" s="2571">
        <v>0</v>
      </c>
      <c r="D39" s="2793"/>
      <c r="E39" s="2793"/>
      <c r="F39" s="2811">
        <v>26</v>
      </c>
      <c r="G39" s="1775"/>
      <c r="H39" s="2721"/>
      <c r="I39" s="2921"/>
      <c r="J39" s="3052"/>
    </row>
    <row r="40" spans="1:10" s="1894" customFormat="1" ht="12" customHeight="1">
      <c r="A40" s="2811">
        <v>27</v>
      </c>
      <c r="B40" s="2793"/>
      <c r="C40" s="2200"/>
      <c r="D40" s="2793"/>
      <c r="E40" s="2793"/>
      <c r="F40" s="2811">
        <v>27</v>
      </c>
      <c r="H40" s="2390"/>
      <c r="I40" s="2921"/>
      <c r="J40" s="3052"/>
    </row>
    <row r="41" spans="1:10" s="1894" customFormat="1" ht="12" customHeight="1">
      <c r="A41" s="2811">
        <v>28</v>
      </c>
      <c r="B41" s="2547" t="s">
        <v>117</v>
      </c>
      <c r="C41" s="2200">
        <f>SUM(C15:C40)</f>
        <v>30792</v>
      </c>
      <c r="D41" s="2199"/>
      <c r="E41" s="2793"/>
      <c r="F41" s="2811">
        <v>28</v>
      </c>
      <c r="H41" s="2488"/>
      <c r="I41" s="2921"/>
      <c r="J41" s="2921"/>
    </row>
    <row r="42" spans="1:10" s="1894" customFormat="1" ht="12" customHeight="1">
      <c r="A42" s="2811">
        <v>29</v>
      </c>
      <c r="B42" s="2547"/>
      <c r="C42" s="2200"/>
      <c r="D42" s="2200"/>
      <c r="E42" s="2793"/>
      <c r="F42" s="2811">
        <v>29</v>
      </c>
      <c r="H42" s="3052"/>
      <c r="I42" s="3052"/>
      <c r="J42" s="3052"/>
    </row>
    <row r="43" spans="1:10" s="1894" customFormat="1" ht="12" customHeight="1">
      <c r="A43" s="2811">
        <v>30</v>
      </c>
      <c r="B43" s="2547"/>
      <c r="C43" s="2200"/>
      <c r="D43" s="2200"/>
      <c r="E43" s="2793"/>
      <c r="F43" s="2811">
        <v>30</v>
      </c>
      <c r="H43" s="3052"/>
      <c r="I43" s="3052"/>
      <c r="J43" s="3052"/>
    </row>
    <row r="44" spans="1:10" s="1894" customFormat="1" ht="12" customHeight="1">
      <c r="A44" s="2811">
        <v>31</v>
      </c>
      <c r="B44" s="2793"/>
      <c r="C44" s="2793"/>
      <c r="D44" s="2793"/>
      <c r="E44" s="2793"/>
      <c r="F44" s="2811">
        <v>31</v>
      </c>
      <c r="H44" s="3052"/>
      <c r="I44" s="3052"/>
      <c r="J44" s="3052"/>
    </row>
    <row r="45" spans="1:10" s="1894" customFormat="1" ht="12" customHeight="1">
      <c r="A45" s="2811">
        <v>32</v>
      </c>
      <c r="B45" s="2793"/>
      <c r="C45" s="2793"/>
      <c r="D45" s="2793"/>
      <c r="E45" s="2793"/>
      <c r="F45" s="2811">
        <v>32</v>
      </c>
      <c r="H45" s="3052"/>
      <c r="I45" s="3052"/>
      <c r="J45" s="3052"/>
    </row>
    <row r="46" spans="1:10" s="1894" customFormat="1" ht="12" customHeight="1">
      <c r="A46" s="2811">
        <v>33</v>
      </c>
      <c r="B46" s="2793"/>
      <c r="C46" s="2793"/>
      <c r="D46" s="2793"/>
      <c r="E46" s="2793"/>
      <c r="F46" s="2811">
        <v>33</v>
      </c>
      <c r="H46" s="3052"/>
      <c r="I46" s="3052"/>
      <c r="J46" s="3052"/>
    </row>
    <row r="47" spans="1:10" s="1894" customFormat="1" ht="12" customHeight="1">
      <c r="A47" s="2811">
        <v>34</v>
      </c>
      <c r="B47" s="2793"/>
      <c r="C47" s="2793"/>
      <c r="D47" s="2793"/>
      <c r="E47" s="2793"/>
      <c r="F47" s="2811">
        <v>34</v>
      </c>
      <c r="H47" s="3052"/>
      <c r="I47" s="3052"/>
      <c r="J47" s="3052"/>
    </row>
    <row r="48" spans="1:10" s="1894" customFormat="1" ht="12" customHeight="1">
      <c r="A48" s="2811">
        <v>35</v>
      </c>
      <c r="B48" s="2793"/>
      <c r="C48" s="2793"/>
      <c r="D48" s="2793"/>
      <c r="E48" s="2793"/>
      <c r="F48" s="2811">
        <v>35</v>
      </c>
      <c r="H48" s="3052"/>
      <c r="I48" s="3052"/>
      <c r="J48" s="3052"/>
    </row>
    <row r="49" spans="1:19" s="1894" customFormat="1" ht="12" customHeight="1">
      <c r="A49" s="2811">
        <v>36</v>
      </c>
      <c r="B49" s="2793"/>
      <c r="C49" s="2793"/>
      <c r="D49" s="2793"/>
      <c r="E49" s="2793"/>
      <c r="F49" s="2811">
        <v>36</v>
      </c>
      <c r="H49" s="3052"/>
      <c r="I49" s="3052"/>
      <c r="J49" s="3052"/>
    </row>
    <row r="50" spans="1:19" s="1894" customFormat="1" ht="12" customHeight="1">
      <c r="A50" s="2811">
        <v>37</v>
      </c>
      <c r="B50" s="2793"/>
      <c r="C50" s="2793"/>
      <c r="D50" s="2793"/>
      <c r="E50" s="2793"/>
      <c r="F50" s="2811">
        <v>37</v>
      </c>
      <c r="H50" s="3052"/>
      <c r="I50" s="3052"/>
      <c r="J50" s="3052"/>
    </row>
    <row r="51" spans="1:19" s="1894" customFormat="1" ht="12" customHeight="1">
      <c r="A51" s="2811">
        <v>38</v>
      </c>
      <c r="B51" s="2793"/>
      <c r="C51" s="2793"/>
      <c r="D51" s="2793"/>
      <c r="E51" s="2793"/>
      <c r="F51" s="2811">
        <v>38</v>
      </c>
      <c r="H51" s="3052"/>
      <c r="I51" s="3052"/>
      <c r="J51" s="3052"/>
    </row>
    <row r="52" spans="1:19" s="1894" customFormat="1" ht="12" customHeight="1">
      <c r="A52" s="2811">
        <v>39</v>
      </c>
      <c r="B52" s="2793"/>
      <c r="C52" s="2793"/>
      <c r="D52" s="2793"/>
      <c r="E52" s="2793"/>
      <c r="F52" s="2811">
        <v>39</v>
      </c>
      <c r="H52" s="3052"/>
      <c r="I52" s="3052"/>
      <c r="J52" s="3052"/>
    </row>
    <row r="53" spans="1:19" s="1894" customFormat="1" ht="12" customHeight="1">
      <c r="A53" s="2811">
        <v>40</v>
      </c>
      <c r="B53" s="2793"/>
      <c r="C53" s="2793"/>
      <c r="D53" s="2793"/>
      <c r="E53" s="2793"/>
      <c r="F53" s="2811">
        <v>40</v>
      </c>
      <c r="H53" s="3052"/>
      <c r="I53" s="3052"/>
      <c r="J53" s="3052"/>
    </row>
    <row r="54" spans="1:19" s="1894" customFormat="1" ht="12" customHeight="1">
      <c r="A54" s="2811">
        <v>41</v>
      </c>
      <c r="B54" s="2793"/>
      <c r="C54" s="2793"/>
      <c r="D54" s="2793"/>
      <c r="E54" s="2793"/>
      <c r="F54" s="2811">
        <v>41</v>
      </c>
      <c r="H54" s="3052"/>
      <c r="I54" s="3052"/>
      <c r="J54" s="3052"/>
    </row>
    <row r="55" spans="1:19" s="1894" customFormat="1" ht="12" customHeight="1">
      <c r="A55" s="2811">
        <v>42</v>
      </c>
      <c r="B55" s="2793"/>
      <c r="C55" s="2793"/>
      <c r="D55" s="2793"/>
      <c r="E55" s="2793"/>
      <c r="F55" s="2811">
        <v>42</v>
      </c>
      <c r="H55" s="3052"/>
      <c r="I55" s="3052"/>
      <c r="J55" s="3052"/>
    </row>
    <row r="56" spans="1:19" s="1894" customFormat="1" ht="12" customHeight="1">
      <c r="A56" s="2811">
        <v>43</v>
      </c>
      <c r="B56" s="2793"/>
      <c r="C56" s="2793"/>
      <c r="D56" s="2793"/>
      <c r="E56" s="2793"/>
      <c r="F56" s="2811">
        <v>43</v>
      </c>
      <c r="H56" s="3052"/>
      <c r="I56" s="3052"/>
      <c r="J56" s="3052"/>
    </row>
    <row r="57" spans="1:19" s="1892" customFormat="1" ht="12" customHeight="1">
      <c r="A57" s="2811">
        <v>44</v>
      </c>
      <c r="B57" s="2793"/>
      <c r="C57" s="2793"/>
      <c r="D57" s="2793"/>
      <c r="E57" s="2793"/>
      <c r="F57" s="2811">
        <v>44</v>
      </c>
      <c r="H57" s="3052"/>
      <c r="I57" s="3052"/>
      <c r="J57" s="3052"/>
      <c r="K57" s="1894"/>
      <c r="L57" s="1894"/>
      <c r="M57" s="1894"/>
      <c r="N57" s="1894"/>
      <c r="O57" s="1894"/>
      <c r="P57" s="1894"/>
      <c r="Q57" s="1894"/>
      <c r="R57" s="1894"/>
      <c r="S57" s="1894"/>
    </row>
    <row r="58" spans="1:19" s="1892" customFormat="1" ht="12" customHeight="1">
      <c r="A58" s="2811">
        <v>45</v>
      </c>
      <c r="B58" s="2793"/>
      <c r="C58" s="2793"/>
      <c r="D58" s="2793"/>
      <c r="E58" s="2793"/>
      <c r="F58" s="2811">
        <v>45</v>
      </c>
      <c r="H58" s="3052"/>
      <c r="I58" s="3052"/>
      <c r="J58" s="3052"/>
      <c r="K58" s="1894"/>
      <c r="L58" s="1894"/>
      <c r="M58" s="1894"/>
      <c r="N58" s="1894"/>
      <c r="O58" s="1894"/>
      <c r="P58" s="1894"/>
      <c r="Q58" s="1894"/>
      <c r="R58" s="1894"/>
      <c r="S58" s="1894"/>
    </row>
    <row r="59" spans="1:19" s="1892" customFormat="1" ht="12" customHeight="1">
      <c r="A59" s="2811">
        <v>46</v>
      </c>
      <c r="B59" s="2793"/>
      <c r="C59" s="2793"/>
      <c r="D59" s="2793"/>
      <c r="E59" s="2793"/>
      <c r="F59" s="2811">
        <v>46</v>
      </c>
      <c r="H59" s="3052"/>
      <c r="I59" s="3052"/>
      <c r="J59" s="3052"/>
      <c r="K59" s="1894"/>
      <c r="L59" s="1894"/>
      <c r="M59" s="1894"/>
      <c r="N59" s="1894"/>
      <c r="O59" s="1894"/>
      <c r="P59" s="1894"/>
      <c r="Q59" s="1894"/>
      <c r="R59" s="1894"/>
      <c r="S59" s="1894"/>
    </row>
    <row r="60" spans="1:19" s="1892" customFormat="1" ht="12" customHeight="1">
      <c r="A60" s="2879"/>
      <c r="B60" s="1890"/>
      <c r="C60" s="1890"/>
      <c r="D60" s="1890"/>
      <c r="E60" s="1890"/>
      <c r="F60" s="2869"/>
      <c r="H60" s="3052"/>
      <c r="I60" s="3052"/>
      <c r="J60" s="3052"/>
      <c r="K60" s="1894"/>
      <c r="L60" s="1894"/>
      <c r="M60" s="1894"/>
      <c r="N60" s="1894"/>
      <c r="O60" s="1894"/>
      <c r="P60" s="1894"/>
      <c r="Q60" s="1894"/>
      <c r="R60" s="1894"/>
      <c r="S60" s="1894"/>
    </row>
    <row r="61" spans="1:19" s="1892" customFormat="1" ht="12" customHeight="1">
      <c r="A61" s="1450"/>
      <c r="B61" s="1898"/>
      <c r="C61" s="1898"/>
      <c r="D61" s="1898"/>
      <c r="E61" s="1898"/>
      <c r="F61" s="1900"/>
      <c r="H61" s="3052"/>
      <c r="I61" s="3052"/>
      <c r="J61" s="3052"/>
      <c r="K61" s="1894"/>
      <c r="L61" s="1894"/>
      <c r="M61" s="1894"/>
      <c r="N61" s="1894"/>
      <c r="O61" s="1894"/>
      <c r="P61" s="1894"/>
      <c r="Q61" s="1894"/>
      <c r="R61" s="1894"/>
      <c r="S61" s="1894"/>
    </row>
    <row r="62" spans="1:19" s="1892" customFormat="1" ht="12" customHeight="1">
      <c r="A62" s="2898"/>
      <c r="B62" s="1894"/>
      <c r="C62" s="1894"/>
      <c r="D62" s="1894"/>
      <c r="E62" s="1894"/>
      <c r="F62" s="1894"/>
      <c r="H62" s="3052"/>
      <c r="I62" s="3052"/>
      <c r="J62" s="3052"/>
      <c r="K62" s="1894"/>
      <c r="L62" s="1894"/>
      <c r="M62" s="1894"/>
      <c r="N62" s="1894"/>
      <c r="O62" s="1894"/>
      <c r="P62" s="1894"/>
      <c r="Q62" s="1894"/>
      <c r="R62" s="1894"/>
      <c r="S62" s="1894"/>
    </row>
    <row r="63" spans="1:19" s="1892" customFormat="1">
      <c r="H63" s="3052"/>
      <c r="I63" s="3052"/>
      <c r="J63" s="3052"/>
      <c r="K63" s="1894"/>
      <c r="L63" s="1894"/>
      <c r="M63" s="1894"/>
      <c r="N63" s="1894"/>
      <c r="O63" s="1894"/>
      <c r="P63" s="1894"/>
      <c r="Q63" s="1894"/>
      <c r="R63" s="1894"/>
      <c r="S63" s="1894"/>
    </row>
    <row r="64" spans="1:19" s="1892" customFormat="1">
      <c r="H64" s="3052"/>
      <c r="I64" s="3052"/>
      <c r="J64" s="3052"/>
      <c r="K64" s="1894"/>
      <c r="L64" s="1894"/>
      <c r="M64" s="1894"/>
      <c r="N64" s="1894"/>
      <c r="O64" s="1894"/>
      <c r="P64" s="1894"/>
      <c r="Q64" s="1894"/>
      <c r="R64" s="1894"/>
      <c r="S64" s="1894"/>
    </row>
    <row r="65" spans="8:19" s="1892" customFormat="1">
      <c r="H65" s="3052"/>
      <c r="I65" s="3052"/>
      <c r="J65" s="3052"/>
      <c r="K65" s="1894"/>
      <c r="L65" s="1894"/>
      <c r="M65" s="1894"/>
      <c r="N65" s="1894"/>
      <c r="O65" s="1894"/>
      <c r="P65" s="1894"/>
      <c r="Q65" s="1894"/>
      <c r="R65" s="1894"/>
      <c r="S65" s="1894"/>
    </row>
    <row r="66" spans="8:19" s="1892" customFormat="1">
      <c r="H66" s="3052"/>
      <c r="I66" s="3052"/>
      <c r="J66" s="3052"/>
      <c r="K66" s="1894"/>
      <c r="L66" s="1894"/>
      <c r="M66" s="1894"/>
      <c r="N66" s="1894"/>
      <c r="O66" s="1894"/>
      <c r="P66" s="1894"/>
      <c r="Q66" s="1894"/>
      <c r="R66" s="1894"/>
      <c r="S66" s="1894"/>
    </row>
    <row r="67" spans="8:19" s="1892" customFormat="1">
      <c r="H67" s="3052"/>
      <c r="I67" s="3052"/>
      <c r="J67" s="3052"/>
      <c r="K67" s="1894"/>
      <c r="L67" s="1894"/>
      <c r="M67" s="1894"/>
      <c r="N67" s="1894"/>
      <c r="O67" s="1894"/>
      <c r="P67" s="1894"/>
      <c r="Q67" s="1894"/>
      <c r="R67" s="1894"/>
      <c r="S67" s="1894"/>
    </row>
    <row r="68" spans="8:19" s="1892" customFormat="1">
      <c r="H68" s="3052"/>
      <c r="I68" s="3052"/>
      <c r="J68" s="3052"/>
      <c r="K68" s="1894"/>
      <c r="L68" s="1894"/>
      <c r="M68" s="1894"/>
      <c r="N68" s="1894"/>
      <c r="O68" s="1894"/>
      <c r="P68" s="1894"/>
      <c r="Q68" s="1894"/>
      <c r="R68" s="1894"/>
      <c r="S68" s="1894"/>
    </row>
    <row r="69" spans="8:19" s="1892" customFormat="1">
      <c r="H69" s="3052"/>
      <c r="I69" s="3052"/>
      <c r="J69" s="3052"/>
      <c r="K69" s="1894"/>
      <c r="L69" s="1894"/>
      <c r="M69" s="1894"/>
      <c r="N69" s="1894"/>
      <c r="O69" s="1894"/>
      <c r="P69" s="1894"/>
      <c r="Q69" s="1894"/>
      <c r="R69" s="1894"/>
      <c r="S69" s="1894"/>
    </row>
    <row r="70" spans="8:19" s="1892" customFormat="1">
      <c r="H70" s="3052"/>
      <c r="I70" s="3052"/>
      <c r="J70" s="3052"/>
      <c r="K70" s="1894"/>
      <c r="L70" s="1894"/>
      <c r="M70" s="1894"/>
      <c r="N70" s="1894"/>
      <c r="O70" s="1894"/>
      <c r="P70" s="1894"/>
      <c r="Q70" s="1894"/>
      <c r="R70" s="1894"/>
      <c r="S70" s="1894"/>
    </row>
    <row r="71" spans="8:19" s="1892" customFormat="1">
      <c r="H71" s="3052"/>
      <c r="I71" s="3052"/>
      <c r="J71" s="3052"/>
      <c r="K71" s="1894"/>
      <c r="L71" s="1894"/>
      <c r="M71" s="1894"/>
      <c r="N71" s="1894"/>
      <c r="O71" s="1894"/>
      <c r="P71" s="1894"/>
      <c r="Q71" s="1894"/>
      <c r="R71" s="1894"/>
      <c r="S71" s="1894"/>
    </row>
    <row r="72" spans="8:19" s="1892" customFormat="1">
      <c r="H72" s="3052"/>
      <c r="I72" s="3052"/>
      <c r="J72" s="3052"/>
      <c r="K72" s="1894"/>
      <c r="L72" s="1894"/>
      <c r="M72" s="1894"/>
      <c r="N72" s="1894"/>
      <c r="O72" s="1894"/>
      <c r="P72" s="1894"/>
      <c r="Q72" s="1894"/>
      <c r="R72" s="1894"/>
      <c r="S72" s="1894"/>
    </row>
    <row r="73" spans="8:19" s="1892" customFormat="1">
      <c r="H73" s="3052"/>
      <c r="I73" s="3052"/>
      <c r="J73" s="3052"/>
      <c r="K73" s="1894"/>
      <c r="L73" s="1894"/>
      <c r="M73" s="1894"/>
      <c r="N73" s="1894"/>
      <c r="O73" s="1894"/>
      <c r="P73" s="1894"/>
      <c r="Q73" s="1894"/>
      <c r="R73" s="1894"/>
      <c r="S73" s="1894"/>
    </row>
    <row r="74" spans="8:19" s="1892" customFormat="1">
      <c r="H74" s="3052"/>
      <c r="I74" s="3052"/>
      <c r="J74" s="3052"/>
      <c r="K74" s="1894"/>
      <c r="L74" s="1894"/>
      <c r="M74" s="1894"/>
      <c r="N74" s="1894"/>
      <c r="O74" s="1894"/>
      <c r="P74" s="1894"/>
      <c r="Q74" s="1894"/>
      <c r="R74" s="1894"/>
      <c r="S74" s="1894"/>
    </row>
    <row r="75" spans="8:19" s="1892" customFormat="1">
      <c r="H75" s="3052"/>
      <c r="I75" s="3052"/>
      <c r="J75" s="3052"/>
      <c r="K75" s="1894"/>
      <c r="L75" s="1894"/>
      <c r="M75" s="1894"/>
      <c r="N75" s="1894"/>
      <c r="O75" s="1894"/>
      <c r="P75" s="1894"/>
      <c r="Q75" s="1894"/>
      <c r="R75" s="1894"/>
      <c r="S75" s="1894"/>
    </row>
    <row r="76" spans="8:19" s="1892" customFormat="1">
      <c r="H76" s="3052"/>
      <c r="I76" s="3052"/>
      <c r="J76" s="3052"/>
      <c r="K76" s="1894"/>
      <c r="L76" s="1894"/>
      <c r="M76" s="1894"/>
      <c r="N76" s="1894"/>
      <c r="O76" s="1894"/>
      <c r="P76" s="1894"/>
      <c r="Q76" s="1894"/>
      <c r="R76" s="1894"/>
      <c r="S76" s="1894"/>
    </row>
    <row r="77" spans="8:19" s="1892" customFormat="1">
      <c r="H77" s="3052"/>
      <c r="I77" s="3052"/>
      <c r="J77" s="3052"/>
      <c r="K77" s="1894"/>
      <c r="L77" s="1894"/>
      <c r="M77" s="1894"/>
      <c r="N77" s="1894"/>
      <c r="O77" s="1894"/>
      <c r="P77" s="1894"/>
      <c r="Q77" s="1894"/>
      <c r="R77" s="1894"/>
      <c r="S77" s="1894"/>
    </row>
    <row r="78" spans="8:19" s="1892" customFormat="1">
      <c r="H78" s="3052"/>
      <c r="I78" s="3052"/>
      <c r="J78" s="3052"/>
      <c r="K78" s="1894"/>
      <c r="L78" s="1894"/>
      <c r="M78" s="1894"/>
      <c r="N78" s="1894"/>
      <c r="O78" s="1894"/>
      <c r="P78" s="1894"/>
      <c r="Q78" s="1894"/>
      <c r="R78" s="1894"/>
      <c r="S78" s="1894"/>
    </row>
    <row r="79" spans="8:19" s="1892" customFormat="1">
      <c r="H79" s="3052"/>
      <c r="I79" s="3052"/>
      <c r="J79" s="3052"/>
      <c r="K79" s="1894"/>
      <c r="L79" s="1894"/>
      <c r="M79" s="1894"/>
      <c r="N79" s="1894"/>
      <c r="O79" s="1894"/>
      <c r="P79" s="1894"/>
      <c r="Q79" s="1894"/>
      <c r="R79" s="1894"/>
      <c r="S79" s="1894"/>
    </row>
    <row r="80" spans="8:19" s="1892" customFormat="1">
      <c r="H80" s="3052"/>
      <c r="I80" s="3052"/>
      <c r="J80" s="3052"/>
      <c r="K80" s="1894"/>
      <c r="L80" s="1894"/>
      <c r="M80" s="1894"/>
      <c r="N80" s="1894"/>
      <c r="O80" s="1894"/>
      <c r="P80" s="1894"/>
      <c r="Q80" s="1894"/>
      <c r="R80" s="1894"/>
      <c r="S80" s="1894"/>
    </row>
    <row r="81" spans="8:19" s="1892" customFormat="1">
      <c r="H81" s="3052"/>
      <c r="I81" s="3052"/>
      <c r="J81" s="3052"/>
      <c r="K81" s="1894"/>
      <c r="L81" s="1894"/>
      <c r="M81" s="1894"/>
      <c r="N81" s="1894"/>
      <c r="O81" s="1894"/>
      <c r="P81" s="1894"/>
      <c r="Q81" s="1894"/>
      <c r="R81" s="1894"/>
      <c r="S81" s="1894"/>
    </row>
    <row r="82" spans="8:19" s="1892" customFormat="1">
      <c r="H82" s="3052"/>
      <c r="I82" s="3052"/>
      <c r="J82" s="3052"/>
      <c r="K82" s="1894"/>
      <c r="L82" s="1894"/>
      <c r="M82" s="1894"/>
      <c r="N82" s="1894"/>
      <c r="O82" s="1894"/>
      <c r="P82" s="1894"/>
      <c r="Q82" s="1894"/>
      <c r="R82" s="1894"/>
      <c r="S82" s="1894"/>
    </row>
    <row r="83" spans="8:19" s="1892" customFormat="1">
      <c r="H83" s="3052"/>
      <c r="I83" s="3052"/>
      <c r="J83" s="3052"/>
      <c r="K83" s="1894"/>
      <c r="L83" s="1894"/>
      <c r="M83" s="1894"/>
      <c r="N83" s="1894"/>
      <c r="O83" s="1894"/>
      <c r="P83" s="1894"/>
      <c r="Q83" s="1894"/>
      <c r="R83" s="1894"/>
      <c r="S83" s="1894"/>
    </row>
    <row r="84" spans="8:19" s="1892" customFormat="1">
      <c r="H84" s="3052"/>
      <c r="I84" s="3052"/>
      <c r="J84" s="3052"/>
      <c r="K84" s="1894"/>
      <c r="L84" s="1894"/>
      <c r="M84" s="1894"/>
      <c r="N84" s="1894"/>
      <c r="O84" s="1894"/>
      <c r="P84" s="1894"/>
      <c r="Q84" s="1894"/>
      <c r="R84" s="1894"/>
      <c r="S84" s="1894"/>
    </row>
    <row r="85" spans="8:19" s="1892" customFormat="1">
      <c r="H85" s="3052"/>
      <c r="I85" s="3052"/>
      <c r="J85" s="3052"/>
      <c r="K85" s="1894"/>
      <c r="L85" s="1894"/>
      <c r="M85" s="1894"/>
      <c r="N85" s="1894"/>
      <c r="O85" s="1894"/>
      <c r="P85" s="1894"/>
      <c r="Q85" s="1894"/>
      <c r="R85" s="1894"/>
      <c r="S85" s="1894"/>
    </row>
    <row r="86" spans="8:19" s="1892" customFormat="1">
      <c r="H86" s="3052"/>
      <c r="I86" s="3052"/>
      <c r="J86" s="3052"/>
      <c r="K86" s="1894"/>
      <c r="L86" s="1894"/>
      <c r="M86" s="1894"/>
      <c r="N86" s="1894"/>
      <c r="O86" s="1894"/>
      <c r="P86" s="1894"/>
      <c r="Q86" s="1894"/>
      <c r="R86" s="1894"/>
      <c r="S86" s="1894"/>
    </row>
    <row r="87" spans="8:19" s="1892" customFormat="1">
      <c r="H87" s="3052"/>
      <c r="I87" s="3052"/>
      <c r="J87" s="3052"/>
      <c r="K87" s="1894"/>
      <c r="L87" s="1894"/>
      <c r="M87" s="1894"/>
      <c r="N87" s="1894"/>
      <c r="O87" s="1894"/>
      <c r="P87" s="1894"/>
      <c r="Q87" s="1894"/>
      <c r="R87" s="1894"/>
      <c r="S87" s="1894"/>
    </row>
    <row r="88" spans="8:19" s="1892" customFormat="1">
      <c r="H88" s="3052"/>
      <c r="I88" s="3052"/>
      <c r="J88" s="3052"/>
      <c r="K88" s="1894"/>
      <c r="L88" s="1894"/>
      <c r="M88" s="1894"/>
      <c r="N88" s="1894"/>
      <c r="O88" s="1894"/>
      <c r="P88" s="1894"/>
      <c r="Q88" s="1894"/>
      <c r="R88" s="1894"/>
      <c r="S88" s="1894"/>
    </row>
    <row r="89" spans="8:19" s="1892" customFormat="1">
      <c r="H89" s="3052"/>
      <c r="I89" s="3052"/>
      <c r="J89" s="3052"/>
      <c r="K89" s="1894"/>
      <c r="L89" s="1894"/>
      <c r="M89" s="1894"/>
      <c r="N89" s="1894"/>
      <c r="O89" s="1894"/>
      <c r="P89" s="1894"/>
      <c r="Q89" s="1894"/>
      <c r="R89" s="1894"/>
      <c r="S89" s="1894"/>
    </row>
    <row r="90" spans="8:19" s="1892" customFormat="1">
      <c r="H90" s="3052"/>
      <c r="I90" s="3052"/>
      <c r="J90" s="3052"/>
      <c r="K90" s="1894"/>
      <c r="L90" s="1894"/>
      <c r="M90" s="1894"/>
      <c r="N90" s="1894"/>
      <c r="O90" s="1894"/>
      <c r="P90" s="1894"/>
      <c r="Q90" s="1894"/>
      <c r="R90" s="1894"/>
      <c r="S90" s="1894"/>
    </row>
    <row r="91" spans="8:19" s="1892" customFormat="1">
      <c r="H91" s="3052"/>
      <c r="I91" s="3052"/>
      <c r="J91" s="3052"/>
      <c r="K91" s="1894"/>
      <c r="L91" s="1894"/>
      <c r="M91" s="1894"/>
      <c r="N91" s="1894"/>
      <c r="O91" s="1894"/>
      <c r="P91" s="1894"/>
      <c r="Q91" s="1894"/>
      <c r="R91" s="1894"/>
      <c r="S91" s="1894"/>
    </row>
    <row r="92" spans="8:19" s="1892" customFormat="1">
      <c r="H92" s="3052"/>
      <c r="I92" s="3052"/>
      <c r="J92" s="3052"/>
      <c r="K92" s="1894"/>
      <c r="L92" s="1894"/>
      <c r="M92" s="1894"/>
      <c r="N92" s="1894"/>
      <c r="O92" s="1894"/>
      <c r="P92" s="1894"/>
      <c r="Q92" s="1894"/>
      <c r="R92" s="1894"/>
      <c r="S92" s="1894"/>
    </row>
    <row r="93" spans="8:19" s="1892" customFormat="1">
      <c r="H93" s="3052"/>
      <c r="I93" s="3052"/>
      <c r="J93" s="3052"/>
      <c r="K93" s="1894"/>
      <c r="L93" s="1894"/>
      <c r="M93" s="1894"/>
      <c r="N93" s="1894"/>
      <c r="O93" s="1894"/>
      <c r="P93" s="1894"/>
      <c r="Q93" s="1894"/>
      <c r="R93" s="1894"/>
      <c r="S93" s="1894"/>
    </row>
    <row r="94" spans="8:19" s="1892" customFormat="1">
      <c r="H94" s="3052"/>
      <c r="I94" s="3052"/>
      <c r="J94" s="3052"/>
      <c r="K94" s="1894"/>
      <c r="L94" s="1894"/>
      <c r="M94" s="1894"/>
      <c r="N94" s="1894"/>
      <c r="O94" s="1894"/>
      <c r="P94" s="1894"/>
      <c r="Q94" s="1894"/>
      <c r="R94" s="1894"/>
      <c r="S94" s="1894"/>
    </row>
    <row r="95" spans="8:19" s="1892" customFormat="1">
      <c r="H95" s="3052"/>
      <c r="I95" s="3052"/>
      <c r="J95" s="3052"/>
      <c r="K95" s="1894"/>
      <c r="L95" s="1894"/>
      <c r="M95" s="1894"/>
      <c r="N95" s="1894"/>
      <c r="O95" s="1894"/>
      <c r="P95" s="1894"/>
      <c r="Q95" s="1894"/>
      <c r="R95" s="1894"/>
      <c r="S95" s="1894"/>
    </row>
    <row r="96" spans="8:19" s="1892" customFormat="1">
      <c r="H96" s="3052"/>
      <c r="I96" s="3052"/>
      <c r="J96" s="3052"/>
      <c r="K96" s="1894"/>
      <c r="L96" s="1894"/>
      <c r="M96" s="1894"/>
      <c r="N96" s="1894"/>
      <c r="O96" s="1894"/>
      <c r="P96" s="1894"/>
      <c r="Q96" s="1894"/>
      <c r="R96" s="1894"/>
      <c r="S96" s="1894"/>
    </row>
    <row r="97" spans="8:19" s="1892" customFormat="1">
      <c r="H97" s="3052"/>
      <c r="I97" s="3052"/>
      <c r="J97" s="3052"/>
      <c r="K97" s="1894"/>
      <c r="L97" s="1894"/>
      <c r="M97" s="1894"/>
      <c r="N97" s="1894"/>
      <c r="O97" s="1894"/>
      <c r="P97" s="1894"/>
      <c r="Q97" s="1894"/>
      <c r="R97" s="1894"/>
      <c r="S97" s="1894"/>
    </row>
    <row r="98" spans="8:19" s="1892" customFormat="1">
      <c r="H98" s="3052"/>
      <c r="I98" s="3052"/>
      <c r="J98" s="3052"/>
      <c r="K98" s="1894"/>
      <c r="L98" s="1894"/>
      <c r="M98" s="1894"/>
      <c r="N98" s="1894"/>
      <c r="O98" s="1894"/>
      <c r="P98" s="1894"/>
      <c r="Q98" s="1894"/>
      <c r="R98" s="1894"/>
      <c r="S98" s="1894"/>
    </row>
    <row r="99" spans="8:19" s="1892" customFormat="1">
      <c r="H99" s="3052"/>
      <c r="I99" s="3052"/>
      <c r="J99" s="3052"/>
      <c r="K99" s="1894"/>
      <c r="L99" s="1894"/>
      <c r="M99" s="1894"/>
      <c r="N99" s="1894"/>
      <c r="O99" s="1894"/>
      <c r="P99" s="1894"/>
      <c r="Q99" s="1894"/>
      <c r="R99" s="1894"/>
      <c r="S99" s="1894"/>
    </row>
    <row r="100" spans="8:19" s="1892" customFormat="1">
      <c r="H100" s="3052"/>
      <c r="I100" s="3052"/>
      <c r="J100" s="3052"/>
      <c r="K100" s="1894"/>
      <c r="L100" s="1894"/>
      <c r="M100" s="1894"/>
      <c r="N100" s="1894"/>
      <c r="O100" s="1894"/>
      <c r="P100" s="1894"/>
      <c r="Q100" s="1894"/>
      <c r="R100" s="1894"/>
      <c r="S100" s="1894"/>
    </row>
    <row r="101" spans="8:19" s="1892" customFormat="1">
      <c r="H101" s="3052"/>
      <c r="I101" s="3052"/>
      <c r="J101" s="3052"/>
      <c r="K101" s="1894"/>
      <c r="L101" s="1894"/>
      <c r="M101" s="1894"/>
      <c r="N101" s="1894"/>
      <c r="O101" s="1894"/>
      <c r="P101" s="1894"/>
      <c r="Q101" s="1894"/>
      <c r="R101" s="1894"/>
      <c r="S101" s="1894"/>
    </row>
    <row r="102" spans="8:19" s="1892" customFormat="1">
      <c r="H102" s="3052"/>
      <c r="I102" s="3052"/>
      <c r="J102" s="3052"/>
      <c r="K102" s="1894"/>
      <c r="L102" s="1894"/>
      <c r="M102" s="1894"/>
      <c r="N102" s="1894"/>
      <c r="O102" s="1894"/>
      <c r="P102" s="1894"/>
      <c r="Q102" s="1894"/>
      <c r="R102" s="1894"/>
      <c r="S102" s="1894"/>
    </row>
    <row r="103" spans="8:19" s="1892" customFormat="1">
      <c r="H103" s="3052"/>
      <c r="I103" s="3052"/>
      <c r="J103" s="3052"/>
      <c r="K103" s="1894"/>
      <c r="L103" s="1894"/>
      <c r="M103" s="1894"/>
      <c r="N103" s="1894"/>
      <c r="O103" s="1894"/>
      <c r="P103" s="1894"/>
      <c r="Q103" s="1894"/>
      <c r="R103" s="1894"/>
      <c r="S103" s="1894"/>
    </row>
    <row r="104" spans="8:19" s="1892" customFormat="1">
      <c r="H104" s="3052"/>
      <c r="I104" s="3052"/>
      <c r="J104" s="3052"/>
      <c r="K104" s="1894"/>
      <c r="L104" s="1894"/>
      <c r="M104" s="1894"/>
      <c r="N104" s="1894"/>
      <c r="O104" s="1894"/>
      <c r="P104" s="1894"/>
      <c r="Q104" s="1894"/>
      <c r="R104" s="1894"/>
      <c r="S104" s="1894"/>
    </row>
    <row r="105" spans="8:19" s="1892" customFormat="1">
      <c r="H105" s="3052"/>
      <c r="I105" s="3052"/>
      <c r="J105" s="3052"/>
      <c r="K105" s="1894"/>
      <c r="L105" s="1894"/>
      <c r="M105" s="1894"/>
      <c r="N105" s="1894"/>
      <c r="O105" s="1894"/>
      <c r="P105" s="1894"/>
      <c r="Q105" s="1894"/>
      <c r="R105" s="1894"/>
      <c r="S105" s="1894"/>
    </row>
    <row r="106" spans="8:19" s="1892" customFormat="1">
      <c r="H106" s="3052"/>
      <c r="I106" s="3052"/>
      <c r="J106" s="3052"/>
      <c r="K106" s="1894"/>
      <c r="L106" s="1894"/>
      <c r="M106" s="1894"/>
      <c r="N106" s="1894"/>
      <c r="O106" s="1894"/>
      <c r="P106" s="1894"/>
      <c r="Q106" s="1894"/>
      <c r="R106" s="1894"/>
      <c r="S106" s="1894"/>
    </row>
    <row r="107" spans="8:19" s="1892" customFormat="1">
      <c r="H107" s="3052"/>
      <c r="I107" s="3052"/>
      <c r="J107" s="3052"/>
      <c r="K107" s="1894"/>
      <c r="L107" s="1894"/>
      <c r="M107" s="1894"/>
      <c r="N107" s="1894"/>
      <c r="O107" s="1894"/>
      <c r="P107" s="1894"/>
      <c r="Q107" s="1894"/>
      <c r="R107" s="1894"/>
      <c r="S107" s="1894"/>
    </row>
    <row r="108" spans="8:19" s="1892" customFormat="1">
      <c r="H108" s="3052"/>
      <c r="I108" s="3052"/>
      <c r="J108" s="3052"/>
      <c r="K108" s="1894"/>
      <c r="L108" s="1894"/>
      <c r="M108" s="1894"/>
      <c r="N108" s="1894"/>
      <c r="O108" s="1894"/>
      <c r="P108" s="1894"/>
      <c r="Q108" s="1894"/>
      <c r="R108" s="1894"/>
      <c r="S108" s="1894"/>
    </row>
    <row r="109" spans="8:19" s="1892" customFormat="1">
      <c r="H109" s="3052"/>
      <c r="I109" s="3052"/>
      <c r="J109" s="3052"/>
      <c r="K109" s="1894"/>
      <c r="L109" s="1894"/>
      <c r="M109" s="1894"/>
      <c r="N109" s="1894"/>
      <c r="O109" s="1894"/>
      <c r="P109" s="1894"/>
      <c r="Q109" s="1894"/>
      <c r="R109" s="1894"/>
      <c r="S109" s="1894"/>
    </row>
    <row r="110" spans="8:19" s="1892" customFormat="1">
      <c r="H110" s="3052"/>
      <c r="I110" s="3052"/>
      <c r="J110" s="3052"/>
      <c r="K110" s="1894"/>
      <c r="L110" s="1894"/>
      <c r="M110" s="1894"/>
      <c r="N110" s="1894"/>
      <c r="O110" s="1894"/>
      <c r="P110" s="1894"/>
      <c r="Q110" s="1894"/>
      <c r="R110" s="1894"/>
      <c r="S110" s="1894"/>
    </row>
    <row r="111" spans="8:19" s="1892" customFormat="1">
      <c r="H111" s="3052"/>
      <c r="I111" s="3052"/>
      <c r="J111" s="3052"/>
      <c r="K111" s="1894"/>
      <c r="L111" s="1894"/>
      <c r="M111" s="1894"/>
      <c r="N111" s="1894"/>
      <c r="O111" s="1894"/>
      <c r="P111" s="1894"/>
      <c r="Q111" s="1894"/>
      <c r="R111" s="1894"/>
      <c r="S111" s="1894"/>
    </row>
    <row r="112" spans="8:19" s="1892" customFormat="1">
      <c r="H112" s="3052"/>
      <c r="I112" s="3052"/>
      <c r="J112" s="3052"/>
      <c r="K112" s="1894"/>
      <c r="L112" s="1894"/>
      <c r="M112" s="1894"/>
      <c r="N112" s="1894"/>
      <c r="O112" s="1894"/>
      <c r="P112" s="1894"/>
      <c r="Q112" s="1894"/>
      <c r="R112" s="1894"/>
      <c r="S112" s="1894"/>
    </row>
    <row r="113" spans="8:19" s="1892" customFormat="1">
      <c r="H113" s="3052"/>
      <c r="I113" s="3052"/>
      <c r="J113" s="3052"/>
      <c r="K113" s="1894"/>
      <c r="L113" s="1894"/>
      <c r="M113" s="1894"/>
      <c r="N113" s="1894"/>
      <c r="O113" s="1894"/>
      <c r="P113" s="1894"/>
      <c r="Q113" s="1894"/>
      <c r="R113" s="1894"/>
      <c r="S113" s="1894"/>
    </row>
    <row r="114" spans="8:19" s="1892" customFormat="1">
      <c r="H114" s="3052"/>
      <c r="I114" s="3052"/>
      <c r="J114" s="3052"/>
      <c r="K114" s="1894"/>
      <c r="L114" s="1894"/>
      <c r="M114" s="1894"/>
      <c r="N114" s="1894"/>
      <c r="O114" s="1894"/>
      <c r="P114" s="1894"/>
      <c r="Q114" s="1894"/>
      <c r="R114" s="1894"/>
      <c r="S114" s="1894"/>
    </row>
    <row r="115" spans="8:19" s="1892" customFormat="1">
      <c r="H115" s="3052"/>
      <c r="I115" s="3052"/>
      <c r="J115" s="3052"/>
      <c r="K115" s="1894"/>
      <c r="L115" s="1894"/>
      <c r="M115" s="1894"/>
      <c r="N115" s="1894"/>
      <c r="O115" s="1894"/>
      <c r="P115" s="1894"/>
      <c r="Q115" s="1894"/>
      <c r="R115" s="1894"/>
      <c r="S115" s="1894"/>
    </row>
    <row r="116" spans="8:19" s="1892" customFormat="1">
      <c r="H116" s="3052"/>
      <c r="I116" s="3052"/>
      <c r="J116" s="3052"/>
      <c r="K116" s="1894"/>
      <c r="L116" s="1894"/>
      <c r="M116" s="1894"/>
      <c r="N116" s="1894"/>
      <c r="O116" s="1894"/>
      <c r="P116" s="1894"/>
      <c r="Q116" s="1894"/>
      <c r="R116" s="1894"/>
      <c r="S116" s="1894"/>
    </row>
    <row r="117" spans="8:19" s="1892" customFormat="1">
      <c r="H117" s="3052"/>
      <c r="I117" s="3052"/>
      <c r="J117" s="3052"/>
      <c r="K117" s="1894"/>
      <c r="L117" s="1894"/>
      <c r="M117" s="1894"/>
      <c r="N117" s="1894"/>
      <c r="O117" s="1894"/>
      <c r="P117" s="1894"/>
      <c r="Q117" s="1894"/>
      <c r="R117" s="1894"/>
      <c r="S117" s="1894"/>
    </row>
    <row r="118" spans="8:19" s="1892" customFormat="1">
      <c r="H118" s="3052"/>
      <c r="I118" s="3052"/>
      <c r="J118" s="3052"/>
      <c r="K118" s="1894"/>
      <c r="L118" s="1894"/>
      <c r="M118" s="1894"/>
      <c r="N118" s="1894"/>
      <c r="O118" s="1894"/>
      <c r="P118" s="1894"/>
      <c r="Q118" s="1894"/>
      <c r="R118" s="1894"/>
      <c r="S118" s="1894"/>
    </row>
    <row r="119" spans="8:19" s="1892" customFormat="1">
      <c r="H119" s="3052"/>
      <c r="I119" s="3052"/>
      <c r="J119" s="3052"/>
      <c r="K119" s="1894"/>
      <c r="L119" s="1894"/>
      <c r="M119" s="1894"/>
      <c r="N119" s="1894"/>
      <c r="O119" s="1894"/>
      <c r="P119" s="1894"/>
      <c r="Q119" s="1894"/>
      <c r="R119" s="1894"/>
      <c r="S119" s="1894"/>
    </row>
    <row r="120" spans="8:19" s="1892" customFormat="1">
      <c r="H120" s="3052"/>
      <c r="I120" s="3052"/>
      <c r="J120" s="3052"/>
      <c r="K120" s="1894"/>
      <c r="L120" s="1894"/>
      <c r="M120" s="1894"/>
      <c r="N120" s="1894"/>
      <c r="O120" s="1894"/>
      <c r="P120" s="1894"/>
      <c r="Q120" s="1894"/>
      <c r="R120" s="1894"/>
      <c r="S120" s="1894"/>
    </row>
    <row r="121" spans="8:19" s="1892" customFormat="1">
      <c r="H121" s="3052"/>
      <c r="I121" s="3052"/>
      <c r="J121" s="3052"/>
      <c r="K121" s="1894"/>
      <c r="L121" s="1894"/>
      <c r="M121" s="1894"/>
      <c r="N121" s="1894"/>
      <c r="O121" s="1894"/>
      <c r="P121" s="1894"/>
      <c r="Q121" s="1894"/>
      <c r="R121" s="1894"/>
      <c r="S121" s="1894"/>
    </row>
    <row r="122" spans="8:19" s="1892" customFormat="1">
      <c r="H122" s="3052"/>
      <c r="I122" s="3052"/>
      <c r="J122" s="3052"/>
      <c r="K122" s="1894"/>
      <c r="L122" s="1894"/>
      <c r="M122" s="1894"/>
      <c r="N122" s="1894"/>
      <c r="O122" s="1894"/>
      <c r="P122" s="1894"/>
      <c r="Q122" s="1894"/>
      <c r="R122" s="1894"/>
      <c r="S122" s="1894"/>
    </row>
    <row r="123" spans="8:19" s="1892" customFormat="1">
      <c r="H123" s="3052"/>
      <c r="I123" s="3052"/>
      <c r="J123" s="3052"/>
      <c r="K123" s="1894"/>
      <c r="L123" s="1894"/>
      <c r="M123" s="1894"/>
      <c r="N123" s="1894"/>
      <c r="O123" s="1894"/>
      <c r="P123" s="1894"/>
      <c r="Q123" s="1894"/>
      <c r="R123" s="1894"/>
      <c r="S123" s="1894"/>
    </row>
    <row r="124" spans="8:19" s="1892" customFormat="1">
      <c r="H124" s="3052"/>
      <c r="I124" s="3052"/>
      <c r="J124" s="3052"/>
      <c r="K124" s="1894"/>
      <c r="L124" s="1894"/>
      <c r="M124" s="1894"/>
      <c r="N124" s="1894"/>
      <c r="O124" s="1894"/>
      <c r="P124" s="1894"/>
      <c r="Q124" s="1894"/>
      <c r="R124" s="1894"/>
      <c r="S124" s="1894"/>
    </row>
    <row r="125" spans="8:19" s="1892" customFormat="1">
      <c r="H125" s="3052"/>
      <c r="I125" s="3052"/>
      <c r="J125" s="3052"/>
      <c r="K125" s="1894"/>
      <c r="L125" s="1894"/>
      <c r="M125" s="1894"/>
      <c r="N125" s="1894"/>
      <c r="O125" s="1894"/>
      <c r="P125" s="1894"/>
      <c r="Q125" s="1894"/>
      <c r="R125" s="1894"/>
      <c r="S125" s="1894"/>
    </row>
    <row r="126" spans="8:19" s="1892" customFormat="1">
      <c r="H126" s="3052"/>
      <c r="I126" s="3052"/>
      <c r="J126" s="3052"/>
      <c r="K126" s="1894"/>
      <c r="L126" s="1894"/>
      <c r="M126" s="1894"/>
      <c r="N126" s="1894"/>
      <c r="O126" s="1894"/>
      <c r="P126" s="1894"/>
      <c r="Q126" s="1894"/>
      <c r="R126" s="1894"/>
      <c r="S126" s="1894"/>
    </row>
    <row r="127" spans="8:19" s="1892" customFormat="1">
      <c r="H127" s="3052"/>
      <c r="I127" s="3052"/>
      <c r="J127" s="3052"/>
      <c r="K127" s="1894"/>
      <c r="L127" s="1894"/>
      <c r="M127" s="1894"/>
      <c r="N127" s="1894"/>
      <c r="O127" s="1894"/>
      <c r="P127" s="1894"/>
      <c r="Q127" s="1894"/>
      <c r="R127" s="1894"/>
      <c r="S127" s="1894"/>
    </row>
    <row r="128" spans="8:19" s="1892" customFormat="1">
      <c r="H128" s="3052"/>
      <c r="I128" s="3052"/>
      <c r="J128" s="3052"/>
      <c r="K128" s="1894"/>
      <c r="L128" s="1894"/>
      <c r="M128" s="1894"/>
      <c r="N128" s="1894"/>
      <c r="O128" s="1894"/>
      <c r="P128" s="1894"/>
      <c r="Q128" s="1894"/>
      <c r="R128" s="1894"/>
      <c r="S128" s="1894"/>
    </row>
    <row r="129" spans="8:19" s="1892" customFormat="1">
      <c r="H129" s="3052"/>
      <c r="I129" s="3052"/>
      <c r="J129" s="3052"/>
      <c r="K129" s="1894"/>
      <c r="L129" s="1894"/>
      <c r="M129" s="1894"/>
      <c r="N129" s="1894"/>
      <c r="O129" s="1894"/>
      <c r="P129" s="1894"/>
      <c r="Q129" s="1894"/>
      <c r="R129" s="1894"/>
      <c r="S129" s="1894"/>
    </row>
    <row r="130" spans="8:19" s="1892" customFormat="1">
      <c r="H130" s="3052"/>
      <c r="I130" s="3052"/>
      <c r="J130" s="3052"/>
      <c r="K130" s="1894"/>
      <c r="L130" s="1894"/>
      <c r="M130" s="1894"/>
      <c r="N130" s="1894"/>
      <c r="O130" s="1894"/>
      <c r="P130" s="1894"/>
      <c r="Q130" s="1894"/>
      <c r="R130" s="1894"/>
      <c r="S130" s="1894"/>
    </row>
    <row r="131" spans="8:19" s="1892" customFormat="1">
      <c r="H131" s="3052"/>
      <c r="I131" s="3052"/>
      <c r="J131" s="3052"/>
      <c r="K131" s="1894"/>
      <c r="L131" s="1894"/>
      <c r="M131" s="1894"/>
      <c r="N131" s="1894"/>
      <c r="O131" s="1894"/>
      <c r="P131" s="1894"/>
      <c r="Q131" s="1894"/>
      <c r="R131" s="1894"/>
      <c r="S131" s="1894"/>
    </row>
    <row r="132" spans="8:19" s="1892" customFormat="1">
      <c r="H132" s="3052"/>
      <c r="I132" s="3052"/>
      <c r="J132" s="3052"/>
      <c r="K132" s="1894"/>
      <c r="L132" s="1894"/>
      <c r="M132" s="1894"/>
      <c r="N132" s="1894"/>
      <c r="O132" s="1894"/>
      <c r="P132" s="1894"/>
      <c r="Q132" s="1894"/>
      <c r="R132" s="1894"/>
      <c r="S132" s="1894"/>
    </row>
    <row r="133" spans="8:19" s="1892" customFormat="1">
      <c r="H133" s="3052"/>
      <c r="I133" s="3052"/>
      <c r="J133" s="3052"/>
      <c r="K133" s="1894"/>
      <c r="L133" s="1894"/>
      <c r="M133" s="1894"/>
      <c r="N133" s="1894"/>
      <c r="O133" s="1894"/>
      <c r="P133" s="1894"/>
      <c r="Q133" s="1894"/>
      <c r="R133" s="1894"/>
      <c r="S133" s="1894"/>
    </row>
    <row r="134" spans="8:19" s="1892" customFormat="1">
      <c r="H134" s="3052"/>
      <c r="I134" s="3052"/>
      <c r="J134" s="3052"/>
      <c r="K134" s="1894"/>
      <c r="L134" s="1894"/>
      <c r="M134" s="1894"/>
      <c r="N134" s="1894"/>
      <c r="O134" s="1894"/>
      <c r="P134" s="1894"/>
      <c r="Q134" s="1894"/>
      <c r="R134" s="1894"/>
      <c r="S134" s="1894"/>
    </row>
    <row r="135" spans="8:19" s="1892" customFormat="1">
      <c r="H135" s="3052"/>
      <c r="I135" s="3052"/>
      <c r="J135" s="3052"/>
      <c r="K135" s="1894"/>
      <c r="L135" s="1894"/>
      <c r="M135" s="1894"/>
      <c r="N135" s="1894"/>
      <c r="O135" s="1894"/>
      <c r="P135" s="1894"/>
      <c r="Q135" s="1894"/>
      <c r="R135" s="1894"/>
      <c r="S135" s="1894"/>
    </row>
    <row r="136" spans="8:19" s="1892" customFormat="1">
      <c r="H136" s="3052"/>
      <c r="I136" s="3052"/>
      <c r="J136" s="3052"/>
      <c r="K136" s="1894"/>
      <c r="L136" s="1894"/>
      <c r="M136" s="1894"/>
      <c r="N136" s="1894"/>
      <c r="O136" s="1894"/>
      <c r="P136" s="1894"/>
      <c r="Q136" s="1894"/>
      <c r="R136" s="1894"/>
      <c r="S136" s="1894"/>
    </row>
    <row r="137" spans="8:19" s="1892" customFormat="1">
      <c r="H137" s="3052"/>
      <c r="I137" s="3052"/>
      <c r="J137" s="3052"/>
      <c r="K137" s="1894"/>
      <c r="L137" s="1894"/>
      <c r="M137" s="1894"/>
      <c r="N137" s="1894"/>
      <c r="O137" s="1894"/>
      <c r="P137" s="1894"/>
      <c r="Q137" s="1894"/>
      <c r="R137" s="1894"/>
      <c r="S137" s="1894"/>
    </row>
    <row r="138" spans="8:19" s="1892" customFormat="1">
      <c r="H138" s="3052"/>
      <c r="I138" s="3052"/>
      <c r="J138" s="3052"/>
      <c r="K138" s="1894"/>
      <c r="L138" s="1894"/>
      <c r="M138" s="1894"/>
      <c r="N138" s="1894"/>
      <c r="O138" s="1894"/>
      <c r="P138" s="1894"/>
      <c r="Q138" s="1894"/>
      <c r="R138" s="1894"/>
      <c r="S138" s="1894"/>
    </row>
    <row r="139" spans="8:19" s="1892" customFormat="1">
      <c r="H139" s="3052"/>
      <c r="I139" s="3052"/>
      <c r="J139" s="3052"/>
      <c r="K139" s="1894"/>
      <c r="L139" s="1894"/>
      <c r="M139" s="1894"/>
      <c r="N139" s="1894"/>
      <c r="O139" s="1894"/>
      <c r="P139" s="1894"/>
      <c r="Q139" s="1894"/>
      <c r="R139" s="1894"/>
      <c r="S139" s="1894"/>
    </row>
    <row r="140" spans="8:19" s="1892" customFormat="1">
      <c r="H140" s="3052"/>
      <c r="I140" s="3052"/>
      <c r="J140" s="3052"/>
      <c r="K140" s="1894"/>
      <c r="L140" s="1894"/>
      <c r="M140" s="1894"/>
      <c r="N140" s="1894"/>
      <c r="O140" s="1894"/>
      <c r="P140" s="1894"/>
      <c r="Q140" s="1894"/>
      <c r="R140" s="1894"/>
      <c r="S140" s="1894"/>
    </row>
    <row r="141" spans="8:19" s="1892" customFormat="1">
      <c r="H141" s="3052"/>
      <c r="I141" s="3052"/>
      <c r="J141" s="3052"/>
      <c r="K141" s="1894"/>
      <c r="L141" s="1894"/>
      <c r="M141" s="1894"/>
      <c r="N141" s="1894"/>
      <c r="O141" s="1894"/>
      <c r="P141" s="1894"/>
      <c r="Q141" s="1894"/>
      <c r="R141" s="1894"/>
      <c r="S141" s="1894"/>
    </row>
    <row r="142" spans="8:19" s="1892" customFormat="1">
      <c r="H142" s="3052"/>
      <c r="I142" s="3052"/>
      <c r="J142" s="3052"/>
      <c r="K142" s="1894"/>
      <c r="L142" s="1894"/>
      <c r="M142" s="1894"/>
      <c r="N142" s="1894"/>
      <c r="O142" s="1894"/>
      <c r="P142" s="1894"/>
      <c r="Q142" s="1894"/>
      <c r="R142" s="1894"/>
      <c r="S142" s="1894"/>
    </row>
    <row r="143" spans="8:19" s="1892" customFormat="1">
      <c r="H143" s="3052"/>
      <c r="I143" s="3052"/>
      <c r="J143" s="3052"/>
      <c r="K143" s="1894"/>
      <c r="L143" s="1894"/>
      <c r="M143" s="1894"/>
      <c r="N143" s="1894"/>
      <c r="O143" s="1894"/>
      <c r="P143" s="1894"/>
      <c r="Q143" s="1894"/>
      <c r="R143" s="1894"/>
      <c r="S143" s="1894"/>
    </row>
    <row r="144" spans="8:19" s="1892" customFormat="1">
      <c r="H144" s="3052"/>
      <c r="I144" s="3052"/>
      <c r="J144" s="3052"/>
      <c r="K144" s="1894"/>
      <c r="L144" s="1894"/>
      <c r="M144" s="1894"/>
      <c r="N144" s="1894"/>
      <c r="O144" s="1894"/>
      <c r="P144" s="1894"/>
      <c r="Q144" s="1894"/>
      <c r="R144" s="1894"/>
      <c r="S144" s="1894"/>
    </row>
    <row r="145" spans="8:19" s="1892" customFormat="1">
      <c r="H145" s="3052"/>
      <c r="I145" s="3052"/>
      <c r="J145" s="3052"/>
      <c r="K145" s="1894"/>
      <c r="L145" s="1894"/>
      <c r="M145" s="1894"/>
      <c r="N145" s="1894"/>
      <c r="O145" s="1894"/>
      <c r="P145" s="1894"/>
      <c r="Q145" s="1894"/>
      <c r="R145" s="1894"/>
      <c r="S145" s="1894"/>
    </row>
    <row r="146" spans="8:19" s="1892" customFormat="1">
      <c r="H146" s="3052"/>
      <c r="I146" s="3052"/>
      <c r="J146" s="3052"/>
      <c r="K146" s="1894"/>
      <c r="L146" s="1894"/>
      <c r="M146" s="1894"/>
      <c r="N146" s="1894"/>
      <c r="O146" s="1894"/>
      <c r="P146" s="1894"/>
      <c r="Q146" s="1894"/>
      <c r="R146" s="1894"/>
      <c r="S146" s="1894"/>
    </row>
    <row r="147" spans="8:19" s="1892" customFormat="1">
      <c r="H147" s="3052"/>
      <c r="I147" s="3052"/>
      <c r="J147" s="3052"/>
      <c r="K147" s="1894"/>
      <c r="L147" s="1894"/>
      <c r="M147" s="1894"/>
      <c r="N147" s="1894"/>
      <c r="O147" s="1894"/>
      <c r="P147" s="1894"/>
      <c r="Q147" s="1894"/>
      <c r="R147" s="1894"/>
      <c r="S147" s="1894"/>
    </row>
    <row r="148" spans="8:19" s="1892" customFormat="1">
      <c r="H148" s="3052"/>
      <c r="I148" s="3052"/>
      <c r="J148" s="3052"/>
      <c r="K148" s="1894"/>
      <c r="L148" s="1894"/>
      <c r="M148" s="1894"/>
      <c r="N148" s="1894"/>
      <c r="O148" s="1894"/>
      <c r="P148" s="1894"/>
      <c r="Q148" s="1894"/>
      <c r="R148" s="1894"/>
      <c r="S148" s="1894"/>
    </row>
    <row r="149" spans="8:19" s="1892" customFormat="1">
      <c r="H149" s="3052"/>
      <c r="I149" s="3052"/>
      <c r="J149" s="3052"/>
      <c r="K149" s="1894"/>
      <c r="L149" s="1894"/>
      <c r="M149" s="1894"/>
      <c r="N149" s="1894"/>
      <c r="O149" s="1894"/>
      <c r="P149" s="1894"/>
      <c r="Q149" s="1894"/>
      <c r="R149" s="1894"/>
      <c r="S149" s="1894"/>
    </row>
    <row r="150" spans="8:19" s="1892" customFormat="1">
      <c r="H150" s="3052"/>
      <c r="I150" s="3052"/>
      <c r="J150" s="3052"/>
      <c r="K150" s="1894"/>
      <c r="L150" s="1894"/>
      <c r="M150" s="1894"/>
      <c r="N150" s="1894"/>
      <c r="O150" s="1894"/>
      <c r="P150" s="1894"/>
      <c r="Q150" s="1894"/>
      <c r="R150" s="1894"/>
      <c r="S150" s="1894"/>
    </row>
    <row r="151" spans="8:19" s="1892" customFormat="1">
      <c r="H151" s="3052"/>
      <c r="I151" s="3052"/>
      <c r="J151" s="3052"/>
      <c r="K151" s="1894"/>
      <c r="L151" s="1894"/>
      <c r="M151" s="1894"/>
      <c r="N151" s="1894"/>
      <c r="O151" s="1894"/>
      <c r="P151" s="1894"/>
      <c r="Q151" s="1894"/>
      <c r="R151" s="1894"/>
      <c r="S151" s="1894"/>
    </row>
    <row r="152" spans="8:19" s="1892" customFormat="1">
      <c r="H152" s="3052"/>
      <c r="I152" s="3052"/>
      <c r="J152" s="3052"/>
      <c r="K152" s="1894"/>
      <c r="L152" s="1894"/>
      <c r="M152" s="1894"/>
      <c r="N152" s="1894"/>
      <c r="O152" s="1894"/>
      <c r="P152" s="1894"/>
      <c r="Q152" s="1894"/>
      <c r="R152" s="1894"/>
      <c r="S152" s="1894"/>
    </row>
    <row r="153" spans="8:19" s="1892" customFormat="1">
      <c r="H153" s="3052"/>
      <c r="I153" s="3052"/>
      <c r="J153" s="3052"/>
      <c r="K153" s="1894"/>
      <c r="L153" s="1894"/>
      <c r="M153" s="1894"/>
      <c r="N153" s="1894"/>
      <c r="O153" s="1894"/>
      <c r="P153" s="1894"/>
      <c r="Q153" s="1894"/>
      <c r="R153" s="1894"/>
      <c r="S153" s="1894"/>
    </row>
    <row r="154" spans="8:19" s="1892" customFormat="1">
      <c r="H154" s="3052"/>
      <c r="I154" s="3052"/>
      <c r="J154" s="3052"/>
      <c r="K154" s="1894"/>
      <c r="L154" s="1894"/>
      <c r="M154" s="1894"/>
      <c r="N154" s="1894"/>
      <c r="O154" s="1894"/>
      <c r="P154" s="1894"/>
      <c r="Q154" s="1894"/>
      <c r="R154" s="1894"/>
      <c r="S154" s="1894"/>
    </row>
    <row r="155" spans="8:19" s="1892" customFormat="1">
      <c r="H155" s="3052"/>
      <c r="I155" s="3052"/>
      <c r="J155" s="3052"/>
      <c r="K155" s="1894"/>
      <c r="L155" s="1894"/>
      <c r="M155" s="1894"/>
      <c r="N155" s="1894"/>
      <c r="O155" s="1894"/>
      <c r="P155" s="1894"/>
      <c r="Q155" s="1894"/>
      <c r="R155" s="1894"/>
      <c r="S155" s="1894"/>
    </row>
    <row r="156" spans="8:19" s="1892" customFormat="1">
      <c r="H156" s="3052"/>
      <c r="I156" s="3052"/>
      <c r="J156" s="3052"/>
      <c r="K156" s="1894"/>
      <c r="L156" s="1894"/>
      <c r="M156" s="1894"/>
      <c r="N156" s="1894"/>
      <c r="O156" s="1894"/>
      <c r="P156" s="1894"/>
      <c r="Q156" s="1894"/>
      <c r="R156" s="1894"/>
      <c r="S156" s="1894"/>
    </row>
    <row r="157" spans="8:19" s="1892" customFormat="1">
      <c r="H157" s="3052"/>
      <c r="I157" s="3052"/>
      <c r="J157" s="3052"/>
      <c r="K157" s="1894"/>
      <c r="L157" s="1894"/>
      <c r="M157" s="1894"/>
      <c r="N157" s="1894"/>
      <c r="O157" s="1894"/>
      <c r="P157" s="1894"/>
      <c r="Q157" s="1894"/>
      <c r="R157" s="1894"/>
      <c r="S157" s="1894"/>
    </row>
    <row r="158" spans="8:19" s="1892" customFormat="1">
      <c r="H158" s="3052"/>
      <c r="I158" s="3052"/>
      <c r="J158" s="3052"/>
      <c r="K158" s="1894"/>
      <c r="L158" s="1894"/>
      <c r="M158" s="1894"/>
      <c r="N158" s="1894"/>
      <c r="O158" s="1894"/>
      <c r="P158" s="1894"/>
      <c r="Q158" s="1894"/>
      <c r="R158" s="1894"/>
      <c r="S158" s="1894"/>
    </row>
    <row r="159" spans="8:19" s="1892" customFormat="1">
      <c r="H159" s="3052"/>
      <c r="I159" s="3052"/>
      <c r="J159" s="3052"/>
      <c r="K159" s="1894"/>
      <c r="L159" s="1894"/>
      <c r="M159" s="1894"/>
      <c r="N159" s="1894"/>
      <c r="O159" s="1894"/>
      <c r="P159" s="1894"/>
      <c r="Q159" s="1894"/>
      <c r="R159" s="1894"/>
      <c r="S159" s="1894"/>
    </row>
    <row r="160" spans="8:19" s="1892" customFormat="1">
      <c r="H160" s="3052"/>
      <c r="I160" s="3052"/>
      <c r="J160" s="3052"/>
      <c r="K160" s="1894"/>
      <c r="L160" s="1894"/>
      <c r="M160" s="1894"/>
      <c r="N160" s="1894"/>
      <c r="O160" s="1894"/>
      <c r="P160" s="1894"/>
      <c r="Q160" s="1894"/>
      <c r="R160" s="1894"/>
      <c r="S160" s="1894"/>
    </row>
    <row r="161" spans="8:19" s="1892" customFormat="1">
      <c r="H161" s="3052"/>
      <c r="I161" s="3052"/>
      <c r="J161" s="3052"/>
      <c r="K161" s="1894"/>
      <c r="L161" s="1894"/>
      <c r="M161" s="1894"/>
      <c r="N161" s="1894"/>
      <c r="O161" s="1894"/>
      <c r="P161" s="1894"/>
      <c r="Q161" s="1894"/>
      <c r="R161" s="1894"/>
      <c r="S161" s="1894"/>
    </row>
    <row r="162" spans="8:19" s="1892" customFormat="1">
      <c r="H162" s="3052"/>
      <c r="I162" s="3052"/>
      <c r="J162" s="3052"/>
      <c r="K162" s="1894"/>
      <c r="L162" s="1894"/>
      <c r="M162" s="1894"/>
      <c r="N162" s="1894"/>
      <c r="O162" s="1894"/>
      <c r="P162" s="1894"/>
      <c r="Q162" s="1894"/>
      <c r="R162" s="1894"/>
      <c r="S162" s="1894"/>
    </row>
    <row r="163" spans="8:19" s="1892" customFormat="1">
      <c r="H163" s="3052"/>
      <c r="I163" s="3052"/>
      <c r="J163" s="3052"/>
      <c r="K163" s="1894"/>
      <c r="L163" s="1894"/>
      <c r="M163" s="1894"/>
      <c r="N163" s="1894"/>
      <c r="O163" s="1894"/>
      <c r="P163" s="1894"/>
      <c r="Q163" s="1894"/>
      <c r="R163" s="1894"/>
      <c r="S163" s="1894"/>
    </row>
    <row r="164" spans="8:19" s="1892" customFormat="1">
      <c r="H164" s="3052"/>
      <c r="I164" s="3052"/>
      <c r="J164" s="3052"/>
      <c r="K164" s="1894"/>
      <c r="L164" s="1894"/>
      <c r="M164" s="1894"/>
      <c r="N164" s="1894"/>
      <c r="O164" s="1894"/>
      <c r="P164" s="1894"/>
      <c r="Q164" s="1894"/>
      <c r="R164" s="1894"/>
      <c r="S164" s="1894"/>
    </row>
    <row r="165" spans="8:19" s="1892" customFormat="1">
      <c r="H165" s="3052"/>
      <c r="I165" s="3052"/>
      <c r="J165" s="3052"/>
      <c r="K165" s="1894"/>
      <c r="L165" s="1894"/>
      <c r="M165" s="1894"/>
      <c r="N165" s="1894"/>
      <c r="O165" s="1894"/>
      <c r="P165" s="1894"/>
      <c r="Q165" s="1894"/>
      <c r="R165" s="1894"/>
      <c r="S165" s="1894"/>
    </row>
    <row r="166" spans="8:19" s="1892" customFormat="1">
      <c r="H166" s="3052"/>
      <c r="I166" s="3052"/>
      <c r="J166" s="3052"/>
      <c r="K166" s="1894"/>
      <c r="L166" s="1894"/>
      <c r="M166" s="1894"/>
      <c r="N166" s="1894"/>
      <c r="O166" s="1894"/>
      <c r="P166" s="1894"/>
      <c r="Q166" s="1894"/>
      <c r="R166" s="1894"/>
      <c r="S166" s="1894"/>
    </row>
    <row r="167" spans="8:19" s="1892" customFormat="1">
      <c r="H167" s="3052"/>
      <c r="I167" s="3052"/>
      <c r="J167" s="3052"/>
      <c r="K167" s="1894"/>
      <c r="L167" s="1894"/>
      <c r="M167" s="1894"/>
      <c r="N167" s="1894"/>
      <c r="O167" s="1894"/>
      <c r="P167" s="1894"/>
      <c r="Q167" s="1894"/>
      <c r="R167" s="1894"/>
      <c r="S167" s="1894"/>
    </row>
    <row r="168" spans="8:19" s="1892" customFormat="1">
      <c r="H168" s="3052"/>
      <c r="I168" s="3052"/>
      <c r="J168" s="3052"/>
      <c r="K168" s="1894"/>
      <c r="L168" s="1894"/>
      <c r="M168" s="1894"/>
      <c r="N168" s="1894"/>
      <c r="O168" s="1894"/>
      <c r="P168" s="1894"/>
      <c r="Q168" s="1894"/>
      <c r="R168" s="1894"/>
      <c r="S168" s="1894"/>
    </row>
    <row r="169" spans="8:19" s="1892" customFormat="1">
      <c r="H169" s="3052"/>
      <c r="I169" s="3052"/>
      <c r="J169" s="3052"/>
      <c r="K169" s="1894"/>
      <c r="L169" s="1894"/>
      <c r="M169" s="1894"/>
      <c r="N169" s="1894"/>
      <c r="O169" s="1894"/>
      <c r="P169" s="1894"/>
      <c r="Q169" s="1894"/>
      <c r="R169" s="1894"/>
      <c r="S169" s="1894"/>
    </row>
    <row r="170" spans="8:19" s="1892" customFormat="1">
      <c r="H170" s="3052"/>
      <c r="I170" s="3052"/>
      <c r="J170" s="3052"/>
      <c r="K170" s="1894"/>
      <c r="L170" s="1894"/>
      <c r="M170" s="1894"/>
      <c r="N170" s="1894"/>
      <c r="O170" s="1894"/>
      <c r="P170" s="1894"/>
      <c r="Q170" s="1894"/>
      <c r="R170" s="1894"/>
      <c r="S170" s="1894"/>
    </row>
    <row r="171" spans="8:19" s="1892" customFormat="1">
      <c r="H171" s="3052"/>
      <c r="I171" s="3052"/>
      <c r="J171" s="3052"/>
      <c r="K171" s="1894"/>
      <c r="L171" s="1894"/>
      <c r="M171" s="1894"/>
      <c r="N171" s="1894"/>
      <c r="O171" s="1894"/>
      <c r="P171" s="1894"/>
      <c r="Q171" s="1894"/>
      <c r="R171" s="1894"/>
      <c r="S171" s="1894"/>
    </row>
    <row r="172" spans="8:19" s="1892" customFormat="1">
      <c r="H172" s="3052"/>
      <c r="I172" s="3052"/>
      <c r="J172" s="3052"/>
      <c r="K172" s="1894"/>
      <c r="L172" s="1894"/>
      <c r="M172" s="1894"/>
      <c r="N172" s="1894"/>
      <c r="O172" s="1894"/>
      <c r="P172" s="1894"/>
      <c r="Q172" s="1894"/>
      <c r="R172" s="1894"/>
      <c r="S172" s="1894"/>
    </row>
    <row r="173" spans="8:19" s="1892" customFormat="1">
      <c r="H173" s="3052"/>
      <c r="I173" s="3052"/>
      <c r="J173" s="3052"/>
      <c r="K173" s="1894"/>
      <c r="L173" s="1894"/>
      <c r="M173" s="1894"/>
      <c r="N173" s="1894"/>
      <c r="O173" s="1894"/>
      <c r="P173" s="1894"/>
      <c r="Q173" s="1894"/>
      <c r="R173" s="1894"/>
      <c r="S173" s="1894"/>
    </row>
    <row r="174" spans="8:19" s="1892" customFormat="1">
      <c r="H174" s="3052"/>
      <c r="I174" s="3052"/>
      <c r="J174" s="3052"/>
      <c r="K174" s="1894"/>
      <c r="L174" s="1894"/>
      <c r="M174" s="1894"/>
      <c r="N174" s="1894"/>
      <c r="O174" s="1894"/>
      <c r="P174" s="1894"/>
      <c r="Q174" s="1894"/>
      <c r="R174" s="1894"/>
      <c r="S174" s="1894"/>
    </row>
    <row r="175" spans="8:19" s="1892" customFormat="1">
      <c r="H175" s="3052"/>
      <c r="I175" s="3052"/>
      <c r="J175" s="3052"/>
      <c r="K175" s="1894"/>
      <c r="L175" s="1894"/>
      <c r="M175" s="1894"/>
      <c r="N175" s="1894"/>
      <c r="O175" s="1894"/>
      <c r="P175" s="1894"/>
      <c r="Q175" s="1894"/>
      <c r="R175" s="1894"/>
      <c r="S175" s="1894"/>
    </row>
    <row r="176" spans="8:19" s="1892" customFormat="1">
      <c r="H176" s="3052"/>
      <c r="I176" s="3052"/>
      <c r="J176" s="3052"/>
      <c r="K176" s="1894"/>
      <c r="L176" s="1894"/>
      <c r="M176" s="1894"/>
      <c r="N176" s="1894"/>
      <c r="O176" s="1894"/>
      <c r="P176" s="1894"/>
      <c r="Q176" s="1894"/>
      <c r="R176" s="1894"/>
      <c r="S176" s="1894"/>
    </row>
    <row r="177" spans="8:19" s="1892" customFormat="1">
      <c r="H177" s="3052"/>
      <c r="I177" s="3052"/>
      <c r="J177" s="3052"/>
      <c r="K177" s="1894"/>
      <c r="L177" s="1894"/>
      <c r="M177" s="1894"/>
      <c r="N177" s="1894"/>
      <c r="O177" s="1894"/>
      <c r="P177" s="1894"/>
      <c r="Q177" s="1894"/>
      <c r="R177" s="1894"/>
      <c r="S177" s="1894"/>
    </row>
    <row r="178" spans="8:19" s="1892" customFormat="1">
      <c r="H178" s="3052"/>
      <c r="I178" s="3052"/>
      <c r="J178" s="3052"/>
      <c r="K178" s="1894"/>
      <c r="L178" s="1894"/>
      <c r="M178" s="1894"/>
      <c r="N178" s="1894"/>
      <c r="O178" s="1894"/>
      <c r="P178" s="1894"/>
      <c r="Q178" s="1894"/>
      <c r="R178" s="1894"/>
      <c r="S178" s="1894"/>
    </row>
    <row r="179" spans="8:19" s="1892" customFormat="1">
      <c r="H179" s="3052"/>
      <c r="I179" s="3052"/>
      <c r="J179" s="3052"/>
      <c r="K179" s="1894"/>
      <c r="L179" s="1894"/>
      <c r="M179" s="1894"/>
      <c r="N179" s="1894"/>
      <c r="O179" s="1894"/>
      <c r="P179" s="1894"/>
      <c r="Q179" s="1894"/>
      <c r="R179" s="1894"/>
      <c r="S179" s="1894"/>
    </row>
    <row r="180" spans="8:19" s="1892" customFormat="1">
      <c r="H180" s="3052"/>
      <c r="I180" s="3052"/>
      <c r="J180" s="3052"/>
      <c r="K180" s="1894"/>
      <c r="L180" s="1894"/>
      <c r="M180" s="1894"/>
      <c r="N180" s="1894"/>
      <c r="O180" s="1894"/>
      <c r="P180" s="1894"/>
      <c r="Q180" s="1894"/>
      <c r="R180" s="1894"/>
      <c r="S180" s="1894"/>
    </row>
    <row r="181" spans="8:19" s="1892" customFormat="1">
      <c r="H181" s="3052"/>
      <c r="I181" s="3052"/>
      <c r="J181" s="3052"/>
      <c r="K181" s="1894"/>
      <c r="L181" s="1894"/>
      <c r="M181" s="1894"/>
      <c r="N181" s="1894"/>
      <c r="O181" s="1894"/>
      <c r="P181" s="1894"/>
      <c r="Q181" s="1894"/>
      <c r="R181" s="1894"/>
      <c r="S181" s="1894"/>
    </row>
    <row r="182" spans="8:19" s="1892" customFormat="1">
      <c r="H182" s="3052"/>
      <c r="I182" s="3052"/>
      <c r="J182" s="3052"/>
      <c r="K182" s="1894"/>
      <c r="L182" s="1894"/>
      <c r="M182" s="1894"/>
      <c r="N182" s="1894"/>
      <c r="O182" s="1894"/>
      <c r="P182" s="1894"/>
      <c r="Q182" s="1894"/>
      <c r="R182" s="1894"/>
      <c r="S182" s="1894"/>
    </row>
    <row r="183" spans="8:19" s="1892" customFormat="1">
      <c r="H183" s="3052"/>
      <c r="I183" s="3052"/>
      <c r="J183" s="3052"/>
      <c r="K183" s="1894"/>
      <c r="L183" s="1894"/>
      <c r="M183" s="1894"/>
      <c r="N183" s="1894"/>
      <c r="O183" s="1894"/>
      <c r="P183" s="1894"/>
      <c r="Q183" s="1894"/>
      <c r="R183" s="1894"/>
      <c r="S183" s="1894"/>
    </row>
    <row r="184" spans="8:19" s="1892" customFormat="1">
      <c r="H184" s="3052"/>
      <c r="I184" s="3052"/>
      <c r="J184" s="3052"/>
      <c r="K184" s="1894"/>
      <c r="L184" s="1894"/>
      <c r="M184" s="1894"/>
      <c r="N184" s="1894"/>
      <c r="O184" s="1894"/>
      <c r="P184" s="1894"/>
      <c r="Q184" s="1894"/>
      <c r="R184" s="1894"/>
      <c r="S184" s="1894"/>
    </row>
    <row r="185" spans="8:19" s="1892" customFormat="1">
      <c r="H185" s="3052"/>
      <c r="I185" s="3052"/>
      <c r="J185" s="3052"/>
      <c r="K185" s="1894"/>
      <c r="L185" s="1894"/>
      <c r="M185" s="1894"/>
      <c r="N185" s="1894"/>
      <c r="O185" s="1894"/>
      <c r="P185" s="1894"/>
      <c r="Q185" s="1894"/>
      <c r="R185" s="1894"/>
      <c r="S185" s="1894"/>
    </row>
    <row r="186" spans="8:19" s="1892" customFormat="1">
      <c r="H186" s="3052"/>
      <c r="I186" s="3052"/>
      <c r="J186" s="3052"/>
      <c r="K186" s="1894"/>
      <c r="L186" s="1894"/>
      <c r="M186" s="1894"/>
      <c r="N186" s="1894"/>
      <c r="O186" s="1894"/>
      <c r="P186" s="1894"/>
      <c r="Q186" s="1894"/>
      <c r="R186" s="1894"/>
      <c r="S186" s="1894"/>
    </row>
    <row r="187" spans="8:19" s="1892" customFormat="1">
      <c r="H187" s="3052"/>
      <c r="I187" s="3052"/>
      <c r="J187" s="3052"/>
      <c r="K187" s="1894"/>
      <c r="L187" s="1894"/>
      <c r="M187" s="1894"/>
      <c r="N187" s="1894"/>
      <c r="O187" s="1894"/>
      <c r="P187" s="1894"/>
      <c r="Q187" s="1894"/>
      <c r="R187" s="1894"/>
      <c r="S187" s="1894"/>
    </row>
    <row r="188" spans="8:19" s="1892" customFormat="1">
      <c r="H188" s="3052"/>
      <c r="I188" s="3052"/>
      <c r="J188" s="3052"/>
      <c r="K188" s="1894"/>
      <c r="L188" s="1894"/>
      <c r="M188" s="1894"/>
      <c r="N188" s="1894"/>
      <c r="O188" s="1894"/>
      <c r="P188" s="1894"/>
      <c r="Q188" s="1894"/>
      <c r="R188" s="1894"/>
      <c r="S188" s="1894"/>
    </row>
    <row r="189" spans="8:19" s="1892" customFormat="1">
      <c r="H189" s="3052"/>
      <c r="I189" s="3052"/>
      <c r="J189" s="3052"/>
      <c r="K189" s="1894"/>
      <c r="L189" s="1894"/>
      <c r="M189" s="1894"/>
      <c r="N189" s="1894"/>
      <c r="O189" s="1894"/>
      <c r="P189" s="1894"/>
      <c r="Q189" s="1894"/>
      <c r="R189" s="1894"/>
      <c r="S189" s="1894"/>
    </row>
    <row r="190" spans="8:19" s="1892" customFormat="1">
      <c r="H190" s="3052"/>
      <c r="I190" s="3052"/>
      <c r="J190" s="3052"/>
      <c r="K190" s="1894"/>
      <c r="L190" s="1894"/>
      <c r="M190" s="1894"/>
      <c r="N190" s="1894"/>
      <c r="O190" s="1894"/>
      <c r="P190" s="1894"/>
      <c r="Q190" s="1894"/>
      <c r="R190" s="1894"/>
      <c r="S190" s="1894"/>
    </row>
    <row r="191" spans="8:19" s="1892" customFormat="1">
      <c r="H191" s="3052"/>
      <c r="I191" s="3052"/>
      <c r="J191" s="3052"/>
      <c r="K191" s="1894"/>
      <c r="L191" s="1894"/>
      <c r="M191" s="1894"/>
      <c r="N191" s="1894"/>
      <c r="O191" s="1894"/>
      <c r="P191" s="1894"/>
      <c r="Q191" s="1894"/>
      <c r="R191" s="1894"/>
      <c r="S191" s="1894"/>
    </row>
    <row r="192" spans="8:19" s="1892" customFormat="1">
      <c r="H192" s="3052"/>
      <c r="I192" s="3052"/>
      <c r="J192" s="3052"/>
      <c r="K192" s="1894"/>
      <c r="L192" s="1894"/>
      <c r="M192" s="1894"/>
      <c r="N192" s="1894"/>
      <c r="O192" s="1894"/>
      <c r="P192" s="1894"/>
      <c r="Q192" s="1894"/>
      <c r="R192" s="1894"/>
      <c r="S192" s="1894"/>
    </row>
    <row r="193" spans="8:19" s="1892" customFormat="1">
      <c r="H193" s="3052"/>
      <c r="I193" s="3052"/>
      <c r="J193" s="3052"/>
      <c r="K193" s="1894"/>
      <c r="L193" s="1894"/>
      <c r="M193" s="1894"/>
      <c r="N193" s="1894"/>
      <c r="O193" s="1894"/>
      <c r="P193" s="1894"/>
      <c r="Q193" s="1894"/>
      <c r="R193" s="1894"/>
      <c r="S193" s="1894"/>
    </row>
    <row r="194" spans="8:19" s="1892" customFormat="1">
      <c r="H194" s="3052"/>
      <c r="I194" s="3052"/>
      <c r="J194" s="3052"/>
      <c r="K194" s="1894"/>
      <c r="L194" s="1894"/>
      <c r="M194" s="1894"/>
      <c r="N194" s="1894"/>
      <c r="O194" s="1894"/>
      <c r="P194" s="1894"/>
      <c r="Q194" s="1894"/>
      <c r="R194" s="1894"/>
      <c r="S194" s="1894"/>
    </row>
    <row r="195" spans="8:19" s="1892" customFormat="1">
      <c r="H195" s="3052"/>
      <c r="I195" s="3052"/>
      <c r="J195" s="3052"/>
      <c r="K195" s="1894"/>
      <c r="L195" s="1894"/>
      <c r="M195" s="1894"/>
      <c r="N195" s="1894"/>
      <c r="O195" s="1894"/>
      <c r="P195" s="1894"/>
      <c r="Q195" s="1894"/>
      <c r="R195" s="1894"/>
      <c r="S195" s="1894"/>
    </row>
    <row r="196" spans="8:19" s="1892" customFormat="1">
      <c r="H196" s="3052"/>
      <c r="I196" s="3052"/>
      <c r="J196" s="3052"/>
      <c r="K196" s="1894"/>
      <c r="L196" s="1894"/>
      <c r="M196" s="1894"/>
      <c r="N196" s="1894"/>
      <c r="O196" s="1894"/>
      <c r="P196" s="1894"/>
      <c r="Q196" s="1894"/>
      <c r="R196" s="1894"/>
      <c r="S196" s="1894"/>
    </row>
    <row r="197" spans="8:19" s="1892" customFormat="1">
      <c r="H197" s="3052"/>
      <c r="I197" s="3052"/>
      <c r="J197" s="3052"/>
      <c r="K197" s="1894"/>
      <c r="L197" s="1894"/>
      <c r="M197" s="1894"/>
      <c r="N197" s="1894"/>
      <c r="O197" s="1894"/>
      <c r="P197" s="1894"/>
      <c r="Q197" s="1894"/>
      <c r="R197" s="1894"/>
      <c r="S197" s="1894"/>
    </row>
    <row r="198" spans="8:19" s="1892" customFormat="1">
      <c r="H198" s="3052"/>
      <c r="I198" s="3052"/>
      <c r="J198" s="3052"/>
      <c r="K198" s="1894"/>
      <c r="L198" s="1894"/>
      <c r="M198" s="1894"/>
      <c r="N198" s="1894"/>
      <c r="O198" s="1894"/>
      <c r="P198" s="1894"/>
      <c r="Q198" s="1894"/>
      <c r="R198" s="1894"/>
      <c r="S198" s="1894"/>
    </row>
    <row r="199" spans="8:19" s="1892" customFormat="1">
      <c r="H199" s="3052"/>
      <c r="I199" s="3052"/>
      <c r="J199" s="3052"/>
      <c r="K199" s="1894"/>
      <c r="L199" s="1894"/>
      <c r="M199" s="1894"/>
      <c r="N199" s="1894"/>
      <c r="O199" s="1894"/>
      <c r="P199" s="1894"/>
      <c r="Q199" s="1894"/>
      <c r="R199" s="1894"/>
      <c r="S199" s="1894"/>
    </row>
    <row r="200" spans="8:19" s="1892" customFormat="1">
      <c r="H200" s="3052"/>
      <c r="I200" s="3052"/>
      <c r="J200" s="3052"/>
      <c r="K200" s="1894"/>
      <c r="L200" s="1894"/>
      <c r="M200" s="1894"/>
      <c r="N200" s="1894"/>
      <c r="O200" s="1894"/>
      <c r="P200" s="1894"/>
      <c r="Q200" s="1894"/>
      <c r="R200" s="1894"/>
      <c r="S200" s="1894"/>
    </row>
    <row r="201" spans="8:19" s="1892" customFormat="1">
      <c r="H201" s="3052"/>
      <c r="I201" s="3052"/>
      <c r="J201" s="3052"/>
      <c r="K201" s="1894"/>
      <c r="L201" s="1894"/>
      <c r="M201" s="1894"/>
      <c r="N201" s="1894"/>
      <c r="O201" s="1894"/>
      <c r="P201" s="1894"/>
      <c r="Q201" s="1894"/>
      <c r="R201" s="1894"/>
      <c r="S201" s="1894"/>
    </row>
    <row r="202" spans="8:19" s="1892" customFormat="1">
      <c r="H202" s="3052"/>
      <c r="I202" s="3052"/>
      <c r="J202" s="3052"/>
      <c r="K202" s="1894"/>
      <c r="L202" s="1894"/>
      <c r="M202" s="1894"/>
      <c r="N202" s="1894"/>
      <c r="O202" s="1894"/>
      <c r="P202" s="1894"/>
      <c r="Q202" s="1894"/>
      <c r="R202" s="1894"/>
      <c r="S202" s="1894"/>
    </row>
    <row r="203" spans="8:19" s="1892" customFormat="1">
      <c r="H203" s="3052"/>
      <c r="I203" s="3052"/>
      <c r="J203" s="3052"/>
      <c r="K203" s="1894"/>
      <c r="L203" s="1894"/>
      <c r="M203" s="1894"/>
      <c r="N203" s="1894"/>
      <c r="O203" s="1894"/>
      <c r="P203" s="1894"/>
      <c r="Q203" s="1894"/>
      <c r="R203" s="1894"/>
      <c r="S203" s="1894"/>
    </row>
    <row r="204" spans="8:19" s="1892" customFormat="1">
      <c r="H204" s="3052"/>
      <c r="I204" s="3052"/>
      <c r="J204" s="3052"/>
      <c r="K204" s="1894"/>
      <c r="L204" s="1894"/>
      <c r="M204" s="1894"/>
      <c r="N204" s="1894"/>
      <c r="O204" s="1894"/>
      <c r="P204" s="1894"/>
      <c r="Q204" s="1894"/>
      <c r="R204" s="1894"/>
      <c r="S204" s="1894"/>
    </row>
    <row r="205" spans="8:19" s="1892" customFormat="1">
      <c r="H205" s="3052"/>
      <c r="I205" s="3052"/>
      <c r="J205" s="3052"/>
      <c r="K205" s="1894"/>
      <c r="L205" s="1894"/>
      <c r="M205" s="1894"/>
      <c r="N205" s="1894"/>
      <c r="O205" s="1894"/>
      <c r="P205" s="1894"/>
      <c r="Q205" s="1894"/>
      <c r="R205" s="1894"/>
      <c r="S205" s="1894"/>
    </row>
    <row r="206" spans="8:19" s="1892" customFormat="1">
      <c r="H206" s="3052"/>
      <c r="I206" s="3052"/>
      <c r="J206" s="3052"/>
      <c r="K206" s="1894"/>
      <c r="L206" s="1894"/>
      <c r="M206" s="1894"/>
      <c r="N206" s="1894"/>
      <c r="O206" s="1894"/>
      <c r="P206" s="1894"/>
      <c r="Q206" s="1894"/>
      <c r="R206" s="1894"/>
      <c r="S206" s="1894"/>
    </row>
    <row r="207" spans="8:19" s="1892" customFormat="1">
      <c r="H207" s="3052"/>
      <c r="I207" s="3052"/>
      <c r="J207" s="3052"/>
      <c r="K207" s="1894"/>
      <c r="L207" s="1894"/>
      <c r="M207" s="1894"/>
      <c r="N207" s="1894"/>
      <c r="O207" s="1894"/>
      <c r="P207" s="1894"/>
      <c r="Q207" s="1894"/>
      <c r="R207" s="1894"/>
      <c r="S207" s="1894"/>
    </row>
    <row r="208" spans="8:19" s="1892" customFormat="1">
      <c r="H208" s="3052"/>
      <c r="I208" s="3052"/>
      <c r="J208" s="3052"/>
      <c r="K208" s="1894"/>
      <c r="L208" s="1894"/>
      <c r="M208" s="1894"/>
      <c r="N208" s="1894"/>
      <c r="O208" s="1894"/>
      <c r="P208" s="1894"/>
      <c r="Q208" s="1894"/>
      <c r="R208" s="1894"/>
      <c r="S208" s="1894"/>
    </row>
    <row r="209" spans="8:19" s="1892" customFormat="1">
      <c r="H209" s="3052"/>
      <c r="I209" s="3052"/>
      <c r="J209" s="3052"/>
      <c r="K209" s="1894"/>
      <c r="L209" s="1894"/>
      <c r="M209" s="1894"/>
      <c r="N209" s="1894"/>
      <c r="O209" s="1894"/>
      <c r="P209" s="1894"/>
      <c r="Q209" s="1894"/>
      <c r="R209" s="1894"/>
      <c r="S209" s="1894"/>
    </row>
    <row r="210" spans="8:19" s="1892" customFormat="1">
      <c r="H210" s="3052"/>
      <c r="I210" s="3052"/>
      <c r="J210" s="3052"/>
      <c r="K210" s="1894"/>
      <c r="L210" s="1894"/>
      <c r="M210" s="1894"/>
      <c r="N210" s="1894"/>
      <c r="O210" s="1894"/>
      <c r="P210" s="1894"/>
      <c r="Q210" s="1894"/>
      <c r="R210" s="1894"/>
      <c r="S210" s="1894"/>
    </row>
    <row r="211" spans="8:19" s="1892" customFormat="1">
      <c r="H211" s="3052"/>
      <c r="I211" s="3052"/>
      <c r="J211" s="3052"/>
      <c r="K211" s="1894"/>
      <c r="L211" s="1894"/>
      <c r="M211" s="1894"/>
      <c r="N211" s="1894"/>
      <c r="O211" s="1894"/>
      <c r="P211" s="1894"/>
      <c r="Q211" s="1894"/>
      <c r="R211" s="1894"/>
      <c r="S211" s="1894"/>
    </row>
    <row r="212" spans="8:19" s="1892" customFormat="1">
      <c r="H212" s="3052"/>
      <c r="I212" s="3052"/>
      <c r="J212" s="3052"/>
      <c r="K212" s="1894"/>
      <c r="L212" s="1894"/>
      <c r="M212" s="1894"/>
      <c r="N212" s="1894"/>
      <c r="O212" s="1894"/>
      <c r="P212" s="1894"/>
      <c r="Q212" s="1894"/>
      <c r="R212" s="1894"/>
      <c r="S212" s="1894"/>
    </row>
    <row r="213" spans="8:19" s="1892" customFormat="1">
      <c r="H213" s="3052"/>
      <c r="I213" s="3052"/>
      <c r="J213" s="3052"/>
      <c r="K213" s="1894"/>
      <c r="L213" s="1894"/>
      <c r="M213" s="1894"/>
      <c r="N213" s="1894"/>
      <c r="O213" s="1894"/>
      <c r="P213" s="1894"/>
      <c r="Q213" s="1894"/>
      <c r="R213" s="1894"/>
      <c r="S213" s="1894"/>
    </row>
    <row r="214" spans="8:19" s="1892" customFormat="1">
      <c r="H214" s="3052"/>
      <c r="I214" s="3052"/>
      <c r="J214" s="3052"/>
      <c r="K214" s="1894"/>
      <c r="L214" s="1894"/>
      <c r="M214" s="1894"/>
      <c r="N214" s="1894"/>
      <c r="O214" s="1894"/>
      <c r="P214" s="1894"/>
      <c r="Q214" s="1894"/>
      <c r="R214" s="1894"/>
      <c r="S214" s="1894"/>
    </row>
    <row r="215" spans="8:19" s="1892" customFormat="1">
      <c r="H215" s="3052"/>
      <c r="I215" s="3052"/>
      <c r="J215" s="3052"/>
      <c r="K215" s="1894"/>
      <c r="L215" s="1894"/>
      <c r="M215" s="1894"/>
      <c r="N215" s="1894"/>
      <c r="O215" s="1894"/>
      <c r="P215" s="1894"/>
      <c r="Q215" s="1894"/>
      <c r="R215" s="1894"/>
      <c r="S215" s="1894"/>
    </row>
    <row r="216" spans="8:19" s="1892" customFormat="1">
      <c r="H216" s="3052"/>
      <c r="I216" s="3052"/>
      <c r="J216" s="3052"/>
      <c r="K216" s="1894"/>
      <c r="L216" s="1894"/>
      <c r="M216" s="1894"/>
      <c r="N216" s="1894"/>
      <c r="O216" s="1894"/>
      <c r="P216" s="1894"/>
      <c r="Q216" s="1894"/>
      <c r="R216" s="1894"/>
      <c r="S216" s="1894"/>
    </row>
    <row r="217" spans="8:19" s="1892" customFormat="1">
      <c r="H217" s="3052"/>
      <c r="I217" s="3052"/>
      <c r="J217" s="3052"/>
      <c r="K217" s="1894"/>
      <c r="L217" s="1894"/>
      <c r="M217" s="1894"/>
      <c r="N217" s="1894"/>
      <c r="O217" s="1894"/>
      <c r="P217" s="1894"/>
      <c r="Q217" s="1894"/>
      <c r="R217" s="1894"/>
      <c r="S217" s="1894"/>
    </row>
    <row r="218" spans="8:19" s="1892" customFormat="1">
      <c r="H218" s="3052"/>
      <c r="I218" s="3052"/>
      <c r="J218" s="3052"/>
      <c r="K218" s="1894"/>
      <c r="L218" s="1894"/>
      <c r="M218" s="1894"/>
      <c r="N218" s="1894"/>
      <c r="O218" s="1894"/>
      <c r="P218" s="1894"/>
      <c r="Q218" s="1894"/>
      <c r="R218" s="1894"/>
      <c r="S218" s="1894"/>
    </row>
    <row r="219" spans="8:19" s="1892" customFormat="1">
      <c r="H219" s="3052"/>
      <c r="I219" s="3052"/>
      <c r="J219" s="3052"/>
      <c r="K219" s="1894"/>
      <c r="L219" s="1894"/>
      <c r="M219" s="1894"/>
      <c r="N219" s="1894"/>
      <c r="O219" s="1894"/>
      <c r="P219" s="1894"/>
      <c r="Q219" s="1894"/>
      <c r="R219" s="1894"/>
      <c r="S219" s="1894"/>
    </row>
    <row r="220" spans="8:19" s="1892" customFormat="1">
      <c r="H220" s="3052"/>
      <c r="I220" s="3052"/>
      <c r="J220" s="3052"/>
      <c r="K220" s="1894"/>
      <c r="L220" s="1894"/>
      <c r="M220" s="1894"/>
      <c r="N220" s="1894"/>
      <c r="O220" s="1894"/>
      <c r="P220" s="1894"/>
      <c r="Q220" s="1894"/>
      <c r="R220" s="1894"/>
      <c r="S220" s="1894"/>
    </row>
    <row r="221" spans="8:19" s="1892" customFormat="1">
      <c r="H221" s="3052"/>
      <c r="I221" s="3052"/>
      <c r="J221" s="3052"/>
      <c r="K221" s="1894"/>
      <c r="L221" s="1894"/>
      <c r="M221" s="1894"/>
      <c r="N221" s="1894"/>
      <c r="O221" s="1894"/>
      <c r="P221" s="1894"/>
      <c r="Q221" s="1894"/>
      <c r="R221" s="1894"/>
      <c r="S221" s="1894"/>
    </row>
    <row r="222" spans="8:19" s="1892" customFormat="1">
      <c r="H222" s="3052"/>
      <c r="I222" s="3052"/>
      <c r="J222" s="3052"/>
      <c r="K222" s="1894"/>
      <c r="L222" s="1894"/>
      <c r="M222" s="1894"/>
      <c r="N222" s="1894"/>
      <c r="O222" s="1894"/>
      <c r="P222" s="1894"/>
      <c r="Q222" s="1894"/>
      <c r="R222" s="1894"/>
      <c r="S222" s="1894"/>
    </row>
    <row r="223" spans="8:19" s="1892" customFormat="1">
      <c r="H223" s="3052"/>
      <c r="I223" s="3052"/>
      <c r="J223" s="3052"/>
      <c r="K223" s="1894"/>
      <c r="L223" s="1894"/>
      <c r="M223" s="1894"/>
      <c r="N223" s="1894"/>
      <c r="O223" s="1894"/>
      <c r="P223" s="1894"/>
      <c r="Q223" s="1894"/>
      <c r="R223" s="1894"/>
      <c r="S223" s="1894"/>
    </row>
    <row r="224" spans="8:19" s="1892" customFormat="1">
      <c r="H224" s="3052"/>
      <c r="I224" s="3052"/>
      <c r="J224" s="3052"/>
      <c r="K224" s="1894"/>
      <c r="L224" s="1894"/>
      <c r="M224" s="1894"/>
      <c r="N224" s="1894"/>
      <c r="O224" s="1894"/>
      <c r="P224" s="1894"/>
      <c r="Q224" s="1894"/>
      <c r="R224" s="1894"/>
      <c r="S224" s="1894"/>
    </row>
    <row r="225" spans="8:19" s="1892" customFormat="1">
      <c r="H225" s="3052"/>
      <c r="I225" s="3052"/>
      <c r="J225" s="3052"/>
      <c r="K225" s="1894"/>
      <c r="L225" s="1894"/>
      <c r="M225" s="1894"/>
      <c r="N225" s="1894"/>
      <c r="O225" s="1894"/>
      <c r="P225" s="1894"/>
      <c r="Q225" s="1894"/>
      <c r="R225" s="1894"/>
      <c r="S225" s="1894"/>
    </row>
    <row r="226" spans="8:19" s="1892" customFormat="1">
      <c r="H226" s="3052"/>
      <c r="I226" s="3052"/>
      <c r="J226" s="3052"/>
      <c r="K226" s="1894"/>
      <c r="L226" s="1894"/>
      <c r="M226" s="1894"/>
      <c r="N226" s="1894"/>
      <c r="O226" s="1894"/>
      <c r="P226" s="1894"/>
      <c r="Q226" s="1894"/>
      <c r="R226" s="1894"/>
      <c r="S226" s="1894"/>
    </row>
    <row r="227" spans="8:19" s="1892" customFormat="1">
      <c r="H227" s="3052"/>
      <c r="I227" s="3052"/>
      <c r="J227" s="3052"/>
      <c r="K227" s="1894"/>
      <c r="L227" s="1894"/>
      <c r="M227" s="1894"/>
      <c r="N227" s="1894"/>
      <c r="O227" s="1894"/>
      <c r="P227" s="1894"/>
      <c r="Q227" s="1894"/>
      <c r="R227" s="1894"/>
      <c r="S227" s="1894"/>
    </row>
    <row r="228" spans="8:19" s="1892" customFormat="1">
      <c r="H228" s="3052"/>
      <c r="I228" s="3052"/>
      <c r="J228" s="3052"/>
      <c r="K228" s="1894"/>
      <c r="L228" s="1894"/>
      <c r="M228" s="1894"/>
      <c r="N228" s="1894"/>
      <c r="O228" s="1894"/>
      <c r="P228" s="1894"/>
      <c r="Q228" s="1894"/>
      <c r="R228" s="1894"/>
      <c r="S228" s="1894"/>
    </row>
    <row r="229" spans="8:19" s="1892" customFormat="1">
      <c r="H229" s="3052"/>
      <c r="I229" s="3052"/>
      <c r="J229" s="3052"/>
      <c r="K229" s="1894"/>
      <c r="L229" s="1894"/>
      <c r="M229" s="1894"/>
      <c r="N229" s="1894"/>
      <c r="O229" s="1894"/>
      <c r="P229" s="1894"/>
      <c r="Q229" s="1894"/>
      <c r="R229" s="1894"/>
      <c r="S229" s="1894"/>
    </row>
    <row r="230" spans="8:19" s="1892" customFormat="1">
      <c r="H230" s="3052"/>
      <c r="I230" s="3052"/>
      <c r="J230" s="3052"/>
      <c r="K230" s="1894"/>
      <c r="L230" s="1894"/>
      <c r="M230" s="1894"/>
      <c r="N230" s="1894"/>
      <c r="O230" s="1894"/>
      <c r="P230" s="1894"/>
      <c r="Q230" s="1894"/>
      <c r="R230" s="1894"/>
      <c r="S230" s="1894"/>
    </row>
    <row r="231" spans="8:19" s="1892" customFormat="1">
      <c r="H231" s="3052"/>
      <c r="I231" s="3052"/>
      <c r="J231" s="3052"/>
      <c r="K231" s="1894"/>
      <c r="L231" s="1894"/>
      <c r="M231" s="1894"/>
      <c r="N231" s="1894"/>
      <c r="O231" s="1894"/>
      <c r="P231" s="1894"/>
      <c r="Q231" s="1894"/>
      <c r="R231" s="1894"/>
      <c r="S231" s="1894"/>
    </row>
    <row r="232" spans="8:19" s="1892" customFormat="1">
      <c r="H232" s="3052"/>
      <c r="I232" s="3052"/>
      <c r="J232" s="3052"/>
      <c r="K232" s="1894"/>
      <c r="L232" s="1894"/>
      <c r="M232" s="1894"/>
      <c r="N232" s="1894"/>
      <c r="O232" s="1894"/>
      <c r="P232" s="1894"/>
      <c r="Q232" s="1894"/>
      <c r="R232" s="1894"/>
      <c r="S232" s="1894"/>
    </row>
    <row r="233" spans="8:19" s="1892" customFormat="1">
      <c r="H233" s="3052"/>
      <c r="I233" s="3052"/>
      <c r="J233" s="3052"/>
      <c r="K233" s="1894"/>
      <c r="L233" s="1894"/>
      <c r="M233" s="1894"/>
      <c r="N233" s="1894"/>
      <c r="O233" s="1894"/>
      <c r="P233" s="1894"/>
      <c r="Q233" s="1894"/>
      <c r="R233" s="1894"/>
      <c r="S233" s="1894"/>
    </row>
    <row r="234" spans="8:19" s="1892" customFormat="1">
      <c r="H234" s="3052"/>
      <c r="I234" s="3052"/>
      <c r="J234" s="3052"/>
      <c r="K234" s="1894"/>
      <c r="L234" s="1894"/>
      <c r="M234" s="1894"/>
      <c r="N234" s="1894"/>
      <c r="O234" s="1894"/>
      <c r="P234" s="1894"/>
      <c r="Q234" s="1894"/>
      <c r="R234" s="1894"/>
      <c r="S234" s="1894"/>
    </row>
    <row r="235" spans="8:19" s="1892" customFormat="1">
      <c r="H235" s="3052"/>
      <c r="I235" s="3052"/>
      <c r="J235" s="3052"/>
      <c r="K235" s="1894"/>
      <c r="L235" s="1894"/>
      <c r="M235" s="1894"/>
      <c r="N235" s="1894"/>
      <c r="O235" s="1894"/>
      <c r="P235" s="1894"/>
      <c r="Q235" s="1894"/>
      <c r="R235" s="1894"/>
      <c r="S235" s="1894"/>
    </row>
    <row r="236" spans="8:19" s="1892" customFormat="1">
      <c r="H236" s="3052"/>
      <c r="I236" s="3052"/>
      <c r="J236" s="3052"/>
      <c r="K236" s="1894"/>
      <c r="L236" s="1894"/>
      <c r="M236" s="1894"/>
      <c r="N236" s="1894"/>
      <c r="O236" s="1894"/>
      <c r="P236" s="1894"/>
      <c r="Q236" s="1894"/>
      <c r="R236" s="1894"/>
      <c r="S236" s="1894"/>
    </row>
    <row r="237" spans="8:19" s="1892" customFormat="1">
      <c r="H237" s="3052"/>
      <c r="I237" s="3052"/>
      <c r="J237" s="3052"/>
      <c r="K237" s="1894"/>
      <c r="L237" s="1894"/>
      <c r="M237" s="1894"/>
      <c r="N237" s="1894"/>
      <c r="O237" s="1894"/>
      <c r="P237" s="1894"/>
      <c r="Q237" s="1894"/>
      <c r="R237" s="1894"/>
      <c r="S237" s="1894"/>
    </row>
    <row r="238" spans="8:19" s="1892" customFormat="1">
      <c r="H238" s="3052"/>
      <c r="I238" s="3052"/>
      <c r="J238" s="3052"/>
      <c r="K238" s="1894"/>
      <c r="L238" s="1894"/>
      <c r="M238" s="1894"/>
      <c r="N238" s="1894"/>
      <c r="O238" s="1894"/>
      <c r="P238" s="1894"/>
      <c r="Q238" s="1894"/>
      <c r="R238" s="1894"/>
      <c r="S238" s="1894"/>
    </row>
    <row r="239" spans="8:19" s="1892" customFormat="1">
      <c r="H239" s="3052"/>
      <c r="I239" s="3052"/>
      <c r="J239" s="3052"/>
      <c r="K239" s="1894"/>
      <c r="L239" s="1894"/>
      <c r="M239" s="1894"/>
      <c r="N239" s="1894"/>
      <c r="O239" s="1894"/>
      <c r="P239" s="1894"/>
      <c r="Q239" s="1894"/>
      <c r="R239" s="1894"/>
      <c r="S239" s="1894"/>
    </row>
  </sheetData>
  <pageMargins left="0.65" right="0.25" top="0.5" bottom="0.5" header="0.25" footer="0.25"/>
  <pageSetup orientation="portrait" horizontalDpi="1200" verticalDpi="1200" r:id="rId1"/>
  <headerFooter alignWithMargins="0">
    <oddHeader>&amp;L&amp;"Arial,Regular"&amp;8 90&amp;R&amp;"Arial,Regular"&amp;8Road Initials: UPRR  Year: 2012</oddHeader>
    <oddFooter>&amp;L&amp;"Arial,Regular"&amp;8Railroad Annual Report R-1</oddFooter>
  </headerFooter>
</worksheet>
</file>

<file path=xl/worksheets/sheet80.xml><?xml version="1.0" encoding="utf-8"?>
<worksheet xmlns="http://schemas.openxmlformats.org/spreadsheetml/2006/main" xmlns:r="http://schemas.openxmlformats.org/officeDocument/2006/relationships">
  <sheetPr syncVertical="1" syncRef="A1" transitionEvaluation="1" codeName="Sheet80">
    <pageSetUpPr fitToPage="1"/>
  </sheetPr>
  <dimension ref="A1:O271"/>
  <sheetViews>
    <sheetView showGridLines="0" zoomScaleNormal="100" workbookViewId="0">
      <selection sqref="A1:A10"/>
    </sheetView>
  </sheetViews>
  <sheetFormatPr defaultColWidth="8.875" defaultRowHeight="11.25"/>
  <cols>
    <col min="1" max="1" width="3.125" style="30" customWidth="1"/>
    <col min="2" max="2" width="3.75" style="30" customWidth="1"/>
    <col min="3" max="3" width="26.75" style="30" customWidth="1"/>
    <col min="4" max="7" width="12.25" style="30" customWidth="1"/>
    <col min="8" max="8" width="13.125" style="30" customWidth="1"/>
    <col min="9" max="12" width="12.25" style="30" customWidth="1"/>
    <col min="13" max="13" width="3.75" style="30" customWidth="1"/>
    <col min="14" max="14" width="3" style="1600" customWidth="1"/>
    <col min="15" max="15" width="17.625" style="34" customWidth="1"/>
    <col min="16" max="16" width="5.625" style="30" customWidth="1"/>
    <col min="17" max="16384" width="8.875" style="30"/>
  </cols>
  <sheetData>
    <row r="1" spans="1:15" s="5" customFormat="1" ht="13.5" customHeight="1">
      <c r="A1" s="3589" t="s">
        <v>2878</v>
      </c>
      <c r="B1" s="3002"/>
      <c r="C1" s="69"/>
      <c r="D1" s="69"/>
      <c r="E1" s="69"/>
      <c r="F1" s="69"/>
      <c r="G1" s="2861"/>
      <c r="H1" s="69"/>
      <c r="I1" s="69"/>
      <c r="J1" s="69"/>
      <c r="K1" s="69"/>
      <c r="L1" s="69"/>
      <c r="M1" s="14"/>
      <c r="N1" s="3542" t="s">
        <v>3004</v>
      </c>
      <c r="O1" s="11"/>
    </row>
    <row r="2" spans="1:15" s="5" customFormat="1" ht="13.5" customHeight="1">
      <c r="A2" s="3560"/>
      <c r="B2" s="6" t="s">
        <v>2879</v>
      </c>
      <c r="C2" s="7"/>
      <c r="D2" s="7"/>
      <c r="E2" s="7"/>
      <c r="F2" s="8"/>
      <c r="G2" s="7"/>
      <c r="H2" s="7"/>
      <c r="I2" s="7"/>
      <c r="J2" s="7"/>
      <c r="K2" s="7"/>
      <c r="L2" s="7"/>
      <c r="M2" s="9"/>
      <c r="N2" s="3590"/>
      <c r="O2" s="11"/>
    </row>
    <row r="3" spans="1:15" s="5" customFormat="1" ht="13.5" customHeight="1">
      <c r="A3" s="3560"/>
      <c r="B3" s="2862"/>
      <c r="C3" s="11"/>
      <c r="D3" s="11"/>
      <c r="E3" s="11"/>
      <c r="F3" s="11"/>
      <c r="G3" s="11"/>
      <c r="H3" s="11"/>
      <c r="I3" s="11"/>
      <c r="J3" s="11"/>
      <c r="K3" s="11"/>
      <c r="L3" s="11"/>
      <c r="M3" s="12"/>
      <c r="N3" s="3590"/>
      <c r="O3" s="11"/>
    </row>
    <row r="4" spans="1:15" s="5" customFormat="1" ht="13.5" customHeight="1">
      <c r="A4" s="3560"/>
      <c r="B4" s="2548" t="s">
        <v>65</v>
      </c>
      <c r="C4" s="13" t="s">
        <v>2880</v>
      </c>
      <c r="D4" s="11"/>
      <c r="E4" s="11"/>
      <c r="F4" s="11"/>
      <c r="G4" s="11"/>
      <c r="H4" s="11"/>
      <c r="I4" s="11"/>
      <c r="J4" s="11"/>
      <c r="K4" s="11"/>
      <c r="L4" s="11"/>
      <c r="M4" s="12"/>
      <c r="N4" s="3590"/>
      <c r="O4" s="11"/>
    </row>
    <row r="5" spans="1:15" s="5" customFormat="1" ht="13.5" customHeight="1">
      <c r="A5" s="3560"/>
      <c r="B5" s="2548" t="s">
        <v>67</v>
      </c>
      <c r="C5" s="13" t="s">
        <v>2881</v>
      </c>
      <c r="D5" s="11"/>
      <c r="E5" s="11"/>
      <c r="F5" s="11"/>
      <c r="G5" s="11"/>
      <c r="H5" s="11"/>
      <c r="I5" s="11"/>
      <c r="J5" s="11"/>
      <c r="K5" s="11"/>
      <c r="L5" s="11"/>
      <c r="M5" s="12"/>
      <c r="N5" s="3590"/>
      <c r="O5" s="11"/>
    </row>
    <row r="6" spans="1:15" s="5" customFormat="1" ht="13.5" customHeight="1">
      <c r="A6" s="3560"/>
      <c r="B6" s="10"/>
      <c r="C6" s="11"/>
      <c r="D6" s="11"/>
      <c r="E6" s="11"/>
      <c r="F6" s="11"/>
      <c r="G6" s="11"/>
      <c r="H6" s="11"/>
      <c r="I6" s="11"/>
      <c r="J6" s="11"/>
      <c r="K6" s="11"/>
      <c r="L6" s="11"/>
      <c r="M6" s="12"/>
      <c r="N6" s="3590"/>
      <c r="O6" s="11"/>
    </row>
    <row r="7" spans="1:15" s="5" customFormat="1" ht="13.5" customHeight="1" thickBot="1">
      <c r="A7" s="3560"/>
      <c r="B7" s="3076"/>
      <c r="C7" s="2863"/>
      <c r="D7" s="2863"/>
      <c r="E7" s="2863"/>
      <c r="F7" s="2863"/>
      <c r="G7" s="2863"/>
      <c r="H7" s="2863"/>
      <c r="I7" s="2863"/>
      <c r="J7" s="2863"/>
      <c r="K7" s="2863"/>
      <c r="L7" s="2863"/>
      <c r="M7" s="27"/>
      <c r="N7" s="3590"/>
      <c r="O7" s="11"/>
    </row>
    <row r="8" spans="1:15" s="5" customFormat="1" ht="13.5" customHeight="1" thickTop="1">
      <c r="A8" s="3560"/>
      <c r="B8" s="15"/>
      <c r="C8" s="12"/>
      <c r="D8" s="16" t="s">
        <v>537</v>
      </c>
      <c r="E8" s="3075"/>
      <c r="F8" s="3004"/>
      <c r="G8" s="17"/>
      <c r="H8" s="16" t="s">
        <v>2882</v>
      </c>
      <c r="I8" s="17"/>
      <c r="J8" s="23" t="s">
        <v>541</v>
      </c>
      <c r="K8" s="16" t="s">
        <v>2883</v>
      </c>
      <c r="L8" s="17"/>
      <c r="M8" s="12"/>
      <c r="N8" s="3590"/>
      <c r="O8" s="11"/>
    </row>
    <row r="9" spans="1:15" s="5" customFormat="1" ht="13.5" customHeight="1">
      <c r="A9" s="3560"/>
      <c r="B9" s="15"/>
      <c r="C9" s="12"/>
      <c r="D9" s="16" t="s">
        <v>2884</v>
      </c>
      <c r="E9" s="17"/>
      <c r="F9" s="16" t="s">
        <v>2885</v>
      </c>
      <c r="G9" s="17"/>
      <c r="H9" s="12"/>
      <c r="I9" s="12"/>
      <c r="J9" s="12"/>
      <c r="K9" s="12"/>
      <c r="L9" s="12"/>
      <c r="M9" s="12"/>
      <c r="N9" s="3590"/>
      <c r="O9" s="11"/>
    </row>
    <row r="10" spans="1:15" s="5" customFormat="1" ht="13.5" customHeight="1">
      <c r="A10" s="3560"/>
      <c r="B10" s="15"/>
      <c r="C10" s="12"/>
      <c r="D10" s="12"/>
      <c r="E10" s="18" t="s">
        <v>2756</v>
      </c>
      <c r="F10" s="12"/>
      <c r="G10" s="18" t="s">
        <v>2756</v>
      </c>
      <c r="H10" s="19" t="s">
        <v>794</v>
      </c>
      <c r="I10" s="12"/>
      <c r="J10" s="12"/>
      <c r="K10" s="12"/>
      <c r="L10" s="12"/>
      <c r="M10" s="12"/>
      <c r="N10" s="3590"/>
      <c r="O10" s="11"/>
    </row>
    <row r="11" spans="1:15" s="5" customFormat="1" ht="13.5" customHeight="1">
      <c r="A11" s="861"/>
      <c r="B11" s="20" t="s">
        <v>7</v>
      </c>
      <c r="C11" s="12"/>
      <c r="D11" s="12"/>
      <c r="E11" s="18" t="s">
        <v>2757</v>
      </c>
      <c r="F11" s="12"/>
      <c r="G11" s="18" t="s">
        <v>2757</v>
      </c>
      <c r="H11" s="18" t="s">
        <v>2886</v>
      </c>
      <c r="I11" s="18" t="s">
        <v>2887</v>
      </c>
      <c r="J11" s="18" t="s">
        <v>2888</v>
      </c>
      <c r="K11" s="18" t="s">
        <v>2889</v>
      </c>
      <c r="L11" s="18" t="s">
        <v>2887</v>
      </c>
      <c r="M11" s="18" t="s">
        <v>7</v>
      </c>
      <c r="N11" s="3590"/>
      <c r="O11" s="11"/>
    </row>
    <row r="12" spans="1:15" s="5" customFormat="1" ht="13.5" customHeight="1">
      <c r="A12" s="861"/>
      <c r="B12" s="20" t="s">
        <v>12</v>
      </c>
      <c r="C12" s="18" t="s">
        <v>2728</v>
      </c>
      <c r="D12" s="2787" t="s">
        <v>2751</v>
      </c>
      <c r="E12" s="2787" t="s">
        <v>2764</v>
      </c>
      <c r="F12" s="18" t="s">
        <v>2751</v>
      </c>
      <c r="G12" s="18" t="s">
        <v>2764</v>
      </c>
      <c r="H12" s="18" t="s">
        <v>2890</v>
      </c>
      <c r="I12" s="18" t="s">
        <v>2891</v>
      </c>
      <c r="J12" s="18" t="s">
        <v>2892</v>
      </c>
      <c r="K12" s="18" t="s">
        <v>2893</v>
      </c>
      <c r="L12" s="18" t="s">
        <v>2893</v>
      </c>
      <c r="M12" s="18" t="s">
        <v>12</v>
      </c>
      <c r="N12" s="3590"/>
      <c r="O12" s="11"/>
    </row>
    <row r="13" spans="1:15" s="5" customFormat="1" ht="13.5" customHeight="1" thickBot="1">
      <c r="A13" s="861"/>
      <c r="B13" s="21"/>
      <c r="C13" s="23" t="s">
        <v>21</v>
      </c>
      <c r="D13" s="3011" t="s">
        <v>22</v>
      </c>
      <c r="E13" s="3011" t="s">
        <v>23</v>
      </c>
      <c r="F13" s="23" t="s">
        <v>168</v>
      </c>
      <c r="G13" s="23" t="s">
        <v>24</v>
      </c>
      <c r="H13" s="3011" t="s">
        <v>25</v>
      </c>
      <c r="I13" s="23" t="s">
        <v>26</v>
      </c>
      <c r="J13" s="23" t="s">
        <v>322</v>
      </c>
      <c r="K13" s="2864" t="s">
        <v>689</v>
      </c>
      <c r="L13" s="3074" t="s">
        <v>690</v>
      </c>
      <c r="M13" s="22"/>
      <c r="N13" s="3590"/>
      <c r="O13" s="11"/>
    </row>
    <row r="14" spans="1:15" s="5" customFormat="1" ht="13.5" customHeight="1">
      <c r="A14" s="861"/>
      <c r="B14" s="25">
        <v>1</v>
      </c>
      <c r="C14" s="29" t="s">
        <v>2894</v>
      </c>
      <c r="D14" s="1361">
        <v>2624587</v>
      </c>
      <c r="E14" s="3073">
        <v>4219529</v>
      </c>
      <c r="F14" s="3072">
        <v>4.5999999999999999E-2</v>
      </c>
      <c r="G14" s="3071" t="s">
        <v>370</v>
      </c>
      <c r="H14" s="2865">
        <v>1292.6500000000001</v>
      </c>
      <c r="I14" s="2570">
        <v>3.3000000000000002E-2</v>
      </c>
      <c r="J14" s="3073">
        <v>3327242</v>
      </c>
      <c r="K14" s="3073">
        <v>8458</v>
      </c>
      <c r="L14" s="583">
        <v>0.432</v>
      </c>
      <c r="M14" s="23">
        <v>1</v>
      </c>
      <c r="N14" s="3590"/>
      <c r="O14" s="1648"/>
    </row>
    <row r="15" spans="1:15" s="5" customFormat="1" ht="13.5" customHeight="1">
      <c r="A15" s="861"/>
      <c r="B15" s="25">
        <v>2</v>
      </c>
      <c r="C15" s="29" t="s">
        <v>2733</v>
      </c>
      <c r="D15" s="3070">
        <v>607106</v>
      </c>
      <c r="E15" s="3010">
        <v>1075949</v>
      </c>
      <c r="F15" s="3069">
        <v>3.1E-2</v>
      </c>
      <c r="G15" s="3068" t="s">
        <v>370</v>
      </c>
      <c r="H15" s="3067">
        <v>197.81</v>
      </c>
      <c r="I15" s="3066">
        <v>1.4999999999999999E-2</v>
      </c>
      <c r="J15" s="3010">
        <v>685593</v>
      </c>
      <c r="K15" s="3010">
        <v>1279</v>
      </c>
      <c r="L15" s="583">
        <v>0.19</v>
      </c>
      <c r="M15" s="23">
        <v>2</v>
      </c>
      <c r="N15" s="3590"/>
      <c r="O15" s="1648"/>
    </row>
    <row r="16" spans="1:15" s="5" customFormat="1" ht="13.5" customHeight="1">
      <c r="A16" s="861"/>
      <c r="B16" s="25">
        <v>3</v>
      </c>
      <c r="C16" s="29" t="s">
        <v>2734</v>
      </c>
      <c r="D16" s="3070">
        <v>140155</v>
      </c>
      <c r="E16" s="3010">
        <v>468053</v>
      </c>
      <c r="F16" s="3069">
        <v>1.9E-2</v>
      </c>
      <c r="G16" s="3068" t="s">
        <v>370</v>
      </c>
      <c r="H16" s="3067">
        <v>78.64</v>
      </c>
      <c r="I16" s="3066">
        <v>1.6E-2</v>
      </c>
      <c r="J16" s="3010">
        <v>75926</v>
      </c>
      <c r="K16" s="3010">
        <v>250</v>
      </c>
      <c r="L16" s="583">
        <v>9.9000000000000005E-2</v>
      </c>
      <c r="M16" s="23">
        <v>3</v>
      </c>
      <c r="N16" s="2925"/>
      <c r="O16" s="1648"/>
    </row>
    <row r="17" spans="1:15" s="5" customFormat="1" ht="13.5" customHeight="1">
      <c r="A17" s="861"/>
      <c r="B17" s="25">
        <v>4</v>
      </c>
      <c r="C17" s="29" t="s">
        <v>2735</v>
      </c>
      <c r="D17" s="3070">
        <v>65697</v>
      </c>
      <c r="E17" s="3010">
        <v>245295</v>
      </c>
      <c r="F17" s="3069">
        <v>4.0000000000000001E-3</v>
      </c>
      <c r="G17" s="3068" t="s">
        <v>370</v>
      </c>
      <c r="H17" s="3067">
        <v>41.69</v>
      </c>
      <c r="I17" s="3066">
        <v>4.0000000000000001E-3</v>
      </c>
      <c r="J17" s="3010">
        <v>43772</v>
      </c>
      <c r="K17" s="3010">
        <v>489</v>
      </c>
      <c r="L17" s="583">
        <v>8.6999999999999994E-2</v>
      </c>
      <c r="M17" s="23">
        <v>4</v>
      </c>
      <c r="N17" s="2925"/>
      <c r="O17" s="1648"/>
    </row>
    <row r="18" spans="1:15" s="5" customFormat="1" ht="13.5" customHeight="1">
      <c r="A18" s="861"/>
      <c r="B18" s="25">
        <v>5</v>
      </c>
      <c r="C18" s="29" t="s">
        <v>2736</v>
      </c>
      <c r="D18" s="3070">
        <v>226731</v>
      </c>
      <c r="E18" s="2571">
        <v>740913</v>
      </c>
      <c r="F18" s="3069">
        <v>8.9999999999999993E-3</v>
      </c>
      <c r="G18" s="3068" t="s">
        <v>370</v>
      </c>
      <c r="H18" s="3067">
        <v>58.19</v>
      </c>
      <c r="I18" s="3066">
        <v>3.0000000000000001E-3</v>
      </c>
      <c r="J18" s="3010">
        <v>201044</v>
      </c>
      <c r="K18" s="3010">
        <v>541</v>
      </c>
      <c r="L18" s="583">
        <v>6.2E-2</v>
      </c>
      <c r="M18" s="23">
        <v>5</v>
      </c>
      <c r="N18" s="2925"/>
      <c r="O18" s="1648"/>
    </row>
    <row r="19" spans="1:15" s="5" customFormat="1" ht="13.5" customHeight="1">
      <c r="A19" s="861"/>
      <c r="B19" s="25">
        <v>6</v>
      </c>
      <c r="C19" s="29" t="s">
        <v>2766</v>
      </c>
      <c r="D19" s="3065">
        <v>3664276</v>
      </c>
      <c r="E19" s="1362">
        <v>6749739</v>
      </c>
      <c r="F19" s="3064">
        <v>2.9000000000000001E-2</v>
      </c>
      <c r="G19" s="3068" t="s">
        <v>370</v>
      </c>
      <c r="H19" s="3067">
        <v>1668.9800000000002</v>
      </c>
      <c r="I19" s="3066">
        <v>1.9E-2</v>
      </c>
      <c r="J19" s="3010">
        <v>4333577</v>
      </c>
      <c r="K19" s="3010">
        <v>11017</v>
      </c>
      <c r="L19" s="583">
        <v>0.255</v>
      </c>
      <c r="M19" s="23">
        <v>6</v>
      </c>
      <c r="N19" s="2925"/>
      <c r="O19" s="1648"/>
    </row>
    <row r="20" spans="1:15" s="5" customFormat="1" ht="13.5" customHeight="1">
      <c r="A20" s="861"/>
      <c r="B20" s="25">
        <v>7</v>
      </c>
      <c r="C20" s="29" t="s">
        <v>2737</v>
      </c>
      <c r="D20" s="2848"/>
      <c r="E20" s="2753"/>
      <c r="F20" s="2764"/>
      <c r="G20" s="3015"/>
      <c r="H20" s="1351"/>
      <c r="I20" s="2867"/>
      <c r="J20" s="3015"/>
      <c r="K20" s="22"/>
      <c r="L20" s="2752"/>
      <c r="M20" s="23">
        <v>7</v>
      </c>
      <c r="N20" s="2925"/>
      <c r="O20" s="1648"/>
    </row>
    <row r="21" spans="1:15" s="5" customFormat="1" ht="13.5" customHeight="1" thickBot="1">
      <c r="A21" s="861"/>
      <c r="B21" s="25">
        <v>8</v>
      </c>
      <c r="C21" s="29" t="s">
        <v>2738</v>
      </c>
      <c r="D21" s="2765"/>
      <c r="E21" s="2759"/>
      <c r="F21" s="2757"/>
      <c r="G21" s="2195"/>
      <c r="H21" s="2757"/>
      <c r="I21" s="2757"/>
      <c r="J21" s="2860"/>
      <c r="K21" s="2860"/>
      <c r="L21" s="2206"/>
      <c r="M21" s="23">
        <v>8</v>
      </c>
      <c r="N21" s="2925"/>
      <c r="O21" s="11"/>
    </row>
    <row r="22" spans="1:15" s="5" customFormat="1" ht="13.5" customHeight="1">
      <c r="A22" s="861"/>
      <c r="B22" s="2862"/>
      <c r="C22" s="11"/>
      <c r="D22" s="11"/>
      <c r="E22" s="11"/>
      <c r="F22" s="11"/>
      <c r="G22" s="11"/>
      <c r="H22" s="11"/>
      <c r="I22" s="11"/>
      <c r="J22" s="11"/>
      <c r="K22" s="11"/>
      <c r="L22" s="11"/>
      <c r="M22" s="12"/>
      <c r="N22" s="2925"/>
      <c r="O22" s="11"/>
    </row>
    <row r="23" spans="1:15" s="5" customFormat="1" ht="13.5" customHeight="1">
      <c r="A23" s="861"/>
      <c r="B23" s="2862"/>
      <c r="C23" s="11"/>
      <c r="D23" s="1" t="s">
        <v>2895</v>
      </c>
      <c r="E23" s="2"/>
      <c r="F23" s="3"/>
      <c r="G23" s="2"/>
      <c r="H23" s="2"/>
      <c r="I23" s="4"/>
      <c r="J23" s="11"/>
      <c r="K23" s="11"/>
      <c r="L23" s="11"/>
      <c r="M23" s="12"/>
      <c r="N23" s="2925"/>
      <c r="O23" s="11"/>
    </row>
    <row r="24" spans="1:15" s="5" customFormat="1" ht="13.5" customHeight="1">
      <c r="A24" s="861"/>
      <c r="B24" s="2862"/>
      <c r="C24" s="11"/>
      <c r="D24" s="6" t="s">
        <v>1</v>
      </c>
      <c r="E24" s="7"/>
      <c r="F24" s="7"/>
      <c r="G24" s="8"/>
      <c r="H24" s="7"/>
      <c r="I24" s="9"/>
      <c r="J24" s="11"/>
      <c r="K24" s="11"/>
      <c r="L24" s="11"/>
      <c r="M24" s="12"/>
      <c r="N24" s="2925"/>
      <c r="O24" s="11"/>
    </row>
    <row r="25" spans="1:15" s="5" customFormat="1" ht="13.5" customHeight="1">
      <c r="A25" s="861"/>
      <c r="B25" s="2862"/>
      <c r="C25" s="11"/>
      <c r="D25" s="2862"/>
      <c r="E25" s="11"/>
      <c r="F25" s="11"/>
      <c r="G25" s="11"/>
      <c r="H25" s="11"/>
      <c r="I25" s="12"/>
      <c r="J25" s="11"/>
      <c r="K25" s="11"/>
      <c r="L25" s="11"/>
      <c r="M25" s="12"/>
      <c r="N25" s="2925"/>
      <c r="O25" s="11"/>
    </row>
    <row r="26" spans="1:15" s="5" customFormat="1" ht="13.5" customHeight="1" thickBot="1">
      <c r="A26" s="861"/>
      <c r="B26" s="2862"/>
      <c r="C26" s="11"/>
      <c r="D26" s="3076"/>
      <c r="E26" s="2863"/>
      <c r="F26" s="2863"/>
      <c r="G26" s="2863"/>
      <c r="H26" s="2863"/>
      <c r="I26" s="27"/>
      <c r="J26" s="11"/>
      <c r="K26" s="11"/>
      <c r="L26" s="11"/>
      <c r="M26" s="12"/>
      <c r="N26" s="2925"/>
      <c r="O26" s="11"/>
    </row>
    <row r="27" spans="1:15" s="5" customFormat="1" ht="13.5" customHeight="1" thickTop="1">
      <c r="A27" s="861"/>
      <c r="B27" s="2862"/>
      <c r="C27" s="11"/>
      <c r="D27" s="1689" t="s">
        <v>630</v>
      </c>
      <c r="E27" s="3004"/>
      <c r="F27" s="3004"/>
      <c r="G27" s="3075"/>
      <c r="H27" s="3004"/>
      <c r="I27" s="17"/>
      <c r="J27" s="11"/>
      <c r="K27" s="11"/>
      <c r="L27" s="11"/>
      <c r="M27" s="12"/>
      <c r="N27" s="2925"/>
      <c r="O27" s="11"/>
    </row>
    <row r="28" spans="1:15" s="5" customFormat="1" ht="13.5" customHeight="1">
      <c r="A28" s="861"/>
      <c r="B28" s="2862"/>
      <c r="C28" s="11"/>
      <c r="D28" s="28"/>
      <c r="E28" s="11"/>
      <c r="F28" s="11"/>
      <c r="G28" s="12"/>
      <c r="H28" s="23" t="s">
        <v>2530</v>
      </c>
      <c r="I28" s="19"/>
      <c r="J28" s="11"/>
      <c r="K28" s="11"/>
      <c r="L28" s="11"/>
      <c r="M28" s="12"/>
      <c r="N28" s="2925"/>
      <c r="O28" s="11"/>
    </row>
    <row r="29" spans="1:15" s="5" customFormat="1" ht="13.5" customHeight="1">
      <c r="A29" s="861"/>
      <c r="B29" s="2862"/>
      <c r="C29" s="11"/>
      <c r="D29" s="20" t="s">
        <v>7</v>
      </c>
      <c r="E29" s="11"/>
      <c r="F29" s="11"/>
      <c r="G29" s="12"/>
      <c r="H29" s="12"/>
      <c r="I29" s="18" t="s">
        <v>7</v>
      </c>
      <c r="J29" s="11"/>
      <c r="K29" s="11"/>
      <c r="L29" s="11"/>
      <c r="M29" s="12"/>
      <c r="N29" s="2925"/>
      <c r="O29" s="11"/>
    </row>
    <row r="30" spans="1:15" s="5" customFormat="1" ht="13.5" customHeight="1">
      <c r="A30" s="861"/>
      <c r="B30" s="2862"/>
      <c r="C30" s="11"/>
      <c r="D30" s="20" t="s">
        <v>12</v>
      </c>
      <c r="E30" s="11"/>
      <c r="F30" s="24" t="s">
        <v>2896</v>
      </c>
      <c r="G30" s="12"/>
      <c r="H30" s="18" t="s">
        <v>2897</v>
      </c>
      <c r="I30" s="18" t="s">
        <v>12</v>
      </c>
      <c r="J30" s="11"/>
      <c r="K30" s="11"/>
      <c r="L30" s="11"/>
      <c r="M30" s="12"/>
      <c r="N30" s="2925"/>
      <c r="O30" s="11"/>
    </row>
    <row r="31" spans="1:15" s="5" customFormat="1" ht="13.5" customHeight="1" thickBot="1">
      <c r="A31" s="861"/>
      <c r="B31" s="2862"/>
      <c r="C31" s="11"/>
      <c r="D31" s="1437"/>
      <c r="E31" s="2783"/>
      <c r="F31" s="825" t="s">
        <v>21</v>
      </c>
      <c r="G31" s="22"/>
      <c r="H31" s="23" t="s">
        <v>22</v>
      </c>
      <c r="I31" s="824"/>
      <c r="J31" s="11"/>
      <c r="K31" s="11"/>
      <c r="L31" s="11"/>
      <c r="M31" s="12"/>
      <c r="N31" s="2925"/>
      <c r="O31" s="11"/>
    </row>
    <row r="32" spans="1:15" s="5" customFormat="1" ht="13.5" customHeight="1">
      <c r="A32" s="861"/>
      <c r="B32" s="2862"/>
      <c r="C32" s="11"/>
      <c r="D32" s="25">
        <v>1</v>
      </c>
      <c r="E32" s="26" t="s">
        <v>314</v>
      </c>
      <c r="F32" s="2783"/>
      <c r="G32" s="22"/>
      <c r="H32" s="1772">
        <v>963559993</v>
      </c>
      <c r="I32" s="23" t="s">
        <v>631</v>
      </c>
      <c r="J32" s="11"/>
      <c r="K32" s="11"/>
      <c r="L32" s="11"/>
      <c r="M32" s="12"/>
      <c r="N32" s="2925"/>
      <c r="O32" s="11"/>
    </row>
    <row r="33" spans="1:15" s="5" customFormat="1" ht="13.5" customHeight="1">
      <c r="A33" s="861"/>
      <c r="B33" s="2862"/>
      <c r="C33" s="11"/>
      <c r="D33" s="25">
        <v>2</v>
      </c>
      <c r="E33" s="26" t="s">
        <v>321</v>
      </c>
      <c r="F33" s="2783"/>
      <c r="G33" s="22"/>
      <c r="H33" s="1773">
        <v>10348472</v>
      </c>
      <c r="I33" s="23" t="s">
        <v>524</v>
      </c>
      <c r="J33" s="11"/>
      <c r="K33" s="11"/>
      <c r="L33" s="11"/>
      <c r="M33" s="12"/>
      <c r="N33" s="2925"/>
      <c r="O33" s="11"/>
    </row>
    <row r="34" spans="1:15" s="5" customFormat="1" ht="13.5" customHeight="1">
      <c r="A34" s="861"/>
      <c r="B34" s="2862"/>
      <c r="C34" s="11"/>
      <c r="D34" s="25">
        <v>3</v>
      </c>
      <c r="E34" s="26" t="s">
        <v>2898</v>
      </c>
      <c r="F34" s="2783"/>
      <c r="G34" s="22"/>
      <c r="H34" s="1774">
        <v>128537666</v>
      </c>
      <c r="I34" s="23" t="s">
        <v>526</v>
      </c>
      <c r="J34" s="11"/>
      <c r="K34" s="11"/>
      <c r="L34" s="11"/>
      <c r="M34" s="12"/>
      <c r="N34" s="2925"/>
      <c r="O34" s="11"/>
    </row>
    <row r="35" spans="1:15" s="5" customFormat="1" ht="13.5" customHeight="1" thickBot="1">
      <c r="A35" s="861"/>
      <c r="B35" s="2862"/>
      <c r="C35" s="11"/>
      <c r="D35" s="25">
        <v>4</v>
      </c>
      <c r="E35" s="2205" t="s">
        <v>117</v>
      </c>
      <c r="F35" s="2783"/>
      <c r="G35" s="22"/>
      <c r="H35" s="3079">
        <v>1102446131</v>
      </c>
      <c r="I35" s="23" t="s">
        <v>528</v>
      </c>
      <c r="J35" s="11"/>
      <c r="K35" s="11"/>
      <c r="L35" s="11"/>
      <c r="M35" s="12"/>
      <c r="N35" s="2925"/>
      <c r="O35" s="11"/>
    </row>
    <row r="36" spans="1:15" s="5" customFormat="1" ht="13.5" customHeight="1">
      <c r="A36" s="861"/>
      <c r="B36" s="2862"/>
      <c r="C36" s="11"/>
      <c r="D36" s="25">
        <v>5</v>
      </c>
      <c r="E36" s="26" t="s">
        <v>2899</v>
      </c>
      <c r="F36" s="2783"/>
      <c r="G36" s="22"/>
      <c r="H36" s="2858">
        <v>3446691</v>
      </c>
      <c r="I36" s="23" t="s">
        <v>530</v>
      </c>
      <c r="J36" s="11"/>
      <c r="K36" s="11"/>
      <c r="L36" s="11"/>
      <c r="M36" s="12"/>
      <c r="N36" s="2925"/>
      <c r="O36" s="11"/>
    </row>
    <row r="37" spans="1:15" s="5" customFormat="1" ht="13.5" customHeight="1">
      <c r="A37" s="861"/>
      <c r="B37" s="2862"/>
      <c r="C37" s="11"/>
      <c r="D37" s="25">
        <v>6</v>
      </c>
      <c r="E37" s="26" t="s">
        <v>2900</v>
      </c>
      <c r="F37" s="2783"/>
      <c r="G37" s="22"/>
      <c r="H37" s="3010">
        <v>7454447</v>
      </c>
      <c r="I37" s="23" t="s">
        <v>532</v>
      </c>
      <c r="J37" s="11"/>
      <c r="K37" s="11"/>
      <c r="L37" s="11"/>
      <c r="M37" s="12"/>
      <c r="N37" s="2925"/>
      <c r="O37" s="11"/>
    </row>
    <row r="38" spans="1:15" s="5" customFormat="1" ht="13.5" customHeight="1">
      <c r="A38" s="861"/>
      <c r="B38" s="2862"/>
      <c r="C38" s="11"/>
      <c r="D38" s="11"/>
      <c r="E38" s="11"/>
      <c r="F38" s="11"/>
      <c r="G38" s="11"/>
      <c r="H38" s="11"/>
      <c r="I38" s="11"/>
      <c r="J38" s="11"/>
      <c r="K38" s="11"/>
      <c r="L38" s="11"/>
      <c r="M38" s="12"/>
      <c r="N38" s="2925"/>
      <c r="O38" s="11"/>
    </row>
    <row r="39" spans="1:15" s="5" customFormat="1" ht="13.5" customHeight="1">
      <c r="A39" s="861"/>
      <c r="B39" s="2862"/>
      <c r="C39" s="11"/>
      <c r="D39" s="11"/>
      <c r="E39" s="11"/>
      <c r="F39" s="11"/>
      <c r="G39" s="11"/>
      <c r="H39" s="11"/>
      <c r="I39" s="11"/>
      <c r="J39" s="11"/>
      <c r="K39" s="11"/>
      <c r="L39" s="11"/>
      <c r="M39" s="12"/>
      <c r="N39" s="2925"/>
      <c r="O39" s="11"/>
    </row>
    <row r="40" spans="1:15" s="5" customFormat="1" ht="13.5" customHeight="1">
      <c r="A40" s="861"/>
      <c r="B40" s="2862"/>
      <c r="C40" s="11" t="s">
        <v>2901</v>
      </c>
      <c r="D40" s="11"/>
      <c r="E40" s="11"/>
      <c r="F40" s="11"/>
      <c r="G40" s="11"/>
      <c r="H40" s="11"/>
      <c r="I40" s="11"/>
      <c r="J40" s="11"/>
      <c r="K40" s="11"/>
      <c r="L40" s="11"/>
      <c r="M40" s="12"/>
      <c r="N40" s="2925"/>
      <c r="O40" s="11"/>
    </row>
    <row r="41" spans="1:15" s="5" customFormat="1" ht="13.5" customHeight="1">
      <c r="A41" s="861"/>
      <c r="B41" s="2862"/>
      <c r="C41" s="11" t="s">
        <v>2902</v>
      </c>
      <c r="D41" s="11"/>
      <c r="E41" s="11"/>
      <c r="F41" s="11"/>
      <c r="G41" s="11"/>
      <c r="H41" s="11"/>
      <c r="I41" s="11"/>
      <c r="J41" s="11"/>
      <c r="K41" s="11"/>
      <c r="L41" s="11"/>
      <c r="M41" s="12"/>
      <c r="N41" s="2925"/>
      <c r="O41" s="11"/>
    </row>
    <row r="42" spans="1:15" s="5" customFormat="1" ht="13.5" customHeight="1">
      <c r="A42" s="861"/>
      <c r="B42" s="2862"/>
      <c r="C42" s="11" t="s">
        <v>2903</v>
      </c>
      <c r="D42" s="11"/>
      <c r="E42" s="11"/>
      <c r="F42" s="11"/>
      <c r="G42" s="11"/>
      <c r="H42" s="11"/>
      <c r="I42" s="11"/>
      <c r="J42" s="11"/>
      <c r="K42" s="11"/>
      <c r="L42" s="11"/>
      <c r="M42" s="12"/>
      <c r="N42" s="3510">
        <v>91</v>
      </c>
      <c r="O42" s="11"/>
    </row>
    <row r="43" spans="1:15" s="5" customFormat="1" ht="13.5" customHeight="1">
      <c r="A43" s="861"/>
      <c r="B43" s="3003"/>
      <c r="C43" s="2783"/>
      <c r="D43" s="2783"/>
      <c r="E43" s="2783"/>
      <c r="F43" s="2783"/>
      <c r="G43" s="2783"/>
      <c r="H43" s="2783"/>
      <c r="I43" s="2783"/>
      <c r="J43" s="2783"/>
      <c r="K43" s="2783"/>
      <c r="L43" s="2783"/>
      <c r="M43" s="22"/>
      <c r="N43" s="3510"/>
      <c r="O43" s="11"/>
    </row>
    <row r="44" spans="1:15" s="5" customFormat="1" ht="10.7" customHeight="1">
      <c r="N44" s="3078"/>
      <c r="O44" s="11"/>
    </row>
    <row r="45" spans="1:15" s="5" customFormat="1" ht="10.7" customHeight="1">
      <c r="N45" s="3078"/>
      <c r="O45" s="11"/>
    </row>
    <row r="46" spans="1:15" s="5" customFormat="1" ht="10.7" customHeight="1">
      <c r="N46" s="3078"/>
      <c r="O46" s="11"/>
    </row>
    <row r="47" spans="1:15" s="5" customFormat="1" ht="10.7" customHeight="1">
      <c r="N47" s="3078"/>
      <c r="O47" s="11"/>
    </row>
    <row r="48" spans="1:15" s="5" customFormat="1" ht="10.7" customHeight="1">
      <c r="N48" s="3078"/>
      <c r="O48" s="11"/>
    </row>
    <row r="49" spans="14:15" s="5" customFormat="1" ht="10.7" customHeight="1">
      <c r="N49" s="3078"/>
      <c r="O49" s="11"/>
    </row>
    <row r="50" spans="14:15" s="5" customFormat="1" ht="10.7" customHeight="1">
      <c r="N50" s="3078"/>
      <c r="O50" s="11"/>
    </row>
    <row r="51" spans="14:15" s="5" customFormat="1" ht="10.7" customHeight="1">
      <c r="N51" s="3078"/>
      <c r="O51" s="11"/>
    </row>
    <row r="52" spans="14:15" s="5" customFormat="1" ht="10.7" customHeight="1">
      <c r="N52" s="3078"/>
      <c r="O52" s="11"/>
    </row>
    <row r="53" spans="14:15" s="5" customFormat="1" ht="10.7" customHeight="1">
      <c r="N53" s="3078"/>
      <c r="O53" s="11"/>
    </row>
    <row r="54" spans="14:15" s="5" customFormat="1" ht="10.7" customHeight="1">
      <c r="N54" s="3078"/>
      <c r="O54" s="11"/>
    </row>
    <row r="55" spans="14:15" s="5" customFormat="1" ht="10.7" customHeight="1">
      <c r="N55" s="3078"/>
      <c r="O55" s="11"/>
    </row>
    <row r="56" spans="14:15" s="5" customFormat="1" ht="10.7" customHeight="1">
      <c r="N56" s="3078"/>
      <c r="O56" s="11"/>
    </row>
    <row r="57" spans="14:15" s="5" customFormat="1" ht="10.7" customHeight="1">
      <c r="N57" s="3078"/>
      <c r="O57" s="11"/>
    </row>
    <row r="58" spans="14:15" s="5" customFormat="1" ht="10.7" customHeight="1">
      <c r="N58" s="3078"/>
      <c r="O58" s="11"/>
    </row>
    <row r="59" spans="14:15" s="5" customFormat="1" ht="10.7" customHeight="1">
      <c r="N59" s="3078"/>
      <c r="O59" s="11"/>
    </row>
    <row r="60" spans="14:15" s="5" customFormat="1" ht="10.7" customHeight="1">
      <c r="N60" s="3078"/>
      <c r="O60" s="11"/>
    </row>
    <row r="61" spans="14:15" s="5" customFormat="1" ht="10.7" customHeight="1">
      <c r="N61" s="3078"/>
      <c r="O61" s="11"/>
    </row>
    <row r="62" spans="14:15" s="5" customFormat="1" ht="10.7" customHeight="1">
      <c r="N62" s="3078"/>
      <c r="O62" s="11"/>
    </row>
    <row r="63" spans="14:15" s="5" customFormat="1" ht="10.7" customHeight="1">
      <c r="N63" s="3078"/>
      <c r="O63" s="11"/>
    </row>
    <row r="64" spans="14:15" s="5" customFormat="1" ht="10.7" customHeight="1">
      <c r="N64" s="3078"/>
      <c r="O64" s="11"/>
    </row>
    <row r="65" spans="14:15" s="5" customFormat="1" ht="10.7" customHeight="1">
      <c r="N65" s="3078"/>
      <c r="O65" s="11"/>
    </row>
    <row r="66" spans="14:15" s="5" customFormat="1" ht="10.7" customHeight="1">
      <c r="N66" s="3078"/>
      <c r="O66" s="11"/>
    </row>
    <row r="67" spans="14:15" s="5" customFormat="1" ht="10.7" customHeight="1">
      <c r="N67" s="3078"/>
      <c r="O67" s="11"/>
    </row>
    <row r="68" spans="14:15" s="5" customFormat="1" ht="10.7" customHeight="1">
      <c r="N68" s="3078"/>
      <c r="O68" s="11"/>
    </row>
    <row r="69" spans="14:15" s="5" customFormat="1" ht="10.7" customHeight="1">
      <c r="N69" s="3078"/>
      <c r="O69" s="11"/>
    </row>
    <row r="70" spans="14:15" s="5" customFormat="1" ht="10.7" customHeight="1">
      <c r="N70" s="3078"/>
      <c r="O70" s="11"/>
    </row>
    <row r="71" spans="14:15" s="5" customFormat="1" ht="10.7" customHeight="1">
      <c r="N71" s="3078"/>
      <c r="O71" s="11"/>
    </row>
    <row r="72" spans="14:15" s="5" customFormat="1" ht="10.7" customHeight="1">
      <c r="N72" s="3078"/>
      <c r="O72" s="11"/>
    </row>
    <row r="73" spans="14:15" s="5" customFormat="1" ht="10.7" customHeight="1">
      <c r="N73" s="3078"/>
      <c r="O73" s="11"/>
    </row>
    <row r="74" spans="14:15" s="5" customFormat="1" ht="10.7" customHeight="1">
      <c r="N74" s="3078"/>
      <c r="O74" s="11"/>
    </row>
    <row r="75" spans="14:15" s="5" customFormat="1" ht="10.7" customHeight="1">
      <c r="N75" s="3078"/>
      <c r="O75" s="11"/>
    </row>
    <row r="76" spans="14:15" s="5" customFormat="1" ht="10.7" customHeight="1">
      <c r="N76" s="3078"/>
      <c r="O76" s="11"/>
    </row>
    <row r="77" spans="14:15" s="5" customFormat="1" ht="10.7" customHeight="1">
      <c r="N77" s="3078"/>
      <c r="O77" s="11"/>
    </row>
    <row r="78" spans="14:15" s="5" customFormat="1" ht="10.7" customHeight="1">
      <c r="N78" s="3078"/>
      <c r="O78" s="11"/>
    </row>
    <row r="79" spans="14:15" s="5" customFormat="1" ht="10.7" customHeight="1">
      <c r="N79" s="3078"/>
      <c r="O79" s="11"/>
    </row>
    <row r="80" spans="14:15" s="5" customFormat="1" ht="10.7" customHeight="1">
      <c r="N80" s="3078"/>
      <c r="O80" s="11"/>
    </row>
    <row r="81" spans="14:15" s="5" customFormat="1" ht="10.7" customHeight="1">
      <c r="N81" s="3078"/>
      <c r="O81" s="11"/>
    </row>
    <row r="82" spans="14:15" s="5" customFormat="1" ht="10.7" customHeight="1">
      <c r="N82" s="3078"/>
      <c r="O82" s="11"/>
    </row>
    <row r="83" spans="14:15" s="5" customFormat="1" ht="10.7" customHeight="1">
      <c r="N83" s="3078"/>
      <c r="O83" s="11"/>
    </row>
    <row r="84" spans="14:15" s="5" customFormat="1" ht="10.7" customHeight="1">
      <c r="N84" s="3078"/>
      <c r="O84" s="11"/>
    </row>
    <row r="85" spans="14:15" s="5" customFormat="1" ht="10.7" customHeight="1">
      <c r="N85" s="3078"/>
      <c r="O85" s="11"/>
    </row>
    <row r="86" spans="14:15" s="5" customFormat="1" ht="10.7" customHeight="1">
      <c r="N86" s="3078"/>
      <c r="O86" s="11"/>
    </row>
    <row r="87" spans="14:15" s="5" customFormat="1" ht="10.7" customHeight="1">
      <c r="N87" s="3078"/>
      <c r="O87" s="11"/>
    </row>
    <row r="88" spans="14:15" s="5" customFormat="1" ht="10.7" customHeight="1">
      <c r="N88" s="3078"/>
      <c r="O88" s="11"/>
    </row>
    <row r="89" spans="14:15" s="5" customFormat="1" ht="10.7" customHeight="1">
      <c r="N89" s="3078"/>
      <c r="O89" s="11"/>
    </row>
    <row r="90" spans="14:15" s="5" customFormat="1" ht="10.7" customHeight="1">
      <c r="N90" s="3078"/>
      <c r="O90" s="11"/>
    </row>
    <row r="91" spans="14:15" s="5" customFormat="1" ht="10.7" customHeight="1">
      <c r="N91" s="3078"/>
      <c r="O91" s="11"/>
    </row>
    <row r="92" spans="14:15" s="5" customFormat="1" ht="10.7" customHeight="1">
      <c r="N92" s="3078"/>
      <c r="O92" s="11"/>
    </row>
    <row r="93" spans="14:15" s="5" customFormat="1" ht="10.7" customHeight="1">
      <c r="N93" s="3078"/>
      <c r="O93" s="11"/>
    </row>
    <row r="94" spans="14:15" s="5" customFormat="1" ht="10.7" customHeight="1">
      <c r="N94" s="3078"/>
      <c r="O94" s="11"/>
    </row>
    <row r="95" spans="14:15" s="5" customFormat="1" ht="10.7" customHeight="1">
      <c r="N95" s="3078"/>
      <c r="O95" s="11"/>
    </row>
    <row r="96" spans="14:15" s="5" customFormat="1" ht="10.7" customHeight="1">
      <c r="N96" s="3078"/>
      <c r="O96" s="11"/>
    </row>
    <row r="97" spans="14:15" s="5" customFormat="1" ht="10.7" customHeight="1">
      <c r="N97" s="3078"/>
      <c r="O97" s="11"/>
    </row>
    <row r="98" spans="14:15" s="5" customFormat="1" ht="10.7" customHeight="1">
      <c r="N98" s="3078"/>
      <c r="O98" s="11"/>
    </row>
    <row r="99" spans="14:15" s="5" customFormat="1" ht="10.7" customHeight="1">
      <c r="N99" s="3078"/>
      <c r="O99" s="11"/>
    </row>
    <row r="100" spans="14:15" s="5" customFormat="1" ht="10.7" customHeight="1">
      <c r="N100" s="3078"/>
      <c r="O100" s="11"/>
    </row>
    <row r="101" spans="14:15" s="5" customFormat="1" ht="10.7" customHeight="1">
      <c r="N101" s="3078"/>
      <c r="O101" s="11"/>
    </row>
    <row r="102" spans="14:15" s="5" customFormat="1" ht="10.7" customHeight="1">
      <c r="N102" s="3078"/>
      <c r="O102" s="11"/>
    </row>
    <row r="103" spans="14:15" s="5" customFormat="1" ht="10.7" customHeight="1">
      <c r="N103" s="3078"/>
      <c r="O103" s="11"/>
    </row>
    <row r="104" spans="14:15" s="5" customFormat="1" ht="10.7" customHeight="1">
      <c r="N104" s="3078"/>
      <c r="O104" s="11"/>
    </row>
    <row r="105" spans="14:15" s="5" customFormat="1" ht="10.7" customHeight="1">
      <c r="N105" s="3078"/>
      <c r="O105" s="11"/>
    </row>
    <row r="106" spans="14:15" s="5" customFormat="1" ht="10.7" customHeight="1">
      <c r="N106" s="3078"/>
      <c r="O106" s="11"/>
    </row>
    <row r="107" spans="14:15" s="5" customFormat="1" ht="10.7" customHeight="1">
      <c r="N107" s="3078"/>
      <c r="O107" s="11"/>
    </row>
    <row r="108" spans="14:15" s="5" customFormat="1" ht="10.7" customHeight="1">
      <c r="N108" s="3078"/>
      <c r="O108" s="11"/>
    </row>
    <row r="109" spans="14:15" s="5" customFormat="1" ht="10.7" customHeight="1">
      <c r="N109" s="3078"/>
      <c r="O109" s="11"/>
    </row>
    <row r="110" spans="14:15" s="5" customFormat="1" ht="10.7" customHeight="1">
      <c r="N110" s="3078"/>
      <c r="O110" s="11"/>
    </row>
    <row r="111" spans="14:15" s="5" customFormat="1" ht="10.7" customHeight="1">
      <c r="N111" s="3078"/>
      <c r="O111" s="11"/>
    </row>
    <row r="112" spans="14:15" s="5" customFormat="1" ht="10.7" customHeight="1">
      <c r="N112" s="3078"/>
      <c r="O112" s="11"/>
    </row>
    <row r="113" spans="14:15" s="5" customFormat="1" ht="10.7" customHeight="1">
      <c r="N113" s="3078"/>
      <c r="O113" s="11"/>
    </row>
    <row r="114" spans="14:15" s="5" customFormat="1" ht="10.7" customHeight="1">
      <c r="N114" s="3078"/>
      <c r="O114" s="11"/>
    </row>
    <row r="115" spans="14:15" s="5" customFormat="1" ht="10.7" customHeight="1">
      <c r="N115" s="3078"/>
      <c r="O115" s="11"/>
    </row>
    <row r="116" spans="14:15" s="5" customFormat="1" ht="10.7" customHeight="1">
      <c r="N116" s="3078"/>
      <c r="O116" s="11"/>
    </row>
    <row r="117" spans="14:15" s="5" customFormat="1" ht="10.7" customHeight="1">
      <c r="N117" s="3078"/>
      <c r="O117" s="11"/>
    </row>
    <row r="118" spans="14:15" s="5" customFormat="1" ht="10.7" customHeight="1">
      <c r="N118" s="3078"/>
      <c r="O118" s="11"/>
    </row>
    <row r="119" spans="14:15" s="5" customFormat="1" ht="10.7" customHeight="1">
      <c r="N119" s="3078"/>
      <c r="O119" s="11"/>
    </row>
    <row r="120" spans="14:15" s="5" customFormat="1" ht="10.7" customHeight="1">
      <c r="N120" s="3078"/>
      <c r="O120" s="11"/>
    </row>
    <row r="121" spans="14:15" s="5" customFormat="1" ht="10.7" customHeight="1">
      <c r="N121" s="3078"/>
      <c r="O121" s="11"/>
    </row>
    <row r="122" spans="14:15" s="5" customFormat="1" ht="10.7" customHeight="1">
      <c r="N122" s="3078"/>
      <c r="O122" s="11"/>
    </row>
    <row r="123" spans="14:15" s="5" customFormat="1" ht="10.7" customHeight="1">
      <c r="N123" s="3078"/>
      <c r="O123" s="11"/>
    </row>
    <row r="124" spans="14:15" s="5" customFormat="1" ht="10.7" customHeight="1">
      <c r="N124" s="3078"/>
      <c r="O124" s="11"/>
    </row>
    <row r="125" spans="14:15" s="5" customFormat="1" ht="10.7" customHeight="1">
      <c r="N125" s="3078"/>
      <c r="O125" s="11"/>
    </row>
    <row r="126" spans="14:15" s="5" customFormat="1" ht="10.7" customHeight="1">
      <c r="N126" s="3078"/>
      <c r="O126" s="11"/>
    </row>
    <row r="127" spans="14:15" s="5" customFormat="1" ht="10.7" customHeight="1">
      <c r="N127" s="3078"/>
      <c r="O127" s="11"/>
    </row>
    <row r="128" spans="14:15" s="5" customFormat="1" ht="10.7" customHeight="1">
      <c r="N128" s="3078"/>
      <c r="O128" s="11"/>
    </row>
    <row r="129" spans="14:15" s="5" customFormat="1" ht="10.7" customHeight="1">
      <c r="N129" s="3078"/>
      <c r="O129" s="11"/>
    </row>
    <row r="130" spans="14:15" s="5" customFormat="1" ht="10.7" customHeight="1">
      <c r="N130" s="3078"/>
      <c r="O130" s="11"/>
    </row>
    <row r="131" spans="14:15" s="5" customFormat="1" ht="10.7" customHeight="1">
      <c r="N131" s="3078"/>
      <c r="O131" s="11"/>
    </row>
    <row r="132" spans="14:15" s="5" customFormat="1" ht="10.7" customHeight="1">
      <c r="N132" s="3078"/>
      <c r="O132" s="11"/>
    </row>
    <row r="133" spans="14:15" s="5" customFormat="1" ht="10.7" customHeight="1">
      <c r="N133" s="3078"/>
      <c r="O133" s="11"/>
    </row>
    <row r="134" spans="14:15" s="5" customFormat="1" ht="10.7" customHeight="1">
      <c r="N134" s="3078"/>
      <c r="O134" s="11"/>
    </row>
    <row r="135" spans="14:15" s="5" customFormat="1" ht="10.7" customHeight="1">
      <c r="N135" s="3078"/>
      <c r="O135" s="11"/>
    </row>
    <row r="136" spans="14:15" s="5" customFormat="1" ht="10.7" customHeight="1">
      <c r="N136" s="3078"/>
      <c r="O136" s="11"/>
    </row>
    <row r="137" spans="14:15" s="5" customFormat="1" ht="10.7" customHeight="1">
      <c r="N137" s="3078"/>
      <c r="O137" s="11"/>
    </row>
    <row r="138" spans="14:15" s="5" customFormat="1" ht="10.7" customHeight="1">
      <c r="N138" s="3078"/>
      <c r="O138" s="11"/>
    </row>
    <row r="139" spans="14:15" s="5" customFormat="1" ht="10.7" customHeight="1">
      <c r="N139" s="3078"/>
      <c r="O139" s="11"/>
    </row>
    <row r="140" spans="14:15" s="5" customFormat="1" ht="10.7" customHeight="1">
      <c r="N140" s="3078"/>
      <c r="O140" s="11"/>
    </row>
    <row r="141" spans="14:15" s="5" customFormat="1" ht="10.7" customHeight="1">
      <c r="N141" s="3078"/>
      <c r="O141" s="11"/>
    </row>
    <row r="142" spans="14:15" s="5" customFormat="1" ht="10.7" customHeight="1">
      <c r="N142" s="3078"/>
      <c r="O142" s="11"/>
    </row>
    <row r="143" spans="14:15" s="5" customFormat="1" ht="10.7" customHeight="1">
      <c r="N143" s="3078"/>
      <c r="O143" s="11"/>
    </row>
    <row r="144" spans="14:15" s="5" customFormat="1" ht="10.7" customHeight="1">
      <c r="N144" s="3078"/>
      <c r="O144" s="11"/>
    </row>
    <row r="145" spans="14:15" s="5" customFormat="1" ht="10.7" customHeight="1">
      <c r="N145" s="3078"/>
      <c r="O145" s="11"/>
    </row>
    <row r="146" spans="14:15" s="5" customFormat="1" ht="10.7" customHeight="1">
      <c r="N146" s="3078"/>
      <c r="O146" s="11"/>
    </row>
    <row r="147" spans="14:15" s="5" customFormat="1" ht="10.7" customHeight="1">
      <c r="N147" s="3078"/>
      <c r="O147" s="11"/>
    </row>
    <row r="148" spans="14:15" s="5" customFormat="1" ht="10.7" customHeight="1">
      <c r="N148" s="3078"/>
      <c r="O148" s="11"/>
    </row>
    <row r="149" spans="14:15" s="5" customFormat="1" ht="10.7" customHeight="1">
      <c r="N149" s="3078"/>
      <c r="O149" s="11"/>
    </row>
    <row r="150" spans="14:15" s="5" customFormat="1" ht="10.7" customHeight="1">
      <c r="N150" s="3078"/>
      <c r="O150" s="11"/>
    </row>
    <row r="151" spans="14:15" s="5" customFormat="1" ht="10.7" customHeight="1">
      <c r="N151" s="3078"/>
      <c r="O151" s="11"/>
    </row>
    <row r="152" spans="14:15" s="5" customFormat="1" ht="10.7" customHeight="1">
      <c r="N152" s="3078"/>
      <c r="O152" s="11"/>
    </row>
    <row r="153" spans="14:15" s="5" customFormat="1" ht="10.7" customHeight="1">
      <c r="N153" s="3078"/>
      <c r="O153" s="11"/>
    </row>
    <row r="154" spans="14:15" s="5" customFormat="1" ht="10.7" customHeight="1">
      <c r="N154" s="3078"/>
      <c r="O154" s="11"/>
    </row>
    <row r="155" spans="14:15" s="5" customFormat="1" ht="10.7" customHeight="1">
      <c r="N155" s="3078"/>
      <c r="O155" s="11"/>
    </row>
    <row r="156" spans="14:15" s="5" customFormat="1" ht="10.7" customHeight="1">
      <c r="N156" s="3078"/>
      <c r="O156" s="11"/>
    </row>
    <row r="157" spans="14:15" s="5" customFormat="1" ht="10.7" customHeight="1">
      <c r="N157" s="3078"/>
      <c r="O157" s="11"/>
    </row>
    <row r="158" spans="14:15" s="5" customFormat="1" ht="10.7" customHeight="1">
      <c r="N158" s="3078"/>
      <c r="O158" s="11"/>
    </row>
    <row r="159" spans="14:15" s="5" customFormat="1" ht="10.7" customHeight="1">
      <c r="N159" s="3078"/>
      <c r="O159" s="11"/>
    </row>
    <row r="160" spans="14:15" s="5" customFormat="1" ht="10.7" customHeight="1">
      <c r="N160" s="3078"/>
      <c r="O160" s="11"/>
    </row>
    <row r="161" spans="14:15" s="5" customFormat="1" ht="10.7" customHeight="1">
      <c r="N161" s="3078"/>
      <c r="O161" s="11"/>
    </row>
    <row r="162" spans="14:15" s="5" customFormat="1" ht="10.7" customHeight="1">
      <c r="N162" s="3078"/>
      <c r="O162" s="11"/>
    </row>
    <row r="163" spans="14:15" s="5" customFormat="1" ht="10.7" customHeight="1">
      <c r="N163" s="3078"/>
      <c r="O163" s="11"/>
    </row>
    <row r="164" spans="14:15" s="5" customFormat="1" ht="10.7" customHeight="1">
      <c r="N164" s="3078"/>
      <c r="O164" s="11"/>
    </row>
    <row r="165" spans="14:15" s="5" customFormat="1" ht="10.7" customHeight="1">
      <c r="N165" s="3078"/>
      <c r="O165" s="11"/>
    </row>
    <row r="166" spans="14:15" s="5" customFormat="1" ht="10.7" customHeight="1">
      <c r="N166" s="3078"/>
      <c r="O166" s="11"/>
    </row>
    <row r="167" spans="14:15" s="5" customFormat="1" ht="10.7" customHeight="1">
      <c r="N167" s="3078"/>
      <c r="O167" s="11"/>
    </row>
    <row r="168" spans="14:15" s="5" customFormat="1" ht="10.7" customHeight="1">
      <c r="N168" s="3078"/>
      <c r="O168" s="11"/>
    </row>
    <row r="169" spans="14:15" s="5" customFormat="1" ht="10.7" customHeight="1">
      <c r="N169" s="3078"/>
      <c r="O169" s="11"/>
    </row>
    <row r="170" spans="14:15" s="5" customFormat="1" ht="10.7" customHeight="1">
      <c r="N170" s="3078"/>
      <c r="O170" s="11"/>
    </row>
    <row r="171" spans="14:15" s="5" customFormat="1" ht="10.7" customHeight="1">
      <c r="N171" s="3078"/>
      <c r="O171" s="11"/>
    </row>
    <row r="172" spans="14:15" s="5" customFormat="1" ht="10.7" customHeight="1">
      <c r="N172" s="3078"/>
      <c r="O172" s="11"/>
    </row>
    <row r="173" spans="14:15" s="5" customFormat="1" ht="10.7" customHeight="1">
      <c r="N173" s="3078"/>
      <c r="O173" s="11"/>
    </row>
    <row r="174" spans="14:15" s="5" customFormat="1" ht="10.7" customHeight="1">
      <c r="N174" s="3078"/>
      <c r="O174" s="11"/>
    </row>
    <row r="175" spans="14:15" s="5" customFormat="1" ht="10.7" customHeight="1">
      <c r="N175" s="3078"/>
      <c r="O175" s="11"/>
    </row>
    <row r="176" spans="14:15" s="5" customFormat="1" ht="10.7" customHeight="1">
      <c r="N176" s="3078"/>
      <c r="O176" s="11"/>
    </row>
    <row r="177" spans="14:15" s="5" customFormat="1" ht="10.7" customHeight="1">
      <c r="N177" s="3078"/>
      <c r="O177" s="11"/>
    </row>
    <row r="178" spans="14:15" s="5" customFormat="1" ht="10.7" customHeight="1">
      <c r="N178" s="3078"/>
      <c r="O178" s="11"/>
    </row>
    <row r="179" spans="14:15" s="5" customFormat="1" ht="10.7" customHeight="1">
      <c r="N179" s="3078"/>
      <c r="O179" s="11"/>
    </row>
    <row r="180" spans="14:15" s="5" customFormat="1" ht="10.7" customHeight="1">
      <c r="N180" s="3078"/>
      <c r="O180" s="11"/>
    </row>
    <row r="181" spans="14:15" s="5" customFormat="1" ht="10.7" customHeight="1">
      <c r="N181" s="3078"/>
      <c r="O181" s="11"/>
    </row>
    <row r="182" spans="14:15" s="5" customFormat="1" ht="10.7" customHeight="1">
      <c r="N182" s="3078"/>
      <c r="O182" s="11"/>
    </row>
    <row r="183" spans="14:15" s="5" customFormat="1" ht="10.7" customHeight="1">
      <c r="N183" s="3078"/>
      <c r="O183" s="11"/>
    </row>
    <row r="184" spans="14:15" s="5" customFormat="1" ht="10.7" customHeight="1">
      <c r="N184" s="3078"/>
      <c r="O184" s="11"/>
    </row>
    <row r="185" spans="14:15" s="5" customFormat="1" ht="10.7" customHeight="1">
      <c r="N185" s="3078"/>
      <c r="O185" s="11"/>
    </row>
    <row r="186" spans="14:15" s="5" customFormat="1" ht="10.7" customHeight="1">
      <c r="N186" s="3078"/>
      <c r="O186" s="11"/>
    </row>
    <row r="187" spans="14:15" s="5" customFormat="1" ht="10.7" customHeight="1">
      <c r="N187" s="3078"/>
      <c r="O187" s="11"/>
    </row>
    <row r="188" spans="14:15" s="5" customFormat="1" ht="10.7" customHeight="1">
      <c r="N188" s="3078"/>
      <c r="O188" s="11"/>
    </row>
    <row r="189" spans="14:15" s="5" customFormat="1" ht="10.7" customHeight="1">
      <c r="N189" s="3078"/>
      <c r="O189" s="11"/>
    </row>
    <row r="190" spans="14:15" s="5" customFormat="1" ht="10.7" customHeight="1">
      <c r="N190" s="3078"/>
      <c r="O190" s="11"/>
    </row>
    <row r="191" spans="14:15" s="5" customFormat="1" ht="10.7" customHeight="1">
      <c r="N191" s="3078"/>
      <c r="O191" s="11"/>
    </row>
    <row r="192" spans="14:15" s="5" customFormat="1" ht="10.7" customHeight="1">
      <c r="N192" s="3078"/>
      <c r="O192" s="11"/>
    </row>
    <row r="193" spans="14:15" s="5" customFormat="1" ht="10.7" customHeight="1">
      <c r="N193" s="3078"/>
      <c r="O193" s="11"/>
    </row>
    <row r="194" spans="14:15" s="5" customFormat="1" ht="10.7" customHeight="1">
      <c r="N194" s="3078"/>
      <c r="O194" s="11"/>
    </row>
    <row r="195" spans="14:15" s="5" customFormat="1">
      <c r="N195" s="3078"/>
      <c r="O195" s="11"/>
    </row>
    <row r="196" spans="14:15" s="5" customFormat="1">
      <c r="N196" s="3078"/>
      <c r="O196" s="11"/>
    </row>
    <row r="197" spans="14:15" s="5" customFormat="1">
      <c r="N197" s="3078"/>
      <c r="O197" s="11"/>
    </row>
    <row r="198" spans="14:15" s="5" customFormat="1">
      <c r="N198" s="3078"/>
      <c r="O198" s="11"/>
    </row>
    <row r="199" spans="14:15" s="5" customFormat="1">
      <c r="N199" s="3078"/>
      <c r="O199" s="11"/>
    </row>
    <row r="200" spans="14:15" s="5" customFormat="1">
      <c r="N200" s="3078"/>
      <c r="O200" s="11"/>
    </row>
    <row r="201" spans="14:15" s="5" customFormat="1">
      <c r="N201" s="3078"/>
      <c r="O201" s="11"/>
    </row>
    <row r="202" spans="14:15" s="5" customFormat="1">
      <c r="N202" s="3078"/>
      <c r="O202" s="11"/>
    </row>
    <row r="203" spans="14:15" s="5" customFormat="1">
      <c r="N203" s="3078"/>
      <c r="O203" s="11"/>
    </row>
    <row r="204" spans="14:15" s="5" customFormat="1">
      <c r="N204" s="3078"/>
      <c r="O204" s="11"/>
    </row>
    <row r="205" spans="14:15" s="5" customFormat="1">
      <c r="N205" s="3078"/>
      <c r="O205" s="11"/>
    </row>
    <row r="206" spans="14:15" s="5" customFormat="1">
      <c r="N206" s="3078"/>
      <c r="O206" s="11"/>
    </row>
    <row r="207" spans="14:15" s="5" customFormat="1">
      <c r="N207" s="3078"/>
      <c r="O207" s="11"/>
    </row>
    <row r="208" spans="14:15" s="5" customFormat="1">
      <c r="N208" s="3078"/>
      <c r="O208" s="11"/>
    </row>
    <row r="209" spans="14:15" s="5" customFormat="1">
      <c r="N209" s="3078"/>
      <c r="O209" s="11"/>
    </row>
    <row r="210" spans="14:15" s="5" customFormat="1">
      <c r="N210" s="3078"/>
      <c r="O210" s="11"/>
    </row>
    <row r="211" spans="14:15" s="5" customFormat="1">
      <c r="N211" s="3078"/>
      <c r="O211" s="11"/>
    </row>
    <row r="212" spans="14:15" s="5" customFormat="1">
      <c r="N212" s="3078"/>
      <c r="O212" s="11"/>
    </row>
    <row r="213" spans="14:15" s="5" customFormat="1">
      <c r="N213" s="3078"/>
      <c r="O213" s="11"/>
    </row>
    <row r="214" spans="14:15" s="5" customFormat="1">
      <c r="N214" s="3078"/>
      <c r="O214" s="11"/>
    </row>
    <row r="215" spans="14:15" s="5" customFormat="1">
      <c r="N215" s="3078"/>
      <c r="O215" s="11"/>
    </row>
    <row r="216" spans="14:15" s="5" customFormat="1">
      <c r="N216" s="3078"/>
      <c r="O216" s="11"/>
    </row>
    <row r="217" spans="14:15" s="5" customFormat="1">
      <c r="N217" s="3078"/>
      <c r="O217" s="11"/>
    </row>
    <row r="218" spans="14:15" s="5" customFormat="1">
      <c r="N218" s="3078"/>
      <c r="O218" s="11"/>
    </row>
    <row r="219" spans="14:15" s="5" customFormat="1">
      <c r="N219" s="3078"/>
      <c r="O219" s="11"/>
    </row>
    <row r="220" spans="14:15" s="5" customFormat="1">
      <c r="N220" s="3078"/>
      <c r="O220" s="11"/>
    </row>
    <row r="221" spans="14:15" s="5" customFormat="1">
      <c r="N221" s="3078"/>
      <c r="O221" s="11"/>
    </row>
    <row r="222" spans="14:15" s="5" customFormat="1">
      <c r="N222" s="3078"/>
      <c r="O222" s="11"/>
    </row>
    <row r="223" spans="14:15" s="5" customFormat="1">
      <c r="N223" s="3078"/>
      <c r="O223" s="11"/>
    </row>
    <row r="224" spans="14:15" s="5" customFormat="1">
      <c r="N224" s="3078"/>
      <c r="O224" s="11"/>
    </row>
    <row r="225" spans="14:15" s="5" customFormat="1">
      <c r="N225" s="3078"/>
      <c r="O225" s="11"/>
    </row>
    <row r="226" spans="14:15" s="5" customFormat="1">
      <c r="N226" s="3078"/>
      <c r="O226" s="11"/>
    </row>
    <row r="227" spans="14:15" s="5" customFormat="1">
      <c r="N227" s="3078"/>
      <c r="O227" s="11"/>
    </row>
    <row r="228" spans="14:15" s="5" customFormat="1">
      <c r="N228" s="3078"/>
      <c r="O228" s="11"/>
    </row>
    <row r="229" spans="14:15" s="5" customFormat="1">
      <c r="N229" s="3078"/>
      <c r="O229" s="11"/>
    </row>
    <row r="230" spans="14:15" s="5" customFormat="1">
      <c r="N230" s="3078"/>
      <c r="O230" s="11"/>
    </row>
    <row r="231" spans="14:15" s="5" customFormat="1">
      <c r="N231" s="3078"/>
      <c r="O231" s="11"/>
    </row>
    <row r="232" spans="14:15" s="5" customFormat="1">
      <c r="N232" s="3078"/>
      <c r="O232" s="11"/>
    </row>
    <row r="233" spans="14:15" s="5" customFormat="1">
      <c r="N233" s="3078"/>
      <c r="O233" s="11"/>
    </row>
    <row r="234" spans="14:15" s="5" customFormat="1">
      <c r="N234" s="3078"/>
      <c r="O234" s="11"/>
    </row>
    <row r="235" spans="14:15" s="5" customFormat="1">
      <c r="N235" s="3078"/>
      <c r="O235" s="11"/>
    </row>
    <row r="236" spans="14:15" s="5" customFormat="1">
      <c r="N236" s="3078"/>
      <c r="O236" s="11"/>
    </row>
    <row r="237" spans="14:15" s="5" customFormat="1">
      <c r="N237" s="3078"/>
      <c r="O237" s="11"/>
    </row>
    <row r="238" spans="14:15" s="5" customFormat="1">
      <c r="N238" s="3078"/>
      <c r="O238" s="11"/>
    </row>
    <row r="239" spans="14:15" s="5" customFormat="1">
      <c r="N239" s="3078"/>
      <c r="O239" s="11"/>
    </row>
    <row r="240" spans="14:15" s="5" customFormat="1">
      <c r="N240" s="3078"/>
      <c r="O240" s="11"/>
    </row>
    <row r="241" spans="14:15" s="5" customFormat="1">
      <c r="N241" s="3078"/>
      <c r="O241" s="11"/>
    </row>
    <row r="242" spans="14:15" s="5" customFormat="1">
      <c r="N242" s="3078"/>
      <c r="O242" s="11"/>
    </row>
    <row r="243" spans="14:15" s="5" customFormat="1">
      <c r="N243" s="3078"/>
      <c r="O243" s="11"/>
    </row>
    <row r="244" spans="14:15" s="5" customFormat="1">
      <c r="N244" s="3078"/>
      <c r="O244" s="11"/>
    </row>
    <row r="245" spans="14:15" s="5" customFormat="1">
      <c r="N245" s="3078"/>
      <c r="O245" s="11"/>
    </row>
    <row r="246" spans="14:15" s="5" customFormat="1">
      <c r="N246" s="3078"/>
      <c r="O246" s="11"/>
    </row>
    <row r="247" spans="14:15" s="5" customFormat="1">
      <c r="N247" s="3078"/>
      <c r="O247" s="11"/>
    </row>
    <row r="248" spans="14:15" s="5" customFormat="1">
      <c r="N248" s="3078"/>
      <c r="O248" s="11"/>
    </row>
    <row r="249" spans="14:15" s="5" customFormat="1">
      <c r="N249" s="3078"/>
      <c r="O249" s="11"/>
    </row>
    <row r="250" spans="14:15" s="5" customFormat="1">
      <c r="N250" s="3078"/>
      <c r="O250" s="11"/>
    </row>
    <row r="251" spans="14:15" s="5" customFormat="1">
      <c r="N251" s="3078"/>
      <c r="O251" s="11"/>
    </row>
    <row r="252" spans="14:15" s="5" customFormat="1">
      <c r="N252" s="3078"/>
      <c r="O252" s="11"/>
    </row>
    <row r="253" spans="14:15" s="5" customFormat="1">
      <c r="N253" s="3078"/>
      <c r="O253" s="11"/>
    </row>
    <row r="254" spans="14:15" s="5" customFormat="1">
      <c r="N254" s="3078"/>
      <c r="O254" s="11"/>
    </row>
    <row r="255" spans="14:15" s="5" customFormat="1">
      <c r="N255" s="3078"/>
      <c r="O255" s="11"/>
    </row>
    <row r="256" spans="14:15" s="5" customFormat="1">
      <c r="N256" s="3078"/>
      <c r="O256" s="11"/>
    </row>
    <row r="257" spans="14:15" s="5" customFormat="1">
      <c r="N257" s="3078"/>
      <c r="O257" s="11"/>
    </row>
    <row r="258" spans="14:15" s="5" customFormat="1">
      <c r="N258" s="3078"/>
      <c r="O258" s="11"/>
    </row>
    <row r="259" spans="14:15" s="5" customFormat="1">
      <c r="N259" s="3078"/>
      <c r="O259" s="11"/>
    </row>
    <row r="260" spans="14:15" s="5" customFormat="1">
      <c r="N260" s="3078"/>
      <c r="O260" s="11"/>
    </row>
    <row r="261" spans="14:15" s="5" customFormat="1">
      <c r="N261" s="3078"/>
      <c r="O261" s="11"/>
    </row>
    <row r="262" spans="14:15" s="5" customFormat="1">
      <c r="N262" s="3078"/>
      <c r="O262" s="11"/>
    </row>
    <row r="263" spans="14:15" s="5" customFormat="1">
      <c r="N263" s="3078"/>
      <c r="O263" s="11"/>
    </row>
    <row r="264" spans="14:15" s="5" customFormat="1">
      <c r="N264" s="3078"/>
      <c r="O264" s="11"/>
    </row>
    <row r="265" spans="14:15" s="5" customFormat="1">
      <c r="N265" s="3078"/>
      <c r="O265" s="11"/>
    </row>
    <row r="266" spans="14:15" s="5" customFormat="1">
      <c r="N266" s="3078"/>
      <c r="O266" s="11"/>
    </row>
    <row r="267" spans="14:15" s="5" customFormat="1">
      <c r="N267" s="3078"/>
      <c r="O267" s="11"/>
    </row>
    <row r="268" spans="14:15" s="5" customFormat="1">
      <c r="N268" s="3078"/>
      <c r="O268" s="11"/>
    </row>
    <row r="269" spans="14:15" s="5" customFormat="1">
      <c r="N269" s="3078"/>
      <c r="O269" s="11"/>
    </row>
    <row r="270" spans="14:15" s="5" customFormat="1">
      <c r="N270" s="3078"/>
      <c r="O270" s="11"/>
    </row>
    <row r="271" spans="14:15" s="5" customFormat="1">
      <c r="N271" s="3078"/>
      <c r="O271" s="11"/>
    </row>
  </sheetData>
  <mergeCells count="3">
    <mergeCell ref="A1:A10"/>
    <mergeCell ref="N1:N15"/>
    <mergeCell ref="N42:N43"/>
  </mergeCells>
  <printOptions gridLinesSet="0"/>
  <pageMargins left="0.65" right="0.25" top="0.5" bottom="0.5" header="0.25" footer="0.25"/>
  <pageSetup scale="78" orientation="landscape" verticalDpi="300" r:id="rId1"/>
  <headerFooter alignWithMargins="0"/>
</worksheet>
</file>

<file path=xl/worksheets/sheet81.xml><?xml version="1.0" encoding="utf-8"?>
<worksheet xmlns="http://schemas.openxmlformats.org/spreadsheetml/2006/main" xmlns:r="http://schemas.openxmlformats.org/officeDocument/2006/relationships">
  <sheetPr codeName="Sheet81"/>
  <dimension ref="A1:O70"/>
  <sheetViews>
    <sheetView zoomScaleNormal="100" workbookViewId="0"/>
  </sheetViews>
  <sheetFormatPr defaultColWidth="5.625" defaultRowHeight="9"/>
  <cols>
    <col min="1" max="1" width="2.375" style="2976" customWidth="1"/>
    <col min="2" max="14" width="5.625" style="2976"/>
    <col min="15" max="15" width="10.125" style="2976" customWidth="1"/>
    <col min="16" max="16384" width="5.625" style="2976"/>
  </cols>
  <sheetData>
    <row r="1" spans="1:15" ht="10.5" customHeight="1">
      <c r="A1" s="1541"/>
      <c r="B1" s="1715"/>
      <c r="C1" s="1715"/>
      <c r="D1" s="1715"/>
      <c r="E1" s="1715"/>
      <c r="F1" s="1715"/>
      <c r="G1" s="1715"/>
      <c r="H1" s="1715"/>
      <c r="I1" s="1715"/>
      <c r="J1" s="1715"/>
      <c r="K1" s="1715"/>
      <c r="L1" s="1715"/>
      <c r="M1" s="1715"/>
      <c r="N1" s="1715"/>
      <c r="O1" s="2612"/>
    </row>
    <row r="2" spans="1:15" ht="10.5" customHeight="1">
      <c r="A2" s="1540" t="s">
        <v>832</v>
      </c>
      <c r="B2" s="2613"/>
      <c r="C2" s="2613"/>
      <c r="D2" s="2613"/>
      <c r="E2" s="2613"/>
      <c r="F2" s="2613"/>
      <c r="G2" s="2613"/>
      <c r="H2" s="2613"/>
      <c r="I2" s="2613"/>
      <c r="J2" s="2613"/>
      <c r="K2" s="2613"/>
      <c r="L2" s="2613"/>
      <c r="M2" s="1539"/>
      <c r="N2" s="2613"/>
      <c r="O2" s="2614"/>
    </row>
    <row r="3" spans="1:15" ht="10.5" customHeight="1">
      <c r="A3" s="1540"/>
      <c r="B3" s="2613"/>
      <c r="C3" s="2613"/>
      <c r="D3" s="2613"/>
      <c r="E3" s="2613"/>
      <c r="F3" s="2613"/>
      <c r="G3" s="2613"/>
      <c r="H3" s="2613"/>
      <c r="I3" s="2613"/>
      <c r="J3" s="2613"/>
      <c r="K3" s="2613"/>
      <c r="L3" s="2613"/>
      <c r="M3" s="1539"/>
      <c r="N3" s="2613"/>
      <c r="O3" s="1538"/>
    </row>
    <row r="4" spans="1:15" ht="10.5" customHeight="1">
      <c r="A4" s="1439"/>
      <c r="B4" s="1978"/>
      <c r="C4" s="1978"/>
      <c r="D4" s="1978"/>
      <c r="E4" s="1978"/>
      <c r="F4" s="1978"/>
      <c r="G4" s="1978"/>
      <c r="H4" s="1978"/>
      <c r="I4" s="1978"/>
      <c r="J4" s="1978"/>
      <c r="K4" s="1978"/>
      <c r="L4" s="1978"/>
      <c r="M4" s="1978"/>
      <c r="N4" s="1978"/>
      <c r="O4" s="1397"/>
    </row>
    <row r="5" spans="1:15" ht="10.5" customHeight="1">
      <c r="A5" s="1439"/>
      <c r="B5" s="1977" t="s">
        <v>833</v>
      </c>
      <c r="C5" s="1978"/>
      <c r="D5" s="1978"/>
      <c r="E5" s="1978"/>
      <c r="F5" s="1978"/>
      <c r="G5" s="1978"/>
      <c r="H5" s="1978"/>
      <c r="I5" s="1978"/>
      <c r="J5" s="1978"/>
      <c r="K5" s="1978"/>
      <c r="L5" s="1978"/>
      <c r="M5" s="1978"/>
      <c r="N5" s="1978"/>
      <c r="O5" s="1397"/>
    </row>
    <row r="6" spans="1:15" ht="10.5" customHeight="1">
      <c r="A6" s="1439"/>
      <c r="B6" s="1977" t="s">
        <v>834</v>
      </c>
      <c r="C6" s="1978"/>
      <c r="D6" s="1978"/>
      <c r="E6" s="1978"/>
      <c r="F6" s="1978"/>
      <c r="G6" s="1978"/>
      <c r="H6" s="1978"/>
      <c r="I6" s="1978"/>
      <c r="J6" s="1978"/>
      <c r="K6" s="1978"/>
      <c r="L6" s="1978"/>
      <c r="M6" s="1978"/>
      <c r="N6" s="1978"/>
      <c r="O6" s="1397"/>
    </row>
    <row r="7" spans="1:15" ht="10.5" customHeight="1">
      <c r="A7" s="1439"/>
      <c r="B7" s="1977" t="s">
        <v>835</v>
      </c>
      <c r="C7" s="1978"/>
      <c r="D7" s="1978"/>
      <c r="E7" s="1978"/>
      <c r="F7" s="1978"/>
      <c r="G7" s="1978"/>
      <c r="H7" s="1978"/>
      <c r="I7" s="1978"/>
      <c r="J7" s="1978"/>
      <c r="K7" s="1978"/>
      <c r="L7" s="1978"/>
      <c r="M7" s="1978"/>
      <c r="N7" s="1978"/>
      <c r="O7" s="1397"/>
    </row>
    <row r="8" spans="1:15" ht="10.5" customHeight="1">
      <c r="A8" s="1439"/>
      <c r="B8" s="1977" t="s">
        <v>836</v>
      </c>
      <c r="C8" s="1978"/>
      <c r="D8" s="1978"/>
      <c r="E8" s="1978"/>
      <c r="F8" s="1978"/>
      <c r="G8" s="1978"/>
      <c r="H8" s="1978"/>
      <c r="I8" s="1978"/>
      <c r="J8" s="1978"/>
      <c r="K8" s="1978"/>
      <c r="L8" s="1978"/>
      <c r="M8" s="1978"/>
      <c r="N8" s="1978"/>
      <c r="O8" s="1397"/>
    </row>
    <row r="9" spans="1:15" ht="10.5" customHeight="1">
      <c r="A9" s="1439"/>
      <c r="B9" s="1977" t="s">
        <v>837</v>
      </c>
      <c r="C9" s="1978"/>
      <c r="D9" s="1978"/>
      <c r="E9" s="1978"/>
      <c r="F9" s="1978"/>
      <c r="G9" s="1978"/>
      <c r="H9" s="1978"/>
      <c r="I9" s="1978"/>
      <c r="J9" s="1978"/>
      <c r="K9" s="1978"/>
      <c r="L9" s="1978"/>
      <c r="M9" s="1978"/>
      <c r="N9" s="1978"/>
      <c r="O9" s="1397"/>
    </row>
    <row r="10" spans="1:15" ht="10.5" customHeight="1">
      <c r="A10" s="1439"/>
      <c r="B10" s="1977" t="s">
        <v>838</v>
      </c>
      <c r="C10" s="1978"/>
      <c r="D10" s="1978"/>
      <c r="E10" s="1978"/>
      <c r="F10" s="1978"/>
      <c r="G10" s="1978"/>
      <c r="H10" s="1978"/>
      <c r="I10" s="1978"/>
      <c r="J10" s="1978"/>
      <c r="K10" s="1978"/>
      <c r="L10" s="1978"/>
      <c r="M10" s="1978"/>
      <c r="N10" s="1978"/>
      <c r="O10" s="1397"/>
    </row>
    <row r="11" spans="1:15" ht="10.5" customHeight="1">
      <c r="A11" s="1439"/>
      <c r="B11" s="1977" t="s">
        <v>839</v>
      </c>
      <c r="C11" s="1978"/>
      <c r="D11" s="1978"/>
      <c r="E11" s="1978"/>
      <c r="F11" s="1978"/>
      <c r="G11" s="1978"/>
      <c r="H11" s="1978"/>
      <c r="I11" s="1978"/>
      <c r="J11" s="1978"/>
      <c r="K11" s="1978"/>
      <c r="L11" s="1978"/>
      <c r="M11" s="1978"/>
      <c r="N11" s="1978"/>
      <c r="O11" s="1397"/>
    </row>
    <row r="12" spans="1:15" ht="10.5" customHeight="1">
      <c r="A12" s="1439"/>
      <c r="B12" s="1977" t="s">
        <v>840</v>
      </c>
      <c r="C12" s="1978"/>
      <c r="D12" s="1978"/>
      <c r="E12" s="1978"/>
      <c r="F12" s="1978"/>
      <c r="G12" s="1978"/>
      <c r="H12" s="1978"/>
      <c r="I12" s="1978"/>
      <c r="J12" s="1978"/>
      <c r="K12" s="1978"/>
      <c r="L12" s="1978"/>
      <c r="M12" s="1978"/>
      <c r="N12" s="1978"/>
      <c r="O12" s="1397"/>
    </row>
    <row r="13" spans="1:15" ht="10.5" customHeight="1">
      <c r="A13" s="1439"/>
      <c r="B13" s="1977" t="s">
        <v>841</v>
      </c>
      <c r="C13" s="1978"/>
      <c r="D13" s="1978"/>
      <c r="E13" s="1978"/>
      <c r="F13" s="1978"/>
      <c r="G13" s="1978"/>
      <c r="H13" s="1978"/>
      <c r="I13" s="1978"/>
      <c r="J13" s="1978"/>
      <c r="K13" s="1978"/>
      <c r="L13" s="1978"/>
      <c r="M13" s="1978"/>
      <c r="N13" s="1978"/>
      <c r="O13" s="1397"/>
    </row>
    <row r="14" spans="1:15" ht="10.5" customHeight="1">
      <c r="A14" s="1439"/>
      <c r="B14" s="1977" t="s">
        <v>842</v>
      </c>
      <c r="C14" s="1978"/>
      <c r="D14" s="1978"/>
      <c r="E14" s="1978"/>
      <c r="F14" s="1978"/>
      <c r="G14" s="1978"/>
      <c r="H14" s="1978"/>
      <c r="I14" s="1978"/>
      <c r="J14" s="1978"/>
      <c r="K14" s="1978"/>
      <c r="L14" s="1978"/>
      <c r="M14" s="1978"/>
      <c r="N14" s="1978"/>
      <c r="O14" s="1397"/>
    </row>
    <row r="15" spans="1:15" ht="10.5" customHeight="1">
      <c r="A15" s="1439"/>
      <c r="B15" s="1977" t="s">
        <v>843</v>
      </c>
      <c r="C15" s="1978"/>
      <c r="D15" s="1978"/>
      <c r="E15" s="1978"/>
      <c r="F15" s="1978"/>
      <c r="G15" s="1978"/>
      <c r="H15" s="1978"/>
      <c r="I15" s="1978"/>
      <c r="J15" s="1978"/>
      <c r="K15" s="1978"/>
      <c r="L15" s="1978"/>
      <c r="M15" s="1978"/>
      <c r="N15" s="1978"/>
      <c r="O15" s="1397"/>
    </row>
    <row r="16" spans="1:15" ht="10.5" customHeight="1">
      <c r="A16" s="1439"/>
      <c r="B16" s="1977"/>
      <c r="C16" s="1978"/>
      <c r="D16" s="1978"/>
      <c r="E16" s="1978"/>
      <c r="F16" s="1978"/>
      <c r="G16" s="1978"/>
      <c r="H16" s="1978"/>
      <c r="I16" s="1978"/>
      <c r="J16" s="1978"/>
      <c r="K16" s="1978"/>
      <c r="L16" s="1978"/>
      <c r="M16" s="1978"/>
      <c r="N16" s="1978"/>
      <c r="O16" s="1397"/>
    </row>
    <row r="17" spans="1:15" ht="10.5" customHeight="1">
      <c r="A17" s="1439"/>
      <c r="B17" s="1977" t="s">
        <v>844</v>
      </c>
      <c r="C17" s="1978"/>
      <c r="D17" s="1978"/>
      <c r="E17" s="1978"/>
      <c r="F17" s="1978"/>
      <c r="G17" s="1978"/>
      <c r="H17" s="1978"/>
      <c r="I17" s="1978"/>
      <c r="J17" s="1978"/>
      <c r="K17" s="1978"/>
      <c r="L17" s="1978"/>
      <c r="M17" s="1978"/>
      <c r="N17" s="1978"/>
      <c r="O17" s="1397"/>
    </row>
    <row r="18" spans="1:15" ht="10.5" customHeight="1">
      <c r="A18" s="1439"/>
      <c r="B18" s="1977"/>
      <c r="C18" s="1978"/>
      <c r="D18" s="1978"/>
      <c r="E18" s="1978"/>
      <c r="F18" s="1978"/>
      <c r="G18" s="1978"/>
      <c r="H18" s="1978"/>
      <c r="I18" s="1978"/>
      <c r="J18" s="1978"/>
      <c r="K18" s="1978"/>
      <c r="L18" s="1978"/>
      <c r="M18" s="1978"/>
      <c r="N18" s="1978"/>
      <c r="O18" s="1397"/>
    </row>
    <row r="19" spans="1:15" ht="10.5" customHeight="1">
      <c r="A19" s="1439"/>
      <c r="B19" s="1977" t="s">
        <v>845</v>
      </c>
      <c r="C19" s="1978"/>
      <c r="D19" s="1978"/>
      <c r="E19" s="1978"/>
      <c r="F19" s="1978"/>
      <c r="G19" s="1978"/>
      <c r="H19" s="1978"/>
      <c r="I19" s="1978"/>
      <c r="J19" s="1978"/>
      <c r="K19" s="1978"/>
      <c r="L19" s="1978"/>
      <c r="M19" s="1978"/>
      <c r="N19" s="1978"/>
      <c r="O19" s="1397"/>
    </row>
    <row r="20" spans="1:15" ht="10.5" customHeight="1">
      <c r="A20" s="1439"/>
      <c r="B20" s="1977" t="s">
        <v>846</v>
      </c>
      <c r="C20" s="1978"/>
      <c r="D20" s="1978"/>
      <c r="E20" s="1978"/>
      <c r="F20" s="1978"/>
      <c r="G20" s="1978"/>
      <c r="H20" s="1978"/>
      <c r="I20" s="1978"/>
      <c r="J20" s="1978"/>
      <c r="K20" s="1978"/>
      <c r="L20" s="1978"/>
      <c r="M20" s="1978"/>
      <c r="N20" s="1978"/>
      <c r="O20" s="1397"/>
    </row>
    <row r="21" spans="1:15" ht="10.5" customHeight="1">
      <c r="A21" s="1439"/>
      <c r="B21" s="1977" t="s">
        <v>847</v>
      </c>
      <c r="C21" s="1978"/>
      <c r="D21" s="1978"/>
      <c r="E21" s="1978"/>
      <c r="F21" s="1978"/>
      <c r="G21" s="1978"/>
      <c r="H21" s="1978"/>
      <c r="I21" s="1978"/>
      <c r="J21" s="1978"/>
      <c r="K21" s="1978"/>
      <c r="L21" s="1978"/>
      <c r="M21" s="1978"/>
      <c r="N21" s="1978"/>
      <c r="O21" s="1397"/>
    </row>
    <row r="22" spans="1:15" ht="10.5" customHeight="1">
      <c r="A22" s="1439"/>
      <c r="B22" s="1977" t="s">
        <v>848</v>
      </c>
      <c r="C22" s="1978"/>
      <c r="D22" s="1978"/>
      <c r="E22" s="1978"/>
      <c r="F22" s="1978"/>
      <c r="G22" s="1978"/>
      <c r="H22" s="1978"/>
      <c r="I22" s="1978"/>
      <c r="J22" s="1978"/>
      <c r="K22" s="1978"/>
      <c r="L22" s="1978"/>
      <c r="M22" s="1978"/>
      <c r="N22" s="1978"/>
      <c r="O22" s="1397"/>
    </row>
    <row r="23" spans="1:15" ht="10.5" customHeight="1">
      <c r="A23" s="1439"/>
      <c r="B23" s="1977" t="s">
        <v>849</v>
      </c>
      <c r="C23" s="1978"/>
      <c r="D23" s="1978"/>
      <c r="E23" s="1978"/>
      <c r="F23" s="1978"/>
      <c r="G23" s="1978"/>
      <c r="H23" s="1978"/>
      <c r="I23" s="1978"/>
      <c r="J23" s="1978"/>
      <c r="K23" s="1978"/>
      <c r="L23" s="1978"/>
      <c r="M23" s="1978"/>
      <c r="N23" s="1978"/>
      <c r="O23" s="1397"/>
    </row>
    <row r="24" spans="1:15" ht="10.5" customHeight="1">
      <c r="A24" s="1439"/>
      <c r="B24" s="1977" t="s">
        <v>850</v>
      </c>
      <c r="C24" s="1978"/>
      <c r="D24" s="1978"/>
      <c r="E24" s="1978"/>
      <c r="F24" s="1978"/>
      <c r="G24" s="1978"/>
      <c r="H24" s="1978"/>
      <c r="I24" s="1978"/>
      <c r="J24" s="1978"/>
      <c r="K24" s="1978"/>
      <c r="L24" s="1978"/>
      <c r="M24" s="1978"/>
      <c r="N24" s="1978"/>
      <c r="O24" s="1397"/>
    </row>
    <row r="25" spans="1:15" ht="10.5" customHeight="1">
      <c r="A25" s="1439"/>
      <c r="B25" s="1977"/>
      <c r="C25" s="1978"/>
      <c r="D25" s="1978"/>
      <c r="E25" s="1978"/>
      <c r="F25" s="1978"/>
      <c r="G25" s="1978"/>
      <c r="H25" s="1978"/>
      <c r="I25" s="1978"/>
      <c r="J25" s="1978"/>
      <c r="K25" s="1978"/>
      <c r="L25" s="1978"/>
      <c r="M25" s="1978"/>
      <c r="N25" s="1978"/>
      <c r="O25" s="1397"/>
    </row>
    <row r="26" spans="1:15" ht="10.5" customHeight="1">
      <c r="A26" s="1439"/>
      <c r="B26" s="1977" t="s">
        <v>851</v>
      </c>
      <c r="C26" s="1978"/>
      <c r="D26" s="1978"/>
      <c r="E26" s="1978"/>
      <c r="F26" s="1978"/>
      <c r="G26" s="1978"/>
      <c r="H26" s="1978"/>
      <c r="I26" s="1978"/>
      <c r="J26" s="1978"/>
      <c r="K26" s="1978"/>
      <c r="L26" s="1978"/>
      <c r="M26" s="1978"/>
      <c r="N26" s="1978"/>
      <c r="O26" s="1397"/>
    </row>
    <row r="27" spans="1:15" ht="10.5" customHeight="1">
      <c r="A27" s="1439"/>
      <c r="B27" s="1977"/>
      <c r="C27" s="1978"/>
      <c r="D27" s="1978"/>
      <c r="E27" s="1978"/>
      <c r="F27" s="1978"/>
      <c r="G27" s="1978"/>
      <c r="H27" s="1978"/>
      <c r="I27" s="1978"/>
      <c r="J27" s="1978"/>
      <c r="K27" s="1978"/>
      <c r="L27" s="1978"/>
      <c r="M27" s="1978"/>
      <c r="N27" s="1978"/>
      <c r="O27" s="1397"/>
    </row>
    <row r="28" spans="1:15" ht="10.5" customHeight="1">
      <c r="A28" s="1439"/>
      <c r="B28" s="1977" t="s">
        <v>852</v>
      </c>
      <c r="C28" s="1978"/>
      <c r="D28" s="1978"/>
      <c r="E28" s="1978"/>
      <c r="F28" s="1978"/>
      <c r="G28" s="1978"/>
      <c r="H28" s="1978"/>
      <c r="I28" s="1978"/>
      <c r="J28" s="1978"/>
      <c r="K28" s="1978"/>
      <c r="L28" s="1978"/>
      <c r="M28" s="1978"/>
      <c r="N28" s="1978"/>
      <c r="O28" s="1397"/>
    </row>
    <row r="29" spans="1:15" ht="10.5" customHeight="1">
      <c r="A29" s="1439"/>
      <c r="B29" s="1977" t="s">
        <v>853</v>
      </c>
      <c r="C29" s="1978"/>
      <c r="D29" s="1978"/>
      <c r="E29" s="1978"/>
      <c r="F29" s="1978"/>
      <c r="G29" s="1978"/>
      <c r="H29" s="1978"/>
      <c r="I29" s="1978"/>
      <c r="J29" s="1978"/>
      <c r="K29" s="1978"/>
      <c r="L29" s="1978"/>
      <c r="M29" s="1978"/>
      <c r="N29" s="1978"/>
      <c r="O29" s="1397"/>
    </row>
    <row r="30" spans="1:15" ht="10.5" customHeight="1">
      <c r="A30" s="1439"/>
      <c r="B30" s="1977" t="s">
        <v>854</v>
      </c>
      <c r="C30" s="1978"/>
      <c r="D30" s="1978"/>
      <c r="E30" s="1978"/>
      <c r="F30" s="1978"/>
      <c r="G30" s="1978"/>
      <c r="H30" s="1978"/>
      <c r="I30" s="1978"/>
      <c r="J30" s="1978"/>
      <c r="K30" s="1978"/>
      <c r="L30" s="1978"/>
      <c r="M30" s="1978"/>
      <c r="N30" s="1978"/>
      <c r="O30" s="1397"/>
    </row>
    <row r="31" spans="1:15" ht="10.5" customHeight="1">
      <c r="A31" s="1439"/>
      <c r="B31" s="1977"/>
      <c r="C31" s="1978"/>
      <c r="D31" s="1978"/>
      <c r="E31" s="1978"/>
      <c r="F31" s="1978"/>
      <c r="G31" s="1978"/>
      <c r="H31" s="1978"/>
      <c r="I31" s="1978"/>
      <c r="J31" s="1978"/>
      <c r="K31" s="1978"/>
      <c r="L31" s="1978"/>
      <c r="M31" s="1978"/>
      <c r="N31" s="1978"/>
      <c r="O31" s="1397"/>
    </row>
    <row r="32" spans="1:15" ht="10.5" customHeight="1">
      <c r="A32" s="1439"/>
      <c r="B32" s="1977" t="s">
        <v>855</v>
      </c>
      <c r="C32" s="1978"/>
      <c r="D32" s="1978"/>
      <c r="E32" s="1978"/>
      <c r="F32" s="1978"/>
      <c r="G32" s="1978"/>
      <c r="H32" s="1978"/>
      <c r="I32" s="1978"/>
      <c r="J32" s="1978"/>
      <c r="K32" s="1978"/>
      <c r="L32" s="1978"/>
      <c r="M32" s="1978"/>
      <c r="N32" s="1978"/>
      <c r="O32" s="1397"/>
    </row>
    <row r="33" spans="1:15" ht="10.5" customHeight="1">
      <c r="A33" s="1439"/>
      <c r="B33" s="1977" t="s">
        <v>856</v>
      </c>
      <c r="C33" s="1978"/>
      <c r="D33" s="1978"/>
      <c r="E33" s="1978"/>
      <c r="F33" s="1978"/>
      <c r="G33" s="1978"/>
      <c r="H33" s="1978"/>
      <c r="I33" s="1978"/>
      <c r="J33" s="1978"/>
      <c r="K33" s="1978"/>
      <c r="L33" s="1978"/>
      <c r="M33" s="1978"/>
      <c r="N33" s="1978"/>
      <c r="O33" s="1397"/>
    </row>
    <row r="34" spans="1:15" ht="10.5" customHeight="1">
      <c r="A34" s="1439"/>
      <c r="B34" s="1977"/>
      <c r="C34" s="1978"/>
      <c r="D34" s="1978"/>
      <c r="E34" s="1978"/>
      <c r="F34" s="1978"/>
      <c r="G34" s="1978"/>
      <c r="H34" s="1978"/>
      <c r="I34" s="1978"/>
      <c r="J34" s="1978"/>
      <c r="K34" s="1978"/>
      <c r="L34" s="1978"/>
      <c r="M34" s="1978"/>
      <c r="N34" s="1978"/>
      <c r="O34" s="1397"/>
    </row>
    <row r="35" spans="1:15" ht="10.5" customHeight="1">
      <c r="A35" s="1439"/>
      <c r="B35" s="1977" t="s">
        <v>857</v>
      </c>
      <c r="C35" s="1978"/>
      <c r="D35" s="1978"/>
      <c r="E35" s="1978"/>
      <c r="F35" s="1978"/>
      <c r="G35" s="1978"/>
      <c r="H35" s="1978"/>
      <c r="I35" s="1978"/>
      <c r="J35" s="1978"/>
      <c r="K35" s="1978"/>
      <c r="L35" s="1978"/>
      <c r="M35" s="1978"/>
      <c r="N35" s="1978"/>
      <c r="O35" s="1397"/>
    </row>
    <row r="36" spans="1:15" ht="10.5" customHeight="1">
      <c r="A36" s="1439"/>
      <c r="B36" s="1977" t="s">
        <v>858</v>
      </c>
      <c r="C36" s="1978"/>
      <c r="D36" s="1978"/>
      <c r="E36" s="1978"/>
      <c r="F36" s="1978"/>
      <c r="G36" s="1978"/>
      <c r="H36" s="1978"/>
      <c r="I36" s="1978"/>
      <c r="J36" s="1978"/>
      <c r="K36" s="1978"/>
      <c r="L36" s="1978"/>
      <c r="M36" s="1978"/>
      <c r="N36" s="1978"/>
      <c r="O36" s="1397"/>
    </row>
    <row r="37" spans="1:15" ht="10.5" customHeight="1">
      <c r="A37" s="1439"/>
      <c r="B37" s="1977"/>
      <c r="C37" s="1978"/>
      <c r="D37" s="1978"/>
      <c r="E37" s="1978"/>
      <c r="F37" s="1978"/>
      <c r="G37" s="1978"/>
      <c r="H37" s="1978"/>
      <c r="I37" s="1978"/>
      <c r="J37" s="1978"/>
      <c r="K37" s="1978"/>
      <c r="L37" s="1978"/>
      <c r="M37" s="1978"/>
      <c r="N37" s="1978"/>
      <c r="O37" s="1397"/>
    </row>
    <row r="38" spans="1:15" ht="10.5" customHeight="1">
      <c r="A38" s="1439"/>
      <c r="B38" s="1977" t="s">
        <v>859</v>
      </c>
      <c r="C38" s="1978"/>
      <c r="D38" s="1978"/>
      <c r="E38" s="1978"/>
      <c r="F38" s="1978"/>
      <c r="G38" s="1978"/>
      <c r="H38" s="1978"/>
      <c r="I38" s="1978"/>
      <c r="J38" s="1978"/>
      <c r="K38" s="1978"/>
      <c r="L38" s="1978"/>
      <c r="M38" s="1978"/>
      <c r="N38" s="1978"/>
      <c r="O38" s="1397"/>
    </row>
    <row r="39" spans="1:15" ht="10.5" customHeight="1">
      <c r="A39" s="1439"/>
      <c r="B39" s="1977" t="s">
        <v>860</v>
      </c>
      <c r="C39" s="1978"/>
      <c r="D39" s="1978"/>
      <c r="E39" s="1978"/>
      <c r="F39" s="1978"/>
      <c r="G39" s="1978"/>
      <c r="H39" s="1978"/>
      <c r="I39" s="1978"/>
      <c r="J39" s="1978"/>
      <c r="K39" s="1978"/>
      <c r="L39" s="1978"/>
      <c r="M39" s="1978"/>
      <c r="N39" s="1978"/>
      <c r="O39" s="1397"/>
    </row>
    <row r="40" spans="1:15" ht="10.5" customHeight="1">
      <c r="A40" s="1439"/>
      <c r="B40" s="1977" t="s">
        <v>861</v>
      </c>
      <c r="C40" s="1978"/>
      <c r="D40" s="1978"/>
      <c r="E40" s="1978"/>
      <c r="F40" s="1978"/>
      <c r="G40" s="1978"/>
      <c r="H40" s="1978"/>
      <c r="I40" s="1978"/>
      <c r="J40" s="1978"/>
      <c r="K40" s="1978"/>
      <c r="L40" s="1978"/>
      <c r="M40" s="1978"/>
      <c r="N40" s="1978"/>
      <c r="O40" s="1397"/>
    </row>
    <row r="41" spans="1:15" ht="10.5" customHeight="1">
      <c r="A41" s="1439"/>
      <c r="B41" s="1977"/>
      <c r="C41" s="1978"/>
      <c r="D41" s="1978"/>
      <c r="E41" s="1978"/>
      <c r="F41" s="1978"/>
      <c r="G41" s="1978"/>
      <c r="H41" s="1978"/>
      <c r="I41" s="1978"/>
      <c r="J41" s="1978"/>
      <c r="K41" s="1978"/>
      <c r="L41" s="1978"/>
      <c r="M41" s="1978"/>
      <c r="N41" s="1978"/>
      <c r="O41" s="1397"/>
    </row>
    <row r="42" spans="1:15" ht="10.5" customHeight="1">
      <c r="A42" s="1439"/>
      <c r="B42" s="1977" t="s">
        <v>862</v>
      </c>
      <c r="C42" s="1978"/>
      <c r="D42" s="1978"/>
      <c r="E42" s="1978"/>
      <c r="F42" s="1978"/>
      <c r="G42" s="1978"/>
      <c r="H42" s="1978"/>
      <c r="I42" s="1978"/>
      <c r="J42" s="1978"/>
      <c r="K42" s="1978"/>
      <c r="L42" s="1978"/>
      <c r="M42" s="1978"/>
      <c r="N42" s="1978"/>
      <c r="O42" s="1397"/>
    </row>
    <row r="43" spans="1:15" ht="10.5" customHeight="1">
      <c r="A43" s="1439"/>
      <c r="B43" s="1977" t="s">
        <v>863</v>
      </c>
      <c r="C43" s="1978"/>
      <c r="D43" s="1978"/>
      <c r="E43" s="1978"/>
      <c r="F43" s="1978"/>
      <c r="G43" s="1978"/>
      <c r="H43" s="1978"/>
      <c r="I43" s="1978"/>
      <c r="J43" s="1978"/>
      <c r="K43" s="1978"/>
      <c r="L43" s="1978"/>
      <c r="M43" s="1978"/>
      <c r="N43" s="1978"/>
      <c r="O43" s="1397"/>
    </row>
    <row r="44" spans="1:15" ht="10.5" customHeight="1">
      <c r="A44" s="1439"/>
      <c r="B44" s="1977" t="s">
        <v>864</v>
      </c>
      <c r="C44" s="1978"/>
      <c r="D44" s="1978"/>
      <c r="E44" s="1978"/>
      <c r="F44" s="1978"/>
      <c r="G44" s="1978"/>
      <c r="H44" s="1978"/>
      <c r="I44" s="1978"/>
      <c r="J44" s="1978"/>
      <c r="K44" s="1978"/>
      <c r="L44" s="1978"/>
      <c r="M44" s="1978"/>
      <c r="N44" s="1978"/>
      <c r="O44" s="1397"/>
    </row>
    <row r="45" spans="1:15" ht="10.5" customHeight="1">
      <c r="A45" s="1439"/>
      <c r="B45" s="1977" t="s">
        <v>865</v>
      </c>
      <c r="C45" s="1978"/>
      <c r="D45" s="1978"/>
      <c r="E45" s="1978"/>
      <c r="F45" s="1978"/>
      <c r="G45" s="1978"/>
      <c r="H45" s="1978"/>
      <c r="I45" s="1978"/>
      <c r="J45" s="1978"/>
      <c r="K45" s="1978"/>
      <c r="L45" s="1978"/>
      <c r="M45" s="1978"/>
      <c r="N45" s="1978"/>
      <c r="O45" s="1397"/>
    </row>
    <row r="46" spans="1:15" ht="10.5" customHeight="1">
      <c r="A46" s="1439"/>
      <c r="B46" s="1977" t="s">
        <v>866</v>
      </c>
      <c r="C46" s="1978"/>
      <c r="D46" s="1978"/>
      <c r="E46" s="1978"/>
      <c r="F46" s="1978"/>
      <c r="G46" s="1978"/>
      <c r="H46" s="1978"/>
      <c r="I46" s="1978"/>
      <c r="J46" s="1978"/>
      <c r="K46" s="1978"/>
      <c r="L46" s="1978"/>
      <c r="M46" s="1978"/>
      <c r="N46" s="1978"/>
      <c r="O46" s="1397"/>
    </row>
    <row r="47" spans="1:15" ht="10.5" customHeight="1">
      <c r="A47" s="1439"/>
      <c r="B47" s="1977"/>
      <c r="C47" s="1978"/>
      <c r="D47" s="1978"/>
      <c r="E47" s="1978"/>
      <c r="F47" s="1978"/>
      <c r="G47" s="1978"/>
      <c r="H47" s="1978"/>
      <c r="I47" s="1978"/>
      <c r="J47" s="1978"/>
      <c r="K47" s="1978"/>
      <c r="L47" s="1978"/>
      <c r="M47" s="1978"/>
      <c r="N47" s="1978"/>
      <c r="O47" s="1397"/>
    </row>
    <row r="48" spans="1:15" ht="10.5" customHeight="1">
      <c r="A48" s="1439"/>
      <c r="B48" s="1977" t="s">
        <v>867</v>
      </c>
      <c r="C48" s="1978"/>
      <c r="D48" s="1978"/>
      <c r="E48" s="1978"/>
      <c r="F48" s="1978"/>
      <c r="G48" s="1978"/>
      <c r="H48" s="1978"/>
      <c r="I48" s="1978"/>
      <c r="J48" s="1978"/>
      <c r="K48" s="1978"/>
      <c r="L48" s="1978"/>
      <c r="M48" s="1978"/>
      <c r="N48" s="1978"/>
      <c r="O48" s="1397"/>
    </row>
    <row r="49" spans="1:15" ht="10.5" customHeight="1">
      <c r="A49" s="1439"/>
      <c r="B49" s="1977" t="s">
        <v>868</v>
      </c>
      <c r="C49" s="1978"/>
      <c r="D49" s="1978"/>
      <c r="E49" s="1978"/>
      <c r="F49" s="1978"/>
      <c r="G49" s="1978"/>
      <c r="H49" s="1978"/>
      <c r="I49" s="1978"/>
      <c r="J49" s="1978"/>
      <c r="K49" s="1978"/>
      <c r="L49" s="1978"/>
      <c r="M49" s="1978"/>
      <c r="N49" s="1978"/>
      <c r="O49" s="1397"/>
    </row>
    <row r="50" spans="1:15" ht="10.5" customHeight="1">
      <c r="A50" s="1439"/>
      <c r="B50" s="1977" t="s">
        <v>869</v>
      </c>
      <c r="C50" s="1978"/>
      <c r="D50" s="1978"/>
      <c r="E50" s="1978"/>
      <c r="F50" s="1978"/>
      <c r="G50" s="1978"/>
      <c r="H50" s="1978"/>
      <c r="I50" s="1978"/>
      <c r="J50" s="1978"/>
      <c r="K50" s="1978"/>
      <c r="L50" s="1978"/>
      <c r="M50" s="1978"/>
      <c r="N50" s="1978"/>
      <c r="O50" s="1397"/>
    </row>
    <row r="51" spans="1:15" ht="10.5" customHeight="1">
      <c r="A51" s="1439"/>
      <c r="B51" s="1977"/>
      <c r="C51" s="1978"/>
      <c r="D51" s="1978"/>
      <c r="E51" s="1978"/>
      <c r="F51" s="1978"/>
      <c r="G51" s="1978"/>
      <c r="H51" s="1978"/>
      <c r="I51" s="1978"/>
      <c r="J51" s="1978"/>
      <c r="K51" s="1978"/>
      <c r="L51" s="1978"/>
      <c r="M51" s="1978"/>
      <c r="N51" s="1978"/>
      <c r="O51" s="1397"/>
    </row>
    <row r="52" spans="1:15" ht="10.5" customHeight="1">
      <c r="A52" s="1439"/>
      <c r="B52" s="1977" t="s">
        <v>870</v>
      </c>
      <c r="C52" s="1978"/>
      <c r="D52" s="1978"/>
      <c r="E52" s="1978"/>
      <c r="F52" s="1978"/>
      <c r="G52" s="1978"/>
      <c r="H52" s="1978"/>
      <c r="I52" s="1978"/>
      <c r="J52" s="1978"/>
      <c r="K52" s="1978"/>
      <c r="L52" s="1978"/>
      <c r="M52" s="1978"/>
      <c r="N52" s="1978"/>
      <c r="O52" s="1397"/>
    </row>
    <row r="53" spans="1:15" ht="10.5" customHeight="1">
      <c r="A53" s="1439"/>
      <c r="B53" s="1977" t="s">
        <v>871</v>
      </c>
      <c r="C53" s="1978"/>
      <c r="D53" s="1978"/>
      <c r="E53" s="1978"/>
      <c r="F53" s="1978"/>
      <c r="G53" s="1978"/>
      <c r="H53" s="1978"/>
      <c r="I53" s="1978"/>
      <c r="J53" s="1978"/>
      <c r="K53" s="1978"/>
      <c r="L53" s="1978"/>
      <c r="M53" s="1978"/>
      <c r="N53" s="1978"/>
      <c r="O53" s="1397"/>
    </row>
    <row r="54" spans="1:15" ht="10.5" customHeight="1">
      <c r="A54" s="1439"/>
      <c r="B54" s="1977" t="s">
        <v>872</v>
      </c>
      <c r="C54" s="1978"/>
      <c r="D54" s="1978"/>
      <c r="E54" s="1978"/>
      <c r="F54" s="1978"/>
      <c r="G54" s="1978"/>
      <c r="H54" s="1978"/>
      <c r="I54" s="1978"/>
      <c r="J54" s="1978"/>
      <c r="K54" s="1978"/>
      <c r="L54" s="1978"/>
      <c r="M54" s="1978"/>
      <c r="N54" s="1978"/>
      <c r="O54" s="1397"/>
    </row>
    <row r="55" spans="1:15" ht="10.5" customHeight="1">
      <c r="A55" s="1439"/>
      <c r="B55" s="1977" t="s">
        <v>873</v>
      </c>
      <c r="C55" s="1978"/>
      <c r="D55" s="1978"/>
      <c r="E55" s="1978"/>
      <c r="F55" s="1978"/>
      <c r="G55" s="1978"/>
      <c r="H55" s="1978"/>
      <c r="I55" s="1978"/>
      <c r="J55" s="1978"/>
      <c r="K55" s="1978"/>
      <c r="L55" s="1978"/>
      <c r="M55" s="1978"/>
      <c r="N55" s="1978"/>
      <c r="O55" s="1397"/>
    </row>
    <row r="56" spans="1:15" ht="10.5" customHeight="1">
      <c r="A56" s="1439"/>
      <c r="B56" s="1977" t="s">
        <v>874</v>
      </c>
      <c r="C56" s="1978"/>
      <c r="D56" s="1978"/>
      <c r="E56" s="1978"/>
      <c r="F56" s="1978"/>
      <c r="G56" s="1978"/>
      <c r="H56" s="1978"/>
      <c r="I56" s="1978"/>
      <c r="J56" s="1978"/>
      <c r="K56" s="1978"/>
      <c r="L56" s="1978"/>
      <c r="M56" s="1978"/>
      <c r="N56" s="1978"/>
      <c r="O56" s="1397"/>
    </row>
    <row r="57" spans="1:15" ht="10.5" customHeight="1">
      <c r="A57" s="1439"/>
      <c r="B57" s="1977"/>
      <c r="C57" s="1978"/>
      <c r="D57" s="1978"/>
      <c r="E57" s="1978"/>
      <c r="F57" s="1978"/>
      <c r="G57" s="1978"/>
      <c r="H57" s="1978"/>
      <c r="I57" s="1978"/>
      <c r="J57" s="1978"/>
      <c r="K57" s="1978"/>
      <c r="L57" s="1978"/>
      <c r="M57" s="1978"/>
      <c r="N57" s="1978"/>
      <c r="O57" s="1397"/>
    </row>
    <row r="58" spans="1:15" ht="10.5" customHeight="1">
      <c r="A58" s="1439"/>
      <c r="B58" s="1977" t="s">
        <v>875</v>
      </c>
      <c r="C58" s="1978"/>
      <c r="D58" s="1978"/>
      <c r="E58" s="1978"/>
      <c r="F58" s="1978"/>
      <c r="G58" s="1978"/>
      <c r="H58" s="1978"/>
      <c r="I58" s="1978"/>
      <c r="J58" s="1978"/>
      <c r="K58" s="1978"/>
      <c r="L58" s="1978"/>
      <c r="M58" s="1978"/>
      <c r="N58" s="1978"/>
      <c r="O58" s="1397"/>
    </row>
    <row r="59" spans="1:15" ht="10.5" customHeight="1">
      <c r="A59" s="1439"/>
      <c r="B59" s="1977" t="s">
        <v>876</v>
      </c>
      <c r="C59" s="1978"/>
      <c r="D59" s="1978"/>
      <c r="E59" s="1978"/>
      <c r="F59" s="1978"/>
      <c r="G59" s="1978"/>
      <c r="H59" s="1978"/>
      <c r="I59" s="1978"/>
      <c r="J59" s="1978"/>
      <c r="K59" s="1978"/>
      <c r="L59" s="1978"/>
      <c r="M59" s="1978"/>
      <c r="N59" s="1978"/>
      <c r="O59" s="1397"/>
    </row>
    <row r="60" spans="1:15" ht="10.5" customHeight="1">
      <c r="A60" s="1439"/>
      <c r="B60" s="1977" t="s">
        <v>877</v>
      </c>
      <c r="C60" s="1978"/>
      <c r="D60" s="1978"/>
      <c r="E60" s="1978"/>
      <c r="F60" s="1978"/>
      <c r="G60" s="1978"/>
      <c r="H60" s="1978"/>
      <c r="I60" s="1978"/>
      <c r="J60" s="1978"/>
      <c r="K60" s="1978"/>
      <c r="L60" s="1978"/>
      <c r="M60" s="1978"/>
      <c r="N60" s="1978"/>
      <c r="O60" s="1397"/>
    </row>
    <row r="61" spans="1:15" ht="10.5" customHeight="1">
      <c r="A61" s="1439"/>
      <c r="B61" s="1977" t="s">
        <v>878</v>
      </c>
      <c r="C61" s="1978"/>
      <c r="D61" s="1978"/>
      <c r="E61" s="1978"/>
      <c r="F61" s="1978"/>
      <c r="G61" s="1978"/>
      <c r="H61" s="1978"/>
      <c r="I61" s="1978"/>
      <c r="J61" s="1978"/>
      <c r="K61" s="1978"/>
      <c r="L61" s="1978"/>
      <c r="M61" s="1978"/>
      <c r="N61" s="1978"/>
      <c r="O61" s="1397"/>
    </row>
    <row r="62" spans="1:15" ht="10.5" customHeight="1">
      <c r="A62" s="1439"/>
      <c r="B62" s="1977" t="s">
        <v>879</v>
      </c>
      <c r="C62" s="1978"/>
      <c r="D62" s="1978"/>
      <c r="E62" s="1978"/>
      <c r="F62" s="1978"/>
      <c r="G62" s="1978"/>
      <c r="H62" s="1978"/>
      <c r="I62" s="1978"/>
      <c r="J62" s="1978"/>
      <c r="K62" s="1978"/>
      <c r="L62" s="1978"/>
      <c r="M62" s="1978"/>
      <c r="N62" s="1978"/>
      <c r="O62" s="1397"/>
    </row>
    <row r="63" spans="1:15" ht="10.5" customHeight="1">
      <c r="A63" s="1439"/>
      <c r="B63" s="1977"/>
      <c r="C63" s="1978"/>
      <c r="D63" s="1978"/>
      <c r="E63" s="1978"/>
      <c r="F63" s="1978"/>
      <c r="G63" s="1978"/>
      <c r="H63" s="1978"/>
      <c r="I63" s="1978"/>
      <c r="J63" s="1978"/>
      <c r="K63" s="1978"/>
      <c r="L63" s="1978"/>
      <c r="M63" s="1978"/>
      <c r="N63" s="1978"/>
      <c r="O63" s="1397"/>
    </row>
    <row r="64" spans="1:15" ht="10.5" customHeight="1">
      <c r="A64" s="1439"/>
      <c r="B64" s="1977" t="s">
        <v>880</v>
      </c>
      <c r="C64" s="1978"/>
      <c r="D64" s="1978"/>
      <c r="E64" s="1978"/>
      <c r="F64" s="1978"/>
      <c r="G64" s="1978"/>
      <c r="H64" s="1978"/>
      <c r="I64" s="1978"/>
      <c r="J64" s="1978"/>
      <c r="K64" s="1978"/>
      <c r="L64" s="1978"/>
      <c r="M64" s="1978"/>
      <c r="N64" s="1978"/>
      <c r="O64" s="1397"/>
    </row>
    <row r="65" spans="1:15" ht="10.5" customHeight="1">
      <c r="A65" s="1439"/>
      <c r="B65" s="1977" t="s">
        <v>881</v>
      </c>
      <c r="C65" s="1978"/>
      <c r="D65" s="1978"/>
      <c r="E65" s="1978"/>
      <c r="F65" s="1978"/>
      <c r="G65" s="1978"/>
      <c r="H65" s="1978"/>
      <c r="I65" s="1978"/>
      <c r="J65" s="1978"/>
      <c r="K65" s="1978"/>
      <c r="L65" s="1978"/>
      <c r="M65" s="1978"/>
      <c r="N65" s="1978"/>
      <c r="O65" s="1397"/>
    </row>
    <row r="66" spans="1:15" ht="9" customHeight="1">
      <c r="A66" s="1439"/>
      <c r="B66" s="1977" t="s">
        <v>882</v>
      </c>
      <c r="C66" s="1978"/>
      <c r="D66" s="1978"/>
      <c r="E66" s="1978"/>
      <c r="F66" s="1978"/>
      <c r="G66" s="1978"/>
      <c r="H66" s="1978"/>
      <c r="I66" s="1978"/>
      <c r="J66" s="1978"/>
      <c r="K66" s="1978"/>
      <c r="L66" s="1978"/>
      <c r="M66" s="1978"/>
      <c r="N66" s="1978"/>
      <c r="O66" s="1397"/>
    </row>
    <row r="67" spans="1:15" ht="10.5" customHeight="1">
      <c r="A67" s="1439"/>
      <c r="C67" s="1978"/>
      <c r="D67" s="1978"/>
      <c r="E67" s="1978"/>
      <c r="F67" s="1978"/>
      <c r="G67" s="1978"/>
      <c r="H67" s="1978"/>
      <c r="I67" s="1978"/>
      <c r="J67" s="1978"/>
      <c r="K67" s="1978"/>
      <c r="L67" s="1978"/>
      <c r="M67" s="1978"/>
      <c r="N67" s="1978"/>
      <c r="O67" s="1397"/>
    </row>
    <row r="68" spans="1:15" ht="10.5" customHeight="1">
      <c r="A68" s="1439"/>
      <c r="C68" s="1978"/>
      <c r="D68" s="1978"/>
      <c r="E68" s="1978"/>
      <c r="F68" s="1978"/>
      <c r="G68" s="1978"/>
      <c r="H68" s="1978"/>
      <c r="I68" s="1978"/>
      <c r="J68" s="1978"/>
      <c r="K68" s="1978"/>
      <c r="L68" s="1978"/>
      <c r="M68" s="1978"/>
      <c r="N68" s="1978"/>
      <c r="O68" s="1397"/>
    </row>
    <row r="69" spans="1:15" ht="10.5" customHeight="1">
      <c r="A69" s="1439"/>
      <c r="B69" s="1977"/>
      <c r="C69" s="1978"/>
      <c r="D69" s="1978"/>
      <c r="E69" s="1978"/>
      <c r="F69" s="1978"/>
      <c r="G69" s="1978"/>
      <c r="H69" s="1978"/>
      <c r="I69" s="1978"/>
      <c r="J69" s="1978"/>
      <c r="K69" s="1978"/>
      <c r="L69" s="1978"/>
      <c r="M69" s="1978"/>
      <c r="N69" s="1978"/>
      <c r="O69" s="1397"/>
    </row>
    <row r="70" spans="1:15" ht="12" customHeight="1">
      <c r="A70" s="1979"/>
      <c r="B70" s="1980"/>
      <c r="C70" s="1980"/>
      <c r="D70" s="1980"/>
      <c r="E70" s="1980"/>
      <c r="F70" s="1980"/>
      <c r="G70" s="1980"/>
      <c r="H70" s="1980"/>
      <c r="I70" s="1980"/>
      <c r="J70" s="1980"/>
      <c r="K70" s="1980"/>
      <c r="L70" s="1980"/>
      <c r="M70" s="1980"/>
      <c r="N70" s="1980"/>
      <c r="O70" s="2770"/>
    </row>
  </sheetData>
  <pageMargins left="0.65" right="0.25" top="0.5" bottom="0.5" header="0.25" footer="0.25"/>
  <pageSetup scale="93" orientation="portrait" horizontalDpi="1200" verticalDpi="1200" r:id="rId1"/>
  <headerFooter alignWithMargins="0">
    <oddHeader>&amp;L&amp;"Arial,Regular"&amp;8 92&amp;R&amp;"Arial,Regular"&amp;8Road Initials: UPRR  Year: 2012</oddHeader>
    <oddFooter>&amp;L&amp;"Arial,Regular"&amp;8Railroad Annual Report R-1</oddFooter>
  </headerFooter>
</worksheet>
</file>

<file path=xl/worksheets/sheet82.xml><?xml version="1.0" encoding="utf-8"?>
<worksheet xmlns="http://schemas.openxmlformats.org/spreadsheetml/2006/main" xmlns:r="http://schemas.openxmlformats.org/officeDocument/2006/relationships">
  <sheetPr codeName="Sheet82"/>
  <dimension ref="A1:O69"/>
  <sheetViews>
    <sheetView zoomScaleNormal="100" workbookViewId="0"/>
  </sheetViews>
  <sheetFormatPr defaultColWidth="5.625" defaultRowHeight="9"/>
  <cols>
    <col min="1" max="1" width="2.625" style="2976" customWidth="1"/>
    <col min="2" max="14" width="5.625" style="2976"/>
    <col min="15" max="15" width="9.875" style="2976" customWidth="1"/>
    <col min="16" max="16384" width="5.625" style="2976"/>
  </cols>
  <sheetData>
    <row r="1" spans="1:15" ht="10.5" customHeight="1">
      <c r="A1" s="2615"/>
      <c r="B1" s="1537"/>
      <c r="C1" s="1537"/>
      <c r="D1" s="1537"/>
      <c r="E1" s="1537"/>
      <c r="F1" s="1537"/>
      <c r="G1" s="1537"/>
      <c r="H1" s="1537"/>
      <c r="I1" s="1537"/>
      <c r="J1" s="1537"/>
      <c r="K1" s="1537"/>
      <c r="L1" s="1537"/>
      <c r="M1" s="2926"/>
      <c r="N1" s="1537"/>
      <c r="O1" s="2616"/>
    </row>
    <row r="2" spans="1:15" ht="10.5" customHeight="1">
      <c r="A2" s="1540" t="s">
        <v>883</v>
      </c>
      <c r="B2" s="2613"/>
      <c r="C2" s="2613"/>
      <c r="D2" s="2613"/>
      <c r="E2" s="2613"/>
      <c r="F2" s="2613"/>
      <c r="G2" s="2613"/>
      <c r="H2" s="2613"/>
      <c r="I2" s="2613"/>
      <c r="J2" s="2613"/>
      <c r="K2" s="2613"/>
      <c r="L2" s="2613"/>
      <c r="M2" s="976"/>
      <c r="N2" s="2613"/>
      <c r="O2" s="2614"/>
    </row>
    <row r="3" spans="1:15" ht="10.5" customHeight="1">
      <c r="A3" s="1540"/>
      <c r="B3" s="2613"/>
      <c r="C3" s="2613"/>
      <c r="D3" s="2613"/>
      <c r="E3" s="2613"/>
      <c r="F3" s="2613"/>
      <c r="G3" s="2613"/>
      <c r="H3" s="2613"/>
      <c r="I3" s="2613"/>
      <c r="J3" s="2613"/>
      <c r="K3" s="2613"/>
      <c r="L3" s="2613"/>
      <c r="M3" s="976"/>
      <c r="N3" s="2613"/>
      <c r="O3" s="1538"/>
    </row>
    <row r="4" spans="1:15" ht="10.5" customHeight="1">
      <c r="A4" s="1439"/>
      <c r="B4" s="1977" t="s">
        <v>884</v>
      </c>
      <c r="C4" s="1978"/>
      <c r="D4" s="1978"/>
      <c r="E4" s="1978"/>
      <c r="F4" s="1978"/>
      <c r="G4" s="1978"/>
      <c r="H4" s="1978"/>
      <c r="I4" s="1978"/>
      <c r="J4" s="1978"/>
      <c r="K4" s="1978"/>
      <c r="L4" s="1978"/>
      <c r="M4" s="1978"/>
      <c r="N4" s="1978"/>
      <c r="O4" s="1397"/>
    </row>
    <row r="5" spans="1:15" ht="10.5" customHeight="1">
      <c r="A5" s="1439"/>
      <c r="B5" s="1977" t="s">
        <v>885</v>
      </c>
      <c r="C5" s="1978"/>
      <c r="D5" s="1978"/>
      <c r="E5" s="1978"/>
      <c r="F5" s="1978"/>
      <c r="G5" s="1978"/>
      <c r="H5" s="1978"/>
      <c r="I5" s="1978"/>
      <c r="J5" s="1978"/>
      <c r="K5" s="1978"/>
      <c r="L5" s="1978"/>
      <c r="M5" s="1978"/>
      <c r="N5" s="1978"/>
      <c r="O5" s="1397"/>
    </row>
    <row r="6" spans="1:15" ht="10.5" customHeight="1">
      <c r="A6" s="1439"/>
      <c r="B6" s="1977" t="s">
        <v>886</v>
      </c>
      <c r="C6" s="1978"/>
      <c r="D6" s="1978"/>
      <c r="E6" s="1978"/>
      <c r="F6" s="1978"/>
      <c r="G6" s="1978"/>
      <c r="H6" s="1978"/>
      <c r="I6" s="1978"/>
      <c r="J6" s="1978"/>
      <c r="K6" s="1978"/>
      <c r="L6" s="1978"/>
      <c r="M6" s="1978"/>
      <c r="N6" s="1978"/>
      <c r="O6" s="1397"/>
    </row>
    <row r="7" spans="1:15" ht="10.5" customHeight="1">
      <c r="A7" s="1439"/>
      <c r="B7" s="1977" t="s">
        <v>887</v>
      </c>
      <c r="C7" s="1978"/>
      <c r="D7" s="1978"/>
      <c r="E7" s="1978"/>
      <c r="F7" s="1978"/>
      <c r="G7" s="1978"/>
      <c r="H7" s="1978"/>
      <c r="I7" s="1978"/>
      <c r="J7" s="1978"/>
      <c r="K7" s="1978"/>
      <c r="L7" s="1978"/>
      <c r="M7" s="1978"/>
      <c r="N7" s="1978"/>
      <c r="O7" s="1397"/>
    </row>
    <row r="8" spans="1:15" ht="10.5" customHeight="1">
      <c r="A8" s="1439"/>
      <c r="B8" s="1977" t="s">
        <v>888</v>
      </c>
      <c r="C8" s="1978"/>
      <c r="D8" s="1978"/>
      <c r="E8" s="1978"/>
      <c r="F8" s="1978"/>
      <c r="G8" s="1978"/>
      <c r="H8" s="1978"/>
      <c r="I8" s="1978"/>
      <c r="J8" s="1978"/>
      <c r="K8" s="1978"/>
      <c r="L8" s="1978"/>
      <c r="M8" s="1978"/>
      <c r="N8" s="1978"/>
      <c r="O8" s="1397"/>
    </row>
    <row r="9" spans="1:15" ht="10.5" customHeight="1">
      <c r="A9" s="1439"/>
      <c r="B9" s="1977"/>
      <c r="C9" s="1978"/>
      <c r="D9" s="1978"/>
      <c r="E9" s="1978"/>
      <c r="F9" s="1978"/>
      <c r="G9" s="1978"/>
      <c r="H9" s="1978"/>
      <c r="I9" s="1978"/>
      <c r="J9" s="1978"/>
      <c r="K9" s="1978"/>
      <c r="L9" s="1978"/>
      <c r="M9" s="1978"/>
      <c r="N9" s="1978"/>
      <c r="O9" s="1397"/>
    </row>
    <row r="10" spans="1:15" ht="10.5" customHeight="1">
      <c r="A10" s="1439"/>
      <c r="B10" s="1977" t="s">
        <v>889</v>
      </c>
      <c r="C10" s="1978"/>
      <c r="D10" s="1978"/>
      <c r="E10" s="1978"/>
      <c r="F10" s="1978"/>
      <c r="G10" s="1978"/>
      <c r="H10" s="1978"/>
      <c r="I10" s="1978"/>
      <c r="J10" s="1978"/>
      <c r="K10" s="1978"/>
      <c r="L10" s="1978"/>
      <c r="M10" s="1978"/>
      <c r="N10" s="1978"/>
      <c r="O10" s="1397"/>
    </row>
    <row r="11" spans="1:15" ht="10.5" customHeight="1">
      <c r="A11" s="1439"/>
      <c r="B11" s="1977" t="s">
        <v>890</v>
      </c>
      <c r="C11" s="1978"/>
      <c r="D11" s="1978"/>
      <c r="E11" s="1978"/>
      <c r="F11" s="1978"/>
      <c r="G11" s="1978"/>
      <c r="H11" s="1978"/>
      <c r="I11" s="1978"/>
      <c r="J11" s="1978"/>
      <c r="K11" s="1978"/>
      <c r="L11" s="1978"/>
      <c r="M11" s="1978"/>
      <c r="N11" s="1978"/>
      <c r="O11" s="1397"/>
    </row>
    <row r="12" spans="1:15" ht="10.5" customHeight="1">
      <c r="A12" s="1439"/>
      <c r="B12" s="1977" t="s">
        <v>891</v>
      </c>
      <c r="C12" s="1978"/>
      <c r="D12" s="1978"/>
      <c r="E12" s="1978"/>
      <c r="F12" s="1978"/>
      <c r="G12" s="1978"/>
      <c r="H12" s="1978"/>
      <c r="I12" s="1978"/>
      <c r="J12" s="1978"/>
      <c r="K12" s="1978"/>
      <c r="L12" s="1978"/>
      <c r="M12" s="1978"/>
      <c r="N12" s="1978"/>
      <c r="O12" s="1397"/>
    </row>
    <row r="13" spans="1:15" ht="10.5" customHeight="1">
      <c r="A13" s="1439"/>
      <c r="B13" s="1978"/>
      <c r="C13" s="1978"/>
      <c r="D13" s="1978"/>
      <c r="E13" s="1978"/>
      <c r="F13" s="1978"/>
      <c r="G13" s="1978"/>
      <c r="H13" s="1978"/>
      <c r="I13" s="1978"/>
      <c r="J13" s="1978"/>
      <c r="K13" s="1978"/>
      <c r="L13" s="1978"/>
      <c r="M13" s="1978"/>
      <c r="N13" s="1978"/>
      <c r="O13" s="1397"/>
    </row>
    <row r="14" spans="1:15" ht="10.5" customHeight="1">
      <c r="A14" s="1439"/>
      <c r="B14" s="1977" t="s">
        <v>892</v>
      </c>
      <c r="C14" s="1978"/>
      <c r="D14" s="1978"/>
      <c r="E14" s="1978"/>
      <c r="F14" s="1978"/>
      <c r="G14" s="1978"/>
      <c r="H14" s="1978"/>
      <c r="I14" s="1978"/>
      <c r="J14" s="1978"/>
      <c r="K14" s="1978"/>
      <c r="L14" s="1978"/>
      <c r="M14" s="1978"/>
      <c r="N14" s="1978"/>
      <c r="O14" s="1397"/>
    </row>
    <row r="15" spans="1:15" ht="10.5" customHeight="1">
      <c r="A15" s="1439"/>
      <c r="B15" s="1977" t="s">
        <v>893</v>
      </c>
      <c r="C15" s="1978"/>
      <c r="D15" s="1978"/>
      <c r="E15" s="1978"/>
      <c r="F15" s="1978"/>
      <c r="G15" s="1978"/>
      <c r="H15" s="1978"/>
      <c r="I15" s="1978"/>
      <c r="J15" s="1978"/>
      <c r="K15" s="1978"/>
      <c r="L15" s="1978"/>
      <c r="M15" s="1978"/>
      <c r="N15" s="1978"/>
      <c r="O15" s="1397"/>
    </row>
    <row r="16" spans="1:15" ht="10.5" customHeight="1">
      <c r="A16" s="1439"/>
      <c r="B16" s="1977" t="s">
        <v>894</v>
      </c>
      <c r="C16" s="1978"/>
      <c r="D16" s="1978"/>
      <c r="E16" s="1978"/>
      <c r="F16" s="1978"/>
      <c r="G16" s="1978"/>
      <c r="H16" s="1978"/>
      <c r="I16" s="1978"/>
      <c r="J16" s="1978"/>
      <c r="K16" s="1978"/>
      <c r="L16" s="1978"/>
      <c r="M16" s="1978"/>
      <c r="N16" s="1978"/>
      <c r="O16" s="1397"/>
    </row>
    <row r="17" spans="1:15" ht="10.5" customHeight="1">
      <c r="A17" s="1439"/>
      <c r="B17" s="1977" t="s">
        <v>895</v>
      </c>
      <c r="C17" s="1978"/>
      <c r="D17" s="1978"/>
      <c r="E17" s="1978"/>
      <c r="F17" s="1978"/>
      <c r="G17" s="1978"/>
      <c r="H17" s="1978"/>
      <c r="I17" s="1978"/>
      <c r="J17" s="1978"/>
      <c r="K17" s="1978"/>
      <c r="L17" s="1978"/>
      <c r="M17" s="1978"/>
      <c r="N17" s="1978"/>
      <c r="O17" s="1397"/>
    </row>
    <row r="18" spans="1:15" ht="10.5" customHeight="1">
      <c r="A18" s="1439"/>
      <c r="B18" s="1977" t="s">
        <v>896</v>
      </c>
      <c r="C18" s="1978"/>
      <c r="D18" s="1978"/>
      <c r="E18" s="1978"/>
      <c r="F18" s="1978"/>
      <c r="G18" s="1978"/>
      <c r="H18" s="1978"/>
      <c r="I18" s="1978"/>
      <c r="J18" s="1978"/>
      <c r="K18" s="1978"/>
      <c r="L18" s="1978"/>
      <c r="M18" s="1978"/>
      <c r="N18" s="1978"/>
      <c r="O18" s="1397"/>
    </row>
    <row r="19" spans="1:15" ht="10.5" customHeight="1">
      <c r="A19" s="1439"/>
      <c r="B19" s="1977" t="s">
        <v>897</v>
      </c>
      <c r="C19" s="1978"/>
      <c r="D19" s="1978"/>
      <c r="E19" s="1978"/>
      <c r="F19" s="1978"/>
      <c r="G19" s="1978"/>
      <c r="H19" s="1978"/>
      <c r="I19" s="1978"/>
      <c r="J19" s="1978"/>
      <c r="K19" s="1978"/>
      <c r="L19" s="1978"/>
      <c r="M19" s="1978"/>
      <c r="N19" s="1978"/>
      <c r="O19" s="1397"/>
    </row>
    <row r="20" spans="1:15" ht="10.5" customHeight="1">
      <c r="A20" s="1439"/>
      <c r="B20" s="1978"/>
      <c r="C20" s="1978"/>
      <c r="D20" s="1978"/>
      <c r="E20" s="1978"/>
      <c r="F20" s="1978"/>
      <c r="G20" s="1978"/>
      <c r="H20" s="1978"/>
      <c r="I20" s="1978"/>
      <c r="J20" s="1978"/>
      <c r="K20" s="1978"/>
      <c r="L20" s="1978"/>
      <c r="M20" s="1978"/>
      <c r="N20" s="1978"/>
      <c r="O20" s="1397"/>
    </row>
    <row r="21" spans="1:15" ht="10.5" customHeight="1">
      <c r="A21" s="1439"/>
      <c r="B21" s="1977" t="s">
        <v>898</v>
      </c>
      <c r="C21" s="1978"/>
      <c r="D21" s="1978"/>
      <c r="E21" s="1978"/>
      <c r="F21" s="1978"/>
      <c r="G21" s="1978"/>
      <c r="H21" s="1978"/>
      <c r="I21" s="1978"/>
      <c r="J21" s="1978"/>
      <c r="K21" s="1978"/>
      <c r="L21" s="1978"/>
      <c r="M21" s="1978"/>
      <c r="N21" s="1978"/>
      <c r="O21" s="1397"/>
    </row>
    <row r="22" spans="1:15" ht="10.5" customHeight="1">
      <c r="A22" s="1439"/>
      <c r="B22" s="1977" t="s">
        <v>899</v>
      </c>
      <c r="C22" s="1978"/>
      <c r="D22" s="1978"/>
      <c r="E22" s="1978"/>
      <c r="F22" s="1978"/>
      <c r="G22" s="1978"/>
      <c r="H22" s="1978"/>
      <c r="I22" s="1978"/>
      <c r="J22" s="1978"/>
      <c r="K22" s="1978"/>
      <c r="L22" s="1978"/>
      <c r="M22" s="1978"/>
      <c r="N22" s="1978"/>
      <c r="O22" s="1397"/>
    </row>
    <row r="23" spans="1:15" ht="10.5" customHeight="1">
      <c r="A23" s="1439"/>
      <c r="B23" s="1977" t="s">
        <v>900</v>
      </c>
      <c r="C23" s="1978"/>
      <c r="D23" s="1978"/>
      <c r="E23" s="1978"/>
      <c r="F23" s="1978"/>
      <c r="G23" s="1978"/>
      <c r="H23" s="1978"/>
      <c r="I23" s="1978"/>
      <c r="J23" s="1978"/>
      <c r="K23" s="1978"/>
      <c r="L23" s="1978"/>
      <c r="M23" s="1978"/>
      <c r="N23" s="1978"/>
      <c r="O23" s="1397"/>
    </row>
    <row r="24" spans="1:15" ht="10.5" customHeight="1">
      <c r="A24" s="1439"/>
      <c r="B24" s="1977" t="s">
        <v>901</v>
      </c>
      <c r="C24" s="1978"/>
      <c r="D24" s="1978"/>
      <c r="E24" s="1978"/>
      <c r="F24" s="1978"/>
      <c r="G24" s="1978"/>
      <c r="H24" s="1978"/>
      <c r="I24" s="1978"/>
      <c r="J24" s="1978"/>
      <c r="K24" s="1978"/>
      <c r="L24" s="1978"/>
      <c r="M24" s="1978"/>
      <c r="N24" s="1978"/>
      <c r="O24" s="1397"/>
    </row>
    <row r="25" spans="1:15" ht="10.5" customHeight="1">
      <c r="A25" s="1439"/>
      <c r="B25" s="1977" t="s">
        <v>902</v>
      </c>
      <c r="C25" s="1978"/>
      <c r="D25" s="1978"/>
      <c r="E25" s="1978"/>
      <c r="F25" s="1978"/>
      <c r="G25" s="1978"/>
      <c r="H25" s="1978"/>
      <c r="I25" s="1978"/>
      <c r="J25" s="1978"/>
      <c r="K25" s="1978"/>
      <c r="L25" s="1978"/>
      <c r="M25" s="1978"/>
      <c r="N25" s="1978"/>
      <c r="O25" s="1397"/>
    </row>
    <row r="26" spans="1:15" ht="10.5" customHeight="1">
      <c r="A26" s="1439"/>
      <c r="B26" s="1977" t="s">
        <v>903</v>
      </c>
      <c r="C26" s="1978"/>
      <c r="D26" s="1978"/>
      <c r="E26" s="1978"/>
      <c r="F26" s="1978"/>
      <c r="G26" s="1978"/>
      <c r="H26" s="1978"/>
      <c r="I26" s="1978"/>
      <c r="J26" s="1978"/>
      <c r="K26" s="1978"/>
      <c r="L26" s="1978"/>
      <c r="M26" s="1978"/>
      <c r="N26" s="1978"/>
      <c r="O26" s="1397"/>
    </row>
    <row r="27" spans="1:15" ht="10.5" customHeight="1">
      <c r="A27" s="1439"/>
      <c r="B27" s="1978"/>
      <c r="C27" s="1978"/>
      <c r="D27" s="1978"/>
      <c r="E27" s="1978"/>
      <c r="F27" s="1978"/>
      <c r="G27" s="1978"/>
      <c r="H27" s="1978"/>
      <c r="I27" s="1978"/>
      <c r="J27" s="1978"/>
      <c r="K27" s="1978"/>
      <c r="L27" s="1978"/>
      <c r="M27" s="1978"/>
      <c r="N27" s="1978"/>
      <c r="O27" s="1397"/>
    </row>
    <row r="28" spans="1:15" ht="10.5" customHeight="1">
      <c r="A28" s="1439"/>
      <c r="B28" s="1977" t="s">
        <v>904</v>
      </c>
      <c r="C28" s="1978"/>
      <c r="D28" s="1978"/>
      <c r="E28" s="1978"/>
      <c r="F28" s="1978"/>
      <c r="G28" s="1978"/>
      <c r="H28" s="1978"/>
      <c r="I28" s="1978"/>
      <c r="J28" s="1978"/>
      <c r="K28" s="1978"/>
      <c r="L28" s="1978"/>
      <c r="M28" s="1978"/>
      <c r="N28" s="1978"/>
      <c r="O28" s="1397"/>
    </row>
    <row r="29" spans="1:15" ht="10.5" customHeight="1">
      <c r="A29" s="1439"/>
      <c r="B29" s="1977" t="s">
        <v>905</v>
      </c>
      <c r="C29" s="1978"/>
      <c r="D29" s="1978"/>
      <c r="E29" s="1978"/>
      <c r="F29" s="1978"/>
      <c r="G29" s="1978"/>
      <c r="H29" s="1978"/>
      <c r="I29" s="1978"/>
      <c r="J29" s="1978"/>
      <c r="K29" s="1978"/>
      <c r="L29" s="1978"/>
      <c r="M29" s="1978"/>
      <c r="N29" s="1978"/>
      <c r="O29" s="1397"/>
    </row>
    <row r="30" spans="1:15" ht="10.5" customHeight="1">
      <c r="A30" s="1439"/>
      <c r="B30" s="1978"/>
      <c r="C30" s="1978"/>
      <c r="D30" s="1978"/>
      <c r="E30" s="1978"/>
      <c r="F30" s="1978"/>
      <c r="G30" s="1978"/>
      <c r="H30" s="1978"/>
      <c r="I30" s="1978"/>
      <c r="J30" s="1978"/>
      <c r="K30" s="1978"/>
      <c r="L30" s="1978"/>
      <c r="M30" s="1978"/>
      <c r="N30" s="1978"/>
      <c r="O30" s="1397"/>
    </row>
    <row r="31" spans="1:15" ht="10.5" customHeight="1">
      <c r="A31" s="1439"/>
      <c r="B31" s="1977" t="s">
        <v>906</v>
      </c>
      <c r="C31" s="1978"/>
      <c r="D31" s="1978"/>
      <c r="E31" s="1978"/>
      <c r="F31" s="1978"/>
      <c r="G31" s="1978"/>
      <c r="H31" s="1978"/>
      <c r="I31" s="1978"/>
      <c r="J31" s="1978"/>
      <c r="K31" s="1978"/>
      <c r="L31" s="1978"/>
      <c r="M31" s="1978"/>
      <c r="N31" s="1978"/>
      <c r="O31" s="1397"/>
    </row>
    <row r="32" spans="1:15" ht="10.5" customHeight="1">
      <c r="A32" s="1439"/>
      <c r="B32" s="1977" t="s">
        <v>907</v>
      </c>
      <c r="C32" s="1978"/>
      <c r="D32" s="1978"/>
      <c r="E32" s="1978"/>
      <c r="F32" s="1978"/>
      <c r="G32" s="1978"/>
      <c r="H32" s="1978"/>
      <c r="I32" s="1978"/>
      <c r="J32" s="1978"/>
      <c r="K32" s="1978"/>
      <c r="L32" s="1978"/>
      <c r="M32" s="1978"/>
      <c r="N32" s="1978"/>
      <c r="O32" s="1397"/>
    </row>
    <row r="33" spans="1:15" ht="10.5" customHeight="1">
      <c r="A33" s="1439"/>
      <c r="B33" s="1977" t="s">
        <v>908</v>
      </c>
      <c r="C33" s="1978"/>
      <c r="D33" s="1978"/>
      <c r="E33" s="1978"/>
      <c r="F33" s="1978"/>
      <c r="G33" s="1978"/>
      <c r="H33" s="1978"/>
      <c r="I33" s="1978"/>
      <c r="J33" s="1978"/>
      <c r="K33" s="1978"/>
      <c r="L33" s="1978"/>
      <c r="M33" s="1978"/>
      <c r="N33" s="1978"/>
      <c r="O33" s="1397"/>
    </row>
    <row r="34" spans="1:15" ht="10.5" customHeight="1">
      <c r="A34" s="1439"/>
      <c r="B34" s="1977" t="s">
        <v>909</v>
      </c>
      <c r="C34" s="1978"/>
      <c r="D34" s="1978"/>
      <c r="E34" s="1978"/>
      <c r="F34" s="1978"/>
      <c r="G34" s="1978"/>
      <c r="H34" s="1978"/>
      <c r="I34" s="1978"/>
      <c r="J34" s="1978"/>
      <c r="K34" s="1978"/>
      <c r="L34" s="1978"/>
      <c r="M34" s="1978"/>
      <c r="N34" s="1978"/>
      <c r="O34" s="1397"/>
    </row>
    <row r="35" spans="1:15" ht="10.5" customHeight="1">
      <c r="A35" s="1439"/>
      <c r="B35" s="1977" t="s">
        <v>910</v>
      </c>
      <c r="C35" s="1978"/>
      <c r="D35" s="1978"/>
      <c r="E35" s="1978"/>
      <c r="F35" s="1978"/>
      <c r="G35" s="1978"/>
      <c r="H35" s="1978"/>
      <c r="I35" s="1978"/>
      <c r="J35" s="1978"/>
      <c r="K35" s="1978"/>
      <c r="L35" s="1978"/>
      <c r="M35" s="1978"/>
      <c r="N35" s="1978"/>
      <c r="O35" s="1397"/>
    </row>
    <row r="36" spans="1:15" ht="10.5" customHeight="1">
      <c r="A36" s="1439"/>
      <c r="B36" s="1978"/>
      <c r="C36" s="1978"/>
      <c r="D36" s="1978"/>
      <c r="E36" s="1978"/>
      <c r="F36" s="1978"/>
      <c r="G36" s="1978"/>
      <c r="H36" s="1978"/>
      <c r="I36" s="1978"/>
      <c r="J36" s="1978"/>
      <c r="K36" s="1978"/>
      <c r="L36" s="1978"/>
      <c r="M36" s="1978"/>
      <c r="N36" s="1978"/>
      <c r="O36" s="1397"/>
    </row>
    <row r="37" spans="1:15" ht="10.5" customHeight="1">
      <c r="A37" s="1439"/>
      <c r="B37" s="1977" t="s">
        <v>911</v>
      </c>
      <c r="C37" s="1978"/>
      <c r="D37" s="1978"/>
      <c r="E37" s="1978"/>
      <c r="F37" s="1978"/>
      <c r="G37" s="1978"/>
      <c r="H37" s="1978"/>
      <c r="I37" s="1978"/>
      <c r="J37" s="1978"/>
      <c r="K37" s="1978"/>
      <c r="L37" s="1978"/>
      <c r="M37" s="1978"/>
      <c r="N37" s="1978"/>
      <c r="O37" s="1397"/>
    </row>
    <row r="38" spans="1:15" ht="10.5" customHeight="1">
      <c r="A38" s="1439"/>
      <c r="B38" s="1978"/>
      <c r="C38" s="1978"/>
      <c r="D38" s="1978"/>
      <c r="E38" s="1978"/>
      <c r="F38" s="1978"/>
      <c r="G38" s="1978"/>
      <c r="H38" s="1978"/>
      <c r="I38" s="1978"/>
      <c r="J38" s="1978"/>
      <c r="K38" s="1978"/>
      <c r="L38" s="1978"/>
      <c r="M38" s="1978"/>
      <c r="N38" s="1978"/>
      <c r="O38" s="1397"/>
    </row>
    <row r="39" spans="1:15" ht="10.5" customHeight="1">
      <c r="A39" s="1439"/>
      <c r="B39" s="1977" t="s">
        <v>912</v>
      </c>
      <c r="C39" s="1978"/>
      <c r="D39" s="1978"/>
      <c r="E39" s="1978"/>
      <c r="F39" s="1978"/>
      <c r="G39" s="1978"/>
      <c r="H39" s="1978"/>
      <c r="I39" s="1978"/>
      <c r="J39" s="1978"/>
      <c r="K39" s="1978"/>
      <c r="L39" s="1978"/>
      <c r="M39" s="1978"/>
      <c r="N39" s="1978"/>
      <c r="O39" s="1397"/>
    </row>
    <row r="40" spans="1:15" ht="10.5" customHeight="1">
      <c r="A40" s="1439"/>
      <c r="B40" s="1977" t="s">
        <v>913</v>
      </c>
      <c r="C40" s="1978"/>
      <c r="D40" s="1978"/>
      <c r="E40" s="1978"/>
      <c r="F40" s="1978"/>
      <c r="G40" s="1978"/>
      <c r="H40" s="1978"/>
      <c r="I40" s="1978"/>
      <c r="J40" s="1978"/>
      <c r="K40" s="1978"/>
      <c r="L40" s="1978"/>
      <c r="M40" s="1978"/>
      <c r="N40" s="1978"/>
      <c r="O40" s="1397"/>
    </row>
    <row r="41" spans="1:15" ht="10.5" customHeight="1">
      <c r="A41" s="1439"/>
      <c r="B41" s="1978"/>
      <c r="C41" s="1978"/>
      <c r="D41" s="1978"/>
      <c r="E41" s="1978"/>
      <c r="F41" s="1978"/>
      <c r="G41" s="1978"/>
      <c r="H41" s="1978"/>
      <c r="I41" s="1978"/>
      <c r="J41" s="1978"/>
      <c r="K41" s="1978"/>
      <c r="L41" s="1978"/>
      <c r="M41" s="1978"/>
      <c r="N41" s="1978"/>
      <c r="O41" s="1397"/>
    </row>
    <row r="42" spans="1:15" ht="10.5" customHeight="1">
      <c r="A42" s="1439"/>
      <c r="B42" s="1977" t="s">
        <v>914</v>
      </c>
      <c r="C42" s="1978"/>
      <c r="D42" s="1978"/>
      <c r="E42" s="1978"/>
      <c r="F42" s="1978"/>
      <c r="G42" s="1978"/>
      <c r="H42" s="1978"/>
      <c r="I42" s="1978"/>
      <c r="J42" s="1978"/>
      <c r="K42" s="1978"/>
      <c r="L42" s="1978"/>
      <c r="M42" s="1978"/>
      <c r="N42" s="1978"/>
      <c r="O42" s="1397"/>
    </row>
    <row r="43" spans="1:15" ht="10.5" customHeight="1">
      <c r="A43" s="1439"/>
      <c r="B43" s="1977" t="s">
        <v>915</v>
      </c>
      <c r="C43" s="1978"/>
      <c r="D43" s="1978"/>
      <c r="E43" s="1978"/>
      <c r="F43" s="1978"/>
      <c r="G43" s="1978"/>
      <c r="H43" s="1978"/>
      <c r="I43" s="1978"/>
      <c r="J43" s="1978"/>
      <c r="K43" s="1978"/>
      <c r="L43" s="1978"/>
      <c r="M43" s="1978"/>
      <c r="N43" s="1978"/>
      <c r="O43" s="1397"/>
    </row>
    <row r="44" spans="1:15" ht="10.5" customHeight="1">
      <c r="A44" s="1439"/>
      <c r="B44" s="1977" t="s">
        <v>916</v>
      </c>
      <c r="C44" s="1978"/>
      <c r="D44" s="1978"/>
      <c r="E44" s="1978"/>
      <c r="F44" s="1978"/>
      <c r="G44" s="1978"/>
      <c r="H44" s="1978"/>
      <c r="I44" s="1978"/>
      <c r="J44" s="1978"/>
      <c r="K44" s="1978"/>
      <c r="L44" s="1978"/>
      <c r="M44" s="1978"/>
      <c r="N44" s="1978"/>
      <c r="O44" s="1397"/>
    </row>
    <row r="45" spans="1:15" ht="10.5" customHeight="1">
      <c r="A45" s="1439"/>
      <c r="B45" s="1977" t="s">
        <v>917</v>
      </c>
      <c r="C45" s="1978"/>
      <c r="D45" s="1978"/>
      <c r="E45" s="1978"/>
      <c r="F45" s="1978"/>
      <c r="G45" s="1978"/>
      <c r="H45" s="1978"/>
      <c r="I45" s="1978"/>
      <c r="J45" s="1978"/>
      <c r="K45" s="1978"/>
      <c r="L45" s="1978"/>
      <c r="M45" s="1978"/>
      <c r="N45" s="1978"/>
      <c r="O45" s="1397"/>
    </row>
    <row r="46" spans="1:15" ht="10.5" customHeight="1">
      <c r="A46" s="1439"/>
      <c r="B46" s="1978"/>
      <c r="C46" s="1978"/>
      <c r="D46" s="1978"/>
      <c r="E46" s="1978"/>
      <c r="F46" s="1978"/>
      <c r="G46" s="1978"/>
      <c r="H46" s="1978"/>
      <c r="I46" s="1978"/>
      <c r="J46" s="1978"/>
      <c r="K46" s="1978"/>
      <c r="L46" s="1978"/>
      <c r="M46" s="1978"/>
      <c r="N46" s="1978"/>
      <c r="O46" s="1397"/>
    </row>
    <row r="47" spans="1:15" ht="10.5" customHeight="1">
      <c r="A47" s="1439"/>
      <c r="B47" s="1977" t="s">
        <v>918</v>
      </c>
      <c r="C47" s="1978"/>
      <c r="D47" s="1978"/>
      <c r="E47" s="1978"/>
      <c r="F47" s="1978"/>
      <c r="G47" s="1978"/>
      <c r="H47" s="1978"/>
      <c r="I47" s="1978"/>
      <c r="J47" s="1978"/>
      <c r="K47" s="1978"/>
      <c r="L47" s="1978"/>
      <c r="M47" s="1978"/>
      <c r="N47" s="1978"/>
      <c r="O47" s="1397"/>
    </row>
    <row r="48" spans="1:15" ht="10.5" customHeight="1">
      <c r="A48" s="1439"/>
      <c r="B48" s="1977" t="s">
        <v>919</v>
      </c>
      <c r="C48" s="1978"/>
      <c r="D48" s="1978"/>
      <c r="E48" s="1978"/>
      <c r="F48" s="1978"/>
      <c r="G48" s="1978"/>
      <c r="H48" s="1978"/>
      <c r="I48" s="1978"/>
      <c r="J48" s="1978"/>
      <c r="K48" s="1978"/>
      <c r="L48" s="1978"/>
      <c r="M48" s="1978"/>
      <c r="N48" s="1978"/>
      <c r="O48" s="1397"/>
    </row>
    <row r="49" spans="1:15" ht="10.5" customHeight="1">
      <c r="A49" s="1439"/>
      <c r="B49" s="1978"/>
      <c r="C49" s="1978"/>
      <c r="D49" s="1978"/>
      <c r="E49" s="1978"/>
      <c r="F49" s="1978"/>
      <c r="G49" s="1978"/>
      <c r="H49" s="1978"/>
      <c r="I49" s="1978"/>
      <c r="J49" s="1978"/>
      <c r="K49" s="1978"/>
      <c r="L49" s="1978"/>
      <c r="M49" s="1978"/>
      <c r="N49" s="1978"/>
      <c r="O49" s="1397"/>
    </row>
    <row r="50" spans="1:15" ht="10.5" customHeight="1">
      <c r="A50" s="1439"/>
      <c r="B50" s="1978"/>
      <c r="C50" s="1978"/>
      <c r="D50" s="1978"/>
      <c r="E50" s="1978"/>
      <c r="F50" s="1978"/>
      <c r="G50" s="1978"/>
      <c r="H50" s="1978"/>
      <c r="I50" s="1978"/>
      <c r="J50" s="1978"/>
      <c r="K50" s="1978"/>
      <c r="L50" s="1978"/>
      <c r="M50" s="1978"/>
      <c r="N50" s="1978"/>
      <c r="O50" s="1397"/>
    </row>
    <row r="51" spans="1:15" ht="10.5" customHeight="1">
      <c r="A51" s="1439"/>
      <c r="B51" s="1978"/>
      <c r="C51" s="1978"/>
      <c r="D51" s="1978"/>
      <c r="E51" s="1978"/>
      <c r="F51" s="1978"/>
      <c r="G51" s="1978"/>
      <c r="H51" s="1978"/>
      <c r="I51" s="1978"/>
      <c r="J51" s="1978"/>
      <c r="K51" s="1978"/>
      <c r="L51" s="1978"/>
      <c r="M51" s="1978"/>
      <c r="N51" s="1978"/>
      <c r="O51" s="1397"/>
    </row>
    <row r="52" spans="1:15" ht="10.5" customHeight="1">
      <c r="A52" s="1439"/>
      <c r="B52" s="1978"/>
      <c r="C52" s="1978"/>
      <c r="D52" s="1978"/>
      <c r="E52" s="1978"/>
      <c r="F52" s="1978"/>
      <c r="G52" s="1978"/>
      <c r="H52" s="1978"/>
      <c r="I52" s="1978"/>
      <c r="J52" s="1978"/>
      <c r="K52" s="1978"/>
      <c r="L52" s="1978"/>
      <c r="M52" s="1978"/>
      <c r="N52" s="1978"/>
      <c r="O52" s="1397"/>
    </row>
    <row r="53" spans="1:15" ht="10.5" customHeight="1">
      <c r="A53" s="1439"/>
      <c r="B53" s="1978"/>
      <c r="C53" s="1978"/>
      <c r="D53" s="1978"/>
      <c r="E53" s="1978"/>
      <c r="F53" s="1978"/>
      <c r="G53" s="1978"/>
      <c r="H53" s="1978"/>
      <c r="I53" s="1978"/>
      <c r="J53" s="1978"/>
      <c r="K53" s="1978"/>
      <c r="L53" s="1978"/>
      <c r="M53" s="1978"/>
      <c r="N53" s="1978"/>
      <c r="O53" s="1397"/>
    </row>
    <row r="54" spans="1:15" ht="10.5" customHeight="1">
      <c r="A54" s="1439"/>
      <c r="B54" s="1978"/>
      <c r="C54" s="1978"/>
      <c r="D54" s="1978"/>
      <c r="E54" s="1978"/>
      <c r="F54" s="1978"/>
      <c r="G54" s="1978"/>
      <c r="H54" s="1978"/>
      <c r="I54" s="1978"/>
      <c r="J54" s="1978"/>
      <c r="K54" s="1978"/>
      <c r="L54" s="1978"/>
      <c r="M54" s="1978"/>
      <c r="N54" s="1978"/>
      <c r="O54" s="1397"/>
    </row>
    <row r="55" spans="1:15" ht="10.5" customHeight="1">
      <c r="A55" s="1439"/>
      <c r="B55" s="1978"/>
      <c r="C55" s="1978"/>
      <c r="D55" s="1978"/>
      <c r="E55" s="1978"/>
      <c r="F55" s="1978"/>
      <c r="G55" s="1978"/>
      <c r="H55" s="1978"/>
      <c r="I55" s="1978"/>
      <c r="J55" s="1978"/>
      <c r="K55" s="1978"/>
      <c r="L55" s="1978"/>
      <c r="M55" s="1978"/>
      <c r="N55" s="1978"/>
      <c r="O55" s="1397"/>
    </row>
    <row r="56" spans="1:15" ht="10.5" customHeight="1">
      <c r="A56" s="1439"/>
      <c r="B56" s="1978"/>
      <c r="C56" s="1978"/>
      <c r="D56" s="1978"/>
      <c r="E56" s="1978"/>
      <c r="F56" s="1978"/>
      <c r="G56" s="1978"/>
      <c r="H56" s="1978"/>
      <c r="I56" s="1978"/>
      <c r="J56" s="1978"/>
      <c r="K56" s="1978"/>
      <c r="L56" s="1978"/>
      <c r="M56" s="1978"/>
      <c r="N56" s="1978"/>
      <c r="O56" s="1397"/>
    </row>
    <row r="57" spans="1:15" ht="10.5" customHeight="1">
      <c r="A57" s="1439"/>
      <c r="B57" s="1978"/>
      <c r="C57" s="1978"/>
      <c r="D57" s="1978"/>
      <c r="E57" s="1978"/>
      <c r="F57" s="1978"/>
      <c r="G57" s="1978"/>
      <c r="H57" s="1978"/>
      <c r="I57" s="1978"/>
      <c r="J57" s="1978"/>
      <c r="K57" s="1978"/>
      <c r="L57" s="1978"/>
      <c r="M57" s="1978"/>
      <c r="N57" s="1978"/>
      <c r="O57" s="1397"/>
    </row>
    <row r="58" spans="1:15" ht="10.5" customHeight="1">
      <c r="A58" s="1439"/>
      <c r="B58" s="1978"/>
      <c r="C58" s="1978"/>
      <c r="D58" s="1978"/>
      <c r="E58" s="1978"/>
      <c r="F58" s="1978"/>
      <c r="G58" s="1978"/>
      <c r="H58" s="1978"/>
      <c r="I58" s="1978"/>
      <c r="J58" s="1978"/>
      <c r="K58" s="1978"/>
      <c r="L58" s="1978"/>
      <c r="M58" s="1978"/>
      <c r="N58" s="1978"/>
      <c r="O58" s="1397"/>
    </row>
    <row r="59" spans="1:15" ht="10.5" customHeight="1">
      <c r="A59" s="1439"/>
      <c r="B59" s="1978"/>
      <c r="C59" s="1978"/>
      <c r="D59" s="1978"/>
      <c r="E59" s="1978"/>
      <c r="F59" s="1978"/>
      <c r="G59" s="1978"/>
      <c r="H59" s="1978"/>
      <c r="I59" s="1978"/>
      <c r="J59" s="1978"/>
      <c r="K59" s="1978"/>
      <c r="L59" s="1978"/>
      <c r="M59" s="1978"/>
      <c r="N59" s="1978"/>
      <c r="O59" s="1397"/>
    </row>
    <row r="60" spans="1:15" ht="10.5" customHeight="1">
      <c r="A60" s="1439"/>
      <c r="B60" s="1978"/>
      <c r="C60" s="1978"/>
      <c r="D60" s="1978"/>
      <c r="E60" s="1978"/>
      <c r="F60" s="1978"/>
      <c r="G60" s="1978"/>
      <c r="H60" s="1978"/>
      <c r="I60" s="1978"/>
      <c r="J60" s="1978"/>
      <c r="K60" s="1978"/>
      <c r="L60" s="1978"/>
      <c r="M60" s="1978"/>
      <c r="N60" s="1978"/>
      <c r="O60" s="1397"/>
    </row>
    <row r="61" spans="1:15" ht="10.5" customHeight="1">
      <c r="A61" s="1439"/>
      <c r="B61" s="1978"/>
      <c r="C61" s="1978"/>
      <c r="D61" s="1978"/>
      <c r="E61" s="1978"/>
      <c r="F61" s="1978"/>
      <c r="G61" s="1978"/>
      <c r="H61" s="1978"/>
      <c r="I61" s="1978"/>
      <c r="J61" s="1978"/>
      <c r="K61" s="1978"/>
      <c r="L61" s="1978"/>
      <c r="M61" s="1978"/>
      <c r="N61" s="1978"/>
      <c r="O61" s="1397"/>
    </row>
    <row r="62" spans="1:15" ht="10.5" customHeight="1">
      <c r="A62" s="1439"/>
      <c r="B62" s="1978"/>
      <c r="C62" s="1978"/>
      <c r="D62" s="1978"/>
      <c r="E62" s="1978"/>
      <c r="F62" s="1978"/>
      <c r="G62" s="1978"/>
      <c r="H62" s="1978"/>
      <c r="I62" s="1978"/>
      <c r="J62" s="1978"/>
      <c r="K62" s="1978"/>
      <c r="L62" s="1978"/>
      <c r="M62" s="1978"/>
      <c r="N62" s="1978"/>
      <c r="O62" s="1397"/>
    </row>
    <row r="63" spans="1:15" ht="10.5" customHeight="1">
      <c r="A63" s="1439"/>
      <c r="B63" s="1978"/>
      <c r="C63" s="1978"/>
      <c r="D63" s="1978"/>
      <c r="E63" s="1978"/>
      <c r="F63" s="1978"/>
      <c r="G63" s="1978"/>
      <c r="H63" s="1978"/>
      <c r="I63" s="1978"/>
      <c r="J63" s="1978"/>
      <c r="K63" s="1978"/>
      <c r="L63" s="1978"/>
      <c r="M63" s="1978"/>
      <c r="N63" s="1978"/>
      <c r="O63" s="1397"/>
    </row>
    <row r="64" spans="1:15" ht="10.5" customHeight="1">
      <c r="A64" s="1439"/>
      <c r="B64" s="1978"/>
      <c r="C64" s="1978"/>
      <c r="D64" s="1978"/>
      <c r="E64" s="1978"/>
      <c r="F64" s="1978"/>
      <c r="G64" s="1978"/>
      <c r="H64" s="1978"/>
      <c r="I64" s="1978"/>
      <c r="J64" s="1978"/>
      <c r="K64" s="1978"/>
      <c r="L64" s="1978"/>
      <c r="M64" s="1978"/>
      <c r="N64" s="1978"/>
      <c r="O64" s="1397"/>
    </row>
    <row r="65" spans="1:15" ht="10.5" customHeight="1">
      <c r="A65" s="1439"/>
      <c r="B65" s="1978"/>
      <c r="C65" s="1978"/>
      <c r="D65" s="1978"/>
      <c r="E65" s="1978"/>
      <c r="F65" s="1978"/>
      <c r="G65" s="1978"/>
      <c r="H65" s="1978"/>
      <c r="I65" s="1978"/>
      <c r="J65" s="1978"/>
      <c r="K65" s="1978"/>
      <c r="L65" s="1978"/>
      <c r="M65" s="1978"/>
      <c r="N65" s="1978"/>
      <c r="O65" s="1397"/>
    </row>
    <row r="66" spans="1:15" ht="10.5" customHeight="1">
      <c r="A66" s="1439"/>
      <c r="B66" s="1978"/>
      <c r="C66" s="1978"/>
      <c r="D66" s="1978"/>
      <c r="E66" s="1978"/>
      <c r="F66" s="1978"/>
      <c r="G66" s="1978"/>
      <c r="H66" s="1978"/>
      <c r="I66" s="1978"/>
      <c r="J66" s="1978"/>
      <c r="K66" s="1978"/>
      <c r="L66" s="1978"/>
      <c r="M66" s="1978"/>
      <c r="N66" s="1978"/>
      <c r="O66" s="1397"/>
    </row>
    <row r="67" spans="1:15" ht="10.5" customHeight="1">
      <c r="A67" s="1439"/>
      <c r="B67" s="1978"/>
      <c r="C67" s="1978"/>
      <c r="D67" s="1978"/>
      <c r="E67" s="1978"/>
      <c r="F67" s="1978"/>
      <c r="G67" s="1978"/>
      <c r="H67" s="1978"/>
      <c r="I67" s="1978"/>
      <c r="J67" s="1978"/>
      <c r="K67" s="1978"/>
      <c r="L67" s="1978"/>
      <c r="M67" s="1978"/>
      <c r="N67" s="1978"/>
      <c r="O67" s="1397"/>
    </row>
    <row r="68" spans="1:15" ht="10.5" customHeight="1">
      <c r="A68" s="1439"/>
      <c r="B68" s="1978"/>
      <c r="C68" s="1978"/>
      <c r="D68" s="1978"/>
      <c r="E68" s="1978"/>
      <c r="F68" s="1978"/>
      <c r="G68" s="1978"/>
      <c r="H68" s="1978"/>
      <c r="I68" s="1978"/>
      <c r="J68" s="1978"/>
      <c r="K68" s="1978"/>
      <c r="L68" s="1978"/>
      <c r="M68" s="1978"/>
      <c r="N68" s="1978"/>
      <c r="O68" s="1397"/>
    </row>
    <row r="69" spans="1:15" ht="18.75" customHeight="1">
      <c r="A69" s="1979"/>
      <c r="B69" s="1980"/>
      <c r="C69" s="1980"/>
      <c r="D69" s="1980"/>
      <c r="E69" s="1980"/>
      <c r="F69" s="1980"/>
      <c r="G69" s="1980"/>
      <c r="H69" s="1980"/>
      <c r="I69" s="1980"/>
      <c r="J69" s="1980"/>
      <c r="K69" s="1980"/>
      <c r="L69" s="1980"/>
      <c r="M69" s="1980"/>
      <c r="N69" s="1980"/>
      <c r="O69" s="2770"/>
    </row>
  </sheetData>
  <pageMargins left="0.65" right="0.25" top="0.5" bottom="0.5" header="0.25" footer="0.25"/>
  <pageSetup scale="93" orientation="portrait" r:id="rId1"/>
  <headerFooter alignWithMargins="0">
    <oddHeader>&amp;L&amp;"Arial,Regular"&amp;8Road Initials: UPRR  Year: 2012&amp;R&amp;"Arial,Regular"&amp;8 93</oddHeader>
    <oddFooter>&amp;L&amp;"Arial,Regular"&amp;8Railroad Annual Report R-1</oddFooter>
  </headerFooter>
</worksheet>
</file>

<file path=xl/worksheets/sheet83.xml><?xml version="1.0" encoding="utf-8"?>
<worksheet xmlns="http://schemas.openxmlformats.org/spreadsheetml/2006/main" xmlns:r="http://schemas.openxmlformats.org/officeDocument/2006/relationships">
  <sheetPr codeName="Sheet83"/>
  <dimension ref="A1:CC806"/>
  <sheetViews>
    <sheetView zoomScaleNormal="100" workbookViewId="0"/>
  </sheetViews>
  <sheetFormatPr defaultColWidth="7.625" defaultRowHeight="11.25"/>
  <cols>
    <col min="1" max="1" width="3.375" style="921" bestFit="1" customWidth="1"/>
    <col min="2" max="2" width="4.625" style="748" bestFit="1" customWidth="1"/>
    <col min="3" max="3" width="50.25" style="748" customWidth="1"/>
    <col min="4" max="5" width="12" style="748" customWidth="1"/>
    <col min="6" max="6" width="3.375" style="921" bestFit="1" customWidth="1"/>
    <col min="7" max="81" width="7.625" style="975"/>
    <col min="82" max="16384" width="7.625" style="748"/>
  </cols>
  <sheetData>
    <row r="1" spans="1:81" s="1892" customFormat="1" ht="12.75" customHeight="1">
      <c r="A1" s="1536"/>
      <c r="B1" s="1890"/>
      <c r="C1" s="1425"/>
      <c r="D1" s="1890"/>
      <c r="E1" s="1890"/>
      <c r="F1" s="2617"/>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1894"/>
      <c r="AW1" s="1894"/>
      <c r="AX1" s="1894"/>
      <c r="AY1" s="1894"/>
      <c r="AZ1" s="1894"/>
      <c r="BA1" s="1894"/>
      <c r="BB1" s="1894"/>
      <c r="BC1" s="1894"/>
      <c r="BD1" s="1894"/>
      <c r="BE1" s="1894"/>
      <c r="BF1" s="1894"/>
      <c r="BG1" s="1894"/>
      <c r="BH1" s="1894"/>
      <c r="BI1" s="1894"/>
      <c r="BJ1" s="1894"/>
      <c r="BK1" s="1894"/>
      <c r="BL1" s="1894"/>
      <c r="BM1" s="1894"/>
      <c r="BN1" s="1894"/>
      <c r="BO1" s="1894"/>
      <c r="BP1" s="1894"/>
      <c r="BQ1" s="1894"/>
      <c r="BR1" s="1894"/>
      <c r="BS1" s="1894"/>
      <c r="BT1" s="1894"/>
      <c r="BU1" s="1894"/>
      <c r="BV1" s="1894"/>
      <c r="BW1" s="1894"/>
      <c r="BX1" s="1894"/>
      <c r="BY1" s="1894"/>
      <c r="BZ1" s="1894"/>
      <c r="CA1" s="1894"/>
      <c r="CB1" s="1894"/>
      <c r="CC1" s="1894"/>
    </row>
    <row r="2" spans="1:81" s="1892" customFormat="1" ht="12.75" customHeight="1">
      <c r="A2" s="2545" t="s">
        <v>920</v>
      </c>
      <c r="B2" s="1893"/>
      <c r="C2" s="1535"/>
      <c r="D2" s="1893"/>
      <c r="E2" s="1893"/>
      <c r="F2" s="2158"/>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c r="BM2" s="1894"/>
      <c r="BN2" s="1894"/>
      <c r="BO2" s="1894"/>
      <c r="BP2" s="1894"/>
      <c r="BQ2" s="1894"/>
      <c r="BR2" s="1894"/>
      <c r="BS2" s="1894"/>
      <c r="BT2" s="1894"/>
      <c r="BU2" s="1894"/>
      <c r="BV2" s="1894"/>
      <c r="BW2" s="1894"/>
      <c r="BX2" s="1894"/>
      <c r="BY2" s="1894"/>
      <c r="BZ2" s="1894"/>
      <c r="CA2" s="1894"/>
      <c r="CB2" s="1894"/>
      <c r="CC2" s="1894"/>
    </row>
    <row r="3" spans="1:81" s="1898" customFormat="1" ht="12.75" customHeight="1">
      <c r="A3" s="2618"/>
      <c r="B3" s="1534"/>
      <c r="C3" s="1534"/>
      <c r="D3" s="1534"/>
      <c r="E3" s="1534"/>
      <c r="F3" s="2161"/>
      <c r="G3" s="1894"/>
      <c r="H3" s="1894"/>
      <c r="I3" s="1894"/>
      <c r="J3" s="1894"/>
      <c r="K3" s="1894"/>
      <c r="L3" s="1894"/>
      <c r="M3" s="1894"/>
      <c r="N3" s="1894"/>
      <c r="O3" s="1894"/>
      <c r="P3" s="1894"/>
      <c r="Q3" s="1894"/>
      <c r="R3" s="1894"/>
      <c r="S3" s="1894"/>
      <c r="T3" s="1894"/>
      <c r="U3" s="1894"/>
      <c r="V3" s="1894"/>
      <c r="W3" s="1894"/>
      <c r="X3" s="1894"/>
      <c r="Y3" s="1894"/>
      <c r="Z3" s="1894"/>
      <c r="AA3" s="1894"/>
      <c r="AB3" s="1894"/>
      <c r="AC3" s="1894"/>
      <c r="AD3" s="1894"/>
      <c r="AE3" s="1894"/>
      <c r="AF3" s="1894"/>
      <c r="AG3" s="1894"/>
      <c r="AH3" s="1894"/>
      <c r="AI3" s="1894"/>
      <c r="AJ3" s="1894"/>
      <c r="AK3" s="1894"/>
      <c r="AL3" s="1894"/>
      <c r="AM3" s="1894"/>
      <c r="AN3" s="1894"/>
      <c r="AO3" s="1894"/>
      <c r="AP3" s="1894"/>
      <c r="AQ3" s="1894"/>
      <c r="AR3" s="1894"/>
      <c r="AS3" s="1894"/>
      <c r="AT3" s="1894"/>
      <c r="AU3" s="1894"/>
      <c r="AV3" s="1894"/>
      <c r="AW3" s="1894"/>
      <c r="AX3" s="1894"/>
      <c r="AY3" s="1894"/>
      <c r="AZ3" s="1894"/>
      <c r="BA3" s="1894"/>
      <c r="BB3" s="1894"/>
      <c r="BC3" s="1894"/>
      <c r="BD3" s="1894"/>
      <c r="BE3" s="1894"/>
      <c r="BF3" s="1894"/>
      <c r="BG3" s="1894"/>
      <c r="BH3" s="1894"/>
      <c r="BI3" s="1894"/>
      <c r="BJ3" s="1894"/>
      <c r="BK3" s="1894"/>
      <c r="BL3" s="1894"/>
      <c r="BM3" s="1894"/>
      <c r="BN3" s="1894"/>
      <c r="BO3" s="1894"/>
      <c r="BP3" s="1894"/>
      <c r="BQ3" s="1894"/>
      <c r="BR3" s="1894"/>
      <c r="BS3" s="1894"/>
      <c r="BT3" s="1894"/>
      <c r="BU3" s="1894"/>
      <c r="BV3" s="1894"/>
      <c r="BW3" s="1894"/>
      <c r="BX3" s="1894"/>
      <c r="BY3" s="1894"/>
      <c r="BZ3" s="1894"/>
      <c r="CA3" s="1894"/>
      <c r="CB3" s="1894"/>
      <c r="CC3" s="1894"/>
    </row>
    <row r="4" spans="1:81" s="1894" customFormat="1" ht="12.75" customHeight="1">
      <c r="A4" s="1400" t="s">
        <v>7</v>
      </c>
      <c r="B4" s="1656" t="s">
        <v>8</v>
      </c>
      <c r="C4" s="2140"/>
      <c r="D4" s="2140"/>
      <c r="E4" s="2619" t="s">
        <v>744</v>
      </c>
      <c r="F4" s="1656" t="s">
        <v>7</v>
      </c>
    </row>
    <row r="5" spans="1:81" s="1892" customFormat="1" ht="12.75" customHeight="1">
      <c r="A5" s="1400" t="s">
        <v>12</v>
      </c>
      <c r="B5" s="1656" t="s">
        <v>13</v>
      </c>
      <c r="C5" s="1656" t="s">
        <v>921</v>
      </c>
      <c r="D5" s="1656" t="s">
        <v>922</v>
      </c>
      <c r="E5" s="1656" t="s">
        <v>923</v>
      </c>
      <c r="F5" s="1656" t="s">
        <v>12</v>
      </c>
      <c r="G5" s="1894"/>
      <c r="H5" s="1894"/>
      <c r="I5" s="1894"/>
      <c r="J5" s="1894"/>
      <c r="K5" s="1894"/>
      <c r="L5" s="1894"/>
      <c r="M5" s="1894"/>
      <c r="N5" s="1894"/>
      <c r="O5" s="1894"/>
      <c r="P5" s="1894"/>
      <c r="Q5" s="1894"/>
      <c r="R5" s="1894"/>
      <c r="S5" s="1894"/>
      <c r="T5" s="1894"/>
      <c r="U5" s="1894"/>
      <c r="V5" s="1894"/>
      <c r="W5" s="1894"/>
      <c r="X5" s="1894"/>
      <c r="Y5" s="1894"/>
      <c r="Z5" s="1894"/>
      <c r="AA5" s="1894"/>
      <c r="AB5" s="1894"/>
      <c r="AC5" s="1894"/>
      <c r="AD5" s="1894"/>
      <c r="AE5" s="1894"/>
      <c r="AF5" s="1894"/>
      <c r="AG5" s="1894"/>
      <c r="AH5" s="1894"/>
      <c r="AI5" s="1894"/>
      <c r="AJ5" s="1894"/>
      <c r="AK5" s="1894"/>
      <c r="AL5" s="1894"/>
      <c r="AM5" s="1894"/>
      <c r="AN5" s="1894"/>
      <c r="AO5" s="1894"/>
      <c r="AP5" s="1894"/>
      <c r="AQ5" s="1894"/>
      <c r="AR5" s="1894"/>
      <c r="AS5" s="1894"/>
      <c r="AT5" s="1894"/>
      <c r="AU5" s="1894"/>
      <c r="AV5" s="1894"/>
      <c r="AW5" s="1894"/>
      <c r="AX5" s="1894"/>
      <c r="AY5" s="1894"/>
      <c r="AZ5" s="1894"/>
      <c r="BA5" s="1894"/>
      <c r="BB5" s="1894"/>
      <c r="BC5" s="1894"/>
      <c r="BD5" s="1894"/>
      <c r="BE5" s="1894"/>
      <c r="BF5" s="1894"/>
      <c r="BG5" s="1894"/>
      <c r="BH5" s="1894"/>
      <c r="BI5" s="1894"/>
      <c r="BJ5" s="1894"/>
      <c r="BK5" s="1894"/>
      <c r="BL5" s="1894"/>
      <c r="BM5" s="1894"/>
      <c r="BN5" s="1894"/>
      <c r="BO5" s="1894"/>
      <c r="BP5" s="1894"/>
      <c r="BQ5" s="1894"/>
      <c r="BR5" s="1894"/>
      <c r="BS5" s="1894"/>
      <c r="BT5" s="1894"/>
      <c r="BU5" s="1894"/>
      <c r="BV5" s="1894"/>
      <c r="BW5" s="1894"/>
      <c r="BX5" s="1894"/>
      <c r="BY5" s="1894"/>
      <c r="BZ5" s="1894"/>
      <c r="CA5" s="1894"/>
      <c r="CB5" s="1894"/>
      <c r="CC5" s="1894"/>
    </row>
    <row r="6" spans="1:81" s="1898" customFormat="1" ht="12.75" customHeight="1" thickBot="1">
      <c r="A6" s="1904"/>
      <c r="B6" s="1900"/>
      <c r="C6" s="2568" t="s">
        <v>21</v>
      </c>
      <c r="D6" s="2568" t="s">
        <v>22</v>
      </c>
      <c r="E6" s="2568" t="s">
        <v>23</v>
      </c>
      <c r="F6" s="1905"/>
      <c r="G6" s="1894"/>
      <c r="H6" s="1894"/>
      <c r="I6" s="1894"/>
      <c r="J6" s="1894"/>
      <c r="K6" s="1894"/>
      <c r="L6" s="1894"/>
      <c r="M6" s="1894"/>
      <c r="N6" s="1894"/>
      <c r="O6" s="1894"/>
      <c r="P6" s="1894"/>
      <c r="Q6" s="1894"/>
      <c r="R6" s="1894"/>
      <c r="S6" s="1894"/>
      <c r="T6" s="1894"/>
      <c r="U6" s="1894"/>
      <c r="V6" s="1894"/>
      <c r="W6" s="1894"/>
      <c r="X6" s="1894"/>
      <c r="Y6" s="1894"/>
      <c r="Z6" s="1894"/>
      <c r="AA6" s="1894"/>
      <c r="AB6" s="1894"/>
      <c r="AC6" s="1894"/>
      <c r="AD6" s="1894"/>
      <c r="AE6" s="1894"/>
      <c r="AF6" s="1894"/>
      <c r="AG6" s="1894"/>
      <c r="AH6" s="1894"/>
      <c r="AI6" s="1894"/>
      <c r="AJ6" s="1894"/>
      <c r="AK6" s="1894"/>
      <c r="AL6" s="1894"/>
      <c r="AM6" s="1894"/>
      <c r="AN6" s="1894"/>
      <c r="AO6" s="1894"/>
      <c r="AP6" s="1894"/>
      <c r="AQ6" s="1894"/>
      <c r="AR6" s="1894"/>
      <c r="AS6" s="1894"/>
      <c r="AT6" s="1894"/>
      <c r="AU6" s="1894"/>
      <c r="AV6" s="1894"/>
      <c r="AW6" s="1894"/>
      <c r="AX6" s="1894"/>
      <c r="AY6" s="1894"/>
      <c r="AZ6" s="1894"/>
      <c r="BA6" s="1894"/>
      <c r="BB6" s="1894"/>
      <c r="BC6" s="1894"/>
      <c r="BD6" s="1894"/>
      <c r="BE6" s="1894"/>
      <c r="BF6" s="1894"/>
      <c r="BG6" s="1894"/>
      <c r="BH6" s="1894"/>
      <c r="BI6" s="1894"/>
      <c r="BJ6" s="1894"/>
      <c r="BK6" s="1894"/>
      <c r="BL6" s="1894"/>
      <c r="BM6" s="1894"/>
      <c r="BN6" s="1894"/>
      <c r="BO6" s="1894"/>
      <c r="BP6" s="1894"/>
      <c r="BQ6" s="1894"/>
      <c r="BR6" s="1894"/>
      <c r="BS6" s="1894"/>
      <c r="BT6" s="1894"/>
      <c r="BU6" s="1894"/>
      <c r="BV6" s="1894"/>
      <c r="BW6" s="1894"/>
      <c r="BX6" s="1894"/>
      <c r="BY6" s="1894"/>
      <c r="BZ6" s="1894"/>
      <c r="CA6" s="1894"/>
      <c r="CB6" s="1894"/>
      <c r="CC6" s="1894"/>
    </row>
    <row r="7" spans="1:81" s="1898" customFormat="1" ht="12.75" customHeight="1">
      <c r="A7" s="2162">
        <v>1</v>
      </c>
      <c r="B7" s="1900"/>
      <c r="C7" s="2167" t="s">
        <v>924</v>
      </c>
      <c r="D7" s="1361">
        <v>31838</v>
      </c>
      <c r="E7" s="1825"/>
      <c r="F7" s="2568">
        <v>1</v>
      </c>
      <c r="G7" s="1894"/>
      <c r="H7" s="1894"/>
      <c r="I7" s="1894"/>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4"/>
      <c r="AG7" s="1894"/>
      <c r="AH7" s="1894"/>
      <c r="AI7" s="1894"/>
      <c r="AJ7" s="1894"/>
      <c r="AK7" s="1894"/>
      <c r="AL7" s="1894"/>
      <c r="AM7" s="1894"/>
      <c r="AN7" s="1894"/>
      <c r="AO7" s="1894"/>
      <c r="AP7" s="1894"/>
      <c r="AQ7" s="1894"/>
      <c r="AR7" s="1894"/>
      <c r="AS7" s="1894"/>
      <c r="AT7" s="1894"/>
      <c r="AU7" s="1894"/>
      <c r="AV7" s="1894"/>
      <c r="AW7" s="1894"/>
      <c r="AX7" s="1894"/>
      <c r="AY7" s="1894"/>
      <c r="AZ7" s="1894"/>
      <c r="BA7" s="1894"/>
      <c r="BB7" s="1894"/>
      <c r="BC7" s="1894"/>
      <c r="BD7" s="1894"/>
      <c r="BE7" s="1894"/>
      <c r="BF7" s="1894"/>
      <c r="BG7" s="1894"/>
      <c r="BH7" s="1894"/>
      <c r="BI7" s="1894"/>
      <c r="BJ7" s="1894"/>
      <c r="BK7" s="1894"/>
      <c r="BL7" s="1894"/>
      <c r="BM7" s="1894"/>
      <c r="BN7" s="1894"/>
      <c r="BO7" s="1894"/>
      <c r="BP7" s="1894"/>
      <c r="BQ7" s="1894"/>
      <c r="BR7" s="1894"/>
      <c r="BS7" s="1894"/>
      <c r="BT7" s="1894"/>
      <c r="BU7" s="1894"/>
      <c r="BV7" s="1894"/>
      <c r="BW7" s="1894"/>
      <c r="BX7" s="1894"/>
      <c r="BY7" s="1894"/>
      <c r="BZ7" s="1894"/>
      <c r="CA7" s="1894"/>
      <c r="CB7" s="1894"/>
      <c r="CC7" s="1894"/>
    </row>
    <row r="8" spans="1:81" s="1898" customFormat="1" ht="12.75" customHeight="1">
      <c r="A8" s="1901"/>
      <c r="B8" s="2140"/>
      <c r="C8" s="2620" t="s">
        <v>925</v>
      </c>
      <c r="D8" s="1533"/>
      <c r="E8" s="2621"/>
      <c r="F8" s="1902"/>
      <c r="G8" s="1894"/>
      <c r="H8" s="1894"/>
      <c r="I8" s="1894"/>
      <c r="J8" s="1894"/>
      <c r="K8" s="1894"/>
      <c r="L8" s="1894"/>
      <c r="M8" s="1894"/>
      <c r="N8" s="1894"/>
      <c r="O8" s="1894"/>
      <c r="P8" s="1894"/>
      <c r="Q8" s="1894"/>
      <c r="R8" s="1894"/>
      <c r="S8" s="1894"/>
      <c r="T8" s="1894"/>
      <c r="U8" s="1894"/>
      <c r="V8" s="1894"/>
      <c r="W8" s="1894"/>
      <c r="X8" s="1894"/>
      <c r="Y8" s="1894"/>
      <c r="Z8" s="1894"/>
      <c r="AA8" s="1894"/>
      <c r="AB8" s="1894"/>
      <c r="AC8" s="1894"/>
      <c r="AD8" s="1894"/>
      <c r="AE8" s="1894"/>
      <c r="AF8" s="1894"/>
      <c r="AG8" s="1894"/>
      <c r="AH8" s="1894"/>
      <c r="AI8" s="1894"/>
      <c r="AJ8" s="1894"/>
      <c r="AK8" s="1894"/>
      <c r="AL8" s="1894"/>
      <c r="AM8" s="1894"/>
      <c r="AN8" s="1894"/>
      <c r="AO8" s="1894"/>
      <c r="AP8" s="1894"/>
      <c r="AQ8" s="1894"/>
      <c r="AR8" s="1894"/>
      <c r="AS8" s="1894"/>
      <c r="AT8" s="1894"/>
      <c r="AU8" s="1894"/>
      <c r="AV8" s="1894"/>
      <c r="AW8" s="1894"/>
      <c r="AX8" s="1894"/>
      <c r="AY8" s="1894"/>
      <c r="AZ8" s="1894"/>
      <c r="BA8" s="1894"/>
      <c r="BB8" s="1894"/>
      <c r="BC8" s="1894"/>
      <c r="BD8" s="1894"/>
      <c r="BE8" s="1894"/>
      <c r="BF8" s="1894"/>
      <c r="BG8" s="1894"/>
      <c r="BH8" s="1894"/>
      <c r="BI8" s="1894"/>
      <c r="BJ8" s="1894"/>
      <c r="BK8" s="1894"/>
      <c r="BL8" s="1894"/>
      <c r="BM8" s="1894"/>
      <c r="BN8" s="1894"/>
      <c r="BO8" s="1894"/>
      <c r="BP8" s="1894"/>
      <c r="BQ8" s="1894"/>
      <c r="BR8" s="1894"/>
      <c r="BS8" s="1894"/>
      <c r="BT8" s="1894"/>
      <c r="BU8" s="1894"/>
      <c r="BV8" s="1894"/>
      <c r="BW8" s="1894"/>
      <c r="BX8" s="1894"/>
      <c r="BY8" s="1894"/>
      <c r="BZ8" s="1894"/>
      <c r="CA8" s="1894"/>
      <c r="CB8" s="1894"/>
      <c r="CC8" s="1894"/>
    </row>
    <row r="9" spans="1:81" s="1898" customFormat="1" ht="12.75" customHeight="1">
      <c r="A9" s="2162">
        <v>2</v>
      </c>
      <c r="B9" s="1900"/>
      <c r="C9" s="2167" t="s">
        <v>926</v>
      </c>
      <c r="D9" s="2622">
        <v>38953357</v>
      </c>
      <c r="E9" s="2795" t="s">
        <v>927</v>
      </c>
      <c r="F9" s="2568">
        <v>2</v>
      </c>
      <c r="G9" s="1894"/>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c r="AG9" s="1894"/>
      <c r="AH9" s="1894"/>
      <c r="AI9" s="1894"/>
      <c r="AJ9" s="1894"/>
      <c r="AK9" s="1894"/>
      <c r="AL9" s="1894"/>
      <c r="AM9" s="1894"/>
      <c r="AN9" s="1894"/>
      <c r="AO9" s="1894"/>
      <c r="AP9" s="1894"/>
      <c r="AQ9" s="1894"/>
      <c r="AR9" s="1894"/>
      <c r="AS9" s="1894"/>
      <c r="AT9" s="1894"/>
      <c r="AU9" s="1894"/>
      <c r="AV9" s="1894"/>
      <c r="AW9" s="1894"/>
      <c r="AX9" s="1894"/>
      <c r="AY9" s="1894"/>
      <c r="AZ9" s="1894"/>
      <c r="BA9" s="1894"/>
      <c r="BB9" s="1894"/>
      <c r="BC9" s="1894"/>
      <c r="BD9" s="1894"/>
      <c r="BE9" s="1894"/>
      <c r="BF9" s="1894"/>
      <c r="BG9" s="1894"/>
      <c r="BH9" s="1894"/>
      <c r="BI9" s="1894"/>
      <c r="BJ9" s="1894"/>
      <c r="BK9" s="1894"/>
      <c r="BL9" s="1894"/>
      <c r="BM9" s="1894"/>
      <c r="BN9" s="1894"/>
      <c r="BO9" s="1894"/>
      <c r="BP9" s="1894"/>
      <c r="BQ9" s="1894"/>
      <c r="BR9" s="1894"/>
      <c r="BS9" s="1894"/>
      <c r="BT9" s="1894"/>
      <c r="BU9" s="1894"/>
      <c r="BV9" s="1894"/>
      <c r="BW9" s="1894"/>
      <c r="BX9" s="1894"/>
      <c r="BY9" s="1894"/>
      <c r="BZ9" s="1894"/>
      <c r="CA9" s="1894"/>
      <c r="CB9" s="1894"/>
      <c r="CC9" s="1894"/>
    </row>
    <row r="10" spans="1:81" s="1898" customFormat="1" ht="12.75" customHeight="1">
      <c r="A10" s="2162">
        <v>3</v>
      </c>
      <c r="B10" s="1900"/>
      <c r="C10" s="2167" t="s">
        <v>928</v>
      </c>
      <c r="D10" s="2622">
        <v>6010641</v>
      </c>
      <c r="E10" s="2795" t="s">
        <v>927</v>
      </c>
      <c r="F10" s="2568">
        <v>3</v>
      </c>
      <c r="G10" s="1894"/>
      <c r="H10" s="1894"/>
      <c r="I10" s="1894"/>
      <c r="J10" s="1894"/>
      <c r="K10" s="1894"/>
      <c r="L10" s="1894"/>
      <c r="M10" s="1894"/>
      <c r="N10" s="1894"/>
      <c r="O10" s="1894"/>
      <c r="P10" s="1894"/>
      <c r="Q10" s="1894"/>
      <c r="R10" s="1894"/>
      <c r="S10" s="1894"/>
      <c r="T10" s="1894"/>
      <c r="U10" s="1894"/>
      <c r="V10" s="1894"/>
      <c r="W10" s="1894"/>
      <c r="X10" s="1894"/>
      <c r="Y10" s="1894"/>
      <c r="Z10" s="1894"/>
      <c r="AA10" s="1894"/>
      <c r="AB10" s="1894"/>
      <c r="AC10" s="1894"/>
      <c r="AD10" s="1894"/>
      <c r="AE10" s="1894"/>
      <c r="AF10" s="1894"/>
      <c r="AG10" s="1894"/>
      <c r="AH10" s="1894"/>
      <c r="AI10" s="1894"/>
      <c r="AJ10" s="1894"/>
      <c r="AK10" s="1894"/>
      <c r="AL10" s="1894"/>
      <c r="AM10" s="1894"/>
      <c r="AN10" s="1894"/>
      <c r="AO10" s="1894"/>
      <c r="AP10" s="1894"/>
      <c r="AQ10" s="1894"/>
      <c r="AR10" s="1894"/>
      <c r="AS10" s="1894"/>
      <c r="AT10" s="1894"/>
      <c r="AU10" s="1894"/>
      <c r="AV10" s="1894"/>
      <c r="AW10" s="1894"/>
      <c r="AX10" s="1894"/>
      <c r="AY10" s="1894"/>
      <c r="AZ10" s="1894"/>
      <c r="BA10" s="1894"/>
      <c r="BB10" s="1894"/>
      <c r="BC10" s="1894"/>
      <c r="BD10" s="1894"/>
      <c r="BE10" s="1894"/>
      <c r="BF10" s="1894"/>
      <c r="BG10" s="1894"/>
      <c r="BH10" s="1894"/>
      <c r="BI10" s="1894"/>
      <c r="BJ10" s="1894"/>
      <c r="BK10" s="1894"/>
      <c r="BL10" s="1894"/>
      <c r="BM10" s="1894"/>
      <c r="BN10" s="1894"/>
      <c r="BO10" s="1894"/>
      <c r="BP10" s="1894"/>
      <c r="BQ10" s="1894"/>
      <c r="BR10" s="1894"/>
      <c r="BS10" s="1894"/>
      <c r="BT10" s="1894"/>
      <c r="BU10" s="1894"/>
      <c r="BV10" s="1894"/>
      <c r="BW10" s="1894"/>
      <c r="BX10" s="1894"/>
      <c r="BY10" s="1894"/>
      <c r="BZ10" s="1894"/>
      <c r="CA10" s="1894"/>
      <c r="CB10" s="1894"/>
      <c r="CC10" s="1894"/>
    </row>
    <row r="11" spans="1:81" s="1898" customFormat="1" ht="12.75" customHeight="1">
      <c r="A11" s="2162">
        <v>4</v>
      </c>
      <c r="B11" s="1900"/>
      <c r="C11" s="2167" t="s">
        <v>929</v>
      </c>
      <c r="D11" s="2622">
        <v>95886790</v>
      </c>
      <c r="E11" s="3021">
        <v>0</v>
      </c>
      <c r="F11" s="2568">
        <v>4</v>
      </c>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AR11" s="1894"/>
      <c r="AS11" s="1894"/>
      <c r="AT11" s="1894"/>
      <c r="AU11" s="1894"/>
      <c r="AV11" s="1894"/>
      <c r="AW11" s="1894"/>
      <c r="AX11" s="1894"/>
      <c r="AY11" s="1894"/>
      <c r="AZ11" s="1894"/>
      <c r="BA11" s="1894"/>
      <c r="BB11" s="1894"/>
      <c r="BC11" s="1894"/>
      <c r="BD11" s="1894"/>
      <c r="BE11" s="1894"/>
      <c r="BF11" s="1894"/>
      <c r="BG11" s="1894"/>
      <c r="BH11" s="1894"/>
      <c r="BI11" s="1894"/>
      <c r="BJ11" s="1894"/>
      <c r="BK11" s="1894"/>
      <c r="BL11" s="1894"/>
      <c r="BM11" s="1894"/>
      <c r="BN11" s="1894"/>
      <c r="BO11" s="1894"/>
      <c r="BP11" s="1894"/>
      <c r="BQ11" s="1894"/>
      <c r="BR11" s="1894"/>
      <c r="BS11" s="1894"/>
      <c r="BT11" s="1894"/>
      <c r="BU11" s="1894"/>
      <c r="BV11" s="1894"/>
      <c r="BW11" s="1894"/>
      <c r="BX11" s="1894"/>
      <c r="BY11" s="1894"/>
      <c r="BZ11" s="1894"/>
      <c r="CA11" s="1894"/>
      <c r="CB11" s="1894"/>
      <c r="CC11" s="1894"/>
    </row>
    <row r="12" spans="1:81" s="1898" customFormat="1" ht="12.75" customHeight="1">
      <c r="A12" s="2162">
        <v>5</v>
      </c>
      <c r="B12" s="1900"/>
      <c r="C12" s="2167" t="s">
        <v>930</v>
      </c>
      <c r="D12" s="3070">
        <v>140850788</v>
      </c>
      <c r="E12" s="3021">
        <v>0</v>
      </c>
      <c r="F12" s="2568">
        <v>5</v>
      </c>
      <c r="G12" s="1894"/>
      <c r="H12" s="1894"/>
      <c r="I12" s="1894"/>
      <c r="J12" s="1894"/>
      <c r="K12" s="1894"/>
      <c r="L12" s="1894"/>
      <c r="M12" s="1894"/>
      <c r="N12" s="1894"/>
      <c r="O12" s="1894"/>
      <c r="P12" s="1894"/>
      <c r="Q12" s="1894"/>
      <c r="R12" s="1894"/>
      <c r="S12" s="1894"/>
      <c r="T12" s="1894"/>
      <c r="U12" s="1894"/>
      <c r="V12" s="1894"/>
      <c r="W12" s="1894"/>
      <c r="X12" s="1894"/>
      <c r="Y12" s="1894"/>
      <c r="Z12" s="1894"/>
      <c r="AA12" s="1894"/>
      <c r="AB12" s="1894"/>
      <c r="AC12" s="1894"/>
      <c r="AD12" s="1894"/>
      <c r="AE12" s="1894"/>
      <c r="AF12" s="1894"/>
      <c r="AG12" s="1894"/>
      <c r="AH12" s="1894"/>
      <c r="AI12" s="1894"/>
      <c r="AJ12" s="1894"/>
      <c r="AK12" s="1894"/>
      <c r="AL12" s="1894"/>
      <c r="AM12" s="1894"/>
      <c r="AN12" s="1894"/>
      <c r="AO12" s="1894"/>
      <c r="AP12" s="1894"/>
      <c r="AQ12" s="1894"/>
      <c r="AR12" s="1894"/>
      <c r="AS12" s="1894"/>
      <c r="AT12" s="1894"/>
      <c r="AU12" s="1894"/>
      <c r="AV12" s="1894"/>
      <c r="AW12" s="1894"/>
      <c r="AX12" s="1894"/>
      <c r="AY12" s="1894"/>
      <c r="AZ12" s="1894"/>
      <c r="BA12" s="1894"/>
      <c r="BB12" s="1894"/>
      <c r="BC12" s="1894"/>
      <c r="BD12" s="1894"/>
      <c r="BE12" s="1894"/>
      <c r="BF12" s="1894"/>
      <c r="BG12" s="1894"/>
      <c r="BH12" s="1894"/>
      <c r="BI12" s="1894"/>
      <c r="BJ12" s="1894"/>
      <c r="BK12" s="1894"/>
      <c r="BL12" s="1894"/>
      <c r="BM12" s="1894"/>
      <c r="BN12" s="1894"/>
      <c r="BO12" s="1894"/>
      <c r="BP12" s="1894"/>
      <c r="BQ12" s="1894"/>
      <c r="BR12" s="1894"/>
      <c r="BS12" s="1894"/>
      <c r="BT12" s="1894"/>
      <c r="BU12" s="1894"/>
      <c r="BV12" s="1894"/>
      <c r="BW12" s="1894"/>
      <c r="BX12" s="1894"/>
      <c r="BY12" s="1894"/>
      <c r="BZ12" s="1894"/>
      <c r="CA12" s="1894"/>
      <c r="CB12" s="1894"/>
      <c r="CC12" s="1894"/>
    </row>
    <row r="13" spans="1:81" s="1898" customFormat="1" ht="12.75" customHeight="1">
      <c r="A13" s="2162">
        <v>6</v>
      </c>
      <c r="B13" s="1900"/>
      <c r="C13" s="2167" t="s">
        <v>931</v>
      </c>
      <c r="D13" s="1388">
        <v>0</v>
      </c>
      <c r="E13" s="3021">
        <v>0</v>
      </c>
      <c r="F13" s="2568">
        <v>6</v>
      </c>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894"/>
      <c r="AN13" s="1894"/>
      <c r="AO13" s="1894"/>
      <c r="AP13" s="1894"/>
      <c r="AQ13" s="1894"/>
      <c r="AR13" s="1894"/>
      <c r="AS13" s="1894"/>
      <c r="AT13" s="1894"/>
      <c r="AU13" s="1894"/>
      <c r="AV13" s="1894"/>
      <c r="AW13" s="1894"/>
      <c r="AX13" s="1894"/>
      <c r="AY13" s="1894"/>
      <c r="AZ13" s="1894"/>
      <c r="BA13" s="1894"/>
      <c r="BB13" s="1894"/>
      <c r="BC13" s="1894"/>
      <c r="BD13" s="1894"/>
      <c r="BE13" s="1894"/>
      <c r="BF13" s="1894"/>
      <c r="BG13" s="1894"/>
      <c r="BH13" s="1894"/>
      <c r="BI13" s="1894"/>
      <c r="BJ13" s="1894"/>
      <c r="BK13" s="1894"/>
      <c r="BL13" s="1894"/>
      <c r="BM13" s="1894"/>
      <c r="BN13" s="1894"/>
      <c r="BO13" s="1894"/>
      <c r="BP13" s="1894"/>
      <c r="BQ13" s="1894"/>
      <c r="BR13" s="1894"/>
      <c r="BS13" s="1894"/>
      <c r="BT13" s="1894"/>
      <c r="BU13" s="1894"/>
      <c r="BV13" s="1894"/>
      <c r="BW13" s="1894"/>
      <c r="BX13" s="1894"/>
      <c r="BY13" s="1894"/>
      <c r="BZ13" s="1894"/>
      <c r="CA13" s="1894"/>
      <c r="CB13" s="1894"/>
      <c r="CC13" s="1894"/>
    </row>
    <row r="14" spans="1:81" s="1898" customFormat="1" ht="12.75" customHeight="1">
      <c r="A14" s="2162">
        <v>7</v>
      </c>
      <c r="B14" s="1900"/>
      <c r="C14" s="2167" t="s">
        <v>932</v>
      </c>
      <c r="D14" s="3070">
        <f>SUM(D12:D13)</f>
        <v>140850788</v>
      </c>
      <c r="E14" s="3021">
        <v>0</v>
      </c>
      <c r="F14" s="2568">
        <v>7</v>
      </c>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894"/>
      <c r="AN14" s="1894"/>
      <c r="AO14" s="1894"/>
      <c r="AP14" s="1894"/>
      <c r="AQ14" s="1894"/>
      <c r="AR14" s="1894"/>
      <c r="AS14" s="1894"/>
      <c r="AT14" s="1894"/>
      <c r="AU14" s="1894"/>
      <c r="AV14" s="1894"/>
      <c r="AW14" s="1894"/>
      <c r="AX14" s="1894"/>
      <c r="AY14" s="1894"/>
      <c r="AZ14" s="1894"/>
      <c r="BA14" s="1894"/>
      <c r="BB14" s="1894"/>
      <c r="BC14" s="1894"/>
      <c r="BD14" s="1894"/>
      <c r="BE14" s="1894"/>
      <c r="BF14" s="1894"/>
      <c r="BG14" s="1894"/>
      <c r="BH14" s="1894"/>
      <c r="BI14" s="1894"/>
      <c r="BJ14" s="1894"/>
      <c r="BK14" s="1894"/>
      <c r="BL14" s="1894"/>
      <c r="BM14" s="1894"/>
      <c r="BN14" s="1894"/>
      <c r="BO14" s="1894"/>
      <c r="BP14" s="1894"/>
      <c r="BQ14" s="1894"/>
      <c r="BR14" s="1894"/>
      <c r="BS14" s="1894"/>
      <c r="BT14" s="1894"/>
      <c r="BU14" s="1894"/>
      <c r="BV14" s="1894"/>
      <c r="BW14" s="1894"/>
      <c r="BX14" s="1894"/>
      <c r="BY14" s="1894"/>
      <c r="BZ14" s="1894"/>
      <c r="CA14" s="1894"/>
      <c r="CB14" s="1894"/>
      <c r="CC14" s="1894"/>
    </row>
    <row r="15" spans="1:81" s="1898" customFormat="1" ht="12.75" customHeight="1">
      <c r="A15" s="1901"/>
      <c r="B15" s="2140"/>
      <c r="C15" s="2620" t="s">
        <v>933</v>
      </c>
      <c r="D15" s="1423"/>
      <c r="E15" s="2621"/>
      <c r="F15" s="1902"/>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1894"/>
      <c r="AM15" s="1894"/>
      <c r="AN15" s="1894"/>
      <c r="AO15" s="1894"/>
      <c r="AP15" s="1894"/>
      <c r="AQ15" s="1894"/>
      <c r="AR15" s="1894"/>
      <c r="AS15" s="1894"/>
      <c r="AT15" s="1894"/>
      <c r="AU15" s="1894"/>
      <c r="AV15" s="1894"/>
      <c r="AW15" s="1894"/>
      <c r="AX15" s="1894"/>
      <c r="AY15" s="1894"/>
      <c r="AZ15" s="1894"/>
      <c r="BA15" s="1894"/>
      <c r="BB15" s="1894"/>
      <c r="BC15" s="1894"/>
      <c r="BD15" s="1894"/>
      <c r="BE15" s="1894"/>
      <c r="BF15" s="1894"/>
      <c r="BG15" s="1894"/>
      <c r="BH15" s="1894"/>
      <c r="BI15" s="1894"/>
      <c r="BJ15" s="1894"/>
      <c r="BK15" s="1894"/>
      <c r="BL15" s="1894"/>
      <c r="BM15" s="1894"/>
      <c r="BN15" s="1894"/>
      <c r="BO15" s="1894"/>
      <c r="BP15" s="1894"/>
      <c r="BQ15" s="1894"/>
      <c r="BR15" s="1894"/>
      <c r="BS15" s="1894"/>
      <c r="BT15" s="1894"/>
      <c r="BU15" s="1894"/>
      <c r="BV15" s="1894"/>
      <c r="BW15" s="1894"/>
      <c r="BX15" s="1894"/>
      <c r="BY15" s="1894"/>
      <c r="BZ15" s="1894"/>
      <c r="CA15" s="1894"/>
      <c r="CB15" s="1894"/>
      <c r="CC15" s="1894"/>
    </row>
    <row r="16" spans="1:81" s="1898" customFormat="1" ht="12.75" customHeight="1">
      <c r="A16" s="1901"/>
      <c r="B16" s="2140"/>
      <c r="C16" s="2620" t="s">
        <v>934</v>
      </c>
      <c r="D16" s="1423"/>
      <c r="E16" s="2621"/>
      <c r="F16" s="1902"/>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D16" s="1894"/>
      <c r="BE16" s="1894"/>
      <c r="BF16" s="1894"/>
      <c r="BG16" s="1894"/>
      <c r="BH16" s="1894"/>
      <c r="BI16" s="1894"/>
      <c r="BJ16" s="1894"/>
      <c r="BK16" s="1894"/>
      <c r="BL16" s="1894"/>
      <c r="BM16" s="1894"/>
      <c r="BN16" s="1894"/>
      <c r="BO16" s="1894"/>
      <c r="BP16" s="1894"/>
      <c r="BQ16" s="1894"/>
      <c r="BR16" s="1894"/>
      <c r="BS16" s="1894"/>
      <c r="BT16" s="1894"/>
      <c r="BU16" s="1894"/>
      <c r="BV16" s="1894"/>
      <c r="BW16" s="1894"/>
      <c r="BX16" s="1894"/>
      <c r="BY16" s="1894"/>
      <c r="BZ16" s="1894"/>
      <c r="CA16" s="1894"/>
      <c r="CB16" s="1894"/>
      <c r="CC16" s="1894"/>
    </row>
    <row r="17" spans="1:81" s="1898" customFormat="1" ht="12.75" customHeight="1">
      <c r="A17" s="2162">
        <v>8</v>
      </c>
      <c r="B17" s="1900"/>
      <c r="C17" s="2167" t="s">
        <v>935</v>
      </c>
      <c r="D17" s="3070">
        <v>117713976</v>
      </c>
      <c r="E17" s="2795" t="s">
        <v>927</v>
      </c>
      <c r="F17" s="2568">
        <v>8</v>
      </c>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D17" s="1894"/>
      <c r="BE17" s="1894"/>
      <c r="BF17" s="1894"/>
      <c r="BG17" s="1894"/>
      <c r="BH17" s="1894"/>
      <c r="BI17" s="1894"/>
      <c r="BJ17" s="1894"/>
      <c r="BK17" s="1894"/>
      <c r="BL17" s="1894"/>
      <c r="BM17" s="1894"/>
      <c r="BN17" s="1894"/>
      <c r="BO17" s="1894"/>
      <c r="BP17" s="1894"/>
      <c r="BQ17" s="1894"/>
      <c r="BR17" s="1894"/>
      <c r="BS17" s="1894"/>
      <c r="BT17" s="1894"/>
      <c r="BU17" s="1894"/>
      <c r="BV17" s="1894"/>
      <c r="BW17" s="1894"/>
      <c r="BX17" s="1894"/>
      <c r="BY17" s="1894"/>
      <c r="BZ17" s="1894"/>
      <c r="CA17" s="1894"/>
      <c r="CB17" s="1894"/>
      <c r="CC17" s="1894"/>
    </row>
    <row r="18" spans="1:81" s="1898" customFormat="1" ht="12.75" customHeight="1">
      <c r="A18" s="2162">
        <v>9</v>
      </c>
      <c r="B18" s="1900"/>
      <c r="C18" s="2167" t="s">
        <v>936</v>
      </c>
      <c r="D18" s="3070">
        <v>13164768</v>
      </c>
      <c r="E18" s="2795" t="s">
        <v>927</v>
      </c>
      <c r="F18" s="2568">
        <v>9</v>
      </c>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D18" s="1894"/>
      <c r="BE18" s="1894"/>
      <c r="BF18" s="1894"/>
      <c r="BG18" s="1894"/>
      <c r="BH18" s="1894"/>
      <c r="BI18" s="1894"/>
      <c r="BJ18" s="1894"/>
      <c r="BK18" s="1894"/>
      <c r="BL18" s="1894"/>
      <c r="BM18" s="1894"/>
      <c r="BN18" s="1894"/>
      <c r="BO18" s="1894"/>
      <c r="BP18" s="1894"/>
      <c r="BQ18" s="1894"/>
      <c r="BR18" s="1894"/>
      <c r="BS18" s="1894"/>
      <c r="BT18" s="1894"/>
      <c r="BU18" s="1894"/>
      <c r="BV18" s="1894"/>
      <c r="BW18" s="1894"/>
      <c r="BX18" s="1894"/>
      <c r="BY18" s="1894"/>
      <c r="BZ18" s="1894"/>
      <c r="CA18" s="1894"/>
      <c r="CB18" s="1894"/>
      <c r="CC18" s="1894"/>
    </row>
    <row r="19" spans="1:81" s="1898" customFormat="1" ht="12.75" customHeight="1">
      <c r="A19" s="2162">
        <v>10</v>
      </c>
      <c r="B19" s="1900"/>
      <c r="C19" s="2167" t="s">
        <v>937</v>
      </c>
      <c r="D19" s="3070">
        <v>284700879</v>
      </c>
      <c r="E19" s="3021">
        <v>0</v>
      </c>
      <c r="F19" s="2568">
        <v>10</v>
      </c>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c r="AR19" s="1894"/>
      <c r="AS19" s="1894"/>
      <c r="AT19" s="1894"/>
      <c r="AU19" s="1894"/>
      <c r="AV19" s="1894"/>
      <c r="AW19" s="1894"/>
      <c r="AX19" s="1894"/>
      <c r="AY19" s="1894"/>
      <c r="AZ19" s="1894"/>
      <c r="BA19" s="1894"/>
      <c r="BB19" s="1894"/>
      <c r="BC19" s="1894"/>
      <c r="BD19" s="1894"/>
      <c r="BE19" s="1894"/>
      <c r="BF19" s="1894"/>
      <c r="BG19" s="1894"/>
      <c r="BH19" s="1894"/>
      <c r="BI19" s="1894"/>
      <c r="BJ19" s="1894"/>
      <c r="BK19" s="1894"/>
      <c r="BL19" s="1894"/>
      <c r="BM19" s="1894"/>
      <c r="BN19" s="1894"/>
      <c r="BO19" s="1894"/>
      <c r="BP19" s="1894"/>
      <c r="BQ19" s="1894"/>
      <c r="BR19" s="1894"/>
      <c r="BS19" s="1894"/>
      <c r="BT19" s="1894"/>
      <c r="BU19" s="1894"/>
      <c r="BV19" s="1894"/>
      <c r="BW19" s="1894"/>
      <c r="BX19" s="1894"/>
      <c r="BY19" s="1894"/>
      <c r="BZ19" s="1894"/>
      <c r="CA19" s="1894"/>
      <c r="CB19" s="1894"/>
      <c r="CC19" s="1894"/>
    </row>
    <row r="20" spans="1:81" s="1898" customFormat="1" ht="12.75" customHeight="1">
      <c r="A20" s="2162">
        <v>11</v>
      </c>
      <c r="B20" s="1900"/>
      <c r="C20" s="2167" t="s">
        <v>938</v>
      </c>
      <c r="D20" s="3070">
        <f>SUM(D17:D19)</f>
        <v>415579623</v>
      </c>
      <c r="E20" s="3021">
        <v>0</v>
      </c>
      <c r="F20" s="2568">
        <v>11</v>
      </c>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1894"/>
      <c r="AM20" s="1894"/>
      <c r="AN20" s="1894"/>
      <c r="AO20" s="1894"/>
      <c r="AP20" s="1894"/>
      <c r="AQ20" s="1894"/>
      <c r="AR20" s="1894"/>
      <c r="AS20" s="1894"/>
      <c r="AT20" s="1894"/>
      <c r="AU20" s="1894"/>
      <c r="AV20" s="1894"/>
      <c r="AW20" s="1894"/>
      <c r="AX20" s="1894"/>
      <c r="AY20" s="1894"/>
      <c r="AZ20" s="1894"/>
      <c r="BA20" s="1894"/>
      <c r="BB20" s="1894"/>
      <c r="BC20" s="1894"/>
      <c r="BD20" s="1894"/>
      <c r="BE20" s="1894"/>
      <c r="BF20" s="1894"/>
      <c r="BG20" s="1894"/>
      <c r="BH20" s="1894"/>
      <c r="BI20" s="1894"/>
      <c r="BJ20" s="1894"/>
      <c r="BK20" s="1894"/>
      <c r="BL20" s="1894"/>
      <c r="BM20" s="1894"/>
      <c r="BN20" s="1894"/>
      <c r="BO20" s="1894"/>
      <c r="BP20" s="1894"/>
      <c r="BQ20" s="1894"/>
      <c r="BR20" s="1894"/>
      <c r="BS20" s="1894"/>
      <c r="BT20" s="1894"/>
      <c r="BU20" s="1894"/>
      <c r="BV20" s="1894"/>
      <c r="BW20" s="1894"/>
      <c r="BX20" s="1894"/>
      <c r="BY20" s="1894"/>
      <c r="BZ20" s="1894"/>
      <c r="CA20" s="1894"/>
      <c r="CB20" s="1894"/>
      <c r="CC20" s="1894"/>
    </row>
    <row r="21" spans="1:81" s="1898" customFormat="1" ht="12.75" customHeight="1">
      <c r="A21" s="2162">
        <v>12</v>
      </c>
      <c r="B21" s="1900"/>
      <c r="C21" s="2167" t="s">
        <v>939</v>
      </c>
      <c r="D21" s="1388">
        <v>13242366</v>
      </c>
      <c r="E21" s="2795" t="s">
        <v>927</v>
      </c>
      <c r="F21" s="2568">
        <v>12</v>
      </c>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1894"/>
      <c r="AM21" s="1894"/>
      <c r="AN21" s="1894"/>
      <c r="AO21" s="1894"/>
      <c r="AP21" s="1894"/>
      <c r="AQ21" s="1894"/>
      <c r="AR21" s="1894"/>
      <c r="AS21" s="1894"/>
      <c r="AT21" s="1894"/>
      <c r="AU21" s="1894"/>
      <c r="AV21" s="1894"/>
      <c r="AW21" s="1894"/>
      <c r="AX21" s="1894"/>
      <c r="AY21" s="1894"/>
      <c r="AZ21" s="1894"/>
      <c r="BA21" s="1894"/>
      <c r="BB21" s="1894"/>
      <c r="BC21" s="1894"/>
      <c r="BD21" s="1894"/>
      <c r="BE21" s="1894"/>
      <c r="BF21" s="1894"/>
      <c r="BG21" s="1894"/>
      <c r="BH21" s="1894"/>
      <c r="BI21" s="1894"/>
      <c r="BJ21" s="1894"/>
      <c r="BK21" s="1894"/>
      <c r="BL21" s="1894"/>
      <c r="BM21" s="1894"/>
      <c r="BN21" s="1894"/>
      <c r="BO21" s="1894"/>
      <c r="BP21" s="1894"/>
      <c r="BQ21" s="1894"/>
      <c r="BR21" s="1894"/>
      <c r="BS21" s="1894"/>
      <c r="BT21" s="1894"/>
      <c r="BU21" s="1894"/>
      <c r="BV21" s="1894"/>
      <c r="BW21" s="1894"/>
      <c r="BX21" s="1894"/>
      <c r="BY21" s="1894"/>
      <c r="BZ21" s="1894"/>
      <c r="CA21" s="1894"/>
      <c r="CB21" s="1894"/>
      <c r="CC21" s="1894"/>
    </row>
    <row r="22" spans="1:81" s="1898" customFormat="1" ht="12.75" customHeight="1">
      <c r="A22" s="2162">
        <v>13</v>
      </c>
      <c r="B22" s="1900"/>
      <c r="C22" s="2167" t="s">
        <v>940</v>
      </c>
      <c r="D22" s="1388">
        <v>21699474</v>
      </c>
      <c r="E22" s="3021">
        <v>0</v>
      </c>
      <c r="F22" s="2568">
        <v>13</v>
      </c>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1894"/>
      <c r="AM22" s="1894"/>
      <c r="AN22" s="1894"/>
      <c r="AO22" s="1894"/>
      <c r="AP22" s="1894"/>
      <c r="AQ22" s="1894"/>
      <c r="AR22" s="1894"/>
      <c r="AS22" s="1894"/>
      <c r="AT22" s="1894"/>
      <c r="AU22" s="1894"/>
      <c r="AV22" s="1894"/>
      <c r="AW22" s="1894"/>
      <c r="AX22" s="1894"/>
      <c r="AY22" s="1894"/>
      <c r="AZ22" s="1894"/>
      <c r="BA22" s="1894"/>
      <c r="BB22" s="1894"/>
      <c r="BC22" s="1894"/>
      <c r="BD22" s="1894"/>
      <c r="BE22" s="1894"/>
      <c r="BF22" s="1894"/>
      <c r="BG22" s="1894"/>
      <c r="BH22" s="1894"/>
      <c r="BI22" s="1894"/>
      <c r="BJ22" s="1894"/>
      <c r="BK22" s="1894"/>
      <c r="BL22" s="1894"/>
      <c r="BM22" s="1894"/>
      <c r="BN22" s="1894"/>
      <c r="BO22" s="1894"/>
      <c r="BP22" s="1894"/>
      <c r="BQ22" s="1894"/>
      <c r="BR22" s="1894"/>
      <c r="BS22" s="1894"/>
      <c r="BT22" s="1894"/>
      <c r="BU22" s="1894"/>
      <c r="BV22" s="1894"/>
      <c r="BW22" s="1894"/>
      <c r="BX22" s="1894"/>
      <c r="BY22" s="1894"/>
      <c r="BZ22" s="1894"/>
      <c r="CA22" s="1894"/>
      <c r="CB22" s="1894"/>
      <c r="CC22" s="1894"/>
    </row>
    <row r="23" spans="1:81" s="1898" customFormat="1" ht="12.75" customHeight="1">
      <c r="A23" s="2162">
        <v>14</v>
      </c>
      <c r="B23" s="1900"/>
      <c r="C23" s="2167" t="s">
        <v>941</v>
      </c>
      <c r="D23" s="1388">
        <f>SUM(D20:D22)</f>
        <v>450521463</v>
      </c>
      <c r="E23" s="3021">
        <v>0</v>
      </c>
      <c r="F23" s="2568">
        <v>14</v>
      </c>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1894"/>
      <c r="AM23" s="1894"/>
      <c r="AN23" s="1894"/>
      <c r="AO23" s="1894"/>
      <c r="AP23" s="1894"/>
      <c r="AQ23" s="1894"/>
      <c r="AR23" s="1894"/>
      <c r="AS23" s="1894"/>
      <c r="AT23" s="1894"/>
      <c r="AU23" s="1894"/>
      <c r="AV23" s="1894"/>
      <c r="AW23" s="1894"/>
      <c r="AX23" s="1894"/>
      <c r="AY23" s="1894"/>
      <c r="AZ23" s="1894"/>
      <c r="BA23" s="1894"/>
      <c r="BB23" s="1894"/>
      <c r="BC23" s="1894"/>
      <c r="BD23" s="1894"/>
      <c r="BE23" s="1894"/>
      <c r="BF23" s="1894"/>
      <c r="BG23" s="1894"/>
      <c r="BH23" s="1894"/>
      <c r="BI23" s="1894"/>
      <c r="BJ23" s="1894"/>
      <c r="BK23" s="1894"/>
      <c r="BL23" s="1894"/>
      <c r="BM23" s="1894"/>
      <c r="BN23" s="1894"/>
      <c r="BO23" s="1894"/>
      <c r="BP23" s="1894"/>
      <c r="BQ23" s="1894"/>
      <c r="BR23" s="1894"/>
      <c r="BS23" s="1894"/>
      <c r="BT23" s="1894"/>
      <c r="BU23" s="1894"/>
      <c r="BV23" s="1894"/>
      <c r="BW23" s="1894"/>
      <c r="BX23" s="1894"/>
      <c r="BY23" s="1894"/>
      <c r="BZ23" s="1894"/>
      <c r="CA23" s="1894"/>
      <c r="CB23" s="1894"/>
      <c r="CC23" s="1894"/>
    </row>
    <row r="24" spans="1:81" s="1898" customFormat="1" ht="12.75" customHeight="1">
      <c r="A24" s="1901"/>
      <c r="B24" s="2140"/>
      <c r="C24" s="2620" t="s">
        <v>942</v>
      </c>
      <c r="D24" s="1423"/>
      <c r="E24" s="2621"/>
      <c r="F24" s="1902"/>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1894"/>
      <c r="AM24" s="1894"/>
      <c r="AN24" s="1894"/>
      <c r="AO24" s="1894"/>
      <c r="AP24" s="1894"/>
      <c r="AQ24" s="1894"/>
      <c r="AR24" s="1894"/>
      <c r="AS24" s="1894"/>
      <c r="AT24" s="1894"/>
      <c r="AU24" s="1894"/>
      <c r="AV24" s="1894"/>
      <c r="AW24" s="1894"/>
      <c r="AX24" s="1894"/>
      <c r="AY24" s="1894"/>
      <c r="AZ24" s="1894"/>
      <c r="BA24" s="1894"/>
      <c r="BB24" s="1894"/>
      <c r="BC24" s="1894"/>
      <c r="BD24" s="1894"/>
      <c r="BE24" s="1894"/>
      <c r="BF24" s="1894"/>
      <c r="BG24" s="1894"/>
      <c r="BH24" s="1894"/>
      <c r="BI24" s="1894"/>
      <c r="BJ24" s="1894"/>
      <c r="BK24" s="1894"/>
      <c r="BL24" s="1894"/>
      <c r="BM24" s="1894"/>
      <c r="BN24" s="1894"/>
      <c r="BO24" s="1894"/>
      <c r="BP24" s="1894"/>
      <c r="BQ24" s="1894"/>
      <c r="BR24" s="1894"/>
      <c r="BS24" s="1894"/>
      <c r="BT24" s="1894"/>
      <c r="BU24" s="1894"/>
      <c r="BV24" s="1894"/>
      <c r="BW24" s="1894"/>
      <c r="BX24" s="1894"/>
      <c r="BY24" s="1894"/>
      <c r="BZ24" s="1894"/>
      <c r="CA24" s="1894"/>
      <c r="CB24" s="1894"/>
      <c r="CC24" s="1894"/>
    </row>
    <row r="25" spans="1:81" s="1898" customFormat="1" ht="12.75" customHeight="1">
      <c r="A25" s="1901"/>
      <c r="B25" s="2140"/>
      <c r="C25" s="2620" t="s">
        <v>943</v>
      </c>
      <c r="D25" s="1423"/>
      <c r="E25" s="2621"/>
      <c r="F25" s="1902"/>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1894"/>
      <c r="AM25" s="1894"/>
      <c r="AN25" s="1894"/>
      <c r="AO25" s="1894"/>
      <c r="AP25" s="1894"/>
      <c r="AQ25" s="1894"/>
      <c r="AR25" s="1894"/>
      <c r="AS25" s="1894"/>
      <c r="AT25" s="1894"/>
      <c r="AU25" s="1894"/>
      <c r="AV25" s="1894"/>
      <c r="AW25" s="1894"/>
      <c r="AX25" s="1894"/>
      <c r="AY25" s="1894"/>
      <c r="AZ25" s="1894"/>
      <c r="BA25" s="1894"/>
      <c r="BB25" s="1894"/>
      <c r="BC25" s="1894"/>
      <c r="BD25" s="1894"/>
      <c r="BE25" s="1894"/>
      <c r="BF25" s="1894"/>
      <c r="BG25" s="1894"/>
      <c r="BH25" s="1894"/>
      <c r="BI25" s="1894"/>
      <c r="BJ25" s="1894"/>
      <c r="BK25" s="1894"/>
      <c r="BL25" s="1894"/>
      <c r="BM25" s="1894"/>
      <c r="BN25" s="1894"/>
      <c r="BO25" s="1894"/>
      <c r="BP25" s="1894"/>
      <c r="BQ25" s="1894"/>
      <c r="BR25" s="1894"/>
      <c r="BS25" s="1894"/>
      <c r="BT25" s="1894"/>
      <c r="BU25" s="1894"/>
      <c r="BV25" s="1894"/>
      <c r="BW25" s="1894"/>
      <c r="BX25" s="1894"/>
      <c r="BY25" s="1894"/>
      <c r="BZ25" s="1894"/>
      <c r="CA25" s="1894"/>
      <c r="CB25" s="1894"/>
      <c r="CC25" s="1894"/>
    </row>
    <row r="26" spans="1:81" s="1898" customFormat="1" ht="12.75" customHeight="1">
      <c r="A26" s="2162">
        <v>15</v>
      </c>
      <c r="B26" s="1900"/>
      <c r="C26" s="2167" t="s">
        <v>944</v>
      </c>
      <c r="D26" s="3070">
        <v>0</v>
      </c>
      <c r="E26" s="2795" t="s">
        <v>927</v>
      </c>
      <c r="F26" s="2568">
        <v>15</v>
      </c>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1894"/>
      <c r="AM26" s="1894"/>
      <c r="AN26" s="1894"/>
      <c r="AO26" s="1894"/>
      <c r="AP26" s="1894"/>
      <c r="AQ26" s="1894"/>
      <c r="AR26" s="1894"/>
      <c r="AS26" s="1894"/>
      <c r="AT26" s="1894"/>
      <c r="AU26" s="1894"/>
      <c r="AV26" s="1894"/>
      <c r="AW26" s="1894"/>
      <c r="AX26" s="1894"/>
      <c r="AY26" s="1894"/>
      <c r="AZ26" s="1894"/>
      <c r="BA26" s="1894"/>
      <c r="BB26" s="1894"/>
      <c r="BC26" s="1894"/>
      <c r="BD26" s="1894"/>
      <c r="BE26" s="1894"/>
      <c r="BF26" s="1894"/>
      <c r="BG26" s="1894"/>
      <c r="BH26" s="1894"/>
      <c r="BI26" s="1894"/>
      <c r="BJ26" s="1894"/>
      <c r="BK26" s="1894"/>
      <c r="BL26" s="1894"/>
      <c r="BM26" s="1894"/>
      <c r="BN26" s="1894"/>
      <c r="BO26" s="1894"/>
      <c r="BP26" s="1894"/>
      <c r="BQ26" s="1894"/>
      <c r="BR26" s="1894"/>
      <c r="BS26" s="1894"/>
      <c r="BT26" s="1894"/>
      <c r="BU26" s="1894"/>
      <c r="BV26" s="1894"/>
      <c r="BW26" s="1894"/>
      <c r="BX26" s="1894"/>
      <c r="BY26" s="1894"/>
      <c r="BZ26" s="1894"/>
      <c r="CA26" s="1894"/>
      <c r="CB26" s="1894"/>
      <c r="CC26" s="1894"/>
    </row>
    <row r="27" spans="1:81" s="1898" customFormat="1" ht="12.75" customHeight="1">
      <c r="A27" s="2162">
        <v>16</v>
      </c>
      <c r="B27" s="1900"/>
      <c r="C27" s="2167" t="s">
        <v>945</v>
      </c>
      <c r="D27" s="2622">
        <v>9901</v>
      </c>
      <c r="E27" s="2795" t="s">
        <v>927</v>
      </c>
      <c r="F27" s="2568">
        <v>16</v>
      </c>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1894"/>
      <c r="AM27" s="1894"/>
      <c r="AN27" s="1894"/>
      <c r="AO27" s="1894"/>
      <c r="AP27" s="1894"/>
      <c r="AQ27" s="1894"/>
      <c r="AR27" s="1894"/>
      <c r="AS27" s="1894"/>
      <c r="AT27" s="1894"/>
      <c r="AU27" s="1894"/>
      <c r="AV27" s="1894"/>
      <c r="AW27" s="1894"/>
      <c r="AX27" s="1894"/>
      <c r="AY27" s="1894"/>
      <c r="AZ27" s="1894"/>
      <c r="BA27" s="1894"/>
      <c r="BB27" s="1894"/>
      <c r="BC27" s="1894"/>
      <c r="BD27" s="1894"/>
      <c r="BE27" s="1894"/>
      <c r="BF27" s="1894"/>
      <c r="BG27" s="1894"/>
      <c r="BH27" s="1894"/>
      <c r="BI27" s="1894"/>
      <c r="BJ27" s="1894"/>
      <c r="BK27" s="1894"/>
      <c r="BL27" s="1894"/>
      <c r="BM27" s="1894"/>
      <c r="BN27" s="1894"/>
      <c r="BO27" s="1894"/>
      <c r="BP27" s="1894"/>
      <c r="BQ27" s="1894"/>
      <c r="BR27" s="1894"/>
      <c r="BS27" s="1894"/>
      <c r="BT27" s="1894"/>
      <c r="BU27" s="1894"/>
      <c r="BV27" s="1894"/>
      <c r="BW27" s="1894"/>
      <c r="BX27" s="1894"/>
      <c r="BY27" s="1894"/>
      <c r="BZ27" s="1894"/>
      <c r="CA27" s="1894"/>
      <c r="CB27" s="1894"/>
      <c r="CC27" s="1894"/>
    </row>
    <row r="28" spans="1:81" s="1898" customFormat="1" ht="12.75" customHeight="1">
      <c r="A28" s="2162">
        <v>17</v>
      </c>
      <c r="B28" s="1900"/>
      <c r="C28" s="2167" t="s">
        <v>946</v>
      </c>
      <c r="D28" s="2622">
        <v>224998</v>
      </c>
      <c r="E28" s="2795" t="s">
        <v>927</v>
      </c>
      <c r="F28" s="2568">
        <v>17</v>
      </c>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1894"/>
      <c r="AM28" s="1894"/>
      <c r="AN28" s="1894"/>
      <c r="AO28" s="1894"/>
      <c r="AP28" s="1894"/>
      <c r="AQ28" s="1894"/>
      <c r="AR28" s="1894"/>
      <c r="AS28" s="1894"/>
      <c r="AT28" s="1894"/>
      <c r="AU28" s="1894"/>
      <c r="AV28" s="1894"/>
      <c r="AW28" s="1894"/>
      <c r="AX28" s="1894"/>
      <c r="AY28" s="1894"/>
      <c r="AZ28" s="1894"/>
      <c r="BA28" s="1894"/>
      <c r="BB28" s="1894"/>
      <c r="BC28" s="1894"/>
      <c r="BD28" s="1894"/>
      <c r="BE28" s="1894"/>
      <c r="BF28" s="1894"/>
      <c r="BG28" s="1894"/>
      <c r="BH28" s="1894"/>
      <c r="BI28" s="1894"/>
      <c r="BJ28" s="1894"/>
      <c r="BK28" s="1894"/>
      <c r="BL28" s="1894"/>
      <c r="BM28" s="1894"/>
      <c r="BN28" s="1894"/>
      <c r="BO28" s="1894"/>
      <c r="BP28" s="1894"/>
      <c r="BQ28" s="1894"/>
      <c r="BR28" s="1894"/>
      <c r="BS28" s="1894"/>
      <c r="BT28" s="1894"/>
      <c r="BU28" s="1894"/>
      <c r="BV28" s="1894"/>
      <c r="BW28" s="1894"/>
      <c r="BX28" s="1894"/>
      <c r="BY28" s="1894"/>
      <c r="BZ28" s="1894"/>
      <c r="CA28" s="1894"/>
      <c r="CB28" s="1894"/>
      <c r="CC28" s="1894"/>
    </row>
    <row r="29" spans="1:81" s="1898" customFormat="1" ht="12.75" customHeight="1">
      <c r="A29" s="2162">
        <v>18</v>
      </c>
      <c r="B29" s="1900"/>
      <c r="C29" s="2167" t="s">
        <v>947</v>
      </c>
      <c r="D29" s="2622">
        <v>155485</v>
      </c>
      <c r="E29" s="2795" t="s">
        <v>927</v>
      </c>
      <c r="F29" s="2568">
        <v>18</v>
      </c>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1894"/>
      <c r="AM29" s="1894"/>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row>
    <row r="30" spans="1:81" s="1898" customFormat="1" ht="12.75" customHeight="1">
      <c r="A30" s="2162">
        <v>19</v>
      </c>
      <c r="B30" s="1900"/>
      <c r="C30" s="2167" t="s">
        <v>948</v>
      </c>
      <c r="D30" s="2622">
        <v>81758</v>
      </c>
      <c r="E30" s="2795" t="s">
        <v>927</v>
      </c>
      <c r="F30" s="2568">
        <v>19</v>
      </c>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1894"/>
      <c r="AM30" s="1894"/>
      <c r="AN30" s="1894"/>
      <c r="AO30" s="1894"/>
      <c r="AP30" s="1894"/>
      <c r="AQ30" s="1894"/>
      <c r="AR30" s="1894"/>
      <c r="AS30" s="1894"/>
      <c r="AT30" s="1894"/>
      <c r="AU30" s="1894"/>
      <c r="AV30" s="1894"/>
      <c r="AW30" s="1894"/>
      <c r="AX30" s="1894"/>
      <c r="AY30" s="1894"/>
      <c r="AZ30" s="1894"/>
      <c r="BA30" s="1894"/>
      <c r="BB30" s="1894"/>
      <c r="BC30" s="1894"/>
      <c r="BD30" s="1894"/>
      <c r="BE30" s="1894"/>
      <c r="BF30" s="1894"/>
      <c r="BG30" s="1894"/>
      <c r="BH30" s="1894"/>
      <c r="BI30" s="1894"/>
      <c r="BJ30" s="1894"/>
      <c r="BK30" s="1894"/>
      <c r="BL30" s="1894"/>
      <c r="BM30" s="1894"/>
      <c r="BN30" s="1894"/>
      <c r="BO30" s="1894"/>
      <c r="BP30" s="1894"/>
      <c r="BQ30" s="1894"/>
      <c r="BR30" s="1894"/>
      <c r="BS30" s="1894"/>
      <c r="BT30" s="1894"/>
      <c r="BU30" s="1894"/>
      <c r="BV30" s="1894"/>
      <c r="BW30" s="1894"/>
      <c r="BX30" s="1894"/>
      <c r="BY30" s="1894"/>
      <c r="BZ30" s="1894"/>
      <c r="CA30" s="1894"/>
      <c r="CB30" s="1894"/>
      <c r="CC30" s="1894"/>
    </row>
    <row r="31" spans="1:81" s="1898" customFormat="1" ht="12.75" customHeight="1">
      <c r="A31" s="2162">
        <v>20</v>
      </c>
      <c r="B31" s="1900"/>
      <c r="C31" s="2167" t="s">
        <v>949</v>
      </c>
      <c r="D31" s="2622">
        <v>364074</v>
      </c>
      <c r="E31" s="2795" t="s">
        <v>927</v>
      </c>
      <c r="F31" s="2568">
        <v>20</v>
      </c>
      <c r="G31" s="1894"/>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4"/>
      <c r="AD31" s="1894"/>
      <c r="AE31" s="1894"/>
      <c r="AF31" s="1894"/>
      <c r="AG31" s="1894"/>
      <c r="AH31" s="1894"/>
      <c r="AI31" s="1894"/>
      <c r="AJ31" s="1894"/>
      <c r="AK31" s="1894"/>
      <c r="AL31" s="1894"/>
      <c r="AM31" s="1894"/>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row>
    <row r="32" spans="1:81" s="1898" customFormat="1" ht="12.75" customHeight="1">
      <c r="A32" s="2162">
        <v>21</v>
      </c>
      <c r="B32" s="1900"/>
      <c r="C32" s="2167" t="s">
        <v>950</v>
      </c>
      <c r="D32" s="2622">
        <v>184571</v>
      </c>
      <c r="E32" s="2795" t="s">
        <v>927</v>
      </c>
      <c r="F32" s="2568">
        <v>21</v>
      </c>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c r="AI32" s="1894"/>
      <c r="AJ32" s="1894"/>
      <c r="AK32" s="1894"/>
      <c r="AL32" s="1894"/>
      <c r="AM32" s="1894"/>
      <c r="AN32" s="1894"/>
      <c r="AO32" s="1894"/>
      <c r="AP32" s="1894"/>
      <c r="AQ32" s="1894"/>
      <c r="AR32" s="1894"/>
      <c r="AS32" s="1894"/>
      <c r="AT32" s="1894"/>
      <c r="AU32" s="1894"/>
      <c r="AV32" s="1894"/>
      <c r="AW32" s="1894"/>
      <c r="AX32" s="1894"/>
      <c r="AY32" s="1894"/>
      <c r="AZ32" s="1894"/>
      <c r="BA32" s="1894"/>
      <c r="BB32" s="1894"/>
      <c r="BC32" s="1894"/>
      <c r="BD32" s="1894"/>
      <c r="BE32" s="1894"/>
      <c r="BF32" s="1894"/>
      <c r="BG32" s="1894"/>
      <c r="BH32" s="1894"/>
      <c r="BI32" s="1894"/>
      <c r="BJ32" s="1894"/>
      <c r="BK32" s="1894"/>
      <c r="BL32" s="1894"/>
      <c r="BM32" s="1894"/>
      <c r="BN32" s="1894"/>
      <c r="BO32" s="1894"/>
      <c r="BP32" s="1894"/>
      <c r="BQ32" s="1894"/>
      <c r="BR32" s="1894"/>
      <c r="BS32" s="1894"/>
      <c r="BT32" s="1894"/>
      <c r="BU32" s="1894"/>
      <c r="BV32" s="1894"/>
      <c r="BW32" s="1894"/>
      <c r="BX32" s="1894"/>
      <c r="BY32" s="1894"/>
      <c r="BZ32" s="1894"/>
      <c r="CA32" s="1894"/>
      <c r="CB32" s="1894"/>
      <c r="CC32" s="1894"/>
    </row>
    <row r="33" spans="1:81" s="1898" customFormat="1" ht="12.75" customHeight="1">
      <c r="A33" s="2162">
        <v>22</v>
      </c>
      <c r="B33" s="1900"/>
      <c r="C33" s="2167" t="s">
        <v>951</v>
      </c>
      <c r="D33" s="2622">
        <v>118081</v>
      </c>
      <c r="E33" s="2795" t="s">
        <v>927</v>
      </c>
      <c r="F33" s="2568">
        <v>22</v>
      </c>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4"/>
      <c r="BE33" s="1894"/>
      <c r="BF33" s="1894"/>
      <c r="BG33" s="1894"/>
      <c r="BH33" s="1894"/>
      <c r="BI33" s="1894"/>
      <c r="BJ33" s="1894"/>
      <c r="BK33" s="1894"/>
      <c r="BL33" s="1894"/>
      <c r="BM33" s="1894"/>
      <c r="BN33" s="1894"/>
      <c r="BO33" s="1894"/>
      <c r="BP33" s="1894"/>
      <c r="BQ33" s="1894"/>
      <c r="BR33" s="1894"/>
      <c r="BS33" s="1894"/>
      <c r="BT33" s="1894"/>
      <c r="BU33" s="1894"/>
      <c r="BV33" s="1894"/>
      <c r="BW33" s="1894"/>
      <c r="BX33" s="1894"/>
      <c r="BY33" s="1894"/>
      <c r="BZ33" s="1894"/>
      <c r="CA33" s="1894"/>
      <c r="CB33" s="1894"/>
      <c r="CC33" s="1894"/>
    </row>
    <row r="34" spans="1:81" s="1898" customFormat="1" ht="12.75" customHeight="1">
      <c r="A34" s="2162">
        <v>23</v>
      </c>
      <c r="B34" s="1900"/>
      <c r="C34" s="2167" t="s">
        <v>952</v>
      </c>
      <c r="D34" s="2622">
        <v>84472</v>
      </c>
      <c r="E34" s="2795" t="s">
        <v>927</v>
      </c>
      <c r="F34" s="2568">
        <v>23</v>
      </c>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4"/>
      <c r="AK34" s="1894"/>
      <c r="AL34" s="1894"/>
      <c r="AM34" s="1894"/>
      <c r="AN34" s="1894"/>
      <c r="AO34" s="1894"/>
      <c r="AP34" s="1894"/>
      <c r="AQ34" s="1894"/>
      <c r="AR34" s="1894"/>
      <c r="AS34" s="1894"/>
      <c r="AT34" s="1894"/>
      <c r="AU34" s="1894"/>
      <c r="AV34" s="1894"/>
      <c r="AW34" s="1894"/>
      <c r="AX34" s="1894"/>
      <c r="AY34" s="1894"/>
      <c r="AZ34" s="1894"/>
      <c r="BA34" s="1894"/>
      <c r="BB34" s="1894"/>
      <c r="BC34" s="1894"/>
      <c r="BD34" s="1894"/>
      <c r="BE34" s="1894"/>
      <c r="BF34" s="1894"/>
      <c r="BG34" s="1894"/>
      <c r="BH34" s="1894"/>
      <c r="BI34" s="1894"/>
      <c r="BJ34" s="1894"/>
      <c r="BK34" s="1894"/>
      <c r="BL34" s="1894"/>
      <c r="BM34" s="1894"/>
      <c r="BN34" s="1894"/>
      <c r="BO34" s="1894"/>
      <c r="BP34" s="1894"/>
      <c r="BQ34" s="1894"/>
      <c r="BR34" s="1894"/>
      <c r="BS34" s="1894"/>
      <c r="BT34" s="1894"/>
      <c r="BU34" s="1894"/>
      <c r="BV34" s="1894"/>
      <c r="BW34" s="1894"/>
      <c r="BX34" s="1894"/>
      <c r="BY34" s="1894"/>
      <c r="BZ34" s="1894"/>
      <c r="CA34" s="1894"/>
      <c r="CB34" s="1894"/>
      <c r="CC34" s="1894"/>
    </row>
    <row r="35" spans="1:81" s="1898" customFormat="1" ht="12.75" customHeight="1">
      <c r="A35" s="2162">
        <v>24</v>
      </c>
      <c r="B35" s="1900"/>
      <c r="C35" s="2167" t="s">
        <v>953</v>
      </c>
      <c r="D35" s="2622">
        <v>19109</v>
      </c>
      <c r="E35" s="2795" t="s">
        <v>927</v>
      </c>
      <c r="F35" s="2568">
        <v>24</v>
      </c>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4"/>
      <c r="AK35" s="1894"/>
      <c r="AL35" s="1894"/>
      <c r="AM35" s="1894"/>
      <c r="AN35" s="1894"/>
      <c r="AO35" s="1894"/>
      <c r="AP35" s="1894"/>
      <c r="AQ35" s="1894"/>
      <c r="AR35" s="1894"/>
      <c r="AS35" s="1894"/>
      <c r="AT35" s="1894"/>
      <c r="AU35" s="1894"/>
      <c r="AV35" s="1894"/>
      <c r="AW35" s="1894"/>
      <c r="AX35" s="1894"/>
      <c r="AY35" s="1894"/>
      <c r="AZ35" s="1894"/>
      <c r="BA35" s="1894"/>
      <c r="BB35" s="1894"/>
      <c r="BC35" s="1894"/>
      <c r="BD35" s="1894"/>
      <c r="BE35" s="1894"/>
      <c r="BF35" s="1894"/>
      <c r="BG35" s="1894"/>
      <c r="BH35" s="1894"/>
      <c r="BI35" s="1894"/>
      <c r="BJ35" s="1894"/>
      <c r="BK35" s="1894"/>
      <c r="BL35" s="1894"/>
      <c r="BM35" s="1894"/>
      <c r="BN35" s="1894"/>
      <c r="BO35" s="1894"/>
      <c r="BP35" s="1894"/>
      <c r="BQ35" s="1894"/>
      <c r="BR35" s="1894"/>
      <c r="BS35" s="1894"/>
      <c r="BT35" s="1894"/>
      <c r="BU35" s="1894"/>
      <c r="BV35" s="1894"/>
      <c r="BW35" s="1894"/>
      <c r="BX35" s="1894"/>
      <c r="BY35" s="1894"/>
      <c r="BZ35" s="1894"/>
      <c r="CA35" s="1894"/>
      <c r="CB35" s="1894"/>
      <c r="CC35" s="1894"/>
    </row>
    <row r="36" spans="1:81" s="1898" customFormat="1" ht="12.75" customHeight="1">
      <c r="A36" s="2162">
        <v>25</v>
      </c>
      <c r="B36" s="1900"/>
      <c r="C36" s="2167" t="s">
        <v>954</v>
      </c>
      <c r="D36" s="2622">
        <v>345397</v>
      </c>
      <c r="E36" s="2795" t="s">
        <v>927</v>
      </c>
      <c r="F36" s="2568">
        <v>25</v>
      </c>
      <c r="G36" s="1894"/>
      <c r="H36" s="1894"/>
      <c r="I36" s="1894"/>
      <c r="J36" s="1894"/>
      <c r="K36" s="1894"/>
      <c r="L36" s="1894"/>
      <c r="M36" s="1894"/>
      <c r="N36" s="1894"/>
      <c r="O36" s="1894"/>
      <c r="P36" s="1894"/>
      <c r="Q36" s="1894"/>
      <c r="R36" s="1894"/>
      <c r="S36" s="1894"/>
      <c r="T36" s="1894"/>
      <c r="U36" s="1894"/>
      <c r="V36" s="1894"/>
      <c r="W36" s="1894"/>
      <c r="X36" s="1894"/>
      <c r="Y36" s="1894"/>
      <c r="Z36" s="1894"/>
      <c r="AA36" s="1894"/>
      <c r="AB36" s="1894"/>
      <c r="AC36" s="1894"/>
      <c r="AD36" s="1894"/>
      <c r="AE36" s="1894"/>
      <c r="AF36" s="1894"/>
      <c r="AG36" s="1894"/>
      <c r="AH36" s="1894"/>
      <c r="AI36" s="1894"/>
      <c r="AJ36" s="1894"/>
      <c r="AK36" s="1894"/>
      <c r="AL36" s="1894"/>
      <c r="AM36" s="1894"/>
      <c r="AN36" s="1894"/>
      <c r="AO36" s="1894"/>
      <c r="AP36" s="1894"/>
      <c r="AQ36" s="1894"/>
      <c r="AR36" s="1894"/>
      <c r="AS36" s="1894"/>
      <c r="AT36" s="1894"/>
      <c r="AU36" s="1894"/>
      <c r="AV36" s="1894"/>
      <c r="AW36" s="1894"/>
      <c r="AX36" s="1894"/>
      <c r="AY36" s="1894"/>
      <c r="AZ36" s="1894"/>
      <c r="BA36" s="1894"/>
      <c r="BB36" s="1894"/>
      <c r="BC36" s="1894"/>
      <c r="BD36" s="1894"/>
      <c r="BE36" s="1894"/>
      <c r="BF36" s="1894"/>
      <c r="BG36" s="1894"/>
      <c r="BH36" s="1894"/>
      <c r="BI36" s="1894"/>
      <c r="BJ36" s="1894"/>
      <c r="BK36" s="1894"/>
      <c r="BL36" s="1894"/>
      <c r="BM36" s="1894"/>
      <c r="BN36" s="1894"/>
      <c r="BO36" s="1894"/>
      <c r="BP36" s="1894"/>
      <c r="BQ36" s="1894"/>
      <c r="BR36" s="1894"/>
      <c r="BS36" s="1894"/>
      <c r="BT36" s="1894"/>
      <c r="BU36" s="1894"/>
      <c r="BV36" s="1894"/>
      <c r="BW36" s="1894"/>
      <c r="BX36" s="1894"/>
      <c r="BY36" s="1894"/>
      <c r="BZ36" s="1894"/>
      <c r="CA36" s="1894"/>
      <c r="CB36" s="1894"/>
      <c r="CC36" s="1894"/>
    </row>
    <row r="37" spans="1:81" s="1898" customFormat="1" ht="12.75" customHeight="1">
      <c r="A37" s="2162">
        <v>26</v>
      </c>
      <c r="B37" s="1900"/>
      <c r="C37" s="2167" t="s">
        <v>955</v>
      </c>
      <c r="D37" s="2622">
        <v>85392</v>
      </c>
      <c r="E37" s="2795" t="s">
        <v>927</v>
      </c>
      <c r="F37" s="2568">
        <v>26</v>
      </c>
      <c r="G37" s="1894"/>
      <c r="H37" s="1894"/>
      <c r="I37" s="1894"/>
      <c r="J37" s="1894"/>
      <c r="K37" s="1894"/>
      <c r="L37" s="1894"/>
      <c r="M37" s="1894"/>
      <c r="N37" s="1894"/>
      <c r="O37" s="1894"/>
      <c r="P37" s="1894"/>
      <c r="Q37" s="1894"/>
      <c r="R37" s="1894"/>
      <c r="S37" s="1894"/>
      <c r="T37" s="1894"/>
      <c r="U37" s="1894"/>
      <c r="V37" s="1894"/>
      <c r="W37" s="1894"/>
      <c r="X37" s="1894"/>
      <c r="Y37" s="1894"/>
      <c r="Z37" s="1894"/>
      <c r="AA37" s="1894"/>
      <c r="AB37" s="1894"/>
      <c r="AC37" s="1894"/>
      <c r="AD37" s="1894"/>
      <c r="AE37" s="1894"/>
      <c r="AF37" s="1894"/>
      <c r="AG37" s="1894"/>
      <c r="AH37" s="1894"/>
      <c r="AI37" s="1894"/>
      <c r="AJ37" s="1894"/>
      <c r="AK37" s="1894"/>
      <c r="AL37" s="1894"/>
      <c r="AM37" s="1894"/>
      <c r="AN37" s="1894"/>
      <c r="AO37" s="1894"/>
      <c r="AP37" s="1894"/>
      <c r="AQ37" s="1894"/>
      <c r="AR37" s="1894"/>
      <c r="AS37" s="1894"/>
      <c r="AT37" s="1894"/>
      <c r="AU37" s="1894"/>
      <c r="AV37" s="1894"/>
      <c r="AW37" s="1894"/>
      <c r="AX37" s="1894"/>
      <c r="AY37" s="1894"/>
      <c r="AZ37" s="1894"/>
      <c r="BA37" s="1894"/>
      <c r="BB37" s="1894"/>
      <c r="BC37" s="1894"/>
      <c r="BD37" s="1894"/>
      <c r="BE37" s="1894"/>
      <c r="BF37" s="1894"/>
      <c r="BG37" s="1894"/>
      <c r="BH37" s="1894"/>
      <c r="BI37" s="1894"/>
      <c r="BJ37" s="1894"/>
      <c r="BK37" s="1894"/>
      <c r="BL37" s="1894"/>
      <c r="BM37" s="1894"/>
      <c r="BN37" s="1894"/>
      <c r="BO37" s="1894"/>
      <c r="BP37" s="1894"/>
      <c r="BQ37" s="1894"/>
      <c r="BR37" s="1894"/>
      <c r="BS37" s="1894"/>
      <c r="BT37" s="1894"/>
      <c r="BU37" s="1894"/>
      <c r="BV37" s="1894"/>
      <c r="BW37" s="1894"/>
      <c r="BX37" s="1894"/>
      <c r="BY37" s="1894"/>
      <c r="BZ37" s="1894"/>
      <c r="CA37" s="1894"/>
      <c r="CB37" s="1894"/>
      <c r="CC37" s="1894"/>
    </row>
    <row r="38" spans="1:81" s="1898" customFormat="1" ht="12.75" customHeight="1">
      <c r="A38" s="2162">
        <v>27</v>
      </c>
      <c r="B38" s="1900"/>
      <c r="C38" s="2167" t="s">
        <v>956</v>
      </c>
      <c r="D38" s="2622">
        <v>428</v>
      </c>
      <c r="E38" s="2795" t="s">
        <v>927</v>
      </c>
      <c r="F38" s="2568">
        <v>27</v>
      </c>
      <c r="G38" s="1894"/>
      <c r="H38" s="1894"/>
      <c r="I38" s="1894"/>
      <c r="J38" s="1894"/>
      <c r="K38" s="1894"/>
      <c r="L38" s="1894"/>
      <c r="M38" s="1894"/>
      <c r="N38" s="1894"/>
      <c r="O38" s="1894"/>
      <c r="P38" s="1894"/>
      <c r="Q38" s="1894"/>
      <c r="R38" s="1894"/>
      <c r="S38" s="1894"/>
      <c r="T38" s="1894"/>
      <c r="U38" s="1894"/>
      <c r="V38" s="1894"/>
      <c r="W38" s="1894"/>
      <c r="X38" s="1894"/>
      <c r="Y38" s="1894"/>
      <c r="Z38" s="1894"/>
      <c r="AA38" s="1894"/>
      <c r="AB38" s="1894"/>
      <c r="AC38" s="1894"/>
      <c r="AD38" s="1894"/>
      <c r="AE38" s="1894"/>
      <c r="AF38" s="1894"/>
      <c r="AG38" s="1894"/>
      <c r="AH38" s="1894"/>
      <c r="AI38" s="1894"/>
      <c r="AJ38" s="1894"/>
      <c r="AK38" s="1894"/>
      <c r="AL38" s="1894"/>
      <c r="AM38" s="1894"/>
      <c r="AN38" s="1894"/>
      <c r="AO38" s="1894"/>
      <c r="AP38" s="1894"/>
      <c r="AQ38" s="1894"/>
      <c r="AR38" s="1894"/>
      <c r="AS38" s="1894"/>
      <c r="AT38" s="1894"/>
      <c r="AU38" s="1894"/>
      <c r="AV38" s="1894"/>
      <c r="AW38" s="1894"/>
      <c r="AX38" s="1894"/>
      <c r="AY38" s="1894"/>
      <c r="AZ38" s="1894"/>
      <c r="BA38" s="1894"/>
      <c r="BB38" s="1894"/>
      <c r="BC38" s="1894"/>
      <c r="BD38" s="1894"/>
      <c r="BE38" s="1894"/>
      <c r="BF38" s="1894"/>
      <c r="BG38" s="1894"/>
      <c r="BH38" s="1894"/>
      <c r="BI38" s="1894"/>
      <c r="BJ38" s="1894"/>
      <c r="BK38" s="1894"/>
      <c r="BL38" s="1894"/>
      <c r="BM38" s="1894"/>
      <c r="BN38" s="1894"/>
      <c r="BO38" s="1894"/>
      <c r="BP38" s="1894"/>
      <c r="BQ38" s="1894"/>
      <c r="BR38" s="1894"/>
      <c r="BS38" s="1894"/>
      <c r="BT38" s="1894"/>
      <c r="BU38" s="1894"/>
      <c r="BV38" s="1894"/>
      <c r="BW38" s="1894"/>
      <c r="BX38" s="1894"/>
      <c r="BY38" s="1894"/>
      <c r="BZ38" s="1894"/>
      <c r="CA38" s="1894"/>
      <c r="CB38" s="1894"/>
      <c r="CC38" s="1894"/>
    </row>
    <row r="39" spans="1:81" s="1898" customFormat="1" ht="12.75" customHeight="1">
      <c r="A39" s="2162">
        <v>28</v>
      </c>
      <c r="B39" s="1900"/>
      <c r="C39" s="2167" t="s">
        <v>957</v>
      </c>
      <c r="D39" s="2622">
        <v>63650</v>
      </c>
      <c r="E39" s="2795" t="s">
        <v>927</v>
      </c>
      <c r="F39" s="2568">
        <v>28</v>
      </c>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4"/>
      <c r="AK39" s="1894"/>
      <c r="AL39" s="1894"/>
      <c r="AM39" s="1894"/>
      <c r="AN39" s="1894"/>
      <c r="AO39" s="1894"/>
      <c r="AP39" s="1894"/>
      <c r="AQ39" s="1894"/>
      <c r="AR39" s="1894"/>
      <c r="AS39" s="1894"/>
      <c r="AT39" s="1894"/>
      <c r="AU39" s="1894"/>
      <c r="AV39" s="1894"/>
      <c r="AW39" s="1894"/>
      <c r="AX39" s="1894"/>
      <c r="AY39" s="1894"/>
      <c r="AZ39" s="1894"/>
      <c r="BA39" s="1894"/>
      <c r="BB39" s="1894"/>
      <c r="BC39" s="1894"/>
      <c r="BD39" s="1894"/>
      <c r="BE39" s="1894"/>
      <c r="BF39" s="1894"/>
      <c r="BG39" s="1894"/>
      <c r="BH39" s="1894"/>
      <c r="BI39" s="1894"/>
      <c r="BJ39" s="1894"/>
      <c r="BK39" s="1894"/>
      <c r="BL39" s="1894"/>
      <c r="BM39" s="1894"/>
      <c r="BN39" s="1894"/>
      <c r="BO39" s="1894"/>
      <c r="BP39" s="1894"/>
      <c r="BQ39" s="1894"/>
      <c r="BR39" s="1894"/>
      <c r="BS39" s="1894"/>
      <c r="BT39" s="1894"/>
      <c r="BU39" s="1894"/>
      <c r="BV39" s="1894"/>
      <c r="BW39" s="1894"/>
      <c r="BX39" s="1894"/>
      <c r="BY39" s="1894"/>
      <c r="BZ39" s="1894"/>
      <c r="CA39" s="1894"/>
      <c r="CB39" s="1894"/>
      <c r="CC39" s="1894"/>
    </row>
    <row r="40" spans="1:81" s="1898" customFormat="1" ht="12.75" customHeight="1">
      <c r="A40" s="2162">
        <v>29</v>
      </c>
      <c r="B40" s="1900"/>
      <c r="C40" s="2167" t="s">
        <v>958</v>
      </c>
      <c r="D40" s="2622">
        <v>848</v>
      </c>
      <c r="E40" s="2795" t="s">
        <v>927</v>
      </c>
      <c r="F40" s="2568">
        <v>29</v>
      </c>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c r="BD40" s="1894"/>
      <c r="BE40" s="1894"/>
      <c r="BF40" s="1894"/>
      <c r="BG40" s="1894"/>
      <c r="BH40" s="1894"/>
      <c r="BI40" s="1894"/>
      <c r="BJ40" s="1894"/>
      <c r="BK40" s="1894"/>
      <c r="BL40" s="1894"/>
      <c r="BM40" s="1894"/>
      <c r="BN40" s="1894"/>
      <c r="BO40" s="1894"/>
      <c r="BP40" s="1894"/>
      <c r="BQ40" s="1894"/>
      <c r="BR40" s="1894"/>
      <c r="BS40" s="1894"/>
      <c r="BT40" s="1894"/>
      <c r="BU40" s="1894"/>
      <c r="BV40" s="1894"/>
      <c r="BW40" s="1894"/>
      <c r="BX40" s="1894"/>
      <c r="BY40" s="1894"/>
      <c r="BZ40" s="1894"/>
      <c r="CA40" s="1894"/>
      <c r="CB40" s="1894"/>
      <c r="CC40" s="1894"/>
    </row>
    <row r="41" spans="1:81" s="1898" customFormat="1" ht="12.75" customHeight="1" thickBot="1">
      <c r="A41" s="2162">
        <v>30</v>
      </c>
      <c r="B41" s="1900"/>
      <c r="C41" s="2167" t="s">
        <v>959</v>
      </c>
      <c r="D41" s="1826">
        <f>SUM(D26:D40)</f>
        <v>1738164</v>
      </c>
      <c r="E41" s="2623" t="s">
        <v>927</v>
      </c>
      <c r="F41" s="2568">
        <v>30</v>
      </c>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4"/>
      <c r="AK41" s="1894"/>
      <c r="AL41" s="1894"/>
      <c r="AM41" s="1894"/>
      <c r="AN41" s="1894"/>
      <c r="AO41" s="1894"/>
      <c r="AP41" s="1894"/>
      <c r="AQ41" s="1894"/>
      <c r="AR41" s="1894"/>
      <c r="AS41" s="1894"/>
      <c r="AT41" s="1894"/>
      <c r="AU41" s="1894"/>
      <c r="AV41" s="1894"/>
      <c r="AW41" s="1894"/>
      <c r="AX41" s="1894"/>
      <c r="AY41" s="1894"/>
      <c r="AZ41" s="1894"/>
      <c r="BA41" s="1894"/>
      <c r="BB41" s="1894"/>
      <c r="BC41" s="1894"/>
      <c r="BD41" s="1894"/>
      <c r="BE41" s="1894"/>
      <c r="BF41" s="1894"/>
      <c r="BG41" s="1894"/>
      <c r="BH41" s="1894"/>
      <c r="BI41" s="1894"/>
      <c r="BJ41" s="1894"/>
      <c r="BK41" s="1894"/>
      <c r="BL41" s="1894"/>
      <c r="BM41" s="1894"/>
      <c r="BN41" s="1894"/>
      <c r="BO41" s="1894"/>
      <c r="BP41" s="1894"/>
      <c r="BQ41" s="1894"/>
      <c r="BR41" s="1894"/>
      <c r="BS41" s="1894"/>
      <c r="BT41" s="1894"/>
      <c r="BU41" s="1894"/>
      <c r="BV41" s="1894"/>
      <c r="BW41" s="1894"/>
      <c r="BX41" s="1894"/>
      <c r="BY41" s="1894"/>
      <c r="BZ41" s="1894"/>
      <c r="CA41" s="1894"/>
      <c r="CB41" s="1894"/>
      <c r="CC41" s="1894"/>
    </row>
    <row r="42" spans="1:81" s="1894" customFormat="1" ht="12.75" customHeight="1">
      <c r="A42" s="1532"/>
      <c r="C42" s="2624"/>
      <c r="D42" s="1648"/>
      <c r="E42" s="3016"/>
      <c r="F42" s="1656"/>
    </row>
    <row r="43" spans="1:81" s="1894" customFormat="1" ht="12.75" customHeight="1">
      <c r="A43" s="1532"/>
      <c r="C43" s="2624"/>
      <c r="D43" s="1648"/>
      <c r="E43" s="3016"/>
      <c r="F43" s="1656"/>
    </row>
    <row r="44" spans="1:81" s="1894" customFormat="1" ht="12.75" customHeight="1">
      <c r="A44" s="1532"/>
      <c r="C44" s="2624"/>
      <c r="D44" s="1648"/>
      <c r="E44" s="3016"/>
      <c r="F44" s="1656"/>
    </row>
    <row r="45" spans="1:81" s="1894" customFormat="1" ht="12.75" customHeight="1">
      <c r="A45" s="1532"/>
      <c r="C45" s="2624"/>
      <c r="D45" s="1648"/>
      <c r="E45" s="3016"/>
      <c r="F45" s="1656"/>
    </row>
    <row r="46" spans="1:81" s="1894" customFormat="1" ht="12.75" customHeight="1">
      <c r="A46" s="1532"/>
      <c r="C46" s="2624"/>
      <c r="D46" s="1648"/>
      <c r="E46" s="3016"/>
      <c r="F46" s="1656"/>
    </row>
    <row r="47" spans="1:81" s="1894" customFormat="1" ht="12.75" customHeight="1">
      <c r="A47" s="1532"/>
      <c r="C47" s="2624"/>
      <c r="D47" s="1648"/>
      <c r="E47" s="3016"/>
      <c r="F47" s="1656"/>
    </row>
    <row r="48" spans="1:81" s="1894" customFormat="1" ht="12.75" customHeight="1">
      <c r="A48" s="1532"/>
      <c r="C48" s="2624"/>
      <c r="D48" s="1648"/>
      <c r="E48" s="3016"/>
      <c r="F48" s="1656"/>
    </row>
    <row r="49" spans="1:81" s="1894" customFormat="1" ht="12.75" customHeight="1">
      <c r="A49" s="1532"/>
      <c r="C49" s="2624"/>
      <c r="D49" s="1648"/>
      <c r="E49" s="3016"/>
      <c r="F49" s="1656"/>
    </row>
    <row r="50" spans="1:81" s="1894" customFormat="1" ht="12.75" customHeight="1">
      <c r="A50" s="1532"/>
      <c r="C50" s="2624"/>
      <c r="D50" s="1648"/>
      <c r="E50" s="3016"/>
      <c r="F50" s="1656"/>
    </row>
    <row r="51" spans="1:81" s="1894" customFormat="1" ht="12.75" customHeight="1">
      <c r="A51" s="1532"/>
      <c r="C51" s="2624"/>
      <c r="D51" s="1648"/>
      <c r="E51" s="3016"/>
      <c r="F51" s="1656"/>
    </row>
    <row r="52" spans="1:81" s="1894" customFormat="1" ht="12.75" customHeight="1">
      <c r="A52" s="1532"/>
      <c r="C52" s="2624"/>
      <c r="D52" s="1648"/>
      <c r="E52" s="3016"/>
      <c r="F52" s="1656"/>
    </row>
    <row r="53" spans="1:81" s="1894" customFormat="1" ht="12.75" customHeight="1">
      <c r="A53" s="1532"/>
      <c r="C53" s="2624"/>
      <c r="D53" s="1648"/>
      <c r="E53" s="3016"/>
      <c r="F53" s="1656"/>
    </row>
    <row r="54" spans="1:81" s="1892" customFormat="1" ht="12.75" customHeight="1">
      <c r="A54" s="1532"/>
      <c r="B54" s="1894"/>
      <c r="C54" s="2624"/>
      <c r="D54" s="1648"/>
      <c r="E54" s="3016"/>
      <c r="F54" s="1656"/>
      <c r="G54" s="1894"/>
      <c r="H54" s="1894"/>
      <c r="I54" s="1894"/>
      <c r="J54" s="1894"/>
      <c r="K54" s="1894"/>
      <c r="L54" s="1894"/>
      <c r="M54" s="1894"/>
      <c r="N54" s="1894"/>
      <c r="O54" s="1894"/>
      <c r="P54" s="1894"/>
      <c r="Q54" s="1894"/>
      <c r="R54" s="1894"/>
      <c r="S54" s="1894"/>
      <c r="T54" s="1894"/>
      <c r="U54" s="1894"/>
      <c r="V54" s="1894"/>
      <c r="W54" s="1894"/>
      <c r="X54" s="1894"/>
      <c r="Y54" s="1894"/>
      <c r="Z54" s="1894"/>
      <c r="AA54" s="1894"/>
      <c r="AB54" s="1894"/>
      <c r="AC54" s="1894"/>
      <c r="AD54" s="1894"/>
      <c r="AE54" s="1894"/>
      <c r="AF54" s="1894"/>
      <c r="AG54" s="1894"/>
      <c r="AH54" s="1894"/>
      <c r="AI54" s="1894"/>
      <c r="AJ54" s="1894"/>
      <c r="AK54" s="1894"/>
      <c r="AL54" s="1894"/>
      <c r="AM54" s="1894"/>
      <c r="AN54" s="1894"/>
      <c r="AO54" s="1894"/>
      <c r="AP54" s="1894"/>
      <c r="AQ54" s="1894"/>
      <c r="AR54" s="1894"/>
      <c r="AS54" s="1894"/>
      <c r="AT54" s="1894"/>
      <c r="AU54" s="1894"/>
      <c r="AV54" s="1894"/>
      <c r="AW54" s="1894"/>
      <c r="AX54" s="1894"/>
      <c r="AY54" s="1894"/>
      <c r="AZ54" s="1894"/>
      <c r="BA54" s="1894"/>
      <c r="BB54" s="1894"/>
      <c r="BC54" s="1894"/>
      <c r="BD54" s="1894"/>
      <c r="BE54" s="1894"/>
      <c r="BF54" s="1894"/>
      <c r="BG54" s="1894"/>
      <c r="BH54" s="1894"/>
      <c r="BI54" s="1894"/>
      <c r="BJ54" s="1894"/>
      <c r="BK54" s="1894"/>
      <c r="BL54" s="1894"/>
      <c r="BM54" s="1894"/>
      <c r="BN54" s="1894"/>
      <c r="BO54" s="1894"/>
      <c r="BP54" s="1894"/>
      <c r="BQ54" s="1894"/>
      <c r="BR54" s="1894"/>
      <c r="BS54" s="1894"/>
      <c r="BT54" s="1894"/>
      <c r="BU54" s="1894"/>
      <c r="BV54" s="1894"/>
      <c r="BW54" s="1894"/>
      <c r="BX54" s="1894"/>
      <c r="BY54" s="1894"/>
      <c r="BZ54" s="1894"/>
      <c r="CA54" s="1894"/>
      <c r="CB54" s="1894"/>
      <c r="CC54" s="1894"/>
    </row>
    <row r="55" spans="1:81" s="1892" customFormat="1" ht="12.75" customHeight="1">
      <c r="A55" s="1532"/>
      <c r="B55" s="1894"/>
      <c r="C55" s="2624"/>
      <c r="D55" s="1648"/>
      <c r="E55" s="3016"/>
      <c r="F55" s="1656"/>
      <c r="G55" s="1894"/>
      <c r="H55" s="1894"/>
      <c r="I55" s="1894"/>
      <c r="J55" s="1894"/>
      <c r="K55" s="1894"/>
      <c r="L55" s="1894"/>
      <c r="M55" s="1894"/>
      <c r="N55" s="1894"/>
      <c r="O55" s="1894"/>
      <c r="P55" s="1894"/>
      <c r="Q55" s="1894"/>
      <c r="R55" s="1894"/>
      <c r="S55" s="1894"/>
      <c r="T55" s="1894"/>
      <c r="U55" s="1894"/>
      <c r="V55" s="1894"/>
      <c r="W55" s="1894"/>
      <c r="X55" s="1894"/>
      <c r="Y55" s="1894"/>
      <c r="Z55" s="1894"/>
      <c r="AA55" s="1894"/>
      <c r="AB55" s="1894"/>
      <c r="AC55" s="1894"/>
      <c r="AD55" s="1894"/>
      <c r="AE55" s="1894"/>
      <c r="AF55" s="1894"/>
      <c r="AG55" s="1894"/>
      <c r="AH55" s="1894"/>
      <c r="AI55" s="1894"/>
      <c r="AJ55" s="1894"/>
      <c r="AK55" s="1894"/>
      <c r="AL55" s="1894"/>
      <c r="AM55" s="1894"/>
      <c r="AN55" s="1894"/>
      <c r="AO55" s="1894"/>
      <c r="AP55" s="1894"/>
      <c r="AQ55" s="1894"/>
      <c r="AR55" s="1894"/>
      <c r="AS55" s="1894"/>
      <c r="AT55" s="1894"/>
      <c r="AU55" s="1894"/>
      <c r="AV55" s="1894"/>
      <c r="AW55" s="1894"/>
      <c r="AX55" s="1894"/>
      <c r="AY55" s="1894"/>
      <c r="AZ55" s="1894"/>
      <c r="BA55" s="1894"/>
      <c r="BB55" s="1894"/>
      <c r="BC55" s="1894"/>
      <c r="BD55" s="1894"/>
      <c r="BE55" s="1894"/>
      <c r="BF55" s="1894"/>
      <c r="BG55" s="1894"/>
      <c r="BH55" s="1894"/>
      <c r="BI55" s="1894"/>
      <c r="BJ55" s="1894"/>
      <c r="BK55" s="1894"/>
      <c r="BL55" s="1894"/>
      <c r="BM55" s="1894"/>
      <c r="BN55" s="1894"/>
      <c r="BO55" s="1894"/>
      <c r="BP55" s="1894"/>
      <c r="BQ55" s="1894"/>
      <c r="BR55" s="1894"/>
      <c r="BS55" s="1894"/>
      <c r="BT55" s="1894"/>
      <c r="BU55" s="1894"/>
      <c r="BV55" s="1894"/>
      <c r="BW55" s="1894"/>
      <c r="BX55" s="1894"/>
      <c r="BY55" s="1894"/>
      <c r="BZ55" s="1894"/>
      <c r="CA55" s="1894"/>
      <c r="CB55" s="1894"/>
      <c r="CC55" s="1894"/>
    </row>
    <row r="56" spans="1:81" s="1892" customFormat="1" ht="12.75" customHeight="1">
      <c r="A56" s="1532"/>
      <c r="B56" s="1894"/>
      <c r="C56" s="2624"/>
      <c r="D56" s="1648"/>
      <c r="E56" s="3016"/>
      <c r="F56" s="1656"/>
      <c r="G56" s="1894"/>
      <c r="H56" s="1894"/>
      <c r="I56" s="1894"/>
      <c r="J56" s="1894"/>
      <c r="K56" s="1894"/>
      <c r="L56" s="1894"/>
      <c r="M56" s="1894"/>
      <c r="N56" s="1894"/>
      <c r="O56" s="1894"/>
      <c r="P56" s="1894"/>
      <c r="Q56" s="1894"/>
      <c r="R56" s="1894"/>
      <c r="S56" s="1894"/>
      <c r="T56" s="1894"/>
      <c r="U56" s="1894"/>
      <c r="V56" s="1894"/>
      <c r="W56" s="1894"/>
      <c r="X56" s="1894"/>
      <c r="Y56" s="1894"/>
      <c r="Z56" s="1894"/>
      <c r="AA56" s="1894"/>
      <c r="AB56" s="1894"/>
      <c r="AC56" s="1894"/>
      <c r="AD56" s="1894"/>
      <c r="AE56" s="1894"/>
      <c r="AF56" s="1894"/>
      <c r="AG56" s="1894"/>
      <c r="AH56" s="1894"/>
      <c r="AI56" s="1894"/>
      <c r="AJ56" s="1894"/>
      <c r="AK56" s="1894"/>
      <c r="AL56" s="1894"/>
      <c r="AM56" s="1894"/>
      <c r="AN56" s="1894"/>
      <c r="AO56" s="1894"/>
      <c r="AP56" s="1894"/>
      <c r="AQ56" s="1894"/>
      <c r="AR56" s="1894"/>
      <c r="AS56" s="1894"/>
      <c r="AT56" s="1894"/>
      <c r="AU56" s="1894"/>
      <c r="AV56" s="1894"/>
      <c r="AW56" s="1894"/>
      <c r="AX56" s="1894"/>
      <c r="AY56" s="1894"/>
      <c r="AZ56" s="1894"/>
      <c r="BA56" s="1894"/>
      <c r="BB56" s="1894"/>
      <c r="BC56" s="1894"/>
      <c r="BD56" s="1894"/>
      <c r="BE56" s="1894"/>
      <c r="BF56" s="1894"/>
      <c r="BG56" s="1894"/>
      <c r="BH56" s="1894"/>
      <c r="BI56" s="1894"/>
      <c r="BJ56" s="1894"/>
      <c r="BK56" s="1894"/>
      <c r="BL56" s="1894"/>
      <c r="BM56" s="1894"/>
      <c r="BN56" s="1894"/>
      <c r="BO56" s="1894"/>
      <c r="BP56" s="1894"/>
      <c r="BQ56" s="1894"/>
      <c r="BR56" s="1894"/>
      <c r="BS56" s="1894"/>
      <c r="BT56" s="1894"/>
      <c r="BU56" s="1894"/>
      <c r="BV56" s="1894"/>
      <c r="BW56" s="1894"/>
      <c r="BX56" s="1894"/>
      <c r="BY56" s="1894"/>
      <c r="BZ56" s="1894"/>
      <c r="CA56" s="1894"/>
      <c r="CB56" s="1894"/>
      <c r="CC56" s="1894"/>
    </row>
    <row r="57" spans="1:81" s="1892" customFormat="1" ht="12.75" customHeight="1">
      <c r="A57" s="1450"/>
      <c r="B57" s="1898"/>
      <c r="C57" s="1898"/>
      <c r="D57" s="1898"/>
      <c r="E57" s="1898"/>
      <c r="F57" s="1905"/>
      <c r="G57" s="1894"/>
      <c r="H57" s="1894"/>
      <c r="I57" s="1894"/>
      <c r="J57" s="1894"/>
      <c r="K57" s="1894"/>
      <c r="L57" s="1894"/>
      <c r="M57" s="1894"/>
      <c r="N57" s="1894"/>
      <c r="O57" s="1894"/>
      <c r="P57" s="1894"/>
      <c r="Q57" s="1894"/>
      <c r="R57" s="1894"/>
      <c r="S57" s="1894"/>
      <c r="T57" s="1894"/>
      <c r="U57" s="1894"/>
      <c r="V57" s="1894"/>
      <c r="W57" s="1894"/>
      <c r="X57" s="1894"/>
      <c r="Y57" s="1894"/>
      <c r="Z57" s="1894"/>
      <c r="AA57" s="1894"/>
      <c r="AB57" s="1894"/>
      <c r="AC57" s="1894"/>
      <c r="AD57" s="1894"/>
      <c r="AE57" s="1894"/>
      <c r="AF57" s="1894"/>
      <c r="AG57" s="1894"/>
      <c r="AH57" s="1894"/>
      <c r="AI57" s="1894"/>
      <c r="AJ57" s="1894"/>
      <c r="AK57" s="1894"/>
      <c r="AL57" s="1894"/>
      <c r="AM57" s="1894"/>
      <c r="AN57" s="1894"/>
      <c r="AO57" s="1894"/>
      <c r="AP57" s="1894"/>
      <c r="AQ57" s="1894"/>
      <c r="AR57" s="1894"/>
      <c r="AS57" s="1894"/>
      <c r="AT57" s="1894"/>
      <c r="AU57" s="1894"/>
      <c r="AV57" s="1894"/>
      <c r="AW57" s="1894"/>
      <c r="AX57" s="1894"/>
      <c r="AY57" s="1894"/>
      <c r="AZ57" s="1894"/>
      <c r="BA57" s="1894"/>
      <c r="BB57" s="1894"/>
      <c r="BC57" s="1894"/>
      <c r="BD57" s="1894"/>
      <c r="BE57" s="1894"/>
      <c r="BF57" s="1894"/>
      <c r="BG57" s="1894"/>
      <c r="BH57" s="1894"/>
      <c r="BI57" s="1894"/>
      <c r="BJ57" s="1894"/>
      <c r="BK57" s="1894"/>
      <c r="BL57" s="1894"/>
      <c r="BM57" s="1894"/>
      <c r="BN57" s="1894"/>
      <c r="BO57" s="1894"/>
      <c r="BP57" s="1894"/>
      <c r="BQ57" s="1894"/>
      <c r="BR57" s="1894"/>
      <c r="BS57" s="1894"/>
      <c r="BT57" s="1894"/>
      <c r="BU57" s="1894"/>
      <c r="BV57" s="1894"/>
      <c r="BW57" s="1894"/>
      <c r="BX57" s="1894"/>
      <c r="BY57" s="1894"/>
      <c r="BZ57" s="1894"/>
      <c r="CA57" s="1894"/>
      <c r="CB57" s="1894"/>
      <c r="CC57" s="1894"/>
    </row>
    <row r="58" spans="1:81" s="1892" customFormat="1">
      <c r="A58" s="2898"/>
      <c r="B58" s="1894"/>
      <c r="C58" s="1894"/>
      <c r="D58" s="1894"/>
      <c r="E58" s="1894"/>
      <c r="F58" s="2898"/>
      <c r="G58" s="1894"/>
      <c r="H58" s="1894"/>
      <c r="I58" s="1894"/>
      <c r="J58" s="1894"/>
      <c r="K58" s="1894"/>
      <c r="L58" s="1894"/>
      <c r="M58" s="1894"/>
      <c r="N58" s="1894"/>
      <c r="O58" s="1894"/>
      <c r="P58" s="1894"/>
      <c r="Q58" s="1894"/>
      <c r="R58" s="1894"/>
      <c r="S58" s="1894"/>
      <c r="T58" s="1894"/>
      <c r="U58" s="1894"/>
      <c r="V58" s="1894"/>
      <c r="W58" s="1894"/>
      <c r="X58" s="1894"/>
      <c r="Y58" s="1894"/>
      <c r="Z58" s="1894"/>
      <c r="AA58" s="1894"/>
      <c r="AB58" s="1894"/>
      <c r="AC58" s="1894"/>
      <c r="AD58" s="1894"/>
      <c r="AE58" s="1894"/>
      <c r="AF58" s="1894"/>
      <c r="AG58" s="1894"/>
      <c r="AH58" s="1894"/>
      <c r="AI58" s="1894"/>
      <c r="AJ58" s="1894"/>
      <c r="AK58" s="1894"/>
      <c r="AL58" s="1894"/>
      <c r="AM58" s="1894"/>
      <c r="AN58" s="1894"/>
      <c r="AO58" s="1894"/>
      <c r="AP58" s="1894"/>
      <c r="AQ58" s="1894"/>
      <c r="AR58" s="1894"/>
      <c r="AS58" s="1894"/>
      <c r="AT58" s="1894"/>
      <c r="AU58" s="1894"/>
      <c r="AV58" s="1894"/>
      <c r="AW58" s="1894"/>
      <c r="AX58" s="1894"/>
      <c r="AY58" s="1894"/>
      <c r="AZ58" s="1894"/>
      <c r="BA58" s="1894"/>
      <c r="BB58" s="1894"/>
      <c r="BC58" s="1894"/>
      <c r="BD58" s="1894"/>
      <c r="BE58" s="1894"/>
      <c r="BF58" s="1894"/>
      <c r="BG58" s="1894"/>
      <c r="BH58" s="1894"/>
      <c r="BI58" s="1894"/>
      <c r="BJ58" s="1894"/>
      <c r="BK58" s="1894"/>
      <c r="BL58" s="1894"/>
      <c r="BM58" s="1894"/>
      <c r="BN58" s="1894"/>
      <c r="BO58" s="1894"/>
      <c r="BP58" s="1894"/>
      <c r="BQ58" s="1894"/>
      <c r="BR58" s="1894"/>
      <c r="BS58" s="1894"/>
      <c r="BT58" s="1894"/>
      <c r="BU58" s="1894"/>
      <c r="BV58" s="1894"/>
      <c r="BW58" s="1894"/>
      <c r="BX58" s="1894"/>
      <c r="BY58" s="1894"/>
      <c r="BZ58" s="1894"/>
      <c r="CA58" s="1894"/>
      <c r="CB58" s="1894"/>
      <c r="CC58" s="1894"/>
    </row>
    <row r="59" spans="1:81" s="1892" customFormat="1">
      <c r="A59" s="2898"/>
      <c r="B59" s="1894"/>
      <c r="C59" s="1894"/>
      <c r="D59" s="1894"/>
      <c r="E59" s="1894"/>
      <c r="F59" s="2898"/>
      <c r="G59" s="1894"/>
      <c r="H59" s="1894"/>
      <c r="I59" s="1894"/>
      <c r="J59" s="1894"/>
      <c r="K59" s="1894"/>
      <c r="L59" s="1894"/>
      <c r="M59" s="1894"/>
      <c r="N59" s="1894"/>
      <c r="O59" s="1894"/>
      <c r="P59" s="1894"/>
      <c r="Q59" s="1894"/>
      <c r="R59" s="1894"/>
      <c r="S59" s="1894"/>
      <c r="T59" s="1894"/>
      <c r="U59" s="1894"/>
      <c r="V59" s="1894"/>
      <c r="W59" s="1894"/>
      <c r="X59" s="1894"/>
      <c r="Y59" s="1894"/>
      <c r="Z59" s="1894"/>
      <c r="AA59" s="1894"/>
      <c r="AB59" s="1894"/>
      <c r="AC59" s="1894"/>
      <c r="AD59" s="1894"/>
      <c r="AE59" s="1894"/>
      <c r="AF59" s="1894"/>
      <c r="AG59" s="1894"/>
      <c r="AH59" s="1894"/>
      <c r="AI59" s="1894"/>
      <c r="AJ59" s="1894"/>
      <c r="AK59" s="1894"/>
      <c r="AL59" s="1894"/>
      <c r="AM59" s="1894"/>
      <c r="AN59" s="1894"/>
      <c r="AO59" s="1894"/>
      <c r="AP59" s="1894"/>
      <c r="AQ59" s="1894"/>
      <c r="AR59" s="1894"/>
      <c r="AS59" s="1894"/>
      <c r="AT59" s="1894"/>
      <c r="AU59" s="1894"/>
      <c r="AV59" s="1894"/>
      <c r="AW59" s="1894"/>
      <c r="AX59" s="1894"/>
      <c r="AY59" s="1894"/>
      <c r="AZ59" s="1894"/>
      <c r="BA59" s="1894"/>
      <c r="BB59" s="1894"/>
      <c r="BC59" s="1894"/>
      <c r="BD59" s="1894"/>
      <c r="BE59" s="1894"/>
      <c r="BF59" s="1894"/>
      <c r="BG59" s="1894"/>
      <c r="BH59" s="1894"/>
      <c r="BI59" s="1894"/>
      <c r="BJ59" s="1894"/>
      <c r="BK59" s="1894"/>
      <c r="BL59" s="1894"/>
      <c r="BM59" s="1894"/>
      <c r="BN59" s="1894"/>
      <c r="BO59" s="1894"/>
      <c r="BP59" s="1894"/>
      <c r="BQ59" s="1894"/>
      <c r="BR59" s="1894"/>
      <c r="BS59" s="1894"/>
      <c r="BT59" s="1894"/>
      <c r="BU59" s="1894"/>
      <c r="BV59" s="1894"/>
      <c r="BW59" s="1894"/>
      <c r="BX59" s="1894"/>
      <c r="BY59" s="1894"/>
      <c r="BZ59" s="1894"/>
      <c r="CA59" s="1894"/>
      <c r="CB59" s="1894"/>
      <c r="CC59" s="1894"/>
    </row>
    <row r="60" spans="1:81" s="1892" customFormat="1">
      <c r="A60" s="2898"/>
      <c r="B60" s="1894"/>
      <c r="C60" s="1894"/>
      <c r="D60" s="1894"/>
      <c r="E60" s="1894"/>
      <c r="F60" s="2898"/>
      <c r="G60" s="1894"/>
      <c r="H60" s="1894"/>
      <c r="I60" s="1894"/>
      <c r="J60" s="1894"/>
      <c r="K60" s="1894"/>
      <c r="L60" s="1894"/>
      <c r="M60" s="1894"/>
      <c r="N60" s="1894"/>
      <c r="O60" s="1894"/>
      <c r="P60" s="1894"/>
      <c r="Q60" s="1894"/>
      <c r="R60" s="1894"/>
      <c r="S60" s="1894"/>
      <c r="T60" s="1894"/>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D60" s="1894"/>
      <c r="BE60" s="1894"/>
      <c r="BF60" s="1894"/>
      <c r="BG60" s="1894"/>
      <c r="BH60" s="1894"/>
      <c r="BI60" s="1894"/>
      <c r="BJ60" s="1894"/>
      <c r="BK60" s="1894"/>
      <c r="BL60" s="1894"/>
      <c r="BM60" s="1894"/>
      <c r="BN60" s="1894"/>
      <c r="BO60" s="1894"/>
      <c r="BP60" s="1894"/>
      <c r="BQ60" s="1894"/>
      <c r="BR60" s="1894"/>
      <c r="BS60" s="1894"/>
      <c r="BT60" s="1894"/>
      <c r="BU60" s="1894"/>
      <c r="BV60" s="1894"/>
      <c r="BW60" s="1894"/>
      <c r="BX60" s="1894"/>
      <c r="BY60" s="1894"/>
      <c r="BZ60" s="1894"/>
      <c r="CA60" s="1894"/>
      <c r="CB60" s="1894"/>
      <c r="CC60" s="1894"/>
    </row>
    <row r="61" spans="1:81" s="1892" customFormat="1">
      <c r="A61" s="2898"/>
      <c r="B61" s="1894"/>
      <c r="C61" s="1894"/>
      <c r="D61" s="1894"/>
      <c r="E61" s="1894"/>
      <c r="F61" s="2898"/>
      <c r="G61" s="1894"/>
      <c r="H61" s="1894"/>
      <c r="I61" s="1894"/>
      <c r="J61" s="1894"/>
      <c r="K61" s="1894"/>
      <c r="L61" s="1894"/>
      <c r="M61" s="1894"/>
      <c r="N61" s="1894"/>
      <c r="O61" s="1894"/>
      <c r="P61" s="1894"/>
      <c r="Q61" s="1894"/>
      <c r="R61" s="1894"/>
      <c r="S61" s="1894"/>
      <c r="T61" s="1894"/>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D61" s="1894"/>
      <c r="BE61" s="1894"/>
      <c r="BF61" s="1894"/>
      <c r="BG61" s="1894"/>
      <c r="BH61" s="1894"/>
      <c r="BI61" s="1894"/>
      <c r="BJ61" s="1894"/>
      <c r="BK61" s="1894"/>
      <c r="BL61" s="1894"/>
      <c r="BM61" s="1894"/>
      <c r="BN61" s="1894"/>
      <c r="BO61" s="1894"/>
      <c r="BP61" s="1894"/>
      <c r="BQ61" s="1894"/>
      <c r="BR61" s="1894"/>
      <c r="BS61" s="1894"/>
      <c r="BT61" s="1894"/>
      <c r="BU61" s="1894"/>
      <c r="BV61" s="1894"/>
      <c r="BW61" s="1894"/>
      <c r="BX61" s="1894"/>
      <c r="BY61" s="1894"/>
      <c r="BZ61" s="1894"/>
      <c r="CA61" s="1894"/>
      <c r="CB61" s="1894"/>
      <c r="CC61" s="1894"/>
    </row>
    <row r="62" spans="1:81" s="1892" customFormat="1">
      <c r="A62" s="2898"/>
      <c r="B62" s="1894"/>
      <c r="C62" s="1894"/>
      <c r="D62" s="1894"/>
      <c r="E62" s="1894"/>
      <c r="F62" s="2898"/>
      <c r="G62" s="1894"/>
      <c r="H62" s="1894"/>
      <c r="I62" s="1894"/>
      <c r="J62" s="1894"/>
      <c r="K62" s="1894"/>
      <c r="L62" s="1894"/>
      <c r="M62" s="1894"/>
      <c r="N62" s="1894"/>
      <c r="O62" s="1894"/>
      <c r="P62" s="1894"/>
      <c r="Q62" s="1894"/>
      <c r="R62" s="1894"/>
      <c r="S62" s="1894"/>
      <c r="T62" s="1894"/>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D62" s="1894"/>
      <c r="BE62" s="1894"/>
      <c r="BF62" s="1894"/>
      <c r="BG62" s="1894"/>
      <c r="BH62" s="1894"/>
      <c r="BI62" s="1894"/>
      <c r="BJ62" s="1894"/>
      <c r="BK62" s="1894"/>
      <c r="BL62" s="1894"/>
      <c r="BM62" s="1894"/>
      <c r="BN62" s="1894"/>
      <c r="BO62" s="1894"/>
      <c r="BP62" s="1894"/>
      <c r="BQ62" s="1894"/>
      <c r="BR62" s="1894"/>
      <c r="BS62" s="1894"/>
      <c r="BT62" s="1894"/>
      <c r="BU62" s="1894"/>
      <c r="BV62" s="1894"/>
      <c r="BW62" s="1894"/>
      <c r="BX62" s="1894"/>
      <c r="BY62" s="1894"/>
      <c r="BZ62" s="1894"/>
      <c r="CA62" s="1894"/>
      <c r="CB62" s="1894"/>
      <c r="CC62" s="1894"/>
    </row>
    <row r="63" spans="1:81" s="1892" customFormat="1">
      <c r="A63" s="2898"/>
      <c r="B63" s="1894"/>
      <c r="C63" s="1894"/>
      <c r="D63" s="1894"/>
      <c r="E63" s="1894"/>
      <c r="F63" s="2898"/>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D63" s="1894"/>
      <c r="BE63" s="1894"/>
      <c r="BF63" s="1894"/>
      <c r="BG63" s="1894"/>
      <c r="BH63" s="1894"/>
      <c r="BI63" s="1894"/>
      <c r="BJ63" s="1894"/>
      <c r="BK63" s="1894"/>
      <c r="BL63" s="1894"/>
      <c r="BM63" s="1894"/>
      <c r="BN63" s="1894"/>
      <c r="BO63" s="1894"/>
      <c r="BP63" s="1894"/>
      <c r="BQ63" s="1894"/>
      <c r="BR63" s="1894"/>
      <c r="BS63" s="1894"/>
      <c r="BT63" s="1894"/>
      <c r="BU63" s="1894"/>
      <c r="BV63" s="1894"/>
      <c r="BW63" s="1894"/>
      <c r="BX63" s="1894"/>
      <c r="BY63" s="1894"/>
      <c r="BZ63" s="1894"/>
      <c r="CA63" s="1894"/>
      <c r="CB63" s="1894"/>
      <c r="CC63" s="1894"/>
    </row>
    <row r="64" spans="1:81" s="1892" customFormat="1">
      <c r="A64" s="2898"/>
      <c r="B64" s="1894"/>
      <c r="C64" s="1894"/>
      <c r="D64" s="1894"/>
      <c r="E64" s="1894"/>
      <c r="F64" s="2898"/>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4"/>
      <c r="AK64" s="1894"/>
      <c r="AL64" s="1894"/>
      <c r="AM64" s="1894"/>
      <c r="AN64" s="1894"/>
      <c r="AO64" s="1894"/>
      <c r="AP64" s="1894"/>
      <c r="AQ64" s="1894"/>
      <c r="AR64" s="1894"/>
      <c r="AS64" s="1894"/>
      <c r="AT64" s="1894"/>
      <c r="AU64" s="1894"/>
      <c r="AV64" s="1894"/>
      <c r="AW64" s="1894"/>
      <c r="AX64" s="1894"/>
      <c r="AY64" s="1894"/>
      <c r="AZ64" s="1894"/>
      <c r="BA64" s="1894"/>
      <c r="BB64" s="1894"/>
      <c r="BC64" s="1894"/>
      <c r="BD64" s="1894"/>
      <c r="BE64" s="1894"/>
      <c r="BF64" s="1894"/>
      <c r="BG64" s="1894"/>
      <c r="BH64" s="1894"/>
      <c r="BI64" s="1894"/>
      <c r="BJ64" s="1894"/>
      <c r="BK64" s="1894"/>
      <c r="BL64" s="1894"/>
      <c r="BM64" s="1894"/>
      <c r="BN64" s="1894"/>
      <c r="BO64" s="1894"/>
      <c r="BP64" s="1894"/>
      <c r="BQ64" s="1894"/>
      <c r="BR64" s="1894"/>
      <c r="BS64" s="1894"/>
      <c r="BT64" s="1894"/>
      <c r="BU64" s="1894"/>
      <c r="BV64" s="1894"/>
      <c r="BW64" s="1894"/>
      <c r="BX64" s="1894"/>
      <c r="BY64" s="1894"/>
      <c r="BZ64" s="1894"/>
      <c r="CA64" s="1894"/>
      <c r="CB64" s="1894"/>
      <c r="CC64" s="1894"/>
    </row>
    <row r="65" spans="1:81" s="1892" customFormat="1">
      <c r="A65" s="2898"/>
      <c r="B65" s="1894"/>
      <c r="C65" s="1894"/>
      <c r="D65" s="1894"/>
      <c r="E65" s="1894"/>
      <c r="F65" s="2898"/>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4"/>
      <c r="AK65" s="1894"/>
      <c r="AL65" s="1894"/>
      <c r="AM65" s="1894"/>
      <c r="AN65" s="1894"/>
      <c r="AO65" s="1894"/>
      <c r="AP65" s="1894"/>
      <c r="AQ65" s="1894"/>
      <c r="AR65" s="1894"/>
      <c r="AS65" s="1894"/>
      <c r="AT65" s="1894"/>
      <c r="AU65" s="1894"/>
      <c r="AV65" s="1894"/>
      <c r="AW65" s="1894"/>
      <c r="AX65" s="1894"/>
      <c r="AY65" s="1894"/>
      <c r="AZ65" s="1894"/>
      <c r="BA65" s="1894"/>
      <c r="BB65" s="1894"/>
      <c r="BC65" s="1894"/>
      <c r="BD65" s="1894"/>
      <c r="BE65" s="1894"/>
      <c r="BF65" s="1894"/>
      <c r="BG65" s="1894"/>
      <c r="BH65" s="1894"/>
      <c r="BI65" s="1894"/>
      <c r="BJ65" s="1894"/>
      <c r="BK65" s="1894"/>
      <c r="BL65" s="1894"/>
      <c r="BM65" s="1894"/>
      <c r="BN65" s="1894"/>
      <c r="BO65" s="1894"/>
      <c r="BP65" s="1894"/>
      <c r="BQ65" s="1894"/>
      <c r="BR65" s="1894"/>
      <c r="BS65" s="1894"/>
      <c r="BT65" s="1894"/>
      <c r="BU65" s="1894"/>
      <c r="BV65" s="1894"/>
      <c r="BW65" s="1894"/>
      <c r="BX65" s="1894"/>
      <c r="BY65" s="1894"/>
      <c r="BZ65" s="1894"/>
      <c r="CA65" s="1894"/>
      <c r="CB65" s="1894"/>
      <c r="CC65" s="1894"/>
    </row>
    <row r="66" spans="1:81" s="1892" customFormat="1">
      <c r="A66" s="2898"/>
      <c r="B66" s="1894"/>
      <c r="C66" s="1894"/>
      <c r="D66" s="1894"/>
      <c r="E66" s="1894"/>
      <c r="F66" s="2898"/>
      <c r="G66" s="1894"/>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c r="AL66" s="1894"/>
      <c r="AM66" s="1894"/>
      <c r="AN66" s="1894"/>
      <c r="AO66" s="1894"/>
      <c r="AP66" s="1894"/>
      <c r="AQ66" s="1894"/>
      <c r="AR66" s="1894"/>
      <c r="AS66" s="1894"/>
      <c r="AT66" s="1894"/>
      <c r="AU66" s="1894"/>
      <c r="AV66" s="1894"/>
      <c r="AW66" s="1894"/>
      <c r="AX66" s="1894"/>
      <c r="AY66" s="1894"/>
      <c r="AZ66" s="1894"/>
      <c r="BA66" s="1894"/>
      <c r="BB66" s="1894"/>
      <c r="BC66" s="1894"/>
      <c r="BD66" s="1894"/>
      <c r="BE66" s="1894"/>
      <c r="BF66" s="1894"/>
      <c r="BG66" s="1894"/>
      <c r="BH66" s="1894"/>
      <c r="BI66" s="1894"/>
      <c r="BJ66" s="1894"/>
      <c r="BK66" s="1894"/>
      <c r="BL66" s="1894"/>
      <c r="BM66" s="1894"/>
      <c r="BN66" s="1894"/>
      <c r="BO66" s="1894"/>
      <c r="BP66" s="1894"/>
      <c r="BQ66" s="1894"/>
      <c r="BR66" s="1894"/>
      <c r="BS66" s="1894"/>
      <c r="BT66" s="1894"/>
      <c r="BU66" s="1894"/>
      <c r="BV66" s="1894"/>
      <c r="BW66" s="1894"/>
      <c r="BX66" s="1894"/>
      <c r="BY66" s="1894"/>
      <c r="BZ66" s="1894"/>
      <c r="CA66" s="1894"/>
      <c r="CB66" s="1894"/>
      <c r="CC66" s="1894"/>
    </row>
    <row r="67" spans="1:81" s="1892" customFormat="1">
      <c r="A67" s="2898"/>
      <c r="B67" s="1894"/>
      <c r="C67" s="1894"/>
      <c r="D67" s="1894"/>
      <c r="E67" s="1894"/>
      <c r="F67" s="2898"/>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c r="AL67" s="1894"/>
      <c r="AM67" s="1894"/>
      <c r="AN67" s="1894"/>
      <c r="AO67" s="1894"/>
      <c r="AP67" s="1894"/>
      <c r="AQ67" s="1894"/>
      <c r="AR67" s="1894"/>
      <c r="AS67" s="1894"/>
      <c r="AT67" s="1894"/>
      <c r="AU67" s="1894"/>
      <c r="AV67" s="1894"/>
      <c r="AW67" s="1894"/>
      <c r="AX67" s="1894"/>
      <c r="AY67" s="1894"/>
      <c r="AZ67" s="1894"/>
      <c r="BA67" s="1894"/>
      <c r="BB67" s="1894"/>
      <c r="BC67" s="1894"/>
      <c r="BD67" s="1894"/>
      <c r="BE67" s="1894"/>
      <c r="BF67" s="1894"/>
      <c r="BG67" s="1894"/>
      <c r="BH67" s="1894"/>
      <c r="BI67" s="1894"/>
      <c r="BJ67" s="1894"/>
      <c r="BK67" s="1894"/>
      <c r="BL67" s="1894"/>
      <c r="BM67" s="1894"/>
      <c r="BN67" s="1894"/>
      <c r="BO67" s="1894"/>
      <c r="BP67" s="1894"/>
      <c r="BQ67" s="1894"/>
      <c r="BR67" s="1894"/>
      <c r="BS67" s="1894"/>
      <c r="BT67" s="1894"/>
      <c r="BU67" s="1894"/>
      <c r="BV67" s="1894"/>
      <c r="BW67" s="1894"/>
      <c r="BX67" s="1894"/>
      <c r="BY67" s="1894"/>
      <c r="BZ67" s="1894"/>
      <c r="CA67" s="1894"/>
      <c r="CB67" s="1894"/>
      <c r="CC67" s="1894"/>
    </row>
    <row r="68" spans="1:81" s="1892" customFormat="1">
      <c r="A68" s="2898"/>
      <c r="B68" s="1894"/>
      <c r="C68" s="1894"/>
      <c r="D68" s="1894"/>
      <c r="E68" s="1894"/>
      <c r="F68" s="2898"/>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c r="AL68" s="1894"/>
      <c r="AM68" s="1894"/>
      <c r="AN68" s="1894"/>
      <c r="AO68" s="1894"/>
      <c r="AP68" s="1894"/>
      <c r="AQ68" s="1894"/>
      <c r="AR68" s="1894"/>
      <c r="AS68" s="1894"/>
      <c r="AT68" s="1894"/>
      <c r="AU68" s="1894"/>
      <c r="AV68" s="1894"/>
      <c r="AW68" s="1894"/>
      <c r="AX68" s="1894"/>
      <c r="AY68" s="1894"/>
      <c r="AZ68" s="1894"/>
      <c r="BA68" s="1894"/>
      <c r="BB68" s="1894"/>
      <c r="BC68" s="1894"/>
      <c r="BD68" s="1894"/>
      <c r="BE68" s="1894"/>
      <c r="BF68" s="1894"/>
      <c r="BG68" s="1894"/>
      <c r="BH68" s="1894"/>
      <c r="BI68" s="1894"/>
      <c r="BJ68" s="1894"/>
      <c r="BK68" s="1894"/>
      <c r="BL68" s="1894"/>
      <c r="BM68" s="1894"/>
      <c r="BN68" s="1894"/>
      <c r="BO68" s="1894"/>
      <c r="BP68" s="1894"/>
      <c r="BQ68" s="1894"/>
      <c r="BR68" s="1894"/>
      <c r="BS68" s="1894"/>
      <c r="BT68" s="1894"/>
      <c r="BU68" s="1894"/>
      <c r="BV68" s="1894"/>
      <c r="BW68" s="1894"/>
      <c r="BX68" s="1894"/>
      <c r="BY68" s="1894"/>
      <c r="BZ68" s="1894"/>
      <c r="CA68" s="1894"/>
      <c r="CB68" s="1894"/>
      <c r="CC68" s="1894"/>
    </row>
    <row r="69" spans="1:81" s="1892" customFormat="1">
      <c r="A69" s="2898"/>
      <c r="B69" s="1894"/>
      <c r="C69" s="1894"/>
      <c r="D69" s="1894"/>
      <c r="E69" s="1894"/>
      <c r="F69" s="2898"/>
      <c r="G69" s="1894"/>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c r="AL69" s="1894"/>
      <c r="AM69" s="1894"/>
      <c r="AN69" s="1894"/>
      <c r="AO69" s="1894"/>
      <c r="AP69" s="1894"/>
      <c r="AQ69" s="1894"/>
      <c r="AR69" s="1894"/>
      <c r="AS69" s="1894"/>
      <c r="AT69" s="1894"/>
      <c r="AU69" s="1894"/>
      <c r="AV69" s="1894"/>
      <c r="AW69" s="1894"/>
      <c r="AX69" s="1894"/>
      <c r="AY69" s="1894"/>
      <c r="AZ69" s="1894"/>
      <c r="BA69" s="1894"/>
      <c r="BB69" s="1894"/>
      <c r="BC69" s="1894"/>
      <c r="BD69" s="1894"/>
      <c r="BE69" s="1894"/>
      <c r="BF69" s="1894"/>
      <c r="BG69" s="1894"/>
      <c r="BH69" s="1894"/>
      <c r="BI69" s="1894"/>
      <c r="BJ69" s="1894"/>
      <c r="BK69" s="1894"/>
      <c r="BL69" s="1894"/>
      <c r="BM69" s="1894"/>
      <c r="BN69" s="1894"/>
      <c r="BO69" s="1894"/>
      <c r="BP69" s="1894"/>
      <c r="BQ69" s="1894"/>
      <c r="BR69" s="1894"/>
      <c r="BS69" s="1894"/>
      <c r="BT69" s="1894"/>
      <c r="BU69" s="1894"/>
      <c r="BV69" s="1894"/>
      <c r="BW69" s="1894"/>
      <c r="BX69" s="1894"/>
      <c r="BY69" s="1894"/>
      <c r="BZ69" s="1894"/>
      <c r="CA69" s="1894"/>
      <c r="CB69" s="1894"/>
      <c r="CC69" s="1894"/>
    </row>
    <row r="70" spans="1:81" s="1892" customFormat="1">
      <c r="A70" s="2898"/>
      <c r="B70" s="1894"/>
      <c r="C70" s="1894"/>
      <c r="D70" s="1894"/>
      <c r="E70" s="1894"/>
      <c r="F70" s="2898"/>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c r="AL70" s="1894"/>
      <c r="AM70" s="1894"/>
      <c r="AN70" s="1894"/>
      <c r="AO70" s="1894"/>
      <c r="AP70" s="1894"/>
      <c r="AQ70" s="1894"/>
      <c r="AR70" s="1894"/>
      <c r="AS70" s="1894"/>
      <c r="AT70" s="1894"/>
      <c r="AU70" s="1894"/>
      <c r="AV70" s="1894"/>
      <c r="AW70" s="1894"/>
      <c r="AX70" s="1894"/>
      <c r="AY70" s="1894"/>
      <c r="AZ70" s="1894"/>
      <c r="BA70" s="1894"/>
      <c r="BB70" s="1894"/>
      <c r="BC70" s="1894"/>
      <c r="BD70" s="1894"/>
      <c r="BE70" s="1894"/>
      <c r="BF70" s="1894"/>
      <c r="BG70" s="1894"/>
      <c r="BH70" s="1894"/>
      <c r="BI70" s="1894"/>
      <c r="BJ70" s="1894"/>
      <c r="BK70" s="1894"/>
      <c r="BL70" s="1894"/>
      <c r="BM70" s="1894"/>
      <c r="BN70" s="1894"/>
      <c r="BO70" s="1894"/>
      <c r="BP70" s="1894"/>
      <c r="BQ70" s="1894"/>
      <c r="BR70" s="1894"/>
      <c r="BS70" s="1894"/>
      <c r="BT70" s="1894"/>
      <c r="BU70" s="1894"/>
      <c r="BV70" s="1894"/>
      <c r="BW70" s="1894"/>
      <c r="BX70" s="1894"/>
      <c r="BY70" s="1894"/>
      <c r="BZ70" s="1894"/>
      <c r="CA70" s="1894"/>
      <c r="CB70" s="1894"/>
      <c r="CC70" s="1894"/>
    </row>
    <row r="71" spans="1:81" s="1892" customFormat="1">
      <c r="A71" s="2898"/>
      <c r="B71" s="1894"/>
      <c r="C71" s="1894"/>
      <c r="D71" s="1894"/>
      <c r="E71" s="1894"/>
      <c r="F71" s="2898"/>
      <c r="G71" s="1894"/>
      <c r="H71" s="1894"/>
      <c r="I71" s="1894"/>
      <c r="J71" s="1894"/>
      <c r="K71" s="1894"/>
      <c r="L71" s="1894"/>
      <c r="M71" s="1894"/>
      <c r="N71" s="1894"/>
      <c r="O71" s="1894"/>
      <c r="P71" s="1894"/>
      <c r="Q71" s="1894"/>
      <c r="R71" s="1894"/>
      <c r="S71" s="1894"/>
      <c r="T71" s="1894"/>
      <c r="U71" s="1894"/>
      <c r="V71" s="1894"/>
      <c r="W71" s="1894"/>
      <c r="X71" s="1894"/>
      <c r="Y71" s="1894"/>
      <c r="Z71" s="1894"/>
      <c r="AA71" s="1894"/>
      <c r="AB71" s="1894"/>
      <c r="AC71" s="1894"/>
      <c r="AD71" s="1894"/>
      <c r="AE71" s="1894"/>
      <c r="AF71" s="1894"/>
      <c r="AG71" s="1894"/>
      <c r="AH71" s="1894"/>
      <c r="AI71" s="1894"/>
      <c r="AJ71" s="1894"/>
      <c r="AK71" s="1894"/>
      <c r="AL71" s="1894"/>
      <c r="AM71" s="1894"/>
      <c r="AN71" s="1894"/>
      <c r="AO71" s="1894"/>
      <c r="AP71" s="1894"/>
      <c r="AQ71" s="1894"/>
      <c r="AR71" s="1894"/>
      <c r="AS71" s="1894"/>
      <c r="AT71" s="1894"/>
      <c r="AU71" s="1894"/>
      <c r="AV71" s="1894"/>
      <c r="AW71" s="1894"/>
      <c r="AX71" s="1894"/>
      <c r="AY71" s="1894"/>
      <c r="AZ71" s="1894"/>
      <c r="BA71" s="1894"/>
      <c r="BB71" s="1894"/>
      <c r="BC71" s="1894"/>
      <c r="BD71" s="1894"/>
      <c r="BE71" s="1894"/>
      <c r="BF71" s="1894"/>
      <c r="BG71" s="1894"/>
      <c r="BH71" s="1894"/>
      <c r="BI71" s="1894"/>
      <c r="BJ71" s="1894"/>
      <c r="BK71" s="1894"/>
      <c r="BL71" s="1894"/>
      <c r="BM71" s="1894"/>
      <c r="BN71" s="1894"/>
      <c r="BO71" s="1894"/>
      <c r="BP71" s="1894"/>
      <c r="BQ71" s="1894"/>
      <c r="BR71" s="1894"/>
      <c r="BS71" s="1894"/>
      <c r="BT71" s="1894"/>
      <c r="BU71" s="1894"/>
      <c r="BV71" s="1894"/>
      <c r="BW71" s="1894"/>
      <c r="BX71" s="1894"/>
      <c r="BY71" s="1894"/>
      <c r="BZ71" s="1894"/>
      <c r="CA71" s="1894"/>
      <c r="CB71" s="1894"/>
      <c r="CC71" s="1894"/>
    </row>
    <row r="72" spans="1:81" s="1892" customFormat="1">
      <c r="A72" s="2898"/>
      <c r="B72" s="1894"/>
      <c r="C72" s="1894"/>
      <c r="D72" s="1894"/>
      <c r="E72" s="1894"/>
      <c r="F72" s="2898"/>
      <c r="G72" s="1894"/>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c r="AL72" s="1894"/>
      <c r="AM72" s="1894"/>
      <c r="AN72" s="1894"/>
      <c r="AO72" s="1894"/>
      <c r="AP72" s="1894"/>
      <c r="AQ72" s="1894"/>
      <c r="AR72" s="1894"/>
      <c r="AS72" s="1894"/>
      <c r="AT72" s="1894"/>
      <c r="AU72" s="1894"/>
      <c r="AV72" s="1894"/>
      <c r="AW72" s="1894"/>
      <c r="AX72" s="1894"/>
      <c r="AY72" s="1894"/>
      <c r="AZ72" s="1894"/>
      <c r="BA72" s="1894"/>
      <c r="BB72" s="1894"/>
      <c r="BC72" s="1894"/>
      <c r="BD72" s="1894"/>
      <c r="BE72" s="1894"/>
      <c r="BF72" s="1894"/>
      <c r="BG72" s="1894"/>
      <c r="BH72" s="1894"/>
      <c r="BI72" s="1894"/>
      <c r="BJ72" s="1894"/>
      <c r="BK72" s="1894"/>
      <c r="BL72" s="1894"/>
      <c r="BM72" s="1894"/>
      <c r="BN72" s="1894"/>
      <c r="BO72" s="1894"/>
      <c r="BP72" s="1894"/>
      <c r="BQ72" s="1894"/>
      <c r="BR72" s="1894"/>
      <c r="BS72" s="1894"/>
      <c r="BT72" s="1894"/>
      <c r="BU72" s="1894"/>
      <c r="BV72" s="1894"/>
      <c r="BW72" s="1894"/>
      <c r="BX72" s="1894"/>
      <c r="BY72" s="1894"/>
      <c r="BZ72" s="1894"/>
      <c r="CA72" s="1894"/>
      <c r="CB72" s="1894"/>
      <c r="CC72" s="1894"/>
    </row>
    <row r="73" spans="1:81" s="1892" customFormat="1">
      <c r="A73" s="2898"/>
      <c r="B73" s="1894"/>
      <c r="C73" s="1894"/>
      <c r="D73" s="1894"/>
      <c r="E73" s="1894"/>
      <c r="F73" s="2898"/>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c r="AL73" s="1894"/>
      <c r="AM73" s="1894"/>
      <c r="AN73" s="1894"/>
      <c r="AO73" s="1894"/>
      <c r="AP73" s="1894"/>
      <c r="AQ73" s="1894"/>
      <c r="AR73" s="1894"/>
      <c r="AS73" s="1894"/>
      <c r="AT73" s="1894"/>
      <c r="AU73" s="1894"/>
      <c r="AV73" s="1894"/>
      <c r="AW73" s="1894"/>
      <c r="AX73" s="1894"/>
      <c r="AY73" s="1894"/>
      <c r="AZ73" s="1894"/>
      <c r="BA73" s="1894"/>
      <c r="BB73" s="1894"/>
      <c r="BC73" s="1894"/>
      <c r="BD73" s="1894"/>
      <c r="BE73" s="1894"/>
      <c r="BF73" s="1894"/>
      <c r="BG73" s="1894"/>
      <c r="BH73" s="1894"/>
      <c r="BI73" s="1894"/>
      <c r="BJ73" s="1894"/>
      <c r="BK73" s="1894"/>
      <c r="BL73" s="1894"/>
      <c r="BM73" s="1894"/>
      <c r="BN73" s="1894"/>
      <c r="BO73" s="1894"/>
      <c r="BP73" s="1894"/>
      <c r="BQ73" s="1894"/>
      <c r="BR73" s="1894"/>
      <c r="BS73" s="1894"/>
      <c r="BT73" s="1894"/>
      <c r="BU73" s="1894"/>
      <c r="BV73" s="1894"/>
      <c r="BW73" s="1894"/>
      <c r="BX73" s="1894"/>
      <c r="BY73" s="1894"/>
      <c r="BZ73" s="1894"/>
      <c r="CA73" s="1894"/>
      <c r="CB73" s="1894"/>
      <c r="CC73" s="1894"/>
    </row>
    <row r="74" spans="1:81" s="1892" customFormat="1">
      <c r="A74" s="2898"/>
      <c r="B74" s="1894"/>
      <c r="C74" s="1894"/>
      <c r="D74" s="1894"/>
      <c r="E74" s="1894"/>
      <c r="F74" s="2898"/>
      <c r="G74" s="1894"/>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c r="AL74" s="1894"/>
      <c r="AM74" s="1894"/>
      <c r="AN74" s="1894"/>
      <c r="AO74" s="1894"/>
      <c r="AP74" s="1894"/>
      <c r="AQ74" s="1894"/>
      <c r="AR74" s="1894"/>
      <c r="AS74" s="1894"/>
      <c r="AT74" s="1894"/>
      <c r="AU74" s="1894"/>
      <c r="AV74" s="1894"/>
      <c r="AW74" s="1894"/>
      <c r="AX74" s="1894"/>
      <c r="AY74" s="1894"/>
      <c r="AZ74" s="1894"/>
      <c r="BA74" s="1894"/>
      <c r="BB74" s="1894"/>
      <c r="BC74" s="1894"/>
      <c r="BD74" s="1894"/>
      <c r="BE74" s="1894"/>
      <c r="BF74" s="1894"/>
      <c r="BG74" s="1894"/>
      <c r="BH74" s="1894"/>
      <c r="BI74" s="1894"/>
      <c r="BJ74" s="1894"/>
      <c r="BK74" s="1894"/>
      <c r="BL74" s="1894"/>
      <c r="BM74" s="1894"/>
      <c r="BN74" s="1894"/>
      <c r="BO74" s="1894"/>
      <c r="BP74" s="1894"/>
      <c r="BQ74" s="1894"/>
      <c r="BR74" s="1894"/>
      <c r="BS74" s="1894"/>
      <c r="BT74" s="1894"/>
      <c r="BU74" s="1894"/>
      <c r="BV74" s="1894"/>
      <c r="BW74" s="1894"/>
      <c r="BX74" s="1894"/>
      <c r="BY74" s="1894"/>
      <c r="BZ74" s="1894"/>
      <c r="CA74" s="1894"/>
      <c r="CB74" s="1894"/>
      <c r="CC74" s="1894"/>
    </row>
    <row r="75" spans="1:81" s="1892" customFormat="1">
      <c r="A75" s="2898"/>
      <c r="B75" s="1894"/>
      <c r="C75" s="1894"/>
      <c r="D75" s="1894"/>
      <c r="E75" s="1894"/>
      <c r="F75" s="2898"/>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c r="AL75" s="1894"/>
      <c r="AM75" s="1894"/>
      <c r="AN75" s="1894"/>
      <c r="AO75" s="1894"/>
      <c r="AP75" s="1894"/>
      <c r="AQ75" s="1894"/>
      <c r="AR75" s="1894"/>
      <c r="AS75" s="1894"/>
      <c r="AT75" s="1894"/>
      <c r="AU75" s="1894"/>
      <c r="AV75" s="1894"/>
      <c r="AW75" s="1894"/>
      <c r="AX75" s="1894"/>
      <c r="AY75" s="1894"/>
      <c r="AZ75" s="1894"/>
      <c r="BA75" s="1894"/>
      <c r="BB75" s="1894"/>
      <c r="BC75" s="1894"/>
      <c r="BD75" s="1894"/>
      <c r="BE75" s="1894"/>
      <c r="BF75" s="1894"/>
      <c r="BG75" s="1894"/>
      <c r="BH75" s="1894"/>
      <c r="BI75" s="1894"/>
      <c r="BJ75" s="1894"/>
      <c r="BK75" s="1894"/>
      <c r="BL75" s="1894"/>
      <c r="BM75" s="1894"/>
      <c r="BN75" s="1894"/>
      <c r="BO75" s="1894"/>
      <c r="BP75" s="1894"/>
      <c r="BQ75" s="1894"/>
      <c r="BR75" s="1894"/>
      <c r="BS75" s="1894"/>
      <c r="BT75" s="1894"/>
      <c r="BU75" s="1894"/>
      <c r="BV75" s="1894"/>
      <c r="BW75" s="1894"/>
      <c r="BX75" s="1894"/>
      <c r="BY75" s="1894"/>
      <c r="BZ75" s="1894"/>
      <c r="CA75" s="1894"/>
      <c r="CB75" s="1894"/>
      <c r="CC75" s="1894"/>
    </row>
    <row r="76" spans="1:81" s="1892" customFormat="1">
      <c r="A76" s="2898"/>
      <c r="B76" s="1894"/>
      <c r="C76" s="1894"/>
      <c r="D76" s="1894"/>
      <c r="E76" s="1894"/>
      <c r="F76" s="2898"/>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4"/>
      <c r="AK76" s="1894"/>
      <c r="AL76" s="1894"/>
      <c r="AM76" s="1894"/>
      <c r="AN76" s="1894"/>
      <c r="AO76" s="1894"/>
      <c r="AP76" s="1894"/>
      <c r="AQ76" s="1894"/>
      <c r="AR76" s="1894"/>
      <c r="AS76" s="1894"/>
      <c r="AT76" s="1894"/>
      <c r="AU76" s="1894"/>
      <c r="AV76" s="1894"/>
      <c r="AW76" s="1894"/>
      <c r="AX76" s="1894"/>
      <c r="AY76" s="1894"/>
      <c r="AZ76" s="1894"/>
      <c r="BA76" s="1894"/>
      <c r="BB76" s="1894"/>
      <c r="BC76" s="1894"/>
      <c r="BD76" s="1894"/>
      <c r="BE76" s="1894"/>
      <c r="BF76" s="1894"/>
      <c r="BG76" s="1894"/>
      <c r="BH76" s="1894"/>
      <c r="BI76" s="1894"/>
      <c r="BJ76" s="1894"/>
      <c r="BK76" s="1894"/>
      <c r="BL76" s="1894"/>
      <c r="BM76" s="1894"/>
      <c r="BN76" s="1894"/>
      <c r="BO76" s="1894"/>
      <c r="BP76" s="1894"/>
      <c r="BQ76" s="1894"/>
      <c r="BR76" s="1894"/>
      <c r="BS76" s="1894"/>
      <c r="BT76" s="1894"/>
      <c r="BU76" s="1894"/>
      <c r="BV76" s="1894"/>
      <c r="BW76" s="1894"/>
      <c r="BX76" s="1894"/>
      <c r="BY76" s="1894"/>
      <c r="BZ76" s="1894"/>
      <c r="CA76" s="1894"/>
      <c r="CB76" s="1894"/>
      <c r="CC76" s="1894"/>
    </row>
    <row r="77" spans="1:81" s="1892" customFormat="1">
      <c r="A77" s="2898"/>
      <c r="B77" s="1894"/>
      <c r="C77" s="1894"/>
      <c r="D77" s="1894"/>
      <c r="E77" s="1894"/>
      <c r="F77" s="2898"/>
      <c r="G77" s="1894"/>
      <c r="H77" s="1894"/>
      <c r="I77" s="1894"/>
      <c r="J77" s="1894"/>
      <c r="K77" s="1894"/>
      <c r="L77" s="1894"/>
      <c r="M77" s="1894"/>
      <c r="N77" s="1894"/>
      <c r="O77" s="1894"/>
      <c r="P77" s="1894"/>
      <c r="Q77" s="1894"/>
      <c r="R77" s="1894"/>
      <c r="S77" s="1894"/>
      <c r="T77" s="1894"/>
      <c r="U77" s="1894"/>
      <c r="V77" s="1894"/>
      <c r="W77" s="1894"/>
      <c r="X77" s="1894"/>
      <c r="Y77" s="1894"/>
      <c r="Z77" s="1894"/>
      <c r="AA77" s="1894"/>
      <c r="AB77" s="1894"/>
      <c r="AC77" s="1894"/>
      <c r="AD77" s="1894"/>
      <c r="AE77" s="1894"/>
      <c r="AF77" s="1894"/>
      <c r="AG77" s="1894"/>
      <c r="AH77" s="1894"/>
      <c r="AI77" s="1894"/>
      <c r="AJ77" s="1894"/>
      <c r="AK77" s="1894"/>
      <c r="AL77" s="1894"/>
      <c r="AM77" s="1894"/>
      <c r="AN77" s="1894"/>
      <c r="AO77" s="1894"/>
      <c r="AP77" s="1894"/>
      <c r="AQ77" s="1894"/>
      <c r="AR77" s="1894"/>
      <c r="AS77" s="1894"/>
      <c r="AT77" s="1894"/>
      <c r="AU77" s="1894"/>
      <c r="AV77" s="1894"/>
      <c r="AW77" s="1894"/>
      <c r="AX77" s="1894"/>
      <c r="AY77" s="1894"/>
      <c r="AZ77" s="1894"/>
      <c r="BA77" s="1894"/>
      <c r="BB77" s="1894"/>
      <c r="BC77" s="1894"/>
      <c r="BD77" s="1894"/>
      <c r="BE77" s="1894"/>
      <c r="BF77" s="1894"/>
      <c r="BG77" s="1894"/>
      <c r="BH77" s="1894"/>
      <c r="BI77" s="1894"/>
      <c r="BJ77" s="1894"/>
      <c r="BK77" s="1894"/>
      <c r="BL77" s="1894"/>
      <c r="BM77" s="1894"/>
      <c r="BN77" s="1894"/>
      <c r="BO77" s="1894"/>
      <c r="BP77" s="1894"/>
      <c r="BQ77" s="1894"/>
      <c r="BR77" s="1894"/>
      <c r="BS77" s="1894"/>
      <c r="BT77" s="1894"/>
      <c r="BU77" s="1894"/>
      <c r="BV77" s="1894"/>
      <c r="BW77" s="1894"/>
      <c r="BX77" s="1894"/>
      <c r="BY77" s="1894"/>
      <c r="BZ77" s="1894"/>
      <c r="CA77" s="1894"/>
      <c r="CB77" s="1894"/>
      <c r="CC77" s="1894"/>
    </row>
    <row r="78" spans="1:81" s="1892" customFormat="1">
      <c r="A78" s="2898"/>
      <c r="B78" s="1894"/>
      <c r="C78" s="1894"/>
      <c r="D78" s="1894"/>
      <c r="E78" s="1894"/>
      <c r="F78" s="2898"/>
      <c r="G78" s="1894"/>
      <c r="H78" s="1894"/>
      <c r="I78" s="1894"/>
      <c r="J78" s="1894"/>
      <c r="K78" s="1894"/>
      <c r="L78" s="1894"/>
      <c r="M78" s="1894"/>
      <c r="N78" s="1894"/>
      <c r="O78" s="1894"/>
      <c r="P78" s="1894"/>
      <c r="Q78" s="1894"/>
      <c r="R78" s="1894"/>
      <c r="S78" s="1894"/>
      <c r="T78" s="1894"/>
      <c r="U78" s="1894"/>
      <c r="V78" s="1894"/>
      <c r="W78" s="1894"/>
      <c r="X78" s="1894"/>
      <c r="Y78" s="1894"/>
      <c r="Z78" s="1894"/>
      <c r="AA78" s="1894"/>
      <c r="AB78" s="1894"/>
      <c r="AC78" s="1894"/>
      <c r="AD78" s="1894"/>
      <c r="AE78" s="1894"/>
      <c r="AF78" s="1894"/>
      <c r="AG78" s="1894"/>
      <c r="AH78" s="1894"/>
      <c r="AI78" s="1894"/>
      <c r="AJ78" s="1894"/>
      <c r="AK78" s="1894"/>
      <c r="AL78" s="1894"/>
      <c r="AM78" s="1894"/>
      <c r="AN78" s="1894"/>
      <c r="AO78" s="1894"/>
      <c r="AP78" s="1894"/>
      <c r="AQ78" s="1894"/>
      <c r="AR78" s="1894"/>
      <c r="AS78" s="1894"/>
      <c r="AT78" s="1894"/>
      <c r="AU78" s="1894"/>
      <c r="AV78" s="1894"/>
      <c r="AW78" s="1894"/>
      <c r="AX78" s="1894"/>
      <c r="AY78" s="1894"/>
      <c r="AZ78" s="1894"/>
      <c r="BA78" s="1894"/>
      <c r="BB78" s="1894"/>
      <c r="BC78" s="1894"/>
      <c r="BD78" s="1894"/>
      <c r="BE78" s="1894"/>
      <c r="BF78" s="1894"/>
      <c r="BG78" s="1894"/>
      <c r="BH78" s="1894"/>
      <c r="BI78" s="1894"/>
      <c r="BJ78" s="1894"/>
      <c r="BK78" s="1894"/>
      <c r="BL78" s="1894"/>
      <c r="BM78" s="1894"/>
      <c r="BN78" s="1894"/>
      <c r="BO78" s="1894"/>
      <c r="BP78" s="1894"/>
      <c r="BQ78" s="1894"/>
      <c r="BR78" s="1894"/>
      <c r="BS78" s="1894"/>
      <c r="BT78" s="1894"/>
      <c r="BU78" s="1894"/>
      <c r="BV78" s="1894"/>
      <c r="BW78" s="1894"/>
      <c r="BX78" s="1894"/>
      <c r="BY78" s="1894"/>
      <c r="BZ78" s="1894"/>
      <c r="CA78" s="1894"/>
      <c r="CB78" s="1894"/>
      <c r="CC78" s="1894"/>
    </row>
    <row r="79" spans="1:81" s="1892" customFormat="1">
      <c r="A79" s="2898"/>
      <c r="B79" s="1894"/>
      <c r="C79" s="1894"/>
      <c r="D79" s="1894"/>
      <c r="E79" s="1894"/>
      <c r="F79" s="2898"/>
      <c r="G79" s="1894"/>
      <c r="H79" s="1894"/>
      <c r="I79" s="1894"/>
      <c r="J79" s="1894"/>
      <c r="K79" s="1894"/>
      <c r="L79" s="1894"/>
      <c r="M79" s="1894"/>
      <c r="N79" s="1894"/>
      <c r="O79" s="1894"/>
      <c r="P79" s="1894"/>
      <c r="Q79" s="1894"/>
      <c r="R79" s="1894"/>
      <c r="S79" s="1894"/>
      <c r="T79" s="1894"/>
      <c r="U79" s="1894"/>
      <c r="V79" s="1894"/>
      <c r="W79" s="1894"/>
      <c r="X79" s="1894"/>
      <c r="Y79" s="1894"/>
      <c r="Z79" s="1894"/>
      <c r="AA79" s="1894"/>
      <c r="AB79" s="1894"/>
      <c r="AC79" s="1894"/>
      <c r="AD79" s="1894"/>
      <c r="AE79" s="1894"/>
      <c r="AF79" s="1894"/>
      <c r="AG79" s="1894"/>
      <c r="AH79" s="1894"/>
      <c r="AI79" s="1894"/>
      <c r="AJ79" s="1894"/>
      <c r="AK79" s="1894"/>
      <c r="AL79" s="1894"/>
      <c r="AM79" s="1894"/>
      <c r="AN79" s="1894"/>
      <c r="AO79" s="1894"/>
      <c r="AP79" s="1894"/>
      <c r="AQ79" s="1894"/>
      <c r="AR79" s="1894"/>
      <c r="AS79" s="1894"/>
      <c r="AT79" s="1894"/>
      <c r="AU79" s="1894"/>
      <c r="AV79" s="1894"/>
      <c r="AW79" s="1894"/>
      <c r="AX79" s="1894"/>
      <c r="AY79" s="1894"/>
      <c r="AZ79" s="1894"/>
      <c r="BA79" s="1894"/>
      <c r="BB79" s="1894"/>
      <c r="BC79" s="1894"/>
      <c r="BD79" s="1894"/>
      <c r="BE79" s="1894"/>
      <c r="BF79" s="1894"/>
      <c r="BG79" s="1894"/>
      <c r="BH79" s="1894"/>
      <c r="BI79" s="1894"/>
      <c r="BJ79" s="1894"/>
      <c r="BK79" s="1894"/>
      <c r="BL79" s="1894"/>
      <c r="BM79" s="1894"/>
      <c r="BN79" s="1894"/>
      <c r="BO79" s="1894"/>
      <c r="BP79" s="1894"/>
      <c r="BQ79" s="1894"/>
      <c r="BR79" s="1894"/>
      <c r="BS79" s="1894"/>
      <c r="BT79" s="1894"/>
      <c r="BU79" s="1894"/>
      <c r="BV79" s="1894"/>
      <c r="BW79" s="1894"/>
      <c r="BX79" s="1894"/>
      <c r="BY79" s="1894"/>
      <c r="BZ79" s="1894"/>
      <c r="CA79" s="1894"/>
      <c r="CB79" s="1894"/>
      <c r="CC79" s="1894"/>
    </row>
    <row r="80" spans="1:81" s="1892" customFormat="1">
      <c r="A80" s="2898"/>
      <c r="B80" s="1894"/>
      <c r="C80" s="1894"/>
      <c r="D80" s="1894"/>
      <c r="E80" s="1894"/>
      <c r="F80" s="2898"/>
      <c r="G80" s="1894"/>
      <c r="H80" s="1894"/>
      <c r="I80" s="1894"/>
      <c r="J80" s="1894"/>
      <c r="K80" s="1894"/>
      <c r="L80" s="1894"/>
      <c r="M80" s="1894"/>
      <c r="N80" s="1894"/>
      <c r="O80" s="1894"/>
      <c r="P80" s="1894"/>
      <c r="Q80" s="1894"/>
      <c r="R80" s="1894"/>
      <c r="S80" s="1894"/>
      <c r="T80" s="1894"/>
      <c r="U80" s="1894"/>
      <c r="V80" s="1894"/>
      <c r="W80" s="1894"/>
      <c r="X80" s="1894"/>
      <c r="Y80" s="1894"/>
      <c r="Z80" s="1894"/>
      <c r="AA80" s="1894"/>
      <c r="AB80" s="1894"/>
      <c r="AC80" s="1894"/>
      <c r="AD80" s="1894"/>
      <c r="AE80" s="1894"/>
      <c r="AF80" s="1894"/>
      <c r="AG80" s="1894"/>
      <c r="AH80" s="1894"/>
      <c r="AI80" s="1894"/>
      <c r="AJ80" s="1894"/>
      <c r="AK80" s="1894"/>
      <c r="AL80" s="1894"/>
      <c r="AM80" s="1894"/>
      <c r="AN80" s="1894"/>
      <c r="AO80" s="1894"/>
      <c r="AP80" s="1894"/>
      <c r="AQ80" s="1894"/>
      <c r="AR80" s="1894"/>
      <c r="AS80" s="1894"/>
      <c r="AT80" s="1894"/>
      <c r="AU80" s="1894"/>
      <c r="AV80" s="1894"/>
      <c r="AW80" s="1894"/>
      <c r="AX80" s="1894"/>
      <c r="AY80" s="1894"/>
      <c r="AZ80" s="1894"/>
      <c r="BA80" s="1894"/>
      <c r="BB80" s="1894"/>
      <c r="BC80" s="1894"/>
      <c r="BD80" s="1894"/>
      <c r="BE80" s="1894"/>
      <c r="BF80" s="1894"/>
      <c r="BG80" s="1894"/>
      <c r="BH80" s="1894"/>
      <c r="BI80" s="1894"/>
      <c r="BJ80" s="1894"/>
      <c r="BK80" s="1894"/>
      <c r="BL80" s="1894"/>
      <c r="BM80" s="1894"/>
      <c r="BN80" s="1894"/>
      <c r="BO80" s="1894"/>
      <c r="BP80" s="1894"/>
      <c r="BQ80" s="1894"/>
      <c r="BR80" s="1894"/>
      <c r="BS80" s="1894"/>
      <c r="BT80" s="1894"/>
      <c r="BU80" s="1894"/>
      <c r="BV80" s="1894"/>
      <c r="BW80" s="1894"/>
      <c r="BX80" s="1894"/>
      <c r="BY80" s="1894"/>
      <c r="BZ80" s="1894"/>
      <c r="CA80" s="1894"/>
      <c r="CB80" s="1894"/>
      <c r="CC80" s="1894"/>
    </row>
    <row r="81" spans="1:81" s="1892" customFormat="1">
      <c r="A81" s="2898"/>
      <c r="B81" s="1894"/>
      <c r="C81" s="1894"/>
      <c r="D81" s="1894"/>
      <c r="E81" s="1894"/>
      <c r="F81" s="2898"/>
      <c r="G81" s="1894"/>
      <c r="H81" s="1894"/>
      <c r="I81" s="1894"/>
      <c r="J81" s="1894"/>
      <c r="K81" s="1894"/>
      <c r="L81" s="1894"/>
      <c r="M81" s="1894"/>
      <c r="N81" s="1894"/>
      <c r="O81" s="1894"/>
      <c r="P81" s="1894"/>
      <c r="Q81" s="1894"/>
      <c r="R81" s="1894"/>
      <c r="S81" s="1894"/>
      <c r="T81" s="1894"/>
      <c r="U81" s="1894"/>
      <c r="V81" s="1894"/>
      <c r="W81" s="1894"/>
      <c r="X81" s="1894"/>
      <c r="Y81" s="1894"/>
      <c r="Z81" s="1894"/>
      <c r="AA81" s="1894"/>
      <c r="AB81" s="1894"/>
      <c r="AC81" s="1894"/>
      <c r="AD81" s="1894"/>
      <c r="AE81" s="1894"/>
      <c r="AF81" s="1894"/>
      <c r="AG81" s="1894"/>
      <c r="AH81" s="1894"/>
      <c r="AI81" s="1894"/>
      <c r="AJ81" s="1894"/>
      <c r="AK81" s="1894"/>
      <c r="AL81" s="1894"/>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c r="BG81" s="1894"/>
      <c r="BH81" s="1894"/>
      <c r="BI81" s="1894"/>
      <c r="BJ81" s="1894"/>
      <c r="BK81" s="1894"/>
      <c r="BL81" s="1894"/>
      <c r="BM81" s="1894"/>
      <c r="BN81" s="1894"/>
      <c r="BO81" s="1894"/>
      <c r="BP81" s="1894"/>
      <c r="BQ81" s="1894"/>
      <c r="BR81" s="1894"/>
      <c r="BS81" s="1894"/>
      <c r="BT81" s="1894"/>
      <c r="BU81" s="1894"/>
      <c r="BV81" s="1894"/>
      <c r="BW81" s="1894"/>
      <c r="BX81" s="1894"/>
      <c r="BY81" s="1894"/>
      <c r="BZ81" s="1894"/>
      <c r="CA81" s="1894"/>
      <c r="CB81" s="1894"/>
      <c r="CC81" s="1894"/>
    </row>
    <row r="82" spans="1:81" s="1892" customFormat="1">
      <c r="A82" s="2898"/>
      <c r="B82" s="1894"/>
      <c r="C82" s="1894"/>
      <c r="D82" s="1894"/>
      <c r="E82" s="1894"/>
      <c r="F82" s="2898"/>
      <c r="G82" s="1894"/>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c r="AL82" s="1894"/>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c r="BG82" s="1894"/>
      <c r="BH82" s="1894"/>
      <c r="BI82" s="1894"/>
      <c r="BJ82" s="1894"/>
      <c r="BK82" s="1894"/>
      <c r="BL82" s="1894"/>
      <c r="BM82" s="1894"/>
      <c r="BN82" s="1894"/>
      <c r="BO82" s="1894"/>
      <c r="BP82" s="1894"/>
      <c r="BQ82" s="1894"/>
      <c r="BR82" s="1894"/>
      <c r="BS82" s="1894"/>
      <c r="BT82" s="1894"/>
      <c r="BU82" s="1894"/>
      <c r="BV82" s="1894"/>
      <c r="BW82" s="1894"/>
      <c r="BX82" s="1894"/>
      <c r="BY82" s="1894"/>
      <c r="BZ82" s="1894"/>
      <c r="CA82" s="1894"/>
      <c r="CB82" s="1894"/>
      <c r="CC82" s="1894"/>
    </row>
    <row r="83" spans="1:81" s="1892" customFormat="1">
      <c r="A83" s="2898"/>
      <c r="B83" s="1894"/>
      <c r="C83" s="1894"/>
      <c r="D83" s="1894"/>
      <c r="E83" s="1894"/>
      <c r="F83" s="2898"/>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c r="AL83" s="1894"/>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c r="BG83" s="1894"/>
      <c r="BH83" s="1894"/>
      <c r="BI83" s="1894"/>
      <c r="BJ83" s="1894"/>
      <c r="BK83" s="1894"/>
      <c r="BL83" s="1894"/>
      <c r="BM83" s="1894"/>
      <c r="BN83" s="1894"/>
      <c r="BO83" s="1894"/>
      <c r="BP83" s="1894"/>
      <c r="BQ83" s="1894"/>
      <c r="BR83" s="1894"/>
      <c r="BS83" s="1894"/>
      <c r="BT83" s="1894"/>
      <c r="BU83" s="1894"/>
      <c r="BV83" s="1894"/>
      <c r="BW83" s="1894"/>
      <c r="BX83" s="1894"/>
      <c r="BY83" s="1894"/>
      <c r="BZ83" s="1894"/>
      <c r="CA83" s="1894"/>
      <c r="CB83" s="1894"/>
      <c r="CC83" s="1894"/>
    </row>
    <row r="84" spans="1:81" s="1892" customFormat="1">
      <c r="A84" s="2898"/>
      <c r="B84" s="1894"/>
      <c r="C84" s="1894"/>
      <c r="D84" s="1894"/>
      <c r="E84" s="1894"/>
      <c r="F84" s="2898"/>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c r="AL84" s="1894"/>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c r="BG84" s="1894"/>
      <c r="BH84" s="1894"/>
      <c r="BI84" s="1894"/>
      <c r="BJ84" s="1894"/>
      <c r="BK84" s="1894"/>
      <c r="BL84" s="1894"/>
      <c r="BM84" s="1894"/>
      <c r="BN84" s="1894"/>
      <c r="BO84" s="1894"/>
      <c r="BP84" s="1894"/>
      <c r="BQ84" s="1894"/>
      <c r="BR84" s="1894"/>
      <c r="BS84" s="1894"/>
      <c r="BT84" s="1894"/>
      <c r="BU84" s="1894"/>
      <c r="BV84" s="1894"/>
      <c r="BW84" s="1894"/>
      <c r="BX84" s="1894"/>
      <c r="BY84" s="1894"/>
      <c r="BZ84" s="1894"/>
      <c r="CA84" s="1894"/>
      <c r="CB84" s="1894"/>
      <c r="CC84" s="1894"/>
    </row>
    <row r="85" spans="1:81" s="1892" customFormat="1">
      <c r="A85" s="2898"/>
      <c r="B85" s="1894"/>
      <c r="C85" s="1894"/>
      <c r="D85" s="1894"/>
      <c r="E85" s="1894"/>
      <c r="F85" s="2898"/>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4"/>
      <c r="AK85" s="1894"/>
      <c r="AL85" s="1894"/>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c r="BG85" s="1894"/>
      <c r="BH85" s="1894"/>
      <c r="BI85" s="1894"/>
      <c r="BJ85" s="1894"/>
      <c r="BK85" s="1894"/>
      <c r="BL85" s="1894"/>
      <c r="BM85" s="1894"/>
      <c r="BN85" s="1894"/>
      <c r="BO85" s="1894"/>
      <c r="BP85" s="1894"/>
      <c r="BQ85" s="1894"/>
      <c r="BR85" s="1894"/>
      <c r="BS85" s="1894"/>
      <c r="BT85" s="1894"/>
      <c r="BU85" s="1894"/>
      <c r="BV85" s="1894"/>
      <c r="BW85" s="1894"/>
      <c r="BX85" s="1894"/>
      <c r="BY85" s="1894"/>
      <c r="BZ85" s="1894"/>
      <c r="CA85" s="1894"/>
      <c r="CB85" s="1894"/>
      <c r="CC85" s="1894"/>
    </row>
    <row r="86" spans="1:81" s="1892" customFormat="1">
      <c r="A86" s="2898"/>
      <c r="B86" s="1894"/>
      <c r="C86" s="1894"/>
      <c r="D86" s="1894"/>
      <c r="E86" s="1894"/>
      <c r="F86" s="2898"/>
      <c r="G86" s="1894"/>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c r="AL86" s="1894"/>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c r="BG86" s="1894"/>
      <c r="BH86" s="1894"/>
      <c r="BI86" s="1894"/>
      <c r="BJ86" s="1894"/>
      <c r="BK86" s="1894"/>
      <c r="BL86" s="1894"/>
      <c r="BM86" s="1894"/>
      <c r="BN86" s="1894"/>
      <c r="BO86" s="1894"/>
      <c r="BP86" s="1894"/>
      <c r="BQ86" s="1894"/>
      <c r="BR86" s="1894"/>
      <c r="BS86" s="1894"/>
      <c r="BT86" s="1894"/>
      <c r="BU86" s="1894"/>
      <c r="BV86" s="1894"/>
      <c r="BW86" s="1894"/>
      <c r="BX86" s="1894"/>
      <c r="BY86" s="1894"/>
      <c r="BZ86" s="1894"/>
      <c r="CA86" s="1894"/>
      <c r="CB86" s="1894"/>
      <c r="CC86" s="1894"/>
    </row>
    <row r="87" spans="1:81" s="1892" customFormat="1">
      <c r="A87" s="2898"/>
      <c r="B87" s="1894"/>
      <c r="C87" s="1894"/>
      <c r="D87" s="1894"/>
      <c r="E87" s="1894"/>
      <c r="F87" s="2898"/>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c r="AL87" s="1894"/>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c r="BG87" s="1894"/>
      <c r="BH87" s="1894"/>
      <c r="BI87" s="1894"/>
      <c r="BJ87" s="1894"/>
      <c r="BK87" s="1894"/>
      <c r="BL87" s="1894"/>
      <c r="BM87" s="1894"/>
      <c r="BN87" s="1894"/>
      <c r="BO87" s="1894"/>
      <c r="BP87" s="1894"/>
      <c r="BQ87" s="1894"/>
      <c r="BR87" s="1894"/>
      <c r="BS87" s="1894"/>
      <c r="BT87" s="1894"/>
      <c r="BU87" s="1894"/>
      <c r="BV87" s="1894"/>
      <c r="BW87" s="1894"/>
      <c r="BX87" s="1894"/>
      <c r="BY87" s="1894"/>
      <c r="BZ87" s="1894"/>
      <c r="CA87" s="1894"/>
      <c r="CB87" s="1894"/>
      <c r="CC87" s="1894"/>
    </row>
    <row r="88" spans="1:81" s="1892" customFormat="1">
      <c r="A88" s="2898"/>
      <c r="B88" s="1894"/>
      <c r="C88" s="1894"/>
      <c r="D88" s="1894"/>
      <c r="E88" s="1894"/>
      <c r="F88" s="2898"/>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c r="AL88" s="1894"/>
      <c r="AM88" s="1894"/>
      <c r="AN88" s="1894"/>
      <c r="AO88" s="1894"/>
      <c r="AP88" s="1894"/>
      <c r="AQ88" s="1894"/>
      <c r="AR88" s="1894"/>
      <c r="AS88" s="1894"/>
      <c r="AT88" s="1894"/>
      <c r="AU88" s="1894"/>
      <c r="AV88" s="1894"/>
      <c r="AW88" s="1894"/>
      <c r="AX88" s="1894"/>
      <c r="AY88" s="1894"/>
      <c r="AZ88" s="1894"/>
      <c r="BA88" s="1894"/>
      <c r="BB88" s="1894"/>
      <c r="BC88" s="1894"/>
      <c r="BD88" s="1894"/>
      <c r="BE88" s="1894"/>
      <c r="BF88" s="1894"/>
      <c r="BG88" s="1894"/>
      <c r="BH88" s="1894"/>
      <c r="BI88" s="1894"/>
      <c r="BJ88" s="1894"/>
      <c r="BK88" s="1894"/>
      <c r="BL88" s="1894"/>
      <c r="BM88" s="1894"/>
      <c r="BN88" s="1894"/>
      <c r="BO88" s="1894"/>
      <c r="BP88" s="1894"/>
      <c r="BQ88" s="1894"/>
      <c r="BR88" s="1894"/>
      <c r="BS88" s="1894"/>
      <c r="BT88" s="1894"/>
      <c r="BU88" s="1894"/>
      <c r="BV88" s="1894"/>
      <c r="BW88" s="1894"/>
      <c r="BX88" s="1894"/>
      <c r="BY88" s="1894"/>
      <c r="BZ88" s="1894"/>
      <c r="CA88" s="1894"/>
      <c r="CB88" s="1894"/>
      <c r="CC88" s="1894"/>
    </row>
    <row r="89" spans="1:81" s="1892" customFormat="1">
      <c r="A89" s="2898"/>
      <c r="B89" s="1894"/>
      <c r="C89" s="1894"/>
      <c r="D89" s="1894"/>
      <c r="E89" s="1894"/>
      <c r="F89" s="2898"/>
      <c r="G89" s="1894"/>
      <c r="H89" s="1894"/>
      <c r="I89" s="1894"/>
      <c r="J89" s="1894"/>
      <c r="K89" s="1894"/>
      <c r="L89" s="1894"/>
      <c r="M89" s="1894"/>
      <c r="N89" s="1894"/>
      <c r="O89" s="1894"/>
      <c r="P89" s="1894"/>
      <c r="Q89" s="1894"/>
      <c r="R89" s="1894"/>
      <c r="S89" s="1894"/>
      <c r="T89" s="1894"/>
      <c r="U89" s="1894"/>
      <c r="V89" s="1894"/>
      <c r="W89" s="1894"/>
      <c r="X89" s="1894"/>
      <c r="Y89" s="1894"/>
      <c r="Z89" s="1894"/>
      <c r="AA89" s="1894"/>
      <c r="AB89" s="1894"/>
      <c r="AC89" s="1894"/>
      <c r="AD89" s="1894"/>
      <c r="AE89" s="1894"/>
      <c r="AF89" s="1894"/>
      <c r="AG89" s="1894"/>
      <c r="AH89" s="1894"/>
      <c r="AI89" s="1894"/>
      <c r="AJ89" s="1894"/>
      <c r="AK89" s="1894"/>
      <c r="AL89" s="1894"/>
      <c r="AM89" s="1894"/>
      <c r="AN89" s="1894"/>
      <c r="AO89" s="1894"/>
      <c r="AP89" s="1894"/>
      <c r="AQ89" s="1894"/>
      <c r="AR89" s="1894"/>
      <c r="AS89" s="1894"/>
      <c r="AT89" s="1894"/>
      <c r="AU89" s="1894"/>
      <c r="AV89" s="1894"/>
      <c r="AW89" s="1894"/>
      <c r="AX89" s="1894"/>
      <c r="AY89" s="1894"/>
      <c r="AZ89" s="1894"/>
      <c r="BA89" s="1894"/>
      <c r="BB89" s="1894"/>
      <c r="BC89" s="1894"/>
      <c r="BD89" s="1894"/>
      <c r="BE89" s="1894"/>
      <c r="BF89" s="1894"/>
      <c r="BG89" s="1894"/>
      <c r="BH89" s="1894"/>
      <c r="BI89" s="1894"/>
      <c r="BJ89" s="1894"/>
      <c r="BK89" s="1894"/>
      <c r="BL89" s="1894"/>
      <c r="BM89" s="1894"/>
      <c r="BN89" s="1894"/>
      <c r="BO89" s="1894"/>
      <c r="BP89" s="1894"/>
      <c r="BQ89" s="1894"/>
      <c r="BR89" s="1894"/>
      <c r="BS89" s="1894"/>
      <c r="BT89" s="1894"/>
      <c r="BU89" s="1894"/>
      <c r="BV89" s="1894"/>
      <c r="BW89" s="1894"/>
      <c r="BX89" s="1894"/>
      <c r="BY89" s="1894"/>
      <c r="BZ89" s="1894"/>
      <c r="CA89" s="1894"/>
      <c r="CB89" s="1894"/>
      <c r="CC89" s="1894"/>
    </row>
    <row r="90" spans="1:81" s="1892" customFormat="1">
      <c r="A90" s="2898"/>
      <c r="B90" s="1894"/>
      <c r="C90" s="1894"/>
      <c r="D90" s="1894"/>
      <c r="E90" s="1894"/>
      <c r="F90" s="2898"/>
      <c r="G90" s="1894"/>
      <c r="H90" s="1894"/>
      <c r="I90" s="1894"/>
      <c r="J90" s="1894"/>
      <c r="K90" s="1894"/>
      <c r="L90" s="1894"/>
      <c r="M90" s="1894"/>
      <c r="N90" s="1894"/>
      <c r="O90" s="1894"/>
      <c r="P90" s="1894"/>
      <c r="Q90" s="1894"/>
      <c r="R90" s="1894"/>
      <c r="S90" s="1894"/>
      <c r="T90" s="1894"/>
      <c r="U90" s="1894"/>
      <c r="V90" s="1894"/>
      <c r="W90" s="1894"/>
      <c r="X90" s="1894"/>
      <c r="Y90" s="1894"/>
      <c r="Z90" s="1894"/>
      <c r="AA90" s="1894"/>
      <c r="AB90" s="1894"/>
      <c r="AC90" s="1894"/>
      <c r="AD90" s="1894"/>
      <c r="AE90" s="1894"/>
      <c r="AF90" s="1894"/>
      <c r="AG90" s="1894"/>
      <c r="AH90" s="1894"/>
      <c r="AI90" s="1894"/>
      <c r="AJ90" s="1894"/>
      <c r="AK90" s="1894"/>
      <c r="AL90" s="1894"/>
      <c r="AM90" s="1894"/>
      <c r="AN90" s="1894"/>
      <c r="AO90" s="1894"/>
      <c r="AP90" s="1894"/>
      <c r="AQ90" s="1894"/>
      <c r="AR90" s="1894"/>
      <c r="AS90" s="1894"/>
      <c r="AT90" s="1894"/>
      <c r="AU90" s="1894"/>
      <c r="AV90" s="1894"/>
      <c r="AW90" s="1894"/>
      <c r="AX90" s="1894"/>
      <c r="AY90" s="1894"/>
      <c r="AZ90" s="1894"/>
      <c r="BA90" s="1894"/>
      <c r="BB90" s="1894"/>
      <c r="BC90" s="1894"/>
      <c r="BD90" s="1894"/>
      <c r="BE90" s="1894"/>
      <c r="BF90" s="1894"/>
      <c r="BG90" s="1894"/>
      <c r="BH90" s="1894"/>
      <c r="BI90" s="1894"/>
      <c r="BJ90" s="1894"/>
      <c r="BK90" s="1894"/>
      <c r="BL90" s="1894"/>
      <c r="BM90" s="1894"/>
      <c r="BN90" s="1894"/>
      <c r="BO90" s="1894"/>
      <c r="BP90" s="1894"/>
      <c r="BQ90" s="1894"/>
      <c r="BR90" s="1894"/>
      <c r="BS90" s="1894"/>
      <c r="BT90" s="1894"/>
      <c r="BU90" s="1894"/>
      <c r="BV90" s="1894"/>
      <c r="BW90" s="1894"/>
      <c r="BX90" s="1894"/>
      <c r="BY90" s="1894"/>
      <c r="BZ90" s="1894"/>
      <c r="CA90" s="1894"/>
      <c r="CB90" s="1894"/>
      <c r="CC90" s="1894"/>
    </row>
    <row r="91" spans="1:81" s="1892" customFormat="1">
      <c r="A91" s="2898"/>
      <c r="B91" s="1894"/>
      <c r="C91" s="1894"/>
      <c r="D91" s="1894"/>
      <c r="E91" s="1894"/>
      <c r="F91" s="2898"/>
      <c r="G91" s="1894"/>
      <c r="H91" s="1894"/>
      <c r="I91" s="1894"/>
      <c r="J91" s="1894"/>
      <c r="K91" s="1894"/>
      <c r="L91" s="1894"/>
      <c r="M91" s="1894"/>
      <c r="N91" s="1894"/>
      <c r="O91" s="1894"/>
      <c r="P91" s="1894"/>
      <c r="Q91" s="1894"/>
      <c r="R91" s="1894"/>
      <c r="S91" s="1894"/>
      <c r="T91" s="1894"/>
      <c r="U91" s="1894"/>
      <c r="V91" s="1894"/>
      <c r="W91" s="1894"/>
      <c r="X91" s="1894"/>
      <c r="Y91" s="1894"/>
      <c r="Z91" s="1894"/>
      <c r="AA91" s="1894"/>
      <c r="AB91" s="1894"/>
      <c r="AC91" s="1894"/>
      <c r="AD91" s="1894"/>
      <c r="AE91" s="1894"/>
      <c r="AF91" s="1894"/>
      <c r="AG91" s="1894"/>
      <c r="AH91" s="1894"/>
      <c r="AI91" s="1894"/>
      <c r="AJ91" s="1894"/>
      <c r="AK91" s="1894"/>
      <c r="AL91" s="1894"/>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c r="BG91" s="1894"/>
      <c r="BH91" s="1894"/>
      <c r="BI91" s="1894"/>
      <c r="BJ91" s="1894"/>
      <c r="BK91" s="1894"/>
      <c r="BL91" s="1894"/>
      <c r="BM91" s="1894"/>
      <c r="BN91" s="1894"/>
      <c r="BO91" s="1894"/>
      <c r="BP91" s="1894"/>
      <c r="BQ91" s="1894"/>
      <c r="BR91" s="1894"/>
      <c r="BS91" s="1894"/>
      <c r="BT91" s="1894"/>
      <c r="BU91" s="1894"/>
      <c r="BV91" s="1894"/>
      <c r="BW91" s="1894"/>
      <c r="BX91" s="1894"/>
      <c r="BY91" s="1894"/>
      <c r="BZ91" s="1894"/>
      <c r="CA91" s="1894"/>
      <c r="CB91" s="1894"/>
      <c r="CC91" s="1894"/>
    </row>
    <row r="92" spans="1:81" s="1892" customFormat="1">
      <c r="A92" s="2898"/>
      <c r="B92" s="1894"/>
      <c r="C92" s="1894"/>
      <c r="D92" s="1894"/>
      <c r="E92" s="1894"/>
      <c r="F92" s="2898"/>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4"/>
      <c r="AK92" s="1894"/>
      <c r="AL92" s="1894"/>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c r="BG92" s="1894"/>
      <c r="BH92" s="1894"/>
      <c r="BI92" s="1894"/>
      <c r="BJ92" s="1894"/>
      <c r="BK92" s="1894"/>
      <c r="BL92" s="1894"/>
      <c r="BM92" s="1894"/>
      <c r="BN92" s="1894"/>
      <c r="BO92" s="1894"/>
      <c r="BP92" s="1894"/>
      <c r="BQ92" s="1894"/>
      <c r="BR92" s="1894"/>
      <c r="BS92" s="1894"/>
      <c r="BT92" s="1894"/>
      <c r="BU92" s="1894"/>
      <c r="BV92" s="1894"/>
      <c r="BW92" s="1894"/>
      <c r="BX92" s="1894"/>
      <c r="BY92" s="1894"/>
      <c r="BZ92" s="1894"/>
      <c r="CA92" s="1894"/>
      <c r="CB92" s="1894"/>
      <c r="CC92" s="1894"/>
    </row>
    <row r="93" spans="1:81" s="1892" customFormat="1">
      <c r="A93" s="2898"/>
      <c r="B93" s="1894"/>
      <c r="C93" s="1894"/>
      <c r="D93" s="1894"/>
      <c r="E93" s="1894"/>
      <c r="F93" s="2898"/>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4"/>
      <c r="AK93" s="1894"/>
      <c r="AL93" s="1894"/>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c r="BG93" s="1894"/>
      <c r="BH93" s="1894"/>
      <c r="BI93" s="1894"/>
      <c r="BJ93" s="1894"/>
      <c r="BK93" s="1894"/>
      <c r="BL93" s="1894"/>
      <c r="BM93" s="1894"/>
      <c r="BN93" s="1894"/>
      <c r="BO93" s="1894"/>
      <c r="BP93" s="1894"/>
      <c r="BQ93" s="1894"/>
      <c r="BR93" s="1894"/>
      <c r="BS93" s="1894"/>
      <c r="BT93" s="1894"/>
      <c r="BU93" s="1894"/>
      <c r="BV93" s="1894"/>
      <c r="BW93" s="1894"/>
      <c r="BX93" s="1894"/>
      <c r="BY93" s="1894"/>
      <c r="BZ93" s="1894"/>
      <c r="CA93" s="1894"/>
      <c r="CB93" s="1894"/>
      <c r="CC93" s="1894"/>
    </row>
    <row r="94" spans="1:81" s="1892" customFormat="1">
      <c r="A94" s="2898"/>
      <c r="B94" s="1894"/>
      <c r="C94" s="1894"/>
      <c r="D94" s="1894"/>
      <c r="E94" s="1894"/>
      <c r="F94" s="2898"/>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c r="AL94" s="1894"/>
      <c r="AM94" s="1894"/>
      <c r="AN94" s="1894"/>
      <c r="AO94" s="1894"/>
      <c r="AP94" s="1894"/>
      <c r="AQ94" s="1894"/>
      <c r="AR94" s="1894"/>
      <c r="AS94" s="1894"/>
      <c r="AT94" s="1894"/>
      <c r="AU94" s="1894"/>
      <c r="AV94" s="1894"/>
      <c r="AW94" s="1894"/>
      <c r="AX94" s="1894"/>
      <c r="AY94" s="1894"/>
      <c r="AZ94" s="1894"/>
      <c r="BA94" s="1894"/>
      <c r="BB94" s="1894"/>
      <c r="BC94" s="1894"/>
      <c r="BD94" s="1894"/>
      <c r="BE94" s="1894"/>
      <c r="BF94" s="1894"/>
      <c r="BG94" s="1894"/>
      <c r="BH94" s="1894"/>
      <c r="BI94" s="1894"/>
      <c r="BJ94" s="1894"/>
      <c r="BK94" s="1894"/>
      <c r="BL94" s="1894"/>
      <c r="BM94" s="1894"/>
      <c r="BN94" s="1894"/>
      <c r="BO94" s="1894"/>
      <c r="BP94" s="1894"/>
      <c r="BQ94" s="1894"/>
      <c r="BR94" s="1894"/>
      <c r="BS94" s="1894"/>
      <c r="BT94" s="1894"/>
      <c r="BU94" s="1894"/>
      <c r="BV94" s="1894"/>
      <c r="BW94" s="1894"/>
      <c r="BX94" s="1894"/>
      <c r="BY94" s="1894"/>
      <c r="BZ94" s="1894"/>
      <c r="CA94" s="1894"/>
      <c r="CB94" s="1894"/>
      <c r="CC94" s="1894"/>
    </row>
    <row r="95" spans="1:81" s="1892" customFormat="1">
      <c r="A95" s="2898"/>
      <c r="B95" s="1894"/>
      <c r="C95" s="1894"/>
      <c r="D95" s="1894"/>
      <c r="E95" s="1894"/>
      <c r="F95" s="2898"/>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c r="AL95" s="1894"/>
      <c r="AM95" s="1894"/>
      <c r="AN95" s="1894"/>
      <c r="AO95" s="1894"/>
      <c r="AP95" s="1894"/>
      <c r="AQ95" s="1894"/>
      <c r="AR95" s="1894"/>
      <c r="AS95" s="1894"/>
      <c r="AT95" s="1894"/>
      <c r="AU95" s="1894"/>
      <c r="AV95" s="1894"/>
      <c r="AW95" s="1894"/>
      <c r="AX95" s="1894"/>
      <c r="AY95" s="1894"/>
      <c r="AZ95" s="1894"/>
      <c r="BA95" s="1894"/>
      <c r="BB95" s="1894"/>
      <c r="BC95" s="1894"/>
      <c r="BD95" s="1894"/>
      <c r="BE95" s="1894"/>
      <c r="BF95" s="1894"/>
      <c r="BG95" s="1894"/>
      <c r="BH95" s="1894"/>
      <c r="BI95" s="1894"/>
      <c r="BJ95" s="1894"/>
      <c r="BK95" s="1894"/>
      <c r="BL95" s="1894"/>
      <c r="BM95" s="1894"/>
      <c r="BN95" s="1894"/>
      <c r="BO95" s="1894"/>
      <c r="BP95" s="1894"/>
      <c r="BQ95" s="1894"/>
      <c r="BR95" s="1894"/>
      <c r="BS95" s="1894"/>
      <c r="BT95" s="1894"/>
      <c r="BU95" s="1894"/>
      <c r="BV95" s="1894"/>
      <c r="BW95" s="1894"/>
      <c r="BX95" s="1894"/>
      <c r="BY95" s="1894"/>
      <c r="BZ95" s="1894"/>
      <c r="CA95" s="1894"/>
      <c r="CB95" s="1894"/>
      <c r="CC95" s="1894"/>
    </row>
    <row r="96" spans="1:81" s="1892" customFormat="1">
      <c r="A96" s="2898"/>
      <c r="B96" s="1894"/>
      <c r="C96" s="1894"/>
      <c r="D96" s="1894"/>
      <c r="E96" s="1894"/>
      <c r="F96" s="2898"/>
      <c r="G96" s="1894"/>
      <c r="H96" s="1894"/>
      <c r="I96" s="1894"/>
      <c r="J96" s="1894"/>
      <c r="K96" s="1894"/>
      <c r="L96" s="1894"/>
      <c r="M96" s="1894"/>
      <c r="N96" s="1894"/>
      <c r="O96" s="1894"/>
      <c r="P96" s="1894"/>
      <c r="Q96" s="1894"/>
      <c r="R96" s="1894"/>
      <c r="S96" s="1894"/>
      <c r="T96" s="1894"/>
      <c r="U96" s="1894"/>
      <c r="V96" s="1894"/>
      <c r="W96" s="1894"/>
      <c r="X96" s="1894"/>
      <c r="Y96" s="1894"/>
      <c r="Z96" s="1894"/>
      <c r="AA96" s="1894"/>
      <c r="AB96" s="1894"/>
      <c r="AC96" s="1894"/>
      <c r="AD96" s="1894"/>
      <c r="AE96" s="1894"/>
      <c r="AF96" s="1894"/>
      <c r="AG96" s="1894"/>
      <c r="AH96" s="1894"/>
      <c r="AI96" s="1894"/>
      <c r="AJ96" s="1894"/>
      <c r="AK96" s="1894"/>
      <c r="AL96" s="1894"/>
      <c r="AM96" s="1894"/>
      <c r="AN96" s="1894"/>
      <c r="AO96" s="1894"/>
      <c r="AP96" s="1894"/>
      <c r="AQ96" s="1894"/>
      <c r="AR96" s="1894"/>
      <c r="AS96" s="1894"/>
      <c r="AT96" s="1894"/>
      <c r="AU96" s="1894"/>
      <c r="AV96" s="1894"/>
      <c r="AW96" s="1894"/>
      <c r="AX96" s="1894"/>
      <c r="AY96" s="1894"/>
      <c r="AZ96" s="1894"/>
      <c r="BA96" s="1894"/>
      <c r="BB96" s="1894"/>
      <c r="BC96" s="1894"/>
      <c r="BD96" s="1894"/>
      <c r="BE96" s="1894"/>
      <c r="BF96" s="1894"/>
      <c r="BG96" s="1894"/>
      <c r="BH96" s="1894"/>
      <c r="BI96" s="1894"/>
      <c r="BJ96" s="1894"/>
      <c r="BK96" s="1894"/>
      <c r="BL96" s="1894"/>
      <c r="BM96" s="1894"/>
      <c r="BN96" s="1894"/>
      <c r="BO96" s="1894"/>
      <c r="BP96" s="1894"/>
      <c r="BQ96" s="1894"/>
      <c r="BR96" s="1894"/>
      <c r="BS96" s="1894"/>
      <c r="BT96" s="1894"/>
      <c r="BU96" s="1894"/>
      <c r="BV96" s="1894"/>
      <c r="BW96" s="1894"/>
      <c r="BX96" s="1894"/>
      <c r="BY96" s="1894"/>
      <c r="BZ96" s="1894"/>
      <c r="CA96" s="1894"/>
      <c r="CB96" s="1894"/>
      <c r="CC96" s="1894"/>
    </row>
    <row r="97" spans="1:81" s="1892" customFormat="1">
      <c r="A97" s="2898"/>
      <c r="B97" s="1894"/>
      <c r="C97" s="1894"/>
      <c r="D97" s="1894"/>
      <c r="E97" s="1894"/>
      <c r="F97" s="2898"/>
      <c r="G97" s="1894"/>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c r="AL97" s="1894"/>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c r="BG97" s="1894"/>
      <c r="BH97" s="1894"/>
      <c r="BI97" s="1894"/>
      <c r="BJ97" s="1894"/>
      <c r="BK97" s="1894"/>
      <c r="BL97" s="1894"/>
      <c r="BM97" s="1894"/>
      <c r="BN97" s="1894"/>
      <c r="BO97" s="1894"/>
      <c r="BP97" s="1894"/>
      <c r="BQ97" s="1894"/>
      <c r="BR97" s="1894"/>
      <c r="BS97" s="1894"/>
      <c r="BT97" s="1894"/>
      <c r="BU97" s="1894"/>
      <c r="BV97" s="1894"/>
      <c r="BW97" s="1894"/>
      <c r="BX97" s="1894"/>
      <c r="BY97" s="1894"/>
      <c r="BZ97" s="1894"/>
      <c r="CA97" s="1894"/>
      <c r="CB97" s="1894"/>
      <c r="CC97" s="1894"/>
    </row>
    <row r="98" spans="1:81" s="1892" customFormat="1">
      <c r="A98" s="2898"/>
      <c r="B98" s="1894"/>
      <c r="C98" s="1894"/>
      <c r="D98" s="1894"/>
      <c r="E98" s="1894"/>
      <c r="F98" s="2898"/>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1894"/>
      <c r="AM98" s="1894"/>
      <c r="AN98" s="1894"/>
      <c r="AO98" s="1894"/>
      <c r="AP98" s="1894"/>
      <c r="AQ98" s="1894"/>
      <c r="AR98" s="1894"/>
      <c r="AS98" s="1894"/>
      <c r="AT98" s="1894"/>
      <c r="AU98" s="1894"/>
      <c r="AV98" s="1894"/>
      <c r="AW98" s="1894"/>
      <c r="AX98" s="1894"/>
      <c r="AY98" s="1894"/>
      <c r="AZ98" s="1894"/>
      <c r="BA98" s="1894"/>
      <c r="BB98" s="1894"/>
      <c r="BC98" s="1894"/>
      <c r="BD98" s="1894"/>
      <c r="BE98" s="1894"/>
      <c r="BF98" s="1894"/>
      <c r="BG98" s="1894"/>
      <c r="BH98" s="1894"/>
      <c r="BI98" s="1894"/>
      <c r="BJ98" s="1894"/>
      <c r="BK98" s="1894"/>
      <c r="BL98" s="1894"/>
      <c r="BM98" s="1894"/>
      <c r="BN98" s="1894"/>
      <c r="BO98" s="1894"/>
      <c r="BP98" s="1894"/>
      <c r="BQ98" s="1894"/>
      <c r="BR98" s="1894"/>
      <c r="BS98" s="1894"/>
      <c r="BT98" s="1894"/>
      <c r="BU98" s="1894"/>
      <c r="BV98" s="1894"/>
      <c r="BW98" s="1894"/>
      <c r="BX98" s="1894"/>
      <c r="BY98" s="1894"/>
      <c r="BZ98" s="1894"/>
      <c r="CA98" s="1894"/>
      <c r="CB98" s="1894"/>
      <c r="CC98" s="1894"/>
    </row>
    <row r="99" spans="1:81" s="1892" customFormat="1">
      <c r="A99" s="2898"/>
      <c r="B99" s="1894"/>
      <c r="C99" s="1894"/>
      <c r="D99" s="1894"/>
      <c r="E99" s="1894"/>
      <c r="F99" s="2898"/>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1894"/>
      <c r="AM99" s="1894"/>
      <c r="AN99" s="1894"/>
      <c r="AO99" s="1894"/>
      <c r="AP99" s="1894"/>
      <c r="AQ99" s="1894"/>
      <c r="AR99" s="1894"/>
      <c r="AS99" s="1894"/>
      <c r="AT99" s="1894"/>
      <c r="AU99" s="1894"/>
      <c r="AV99" s="1894"/>
      <c r="AW99" s="1894"/>
      <c r="AX99" s="1894"/>
      <c r="AY99" s="1894"/>
      <c r="AZ99" s="1894"/>
      <c r="BA99" s="1894"/>
      <c r="BB99" s="1894"/>
      <c r="BC99" s="1894"/>
      <c r="BD99" s="1894"/>
      <c r="BE99" s="1894"/>
      <c r="BF99" s="1894"/>
      <c r="BG99" s="1894"/>
      <c r="BH99" s="1894"/>
      <c r="BI99" s="1894"/>
      <c r="BJ99" s="1894"/>
      <c r="BK99" s="1894"/>
      <c r="BL99" s="1894"/>
      <c r="BM99" s="1894"/>
      <c r="BN99" s="1894"/>
      <c r="BO99" s="1894"/>
      <c r="BP99" s="1894"/>
      <c r="BQ99" s="1894"/>
      <c r="BR99" s="1894"/>
      <c r="BS99" s="1894"/>
      <c r="BT99" s="1894"/>
      <c r="BU99" s="1894"/>
      <c r="BV99" s="1894"/>
      <c r="BW99" s="1894"/>
      <c r="BX99" s="1894"/>
      <c r="BY99" s="1894"/>
      <c r="BZ99" s="1894"/>
      <c r="CA99" s="1894"/>
      <c r="CB99" s="1894"/>
      <c r="CC99" s="1894"/>
    </row>
    <row r="100" spans="1:81" s="1892" customFormat="1">
      <c r="A100" s="2898"/>
      <c r="B100" s="1894"/>
      <c r="C100" s="1894"/>
      <c r="D100" s="1894"/>
      <c r="E100" s="1894"/>
      <c r="F100" s="2898"/>
      <c r="G100" s="1894"/>
      <c r="H100" s="1894"/>
      <c r="I100" s="1894"/>
      <c r="J100" s="1894"/>
      <c r="K100" s="1894"/>
      <c r="L100" s="1894"/>
      <c r="M100" s="1894"/>
      <c r="N100" s="1894"/>
      <c r="O100" s="1894"/>
      <c r="P100" s="1894"/>
      <c r="Q100" s="1894"/>
      <c r="R100" s="1894"/>
      <c r="S100" s="1894"/>
      <c r="T100" s="1894"/>
      <c r="U100" s="1894"/>
      <c r="V100" s="1894"/>
      <c r="W100" s="1894"/>
      <c r="X100" s="1894"/>
      <c r="Y100" s="1894"/>
      <c r="Z100" s="1894"/>
      <c r="AA100" s="1894"/>
      <c r="AB100" s="1894"/>
      <c r="AC100" s="1894"/>
      <c r="AD100" s="1894"/>
      <c r="AE100" s="1894"/>
      <c r="AF100" s="1894"/>
      <c r="AG100" s="1894"/>
      <c r="AH100" s="1894"/>
      <c r="AI100" s="1894"/>
      <c r="AJ100" s="1894"/>
      <c r="AK100" s="1894"/>
      <c r="AL100" s="1894"/>
      <c r="AM100" s="1894"/>
      <c r="AN100" s="1894"/>
      <c r="AO100" s="1894"/>
      <c r="AP100" s="1894"/>
      <c r="AQ100" s="1894"/>
      <c r="AR100" s="1894"/>
      <c r="AS100" s="1894"/>
      <c r="AT100" s="1894"/>
      <c r="AU100" s="1894"/>
      <c r="AV100" s="1894"/>
      <c r="AW100" s="1894"/>
      <c r="AX100" s="1894"/>
      <c r="AY100" s="1894"/>
      <c r="AZ100" s="1894"/>
      <c r="BA100" s="1894"/>
      <c r="BB100" s="1894"/>
      <c r="BC100" s="1894"/>
      <c r="BD100" s="1894"/>
      <c r="BE100" s="1894"/>
      <c r="BF100" s="1894"/>
      <c r="BG100" s="1894"/>
      <c r="BH100" s="1894"/>
      <c r="BI100" s="1894"/>
      <c r="BJ100" s="1894"/>
      <c r="BK100" s="1894"/>
      <c r="BL100" s="1894"/>
      <c r="BM100" s="1894"/>
      <c r="BN100" s="1894"/>
      <c r="BO100" s="1894"/>
      <c r="BP100" s="1894"/>
      <c r="BQ100" s="1894"/>
      <c r="BR100" s="1894"/>
      <c r="BS100" s="1894"/>
      <c r="BT100" s="1894"/>
      <c r="BU100" s="1894"/>
      <c r="BV100" s="1894"/>
      <c r="BW100" s="1894"/>
      <c r="BX100" s="1894"/>
      <c r="BY100" s="1894"/>
      <c r="BZ100" s="1894"/>
      <c r="CA100" s="1894"/>
      <c r="CB100" s="1894"/>
      <c r="CC100" s="1894"/>
    </row>
    <row r="101" spans="1:81" s="1892" customFormat="1">
      <c r="A101" s="2898"/>
      <c r="B101" s="1894"/>
      <c r="C101" s="1894"/>
      <c r="D101" s="1894"/>
      <c r="E101" s="1894"/>
      <c r="F101" s="2898"/>
      <c r="G101" s="1894"/>
      <c r="H101" s="1894"/>
      <c r="I101" s="1894"/>
      <c r="J101" s="1894"/>
      <c r="K101" s="1894"/>
      <c r="L101" s="1894"/>
      <c r="M101" s="1894"/>
      <c r="N101" s="1894"/>
      <c r="O101" s="1894"/>
      <c r="P101" s="1894"/>
      <c r="Q101" s="1894"/>
      <c r="R101" s="1894"/>
      <c r="S101" s="1894"/>
      <c r="T101" s="1894"/>
      <c r="U101" s="1894"/>
      <c r="V101" s="1894"/>
      <c r="W101" s="1894"/>
      <c r="X101" s="1894"/>
      <c r="Y101" s="1894"/>
      <c r="Z101" s="1894"/>
      <c r="AA101" s="1894"/>
      <c r="AB101" s="1894"/>
      <c r="AC101" s="1894"/>
      <c r="AD101" s="1894"/>
      <c r="AE101" s="1894"/>
      <c r="AF101" s="1894"/>
      <c r="AG101" s="1894"/>
      <c r="AH101" s="1894"/>
      <c r="AI101" s="1894"/>
      <c r="AJ101" s="1894"/>
      <c r="AK101" s="1894"/>
      <c r="AL101" s="1894"/>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c r="BG101" s="1894"/>
      <c r="BH101" s="1894"/>
      <c r="BI101" s="1894"/>
      <c r="BJ101" s="1894"/>
      <c r="BK101" s="1894"/>
      <c r="BL101" s="1894"/>
      <c r="BM101" s="1894"/>
      <c r="BN101" s="1894"/>
      <c r="BO101" s="1894"/>
      <c r="BP101" s="1894"/>
      <c r="BQ101" s="1894"/>
      <c r="BR101" s="1894"/>
      <c r="BS101" s="1894"/>
      <c r="BT101" s="1894"/>
      <c r="BU101" s="1894"/>
      <c r="BV101" s="1894"/>
      <c r="BW101" s="1894"/>
      <c r="BX101" s="1894"/>
      <c r="BY101" s="1894"/>
      <c r="BZ101" s="1894"/>
      <c r="CA101" s="1894"/>
      <c r="CB101" s="1894"/>
      <c r="CC101" s="1894"/>
    </row>
    <row r="102" spans="1:81" s="1892" customFormat="1">
      <c r="A102" s="2898"/>
      <c r="B102" s="1894"/>
      <c r="C102" s="1894"/>
      <c r="D102" s="1894"/>
      <c r="E102" s="1894"/>
      <c r="F102" s="2898"/>
      <c r="G102" s="1894"/>
      <c r="H102" s="1894"/>
      <c r="I102" s="1894"/>
      <c r="J102" s="1894"/>
      <c r="K102" s="1894"/>
      <c r="L102" s="1894"/>
      <c r="M102" s="1894"/>
      <c r="N102" s="1894"/>
      <c r="O102" s="1894"/>
      <c r="P102" s="1894"/>
      <c r="Q102" s="1894"/>
      <c r="R102" s="1894"/>
      <c r="S102" s="1894"/>
      <c r="T102" s="1894"/>
      <c r="U102" s="1894"/>
      <c r="V102" s="1894"/>
      <c r="W102" s="1894"/>
      <c r="X102" s="1894"/>
      <c r="Y102" s="1894"/>
      <c r="Z102" s="1894"/>
      <c r="AA102" s="1894"/>
      <c r="AB102" s="1894"/>
      <c r="AC102" s="1894"/>
      <c r="AD102" s="1894"/>
      <c r="AE102" s="1894"/>
      <c r="AF102" s="1894"/>
      <c r="AG102" s="1894"/>
      <c r="AH102" s="1894"/>
      <c r="AI102" s="1894"/>
      <c r="AJ102" s="1894"/>
      <c r="AK102" s="1894"/>
      <c r="AL102" s="1894"/>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c r="BG102" s="1894"/>
      <c r="BH102" s="1894"/>
      <c r="BI102" s="1894"/>
      <c r="BJ102" s="1894"/>
      <c r="BK102" s="1894"/>
      <c r="BL102" s="1894"/>
      <c r="BM102" s="1894"/>
      <c r="BN102" s="1894"/>
      <c r="BO102" s="1894"/>
      <c r="BP102" s="1894"/>
      <c r="BQ102" s="1894"/>
      <c r="BR102" s="1894"/>
      <c r="BS102" s="1894"/>
      <c r="BT102" s="1894"/>
      <c r="BU102" s="1894"/>
      <c r="BV102" s="1894"/>
      <c r="BW102" s="1894"/>
      <c r="BX102" s="1894"/>
      <c r="BY102" s="1894"/>
      <c r="BZ102" s="1894"/>
      <c r="CA102" s="1894"/>
      <c r="CB102" s="1894"/>
      <c r="CC102" s="1894"/>
    </row>
    <row r="103" spans="1:81" s="1892" customFormat="1">
      <c r="A103" s="2898"/>
      <c r="B103" s="1894"/>
      <c r="C103" s="1894"/>
      <c r="D103" s="1894"/>
      <c r="E103" s="1894"/>
      <c r="F103" s="2898"/>
      <c r="G103" s="1894"/>
      <c r="H103" s="1894"/>
      <c r="I103" s="1894"/>
      <c r="J103" s="1894"/>
      <c r="K103" s="1894"/>
      <c r="L103" s="1894"/>
      <c r="M103" s="1894"/>
      <c r="N103" s="1894"/>
      <c r="O103" s="1894"/>
      <c r="P103" s="1894"/>
      <c r="Q103" s="1894"/>
      <c r="R103" s="1894"/>
      <c r="S103" s="1894"/>
      <c r="T103" s="1894"/>
      <c r="U103" s="1894"/>
      <c r="V103" s="1894"/>
      <c r="W103" s="1894"/>
      <c r="X103" s="1894"/>
      <c r="Y103" s="1894"/>
      <c r="Z103" s="1894"/>
      <c r="AA103" s="1894"/>
      <c r="AB103" s="1894"/>
      <c r="AC103" s="1894"/>
      <c r="AD103" s="1894"/>
      <c r="AE103" s="1894"/>
      <c r="AF103" s="1894"/>
      <c r="AG103" s="1894"/>
      <c r="AH103" s="1894"/>
      <c r="AI103" s="1894"/>
      <c r="AJ103" s="1894"/>
      <c r="AK103" s="1894"/>
      <c r="AL103" s="1894"/>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c r="BG103" s="1894"/>
      <c r="BH103" s="1894"/>
      <c r="BI103" s="1894"/>
      <c r="BJ103" s="1894"/>
      <c r="BK103" s="1894"/>
      <c r="BL103" s="1894"/>
      <c r="BM103" s="1894"/>
      <c r="BN103" s="1894"/>
      <c r="BO103" s="1894"/>
      <c r="BP103" s="1894"/>
      <c r="BQ103" s="1894"/>
      <c r="BR103" s="1894"/>
      <c r="BS103" s="1894"/>
      <c r="BT103" s="1894"/>
      <c r="BU103" s="1894"/>
      <c r="BV103" s="1894"/>
      <c r="BW103" s="1894"/>
      <c r="BX103" s="1894"/>
      <c r="BY103" s="1894"/>
      <c r="BZ103" s="1894"/>
      <c r="CA103" s="1894"/>
      <c r="CB103" s="1894"/>
      <c r="CC103" s="1894"/>
    </row>
    <row r="104" spans="1:81" s="1892" customFormat="1">
      <c r="A104" s="2898"/>
      <c r="B104" s="1894"/>
      <c r="C104" s="1894"/>
      <c r="D104" s="1894"/>
      <c r="E104" s="1894"/>
      <c r="F104" s="2898"/>
      <c r="G104" s="1894"/>
      <c r="H104" s="1894"/>
      <c r="I104" s="1894"/>
      <c r="J104" s="1894"/>
      <c r="K104" s="1894"/>
      <c r="L104" s="1894"/>
      <c r="M104" s="1894"/>
      <c r="N104" s="1894"/>
      <c r="O104" s="1894"/>
      <c r="P104" s="1894"/>
      <c r="Q104" s="1894"/>
      <c r="R104" s="1894"/>
      <c r="S104" s="1894"/>
      <c r="T104" s="1894"/>
      <c r="U104" s="1894"/>
      <c r="V104" s="1894"/>
      <c r="W104" s="1894"/>
      <c r="X104" s="1894"/>
      <c r="Y104" s="1894"/>
      <c r="Z104" s="1894"/>
      <c r="AA104" s="1894"/>
      <c r="AB104" s="1894"/>
      <c r="AC104" s="1894"/>
      <c r="AD104" s="1894"/>
      <c r="AE104" s="1894"/>
      <c r="AF104" s="1894"/>
      <c r="AG104" s="1894"/>
      <c r="AH104" s="1894"/>
      <c r="AI104" s="1894"/>
      <c r="AJ104" s="1894"/>
      <c r="AK104" s="1894"/>
      <c r="AL104" s="1894"/>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c r="BG104" s="1894"/>
      <c r="BH104" s="1894"/>
      <c r="BI104" s="1894"/>
      <c r="BJ104" s="1894"/>
      <c r="BK104" s="1894"/>
      <c r="BL104" s="1894"/>
      <c r="BM104" s="1894"/>
      <c r="BN104" s="1894"/>
      <c r="BO104" s="1894"/>
      <c r="BP104" s="1894"/>
      <c r="BQ104" s="1894"/>
      <c r="BR104" s="1894"/>
      <c r="BS104" s="1894"/>
      <c r="BT104" s="1894"/>
      <c r="BU104" s="1894"/>
      <c r="BV104" s="1894"/>
      <c r="BW104" s="1894"/>
      <c r="BX104" s="1894"/>
      <c r="BY104" s="1894"/>
      <c r="BZ104" s="1894"/>
      <c r="CA104" s="1894"/>
      <c r="CB104" s="1894"/>
      <c r="CC104" s="1894"/>
    </row>
    <row r="105" spans="1:81" s="1892" customFormat="1">
      <c r="A105" s="2898"/>
      <c r="B105" s="1894"/>
      <c r="C105" s="1894"/>
      <c r="D105" s="1894"/>
      <c r="E105" s="1894"/>
      <c r="F105" s="2898"/>
      <c r="G105" s="1894"/>
      <c r="H105" s="1894"/>
      <c r="I105" s="1894"/>
      <c r="J105" s="1894"/>
      <c r="K105" s="1894"/>
      <c r="L105" s="1894"/>
      <c r="M105" s="1894"/>
      <c r="N105" s="1894"/>
      <c r="O105" s="1894"/>
      <c r="P105" s="1894"/>
      <c r="Q105" s="1894"/>
      <c r="R105" s="1894"/>
      <c r="S105" s="1894"/>
      <c r="T105" s="1894"/>
      <c r="U105" s="1894"/>
      <c r="V105" s="1894"/>
      <c r="W105" s="1894"/>
      <c r="X105" s="1894"/>
      <c r="Y105" s="1894"/>
      <c r="Z105" s="1894"/>
      <c r="AA105" s="1894"/>
      <c r="AB105" s="1894"/>
      <c r="AC105" s="1894"/>
      <c r="AD105" s="1894"/>
      <c r="AE105" s="1894"/>
      <c r="AF105" s="1894"/>
      <c r="AG105" s="1894"/>
      <c r="AH105" s="1894"/>
      <c r="AI105" s="1894"/>
      <c r="AJ105" s="1894"/>
      <c r="AK105" s="1894"/>
      <c r="AL105" s="1894"/>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c r="BG105" s="1894"/>
      <c r="BH105" s="1894"/>
      <c r="BI105" s="1894"/>
      <c r="BJ105" s="1894"/>
      <c r="BK105" s="1894"/>
      <c r="BL105" s="1894"/>
      <c r="BM105" s="1894"/>
      <c r="BN105" s="1894"/>
      <c r="BO105" s="1894"/>
      <c r="BP105" s="1894"/>
      <c r="BQ105" s="1894"/>
      <c r="BR105" s="1894"/>
      <c r="BS105" s="1894"/>
      <c r="BT105" s="1894"/>
      <c r="BU105" s="1894"/>
      <c r="BV105" s="1894"/>
      <c r="BW105" s="1894"/>
      <c r="BX105" s="1894"/>
      <c r="BY105" s="1894"/>
      <c r="BZ105" s="1894"/>
      <c r="CA105" s="1894"/>
      <c r="CB105" s="1894"/>
      <c r="CC105" s="1894"/>
    </row>
    <row r="106" spans="1:81" s="1892" customFormat="1">
      <c r="A106" s="2898"/>
      <c r="B106" s="1894"/>
      <c r="C106" s="1894"/>
      <c r="D106" s="1894"/>
      <c r="E106" s="1894"/>
      <c r="F106" s="2898"/>
      <c r="G106" s="1894"/>
      <c r="H106" s="1894"/>
      <c r="I106" s="1894"/>
      <c r="J106" s="1894"/>
      <c r="K106" s="1894"/>
      <c r="L106" s="1894"/>
      <c r="M106" s="1894"/>
      <c r="N106" s="1894"/>
      <c r="O106" s="1894"/>
      <c r="P106" s="1894"/>
      <c r="Q106" s="1894"/>
      <c r="R106" s="1894"/>
      <c r="S106" s="1894"/>
      <c r="T106" s="1894"/>
      <c r="U106" s="1894"/>
      <c r="V106" s="1894"/>
      <c r="W106" s="1894"/>
      <c r="X106" s="1894"/>
      <c r="Y106" s="1894"/>
      <c r="Z106" s="1894"/>
      <c r="AA106" s="1894"/>
      <c r="AB106" s="1894"/>
      <c r="AC106" s="1894"/>
      <c r="AD106" s="1894"/>
      <c r="AE106" s="1894"/>
      <c r="AF106" s="1894"/>
      <c r="AG106" s="1894"/>
      <c r="AH106" s="1894"/>
      <c r="AI106" s="1894"/>
      <c r="AJ106" s="1894"/>
      <c r="AK106" s="1894"/>
      <c r="AL106" s="1894"/>
      <c r="AM106" s="1894"/>
      <c r="AN106" s="1894"/>
      <c r="AO106" s="1894"/>
      <c r="AP106" s="1894"/>
      <c r="AQ106" s="1894"/>
      <c r="AR106" s="1894"/>
      <c r="AS106" s="1894"/>
      <c r="AT106" s="1894"/>
      <c r="AU106" s="1894"/>
      <c r="AV106" s="1894"/>
      <c r="AW106" s="1894"/>
      <c r="AX106" s="1894"/>
      <c r="AY106" s="1894"/>
      <c r="AZ106" s="1894"/>
      <c r="BA106" s="1894"/>
      <c r="BB106" s="1894"/>
      <c r="BC106" s="1894"/>
      <c r="BD106" s="1894"/>
      <c r="BE106" s="1894"/>
      <c r="BF106" s="1894"/>
      <c r="BG106" s="1894"/>
      <c r="BH106" s="1894"/>
      <c r="BI106" s="1894"/>
      <c r="BJ106" s="1894"/>
      <c r="BK106" s="1894"/>
      <c r="BL106" s="1894"/>
      <c r="BM106" s="1894"/>
      <c r="BN106" s="1894"/>
      <c r="BO106" s="1894"/>
      <c r="BP106" s="1894"/>
      <c r="BQ106" s="1894"/>
      <c r="BR106" s="1894"/>
      <c r="BS106" s="1894"/>
      <c r="BT106" s="1894"/>
      <c r="BU106" s="1894"/>
      <c r="BV106" s="1894"/>
      <c r="BW106" s="1894"/>
      <c r="BX106" s="1894"/>
      <c r="BY106" s="1894"/>
      <c r="BZ106" s="1894"/>
      <c r="CA106" s="1894"/>
      <c r="CB106" s="1894"/>
      <c r="CC106" s="1894"/>
    </row>
    <row r="107" spans="1:81" s="1892" customFormat="1">
      <c r="A107" s="2898"/>
      <c r="B107" s="1894"/>
      <c r="C107" s="1894"/>
      <c r="D107" s="1894"/>
      <c r="E107" s="1894"/>
      <c r="F107" s="2898"/>
      <c r="G107" s="1894"/>
      <c r="H107" s="1894"/>
      <c r="I107" s="1894"/>
      <c r="J107" s="1894"/>
      <c r="K107" s="1894"/>
      <c r="L107" s="1894"/>
      <c r="M107" s="1894"/>
      <c r="N107" s="1894"/>
      <c r="O107" s="1894"/>
      <c r="P107" s="1894"/>
      <c r="Q107" s="1894"/>
      <c r="R107" s="1894"/>
      <c r="S107" s="1894"/>
      <c r="T107" s="1894"/>
      <c r="U107" s="1894"/>
      <c r="V107" s="1894"/>
      <c r="W107" s="1894"/>
      <c r="X107" s="1894"/>
      <c r="Y107" s="1894"/>
      <c r="Z107" s="1894"/>
      <c r="AA107" s="1894"/>
      <c r="AB107" s="1894"/>
      <c r="AC107" s="1894"/>
      <c r="AD107" s="1894"/>
      <c r="AE107" s="1894"/>
      <c r="AF107" s="1894"/>
      <c r="AG107" s="1894"/>
      <c r="AH107" s="1894"/>
      <c r="AI107" s="1894"/>
      <c r="AJ107" s="1894"/>
      <c r="AK107" s="1894"/>
      <c r="AL107" s="1894"/>
      <c r="AM107" s="1894"/>
      <c r="AN107" s="1894"/>
      <c r="AO107" s="1894"/>
      <c r="AP107" s="1894"/>
      <c r="AQ107" s="1894"/>
      <c r="AR107" s="1894"/>
      <c r="AS107" s="1894"/>
      <c r="AT107" s="1894"/>
      <c r="AU107" s="1894"/>
      <c r="AV107" s="1894"/>
      <c r="AW107" s="1894"/>
      <c r="AX107" s="1894"/>
      <c r="AY107" s="1894"/>
      <c r="AZ107" s="1894"/>
      <c r="BA107" s="1894"/>
      <c r="BB107" s="1894"/>
      <c r="BC107" s="1894"/>
      <c r="BD107" s="1894"/>
      <c r="BE107" s="1894"/>
      <c r="BF107" s="1894"/>
      <c r="BG107" s="1894"/>
      <c r="BH107" s="1894"/>
      <c r="BI107" s="1894"/>
      <c r="BJ107" s="1894"/>
      <c r="BK107" s="1894"/>
      <c r="BL107" s="1894"/>
      <c r="BM107" s="1894"/>
      <c r="BN107" s="1894"/>
      <c r="BO107" s="1894"/>
      <c r="BP107" s="1894"/>
      <c r="BQ107" s="1894"/>
      <c r="BR107" s="1894"/>
      <c r="BS107" s="1894"/>
      <c r="BT107" s="1894"/>
      <c r="BU107" s="1894"/>
      <c r="BV107" s="1894"/>
      <c r="BW107" s="1894"/>
      <c r="BX107" s="1894"/>
      <c r="BY107" s="1894"/>
      <c r="BZ107" s="1894"/>
      <c r="CA107" s="1894"/>
      <c r="CB107" s="1894"/>
      <c r="CC107" s="1894"/>
    </row>
    <row r="108" spans="1:81" s="1892" customFormat="1">
      <c r="A108" s="2898"/>
      <c r="B108" s="1894"/>
      <c r="C108" s="1894"/>
      <c r="D108" s="1894"/>
      <c r="E108" s="1894"/>
      <c r="F108" s="2898"/>
      <c r="G108" s="1894"/>
      <c r="H108" s="1894"/>
      <c r="I108" s="1894"/>
      <c r="J108" s="1894"/>
      <c r="K108" s="1894"/>
      <c r="L108" s="1894"/>
      <c r="M108" s="1894"/>
      <c r="N108" s="1894"/>
      <c r="O108" s="1894"/>
      <c r="P108" s="1894"/>
      <c r="Q108" s="1894"/>
      <c r="R108" s="1894"/>
      <c r="S108" s="1894"/>
      <c r="T108" s="1894"/>
      <c r="U108" s="1894"/>
      <c r="V108" s="1894"/>
      <c r="W108" s="1894"/>
      <c r="X108" s="1894"/>
      <c r="Y108" s="1894"/>
      <c r="Z108" s="1894"/>
      <c r="AA108" s="1894"/>
      <c r="AB108" s="1894"/>
      <c r="AC108" s="1894"/>
      <c r="AD108" s="1894"/>
      <c r="AE108" s="1894"/>
      <c r="AF108" s="1894"/>
      <c r="AG108" s="1894"/>
      <c r="AH108" s="1894"/>
      <c r="AI108" s="1894"/>
      <c r="AJ108" s="1894"/>
      <c r="AK108" s="1894"/>
      <c r="AL108" s="1894"/>
      <c r="AM108" s="1894"/>
      <c r="AN108" s="1894"/>
      <c r="AO108" s="1894"/>
      <c r="AP108" s="1894"/>
      <c r="AQ108" s="1894"/>
      <c r="AR108" s="1894"/>
      <c r="AS108" s="1894"/>
      <c r="AT108" s="1894"/>
      <c r="AU108" s="1894"/>
      <c r="AV108" s="1894"/>
      <c r="AW108" s="1894"/>
      <c r="AX108" s="1894"/>
      <c r="AY108" s="1894"/>
      <c r="AZ108" s="1894"/>
      <c r="BA108" s="1894"/>
      <c r="BB108" s="1894"/>
      <c r="BC108" s="1894"/>
      <c r="BD108" s="1894"/>
      <c r="BE108" s="1894"/>
      <c r="BF108" s="1894"/>
      <c r="BG108" s="1894"/>
      <c r="BH108" s="1894"/>
      <c r="BI108" s="1894"/>
      <c r="BJ108" s="1894"/>
      <c r="BK108" s="1894"/>
      <c r="BL108" s="1894"/>
      <c r="BM108" s="1894"/>
      <c r="BN108" s="1894"/>
      <c r="BO108" s="1894"/>
      <c r="BP108" s="1894"/>
      <c r="BQ108" s="1894"/>
      <c r="BR108" s="1894"/>
      <c r="BS108" s="1894"/>
      <c r="BT108" s="1894"/>
      <c r="BU108" s="1894"/>
      <c r="BV108" s="1894"/>
      <c r="BW108" s="1894"/>
      <c r="BX108" s="1894"/>
      <c r="BY108" s="1894"/>
      <c r="BZ108" s="1894"/>
      <c r="CA108" s="1894"/>
      <c r="CB108" s="1894"/>
      <c r="CC108" s="1894"/>
    </row>
    <row r="109" spans="1:81" s="1892" customFormat="1">
      <c r="A109" s="2898"/>
      <c r="B109" s="1894"/>
      <c r="C109" s="1894"/>
      <c r="D109" s="1894"/>
      <c r="E109" s="1894"/>
      <c r="F109" s="2898"/>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c r="AB109" s="1894"/>
      <c r="AC109" s="1894"/>
      <c r="AD109" s="1894"/>
      <c r="AE109" s="1894"/>
      <c r="AF109" s="1894"/>
      <c r="AG109" s="1894"/>
      <c r="AH109" s="1894"/>
      <c r="AI109" s="1894"/>
      <c r="AJ109" s="1894"/>
      <c r="AK109" s="1894"/>
      <c r="AL109" s="1894"/>
      <c r="AM109" s="1894"/>
      <c r="AN109" s="1894"/>
      <c r="AO109" s="1894"/>
      <c r="AP109" s="1894"/>
      <c r="AQ109" s="1894"/>
      <c r="AR109" s="1894"/>
      <c r="AS109" s="1894"/>
      <c r="AT109" s="1894"/>
      <c r="AU109" s="1894"/>
      <c r="AV109" s="1894"/>
      <c r="AW109" s="1894"/>
      <c r="AX109" s="1894"/>
      <c r="AY109" s="1894"/>
      <c r="AZ109" s="1894"/>
      <c r="BA109" s="1894"/>
      <c r="BB109" s="1894"/>
      <c r="BC109" s="1894"/>
      <c r="BD109" s="1894"/>
      <c r="BE109" s="1894"/>
      <c r="BF109" s="1894"/>
      <c r="BG109" s="1894"/>
      <c r="BH109" s="1894"/>
      <c r="BI109" s="1894"/>
      <c r="BJ109" s="1894"/>
      <c r="BK109" s="1894"/>
      <c r="BL109" s="1894"/>
      <c r="BM109" s="1894"/>
      <c r="BN109" s="1894"/>
      <c r="BO109" s="1894"/>
      <c r="BP109" s="1894"/>
      <c r="BQ109" s="1894"/>
      <c r="BR109" s="1894"/>
      <c r="BS109" s="1894"/>
      <c r="BT109" s="1894"/>
      <c r="BU109" s="1894"/>
      <c r="BV109" s="1894"/>
      <c r="BW109" s="1894"/>
      <c r="BX109" s="1894"/>
      <c r="BY109" s="1894"/>
      <c r="BZ109" s="1894"/>
      <c r="CA109" s="1894"/>
      <c r="CB109" s="1894"/>
      <c r="CC109" s="1894"/>
    </row>
    <row r="110" spans="1:81" s="1892" customFormat="1">
      <c r="A110" s="2898"/>
      <c r="B110" s="1894"/>
      <c r="C110" s="1894"/>
      <c r="D110" s="1894"/>
      <c r="E110" s="1894"/>
      <c r="F110" s="2898"/>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4"/>
      <c r="AK110" s="1894"/>
      <c r="AL110" s="1894"/>
      <c r="AM110" s="1894"/>
      <c r="AN110" s="1894"/>
      <c r="AO110" s="1894"/>
      <c r="AP110" s="1894"/>
      <c r="AQ110" s="1894"/>
      <c r="AR110" s="1894"/>
      <c r="AS110" s="1894"/>
      <c r="AT110" s="1894"/>
      <c r="AU110" s="1894"/>
      <c r="AV110" s="1894"/>
      <c r="AW110" s="1894"/>
      <c r="AX110" s="1894"/>
      <c r="AY110" s="1894"/>
      <c r="AZ110" s="1894"/>
      <c r="BA110" s="1894"/>
      <c r="BB110" s="1894"/>
      <c r="BC110" s="1894"/>
      <c r="BD110" s="1894"/>
      <c r="BE110" s="1894"/>
      <c r="BF110" s="1894"/>
      <c r="BG110" s="1894"/>
      <c r="BH110" s="1894"/>
      <c r="BI110" s="1894"/>
      <c r="BJ110" s="1894"/>
      <c r="BK110" s="1894"/>
      <c r="BL110" s="1894"/>
      <c r="BM110" s="1894"/>
      <c r="BN110" s="1894"/>
      <c r="BO110" s="1894"/>
      <c r="BP110" s="1894"/>
      <c r="BQ110" s="1894"/>
      <c r="BR110" s="1894"/>
      <c r="BS110" s="1894"/>
      <c r="BT110" s="1894"/>
      <c r="BU110" s="1894"/>
      <c r="BV110" s="1894"/>
      <c r="BW110" s="1894"/>
      <c r="BX110" s="1894"/>
      <c r="BY110" s="1894"/>
      <c r="BZ110" s="1894"/>
      <c r="CA110" s="1894"/>
      <c r="CB110" s="1894"/>
      <c r="CC110" s="1894"/>
    </row>
    <row r="111" spans="1:81" s="1892" customFormat="1">
      <c r="A111" s="2898"/>
      <c r="B111" s="1894"/>
      <c r="C111" s="1894"/>
      <c r="D111" s="1894"/>
      <c r="E111" s="1894"/>
      <c r="F111" s="2898"/>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4"/>
      <c r="AK111" s="1894"/>
      <c r="AL111" s="1894"/>
      <c r="AM111" s="1894"/>
      <c r="AN111" s="1894"/>
      <c r="AO111" s="1894"/>
      <c r="AP111" s="1894"/>
      <c r="AQ111" s="1894"/>
      <c r="AR111" s="1894"/>
      <c r="AS111" s="1894"/>
      <c r="AT111" s="1894"/>
      <c r="AU111" s="1894"/>
      <c r="AV111" s="1894"/>
      <c r="AW111" s="1894"/>
      <c r="AX111" s="1894"/>
      <c r="AY111" s="1894"/>
      <c r="AZ111" s="1894"/>
      <c r="BA111" s="1894"/>
      <c r="BB111" s="1894"/>
      <c r="BC111" s="1894"/>
      <c r="BD111" s="1894"/>
      <c r="BE111" s="1894"/>
      <c r="BF111" s="1894"/>
      <c r="BG111" s="1894"/>
      <c r="BH111" s="1894"/>
      <c r="BI111" s="1894"/>
      <c r="BJ111" s="1894"/>
      <c r="BK111" s="1894"/>
      <c r="BL111" s="1894"/>
      <c r="BM111" s="1894"/>
      <c r="BN111" s="1894"/>
      <c r="BO111" s="1894"/>
      <c r="BP111" s="1894"/>
      <c r="BQ111" s="1894"/>
      <c r="BR111" s="1894"/>
      <c r="BS111" s="1894"/>
      <c r="BT111" s="1894"/>
      <c r="BU111" s="1894"/>
      <c r="BV111" s="1894"/>
      <c r="BW111" s="1894"/>
      <c r="BX111" s="1894"/>
      <c r="BY111" s="1894"/>
      <c r="BZ111" s="1894"/>
      <c r="CA111" s="1894"/>
      <c r="CB111" s="1894"/>
      <c r="CC111" s="1894"/>
    </row>
    <row r="112" spans="1:81" s="1892" customFormat="1">
      <c r="A112" s="2898"/>
      <c r="B112" s="1894"/>
      <c r="C112" s="1894"/>
      <c r="D112" s="1894"/>
      <c r="E112" s="1894"/>
      <c r="F112" s="2898"/>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4"/>
      <c r="AK112" s="1894"/>
      <c r="AL112" s="1894"/>
      <c r="AM112" s="1894"/>
      <c r="AN112" s="1894"/>
      <c r="AO112" s="1894"/>
      <c r="AP112" s="1894"/>
      <c r="AQ112" s="1894"/>
      <c r="AR112" s="1894"/>
      <c r="AS112" s="1894"/>
      <c r="AT112" s="1894"/>
      <c r="AU112" s="1894"/>
      <c r="AV112" s="1894"/>
      <c r="AW112" s="1894"/>
      <c r="AX112" s="1894"/>
      <c r="AY112" s="1894"/>
      <c r="AZ112" s="1894"/>
      <c r="BA112" s="1894"/>
      <c r="BB112" s="1894"/>
      <c r="BC112" s="1894"/>
      <c r="BD112" s="1894"/>
      <c r="BE112" s="1894"/>
      <c r="BF112" s="1894"/>
      <c r="BG112" s="1894"/>
      <c r="BH112" s="1894"/>
      <c r="BI112" s="1894"/>
      <c r="BJ112" s="1894"/>
      <c r="BK112" s="1894"/>
      <c r="BL112" s="1894"/>
      <c r="BM112" s="1894"/>
      <c r="BN112" s="1894"/>
      <c r="BO112" s="1894"/>
      <c r="BP112" s="1894"/>
      <c r="BQ112" s="1894"/>
      <c r="BR112" s="1894"/>
      <c r="BS112" s="1894"/>
      <c r="BT112" s="1894"/>
      <c r="BU112" s="1894"/>
      <c r="BV112" s="1894"/>
      <c r="BW112" s="1894"/>
      <c r="BX112" s="1894"/>
      <c r="BY112" s="1894"/>
      <c r="BZ112" s="1894"/>
      <c r="CA112" s="1894"/>
      <c r="CB112" s="1894"/>
      <c r="CC112" s="1894"/>
    </row>
    <row r="113" spans="1:81" s="1892" customFormat="1">
      <c r="A113" s="2898"/>
      <c r="B113" s="1894"/>
      <c r="C113" s="1894"/>
      <c r="D113" s="1894"/>
      <c r="E113" s="1894"/>
      <c r="F113" s="2898"/>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4"/>
      <c r="AK113" s="1894"/>
      <c r="AL113" s="1894"/>
      <c r="AM113" s="1894"/>
      <c r="AN113" s="1894"/>
      <c r="AO113" s="1894"/>
      <c r="AP113" s="1894"/>
      <c r="AQ113" s="1894"/>
      <c r="AR113" s="1894"/>
      <c r="AS113" s="1894"/>
      <c r="AT113" s="1894"/>
      <c r="AU113" s="1894"/>
      <c r="AV113" s="1894"/>
      <c r="AW113" s="1894"/>
      <c r="AX113" s="1894"/>
      <c r="AY113" s="1894"/>
      <c r="AZ113" s="1894"/>
      <c r="BA113" s="1894"/>
      <c r="BB113" s="1894"/>
      <c r="BC113" s="1894"/>
      <c r="BD113" s="1894"/>
      <c r="BE113" s="1894"/>
      <c r="BF113" s="1894"/>
      <c r="BG113" s="1894"/>
      <c r="BH113" s="1894"/>
      <c r="BI113" s="1894"/>
      <c r="BJ113" s="1894"/>
      <c r="BK113" s="1894"/>
      <c r="BL113" s="1894"/>
      <c r="BM113" s="1894"/>
      <c r="BN113" s="1894"/>
      <c r="BO113" s="1894"/>
      <c r="BP113" s="1894"/>
      <c r="BQ113" s="1894"/>
      <c r="BR113" s="1894"/>
      <c r="BS113" s="1894"/>
      <c r="BT113" s="1894"/>
      <c r="BU113" s="1894"/>
      <c r="BV113" s="1894"/>
      <c r="BW113" s="1894"/>
      <c r="BX113" s="1894"/>
      <c r="BY113" s="1894"/>
      <c r="BZ113" s="1894"/>
      <c r="CA113" s="1894"/>
      <c r="CB113" s="1894"/>
      <c r="CC113" s="1894"/>
    </row>
    <row r="114" spans="1:81" s="1892" customFormat="1">
      <c r="A114" s="2898"/>
      <c r="B114" s="1894"/>
      <c r="C114" s="1894"/>
      <c r="D114" s="1894"/>
      <c r="E114" s="1894"/>
      <c r="F114" s="2898"/>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4"/>
      <c r="AK114" s="1894"/>
      <c r="AL114" s="1894"/>
      <c r="AM114" s="1894"/>
      <c r="AN114" s="1894"/>
      <c r="AO114" s="1894"/>
      <c r="AP114" s="1894"/>
      <c r="AQ114" s="1894"/>
      <c r="AR114" s="1894"/>
      <c r="AS114" s="1894"/>
      <c r="AT114" s="1894"/>
      <c r="AU114" s="1894"/>
      <c r="AV114" s="1894"/>
      <c r="AW114" s="1894"/>
      <c r="AX114" s="1894"/>
      <c r="AY114" s="1894"/>
      <c r="AZ114" s="1894"/>
      <c r="BA114" s="1894"/>
      <c r="BB114" s="1894"/>
      <c r="BC114" s="1894"/>
      <c r="BD114" s="1894"/>
      <c r="BE114" s="1894"/>
      <c r="BF114" s="1894"/>
      <c r="BG114" s="1894"/>
      <c r="BH114" s="1894"/>
      <c r="BI114" s="1894"/>
      <c r="BJ114" s="1894"/>
      <c r="BK114" s="1894"/>
      <c r="BL114" s="1894"/>
      <c r="BM114" s="1894"/>
      <c r="BN114" s="1894"/>
      <c r="BO114" s="1894"/>
      <c r="BP114" s="1894"/>
      <c r="BQ114" s="1894"/>
      <c r="BR114" s="1894"/>
      <c r="BS114" s="1894"/>
      <c r="BT114" s="1894"/>
      <c r="BU114" s="1894"/>
      <c r="BV114" s="1894"/>
      <c r="BW114" s="1894"/>
      <c r="BX114" s="1894"/>
      <c r="BY114" s="1894"/>
      <c r="BZ114" s="1894"/>
      <c r="CA114" s="1894"/>
      <c r="CB114" s="1894"/>
      <c r="CC114" s="1894"/>
    </row>
    <row r="115" spans="1:81" s="1892" customFormat="1">
      <c r="A115" s="2898"/>
      <c r="B115" s="1894"/>
      <c r="C115" s="1894"/>
      <c r="D115" s="1894"/>
      <c r="E115" s="1894"/>
      <c r="F115" s="2898"/>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4"/>
      <c r="AK115" s="1894"/>
      <c r="AL115" s="1894"/>
      <c r="AM115" s="1894"/>
      <c r="AN115" s="1894"/>
      <c r="AO115" s="1894"/>
      <c r="AP115" s="1894"/>
      <c r="AQ115" s="1894"/>
      <c r="AR115" s="1894"/>
      <c r="AS115" s="1894"/>
      <c r="AT115" s="1894"/>
      <c r="AU115" s="1894"/>
      <c r="AV115" s="1894"/>
      <c r="AW115" s="1894"/>
      <c r="AX115" s="1894"/>
      <c r="AY115" s="1894"/>
      <c r="AZ115" s="1894"/>
      <c r="BA115" s="1894"/>
      <c r="BB115" s="1894"/>
      <c r="BC115" s="1894"/>
      <c r="BD115" s="1894"/>
      <c r="BE115" s="1894"/>
      <c r="BF115" s="1894"/>
      <c r="BG115" s="1894"/>
      <c r="BH115" s="1894"/>
      <c r="BI115" s="1894"/>
      <c r="BJ115" s="1894"/>
      <c r="BK115" s="1894"/>
      <c r="BL115" s="1894"/>
      <c r="BM115" s="1894"/>
      <c r="BN115" s="1894"/>
      <c r="BO115" s="1894"/>
      <c r="BP115" s="1894"/>
      <c r="BQ115" s="1894"/>
      <c r="BR115" s="1894"/>
      <c r="BS115" s="1894"/>
      <c r="BT115" s="1894"/>
      <c r="BU115" s="1894"/>
      <c r="BV115" s="1894"/>
      <c r="BW115" s="1894"/>
      <c r="BX115" s="1894"/>
      <c r="BY115" s="1894"/>
      <c r="BZ115" s="1894"/>
      <c r="CA115" s="1894"/>
      <c r="CB115" s="1894"/>
      <c r="CC115" s="1894"/>
    </row>
    <row r="116" spans="1:81" s="1892" customFormat="1">
      <c r="A116" s="2898"/>
      <c r="B116" s="1894"/>
      <c r="C116" s="1894"/>
      <c r="D116" s="1894"/>
      <c r="E116" s="1894"/>
      <c r="F116" s="2898"/>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4"/>
      <c r="AK116" s="1894"/>
      <c r="AL116" s="1894"/>
      <c r="AM116" s="1894"/>
      <c r="AN116" s="1894"/>
      <c r="AO116" s="1894"/>
      <c r="AP116" s="1894"/>
      <c r="AQ116" s="1894"/>
      <c r="AR116" s="1894"/>
      <c r="AS116" s="1894"/>
      <c r="AT116" s="1894"/>
      <c r="AU116" s="1894"/>
      <c r="AV116" s="1894"/>
      <c r="AW116" s="1894"/>
      <c r="AX116" s="1894"/>
      <c r="AY116" s="1894"/>
      <c r="AZ116" s="1894"/>
      <c r="BA116" s="1894"/>
      <c r="BB116" s="1894"/>
      <c r="BC116" s="1894"/>
      <c r="BD116" s="1894"/>
      <c r="BE116" s="1894"/>
      <c r="BF116" s="1894"/>
      <c r="BG116" s="1894"/>
      <c r="BH116" s="1894"/>
      <c r="BI116" s="1894"/>
      <c r="BJ116" s="1894"/>
      <c r="BK116" s="1894"/>
      <c r="BL116" s="1894"/>
      <c r="BM116" s="1894"/>
      <c r="BN116" s="1894"/>
      <c r="BO116" s="1894"/>
      <c r="BP116" s="1894"/>
      <c r="BQ116" s="1894"/>
      <c r="BR116" s="1894"/>
      <c r="BS116" s="1894"/>
      <c r="BT116" s="1894"/>
      <c r="BU116" s="1894"/>
      <c r="BV116" s="1894"/>
      <c r="BW116" s="1894"/>
      <c r="BX116" s="1894"/>
      <c r="BY116" s="1894"/>
      <c r="BZ116" s="1894"/>
      <c r="CA116" s="1894"/>
      <c r="CB116" s="1894"/>
      <c r="CC116" s="1894"/>
    </row>
    <row r="117" spans="1:81" s="1892" customFormat="1">
      <c r="A117" s="2898"/>
      <c r="B117" s="1894"/>
      <c r="C117" s="1894"/>
      <c r="D117" s="1894"/>
      <c r="E117" s="1894"/>
      <c r="F117" s="2898"/>
      <c r="G117" s="1894"/>
      <c r="H117" s="1894"/>
      <c r="I117" s="1894"/>
      <c r="J117" s="1894"/>
      <c r="K117" s="1894"/>
      <c r="L117" s="1894"/>
      <c r="M117" s="1894"/>
      <c r="N117" s="1894"/>
      <c r="O117" s="1894"/>
      <c r="P117" s="1894"/>
      <c r="Q117" s="1894"/>
      <c r="R117" s="1894"/>
      <c r="S117" s="1894"/>
      <c r="T117" s="1894"/>
      <c r="U117" s="1894"/>
      <c r="V117" s="1894"/>
      <c r="W117" s="1894"/>
      <c r="X117" s="1894"/>
      <c r="Y117" s="1894"/>
      <c r="Z117" s="1894"/>
      <c r="AA117" s="1894"/>
      <c r="AB117" s="1894"/>
      <c r="AC117" s="1894"/>
      <c r="AD117" s="1894"/>
      <c r="AE117" s="1894"/>
      <c r="AF117" s="1894"/>
      <c r="AG117" s="1894"/>
      <c r="AH117" s="1894"/>
      <c r="AI117" s="1894"/>
      <c r="AJ117" s="1894"/>
      <c r="AK117" s="1894"/>
      <c r="AL117" s="1894"/>
      <c r="AM117" s="1894"/>
      <c r="AN117" s="1894"/>
      <c r="AO117" s="1894"/>
      <c r="AP117" s="1894"/>
      <c r="AQ117" s="1894"/>
      <c r="AR117" s="1894"/>
      <c r="AS117" s="1894"/>
      <c r="AT117" s="1894"/>
      <c r="AU117" s="1894"/>
      <c r="AV117" s="1894"/>
      <c r="AW117" s="1894"/>
      <c r="AX117" s="1894"/>
      <c r="AY117" s="1894"/>
      <c r="AZ117" s="1894"/>
      <c r="BA117" s="1894"/>
      <c r="BB117" s="1894"/>
      <c r="BC117" s="1894"/>
      <c r="BD117" s="1894"/>
      <c r="BE117" s="1894"/>
      <c r="BF117" s="1894"/>
      <c r="BG117" s="1894"/>
      <c r="BH117" s="1894"/>
      <c r="BI117" s="1894"/>
      <c r="BJ117" s="1894"/>
      <c r="BK117" s="1894"/>
      <c r="BL117" s="1894"/>
      <c r="BM117" s="1894"/>
      <c r="BN117" s="1894"/>
      <c r="BO117" s="1894"/>
      <c r="BP117" s="1894"/>
      <c r="BQ117" s="1894"/>
      <c r="BR117" s="1894"/>
      <c r="BS117" s="1894"/>
      <c r="BT117" s="1894"/>
      <c r="BU117" s="1894"/>
      <c r="BV117" s="1894"/>
      <c r="BW117" s="1894"/>
      <c r="BX117" s="1894"/>
      <c r="BY117" s="1894"/>
      <c r="BZ117" s="1894"/>
      <c r="CA117" s="1894"/>
      <c r="CB117" s="1894"/>
      <c r="CC117" s="1894"/>
    </row>
    <row r="118" spans="1:81" s="1892" customFormat="1">
      <c r="A118" s="2898"/>
      <c r="B118" s="1894"/>
      <c r="C118" s="1894"/>
      <c r="D118" s="1894"/>
      <c r="E118" s="1894"/>
      <c r="F118" s="2898"/>
      <c r="G118" s="1894"/>
      <c r="H118" s="1894"/>
      <c r="I118" s="1894"/>
      <c r="J118" s="1894"/>
      <c r="K118" s="1894"/>
      <c r="L118" s="1894"/>
      <c r="M118" s="1894"/>
      <c r="N118" s="1894"/>
      <c r="O118" s="1894"/>
      <c r="P118" s="1894"/>
      <c r="Q118" s="1894"/>
      <c r="R118" s="1894"/>
      <c r="S118" s="1894"/>
      <c r="T118" s="1894"/>
      <c r="U118" s="1894"/>
      <c r="V118" s="1894"/>
      <c r="W118" s="1894"/>
      <c r="X118" s="1894"/>
      <c r="Y118" s="1894"/>
      <c r="Z118" s="1894"/>
      <c r="AA118" s="1894"/>
      <c r="AB118" s="1894"/>
      <c r="AC118" s="1894"/>
      <c r="AD118" s="1894"/>
      <c r="AE118" s="1894"/>
      <c r="AF118" s="1894"/>
      <c r="AG118" s="1894"/>
      <c r="AH118" s="1894"/>
      <c r="AI118" s="1894"/>
      <c r="AJ118" s="1894"/>
      <c r="AK118" s="1894"/>
      <c r="AL118" s="1894"/>
      <c r="AM118" s="1894"/>
      <c r="AN118" s="1894"/>
      <c r="AO118" s="1894"/>
      <c r="AP118" s="1894"/>
      <c r="AQ118" s="1894"/>
      <c r="AR118" s="1894"/>
      <c r="AS118" s="1894"/>
      <c r="AT118" s="1894"/>
      <c r="AU118" s="1894"/>
      <c r="AV118" s="1894"/>
      <c r="AW118" s="1894"/>
      <c r="AX118" s="1894"/>
      <c r="AY118" s="1894"/>
      <c r="AZ118" s="1894"/>
      <c r="BA118" s="1894"/>
      <c r="BB118" s="1894"/>
      <c r="BC118" s="1894"/>
      <c r="BD118" s="1894"/>
      <c r="BE118" s="1894"/>
      <c r="BF118" s="1894"/>
      <c r="BG118" s="1894"/>
      <c r="BH118" s="1894"/>
      <c r="BI118" s="1894"/>
      <c r="BJ118" s="1894"/>
      <c r="BK118" s="1894"/>
      <c r="BL118" s="1894"/>
      <c r="BM118" s="1894"/>
      <c r="BN118" s="1894"/>
      <c r="BO118" s="1894"/>
      <c r="BP118" s="1894"/>
      <c r="BQ118" s="1894"/>
      <c r="BR118" s="1894"/>
      <c r="BS118" s="1894"/>
      <c r="BT118" s="1894"/>
      <c r="BU118" s="1894"/>
      <c r="BV118" s="1894"/>
      <c r="BW118" s="1894"/>
      <c r="BX118" s="1894"/>
      <c r="BY118" s="1894"/>
      <c r="BZ118" s="1894"/>
      <c r="CA118" s="1894"/>
      <c r="CB118" s="1894"/>
      <c r="CC118" s="1894"/>
    </row>
    <row r="119" spans="1:81" s="1892" customFormat="1">
      <c r="A119" s="2898"/>
      <c r="B119" s="1894"/>
      <c r="C119" s="1894"/>
      <c r="D119" s="1894"/>
      <c r="E119" s="1894"/>
      <c r="F119" s="2898"/>
      <c r="G119" s="1894"/>
      <c r="H119" s="1894"/>
      <c r="I119" s="1894"/>
      <c r="J119" s="1894"/>
      <c r="K119" s="1894"/>
      <c r="L119" s="1894"/>
      <c r="M119" s="1894"/>
      <c r="N119" s="1894"/>
      <c r="O119" s="1894"/>
      <c r="P119" s="1894"/>
      <c r="Q119" s="1894"/>
      <c r="R119" s="1894"/>
      <c r="S119" s="1894"/>
      <c r="T119" s="1894"/>
      <c r="U119" s="1894"/>
      <c r="V119" s="1894"/>
      <c r="W119" s="1894"/>
      <c r="X119" s="1894"/>
      <c r="Y119" s="1894"/>
      <c r="Z119" s="1894"/>
      <c r="AA119" s="1894"/>
      <c r="AB119" s="1894"/>
      <c r="AC119" s="1894"/>
      <c r="AD119" s="1894"/>
      <c r="AE119" s="1894"/>
      <c r="AF119" s="1894"/>
      <c r="AG119" s="1894"/>
      <c r="AH119" s="1894"/>
      <c r="AI119" s="1894"/>
      <c r="AJ119" s="1894"/>
      <c r="AK119" s="1894"/>
      <c r="AL119" s="1894"/>
      <c r="AM119" s="1894"/>
      <c r="AN119" s="1894"/>
      <c r="AO119" s="1894"/>
      <c r="AP119" s="1894"/>
      <c r="AQ119" s="1894"/>
      <c r="AR119" s="1894"/>
      <c r="AS119" s="1894"/>
      <c r="AT119" s="1894"/>
      <c r="AU119" s="1894"/>
      <c r="AV119" s="1894"/>
      <c r="AW119" s="1894"/>
      <c r="AX119" s="1894"/>
      <c r="AY119" s="1894"/>
      <c r="AZ119" s="1894"/>
      <c r="BA119" s="1894"/>
      <c r="BB119" s="1894"/>
      <c r="BC119" s="1894"/>
      <c r="BD119" s="1894"/>
      <c r="BE119" s="1894"/>
      <c r="BF119" s="1894"/>
      <c r="BG119" s="1894"/>
      <c r="BH119" s="1894"/>
      <c r="BI119" s="1894"/>
      <c r="BJ119" s="1894"/>
      <c r="BK119" s="1894"/>
      <c r="BL119" s="1894"/>
      <c r="BM119" s="1894"/>
      <c r="BN119" s="1894"/>
      <c r="BO119" s="1894"/>
      <c r="BP119" s="1894"/>
      <c r="BQ119" s="1894"/>
      <c r="BR119" s="1894"/>
      <c r="BS119" s="1894"/>
      <c r="BT119" s="1894"/>
      <c r="BU119" s="1894"/>
      <c r="BV119" s="1894"/>
      <c r="BW119" s="1894"/>
      <c r="BX119" s="1894"/>
      <c r="BY119" s="1894"/>
      <c r="BZ119" s="1894"/>
      <c r="CA119" s="1894"/>
      <c r="CB119" s="1894"/>
      <c r="CC119" s="1894"/>
    </row>
    <row r="120" spans="1:81" s="1892" customFormat="1">
      <c r="A120" s="2898"/>
      <c r="B120" s="1894"/>
      <c r="C120" s="1894"/>
      <c r="D120" s="1894"/>
      <c r="E120" s="1894"/>
      <c r="F120" s="2898"/>
      <c r="G120" s="1894"/>
      <c r="H120" s="1894"/>
      <c r="I120" s="1894"/>
      <c r="J120" s="1894"/>
      <c r="K120" s="1894"/>
      <c r="L120" s="1894"/>
      <c r="M120" s="1894"/>
      <c r="N120" s="1894"/>
      <c r="O120" s="1894"/>
      <c r="P120" s="1894"/>
      <c r="Q120" s="1894"/>
      <c r="R120" s="1894"/>
      <c r="S120" s="1894"/>
      <c r="T120" s="1894"/>
      <c r="U120" s="1894"/>
      <c r="V120" s="1894"/>
      <c r="W120" s="1894"/>
      <c r="X120" s="1894"/>
      <c r="Y120" s="1894"/>
      <c r="Z120" s="1894"/>
      <c r="AA120" s="1894"/>
      <c r="AB120" s="1894"/>
      <c r="AC120" s="1894"/>
      <c r="AD120" s="1894"/>
      <c r="AE120" s="1894"/>
      <c r="AF120" s="1894"/>
      <c r="AG120" s="1894"/>
      <c r="AH120" s="1894"/>
      <c r="AI120" s="1894"/>
      <c r="AJ120" s="1894"/>
      <c r="AK120" s="1894"/>
      <c r="AL120" s="1894"/>
      <c r="AM120" s="1894"/>
      <c r="AN120" s="1894"/>
      <c r="AO120" s="1894"/>
      <c r="AP120" s="1894"/>
      <c r="AQ120" s="1894"/>
      <c r="AR120" s="1894"/>
      <c r="AS120" s="1894"/>
      <c r="AT120" s="1894"/>
      <c r="AU120" s="1894"/>
      <c r="AV120" s="1894"/>
      <c r="AW120" s="1894"/>
      <c r="AX120" s="1894"/>
      <c r="AY120" s="1894"/>
      <c r="AZ120" s="1894"/>
      <c r="BA120" s="1894"/>
      <c r="BB120" s="1894"/>
      <c r="BC120" s="1894"/>
      <c r="BD120" s="1894"/>
      <c r="BE120" s="1894"/>
      <c r="BF120" s="1894"/>
      <c r="BG120" s="1894"/>
      <c r="BH120" s="1894"/>
      <c r="BI120" s="1894"/>
      <c r="BJ120" s="1894"/>
      <c r="BK120" s="1894"/>
      <c r="BL120" s="1894"/>
      <c r="BM120" s="1894"/>
      <c r="BN120" s="1894"/>
      <c r="BO120" s="1894"/>
      <c r="BP120" s="1894"/>
      <c r="BQ120" s="1894"/>
      <c r="BR120" s="1894"/>
      <c r="BS120" s="1894"/>
      <c r="BT120" s="1894"/>
      <c r="BU120" s="1894"/>
      <c r="BV120" s="1894"/>
      <c r="BW120" s="1894"/>
      <c r="BX120" s="1894"/>
      <c r="BY120" s="1894"/>
      <c r="BZ120" s="1894"/>
      <c r="CA120" s="1894"/>
      <c r="CB120" s="1894"/>
      <c r="CC120" s="1894"/>
    </row>
    <row r="121" spans="1:81" s="1892" customFormat="1">
      <c r="A121" s="2898"/>
      <c r="B121" s="1894"/>
      <c r="C121" s="1894"/>
      <c r="D121" s="1894"/>
      <c r="E121" s="1894"/>
      <c r="F121" s="2898"/>
      <c r="G121" s="1894"/>
      <c r="H121" s="1894"/>
      <c r="I121" s="1894"/>
      <c r="J121" s="1894"/>
      <c r="K121" s="1894"/>
      <c r="L121" s="1894"/>
      <c r="M121" s="1894"/>
      <c r="N121" s="1894"/>
      <c r="O121" s="1894"/>
      <c r="P121" s="1894"/>
      <c r="Q121" s="1894"/>
      <c r="R121" s="1894"/>
      <c r="S121" s="1894"/>
      <c r="T121" s="1894"/>
      <c r="U121" s="1894"/>
      <c r="V121" s="1894"/>
      <c r="W121" s="1894"/>
      <c r="X121" s="1894"/>
      <c r="Y121" s="1894"/>
      <c r="Z121" s="1894"/>
      <c r="AA121" s="1894"/>
      <c r="AB121" s="1894"/>
      <c r="AC121" s="1894"/>
      <c r="AD121" s="1894"/>
      <c r="AE121" s="1894"/>
      <c r="AF121" s="1894"/>
      <c r="AG121" s="1894"/>
      <c r="AH121" s="1894"/>
      <c r="AI121" s="1894"/>
      <c r="AJ121" s="1894"/>
      <c r="AK121" s="1894"/>
      <c r="AL121" s="1894"/>
      <c r="AM121" s="1894"/>
      <c r="AN121" s="1894"/>
      <c r="AO121" s="1894"/>
      <c r="AP121" s="1894"/>
      <c r="AQ121" s="1894"/>
      <c r="AR121" s="1894"/>
      <c r="AS121" s="1894"/>
      <c r="AT121" s="1894"/>
      <c r="AU121" s="1894"/>
      <c r="AV121" s="1894"/>
      <c r="AW121" s="1894"/>
      <c r="AX121" s="1894"/>
      <c r="AY121" s="1894"/>
      <c r="AZ121" s="1894"/>
      <c r="BA121" s="1894"/>
      <c r="BB121" s="1894"/>
      <c r="BC121" s="1894"/>
      <c r="BD121" s="1894"/>
      <c r="BE121" s="1894"/>
      <c r="BF121" s="1894"/>
      <c r="BG121" s="1894"/>
      <c r="BH121" s="1894"/>
      <c r="BI121" s="1894"/>
      <c r="BJ121" s="1894"/>
      <c r="BK121" s="1894"/>
      <c r="BL121" s="1894"/>
      <c r="BM121" s="1894"/>
      <c r="BN121" s="1894"/>
      <c r="BO121" s="1894"/>
      <c r="BP121" s="1894"/>
      <c r="BQ121" s="1894"/>
      <c r="BR121" s="1894"/>
      <c r="BS121" s="1894"/>
      <c r="BT121" s="1894"/>
      <c r="BU121" s="1894"/>
      <c r="BV121" s="1894"/>
      <c r="BW121" s="1894"/>
      <c r="BX121" s="1894"/>
      <c r="BY121" s="1894"/>
      <c r="BZ121" s="1894"/>
      <c r="CA121" s="1894"/>
      <c r="CB121" s="1894"/>
      <c r="CC121" s="1894"/>
    </row>
    <row r="122" spans="1:81" s="1892" customFormat="1">
      <c r="A122" s="2898"/>
      <c r="B122" s="1894"/>
      <c r="C122" s="1894"/>
      <c r="D122" s="1894"/>
      <c r="E122" s="1894"/>
      <c r="F122" s="2898"/>
      <c r="G122" s="1894"/>
      <c r="H122" s="1894"/>
      <c r="I122" s="1894"/>
      <c r="J122" s="1894"/>
      <c r="K122" s="1894"/>
      <c r="L122" s="1894"/>
      <c r="M122" s="1894"/>
      <c r="N122" s="1894"/>
      <c r="O122" s="1894"/>
      <c r="P122" s="1894"/>
      <c r="Q122" s="1894"/>
      <c r="R122" s="1894"/>
      <c r="S122" s="1894"/>
      <c r="T122" s="1894"/>
      <c r="U122" s="1894"/>
      <c r="V122" s="1894"/>
      <c r="W122" s="1894"/>
      <c r="X122" s="1894"/>
      <c r="Y122" s="1894"/>
      <c r="Z122" s="1894"/>
      <c r="AA122" s="1894"/>
      <c r="AB122" s="1894"/>
      <c r="AC122" s="1894"/>
      <c r="AD122" s="1894"/>
      <c r="AE122" s="1894"/>
      <c r="AF122" s="1894"/>
      <c r="AG122" s="1894"/>
      <c r="AH122" s="1894"/>
      <c r="AI122" s="1894"/>
      <c r="AJ122" s="1894"/>
      <c r="AK122" s="1894"/>
      <c r="AL122" s="1894"/>
      <c r="AM122" s="1894"/>
      <c r="AN122" s="1894"/>
      <c r="AO122" s="1894"/>
      <c r="AP122" s="1894"/>
      <c r="AQ122" s="1894"/>
      <c r="AR122" s="1894"/>
      <c r="AS122" s="1894"/>
      <c r="AT122" s="1894"/>
      <c r="AU122" s="1894"/>
      <c r="AV122" s="1894"/>
      <c r="AW122" s="1894"/>
      <c r="AX122" s="1894"/>
      <c r="AY122" s="1894"/>
      <c r="AZ122" s="1894"/>
      <c r="BA122" s="1894"/>
      <c r="BB122" s="1894"/>
      <c r="BC122" s="1894"/>
      <c r="BD122" s="1894"/>
      <c r="BE122" s="1894"/>
      <c r="BF122" s="1894"/>
      <c r="BG122" s="1894"/>
      <c r="BH122" s="1894"/>
      <c r="BI122" s="1894"/>
      <c r="BJ122" s="1894"/>
      <c r="BK122" s="1894"/>
      <c r="BL122" s="1894"/>
      <c r="BM122" s="1894"/>
      <c r="BN122" s="1894"/>
      <c r="BO122" s="1894"/>
      <c r="BP122" s="1894"/>
      <c r="BQ122" s="1894"/>
      <c r="BR122" s="1894"/>
      <c r="BS122" s="1894"/>
      <c r="BT122" s="1894"/>
      <c r="BU122" s="1894"/>
      <c r="BV122" s="1894"/>
      <c r="BW122" s="1894"/>
      <c r="BX122" s="1894"/>
      <c r="BY122" s="1894"/>
      <c r="BZ122" s="1894"/>
      <c r="CA122" s="1894"/>
      <c r="CB122" s="1894"/>
      <c r="CC122" s="1894"/>
    </row>
    <row r="123" spans="1:81" s="1892" customFormat="1">
      <c r="A123" s="2898"/>
      <c r="B123" s="1894"/>
      <c r="C123" s="1894"/>
      <c r="D123" s="1894"/>
      <c r="E123" s="1894"/>
      <c r="F123" s="2898"/>
      <c r="G123" s="1894"/>
      <c r="H123" s="1894"/>
      <c r="I123" s="1894"/>
      <c r="J123" s="1894"/>
      <c r="K123" s="1894"/>
      <c r="L123" s="1894"/>
      <c r="M123" s="1894"/>
      <c r="N123" s="1894"/>
      <c r="O123" s="1894"/>
      <c r="P123" s="1894"/>
      <c r="Q123" s="1894"/>
      <c r="R123" s="1894"/>
      <c r="S123" s="1894"/>
      <c r="T123" s="1894"/>
      <c r="U123" s="1894"/>
      <c r="V123" s="1894"/>
      <c r="W123" s="1894"/>
      <c r="X123" s="1894"/>
      <c r="Y123" s="1894"/>
      <c r="Z123" s="1894"/>
      <c r="AA123" s="1894"/>
      <c r="AB123" s="1894"/>
      <c r="AC123" s="1894"/>
      <c r="AD123" s="1894"/>
      <c r="AE123" s="1894"/>
      <c r="AF123" s="1894"/>
      <c r="AG123" s="1894"/>
      <c r="AH123" s="1894"/>
      <c r="AI123" s="1894"/>
      <c r="AJ123" s="1894"/>
      <c r="AK123" s="1894"/>
      <c r="AL123" s="1894"/>
      <c r="AM123" s="1894"/>
      <c r="AN123" s="1894"/>
      <c r="AO123" s="1894"/>
      <c r="AP123" s="1894"/>
      <c r="AQ123" s="1894"/>
      <c r="AR123" s="1894"/>
      <c r="AS123" s="1894"/>
      <c r="AT123" s="1894"/>
      <c r="AU123" s="1894"/>
      <c r="AV123" s="1894"/>
      <c r="AW123" s="1894"/>
      <c r="AX123" s="1894"/>
      <c r="AY123" s="1894"/>
      <c r="AZ123" s="1894"/>
      <c r="BA123" s="1894"/>
      <c r="BB123" s="1894"/>
      <c r="BC123" s="1894"/>
      <c r="BD123" s="1894"/>
      <c r="BE123" s="1894"/>
      <c r="BF123" s="1894"/>
      <c r="BG123" s="1894"/>
      <c r="BH123" s="1894"/>
      <c r="BI123" s="1894"/>
      <c r="BJ123" s="1894"/>
      <c r="BK123" s="1894"/>
      <c r="BL123" s="1894"/>
      <c r="BM123" s="1894"/>
      <c r="BN123" s="1894"/>
      <c r="BO123" s="1894"/>
      <c r="BP123" s="1894"/>
      <c r="BQ123" s="1894"/>
      <c r="BR123" s="1894"/>
      <c r="BS123" s="1894"/>
      <c r="BT123" s="1894"/>
      <c r="BU123" s="1894"/>
      <c r="BV123" s="1894"/>
      <c r="BW123" s="1894"/>
      <c r="BX123" s="1894"/>
      <c r="BY123" s="1894"/>
      <c r="BZ123" s="1894"/>
      <c r="CA123" s="1894"/>
      <c r="CB123" s="1894"/>
      <c r="CC123" s="1894"/>
    </row>
    <row r="124" spans="1:81" s="1892" customFormat="1">
      <c r="A124" s="2898"/>
      <c r="B124" s="1894"/>
      <c r="C124" s="1894"/>
      <c r="D124" s="1894"/>
      <c r="E124" s="1894"/>
      <c r="F124" s="2898"/>
      <c r="G124" s="1894"/>
      <c r="H124" s="1894"/>
      <c r="I124" s="1894"/>
      <c r="J124" s="1894"/>
      <c r="K124" s="1894"/>
      <c r="L124" s="1894"/>
      <c r="M124" s="1894"/>
      <c r="N124" s="1894"/>
      <c r="O124" s="1894"/>
      <c r="P124" s="1894"/>
      <c r="Q124" s="1894"/>
      <c r="R124" s="1894"/>
      <c r="S124" s="1894"/>
      <c r="T124" s="1894"/>
      <c r="U124" s="1894"/>
      <c r="V124" s="1894"/>
      <c r="W124" s="1894"/>
      <c r="X124" s="1894"/>
      <c r="Y124" s="1894"/>
      <c r="Z124" s="1894"/>
      <c r="AA124" s="1894"/>
      <c r="AB124" s="1894"/>
      <c r="AC124" s="1894"/>
      <c r="AD124" s="1894"/>
      <c r="AE124" s="1894"/>
      <c r="AF124" s="1894"/>
      <c r="AG124" s="1894"/>
      <c r="AH124" s="1894"/>
      <c r="AI124" s="1894"/>
      <c r="AJ124" s="1894"/>
      <c r="AK124" s="1894"/>
      <c r="AL124" s="1894"/>
      <c r="AM124" s="1894"/>
      <c r="AN124" s="1894"/>
      <c r="AO124" s="1894"/>
      <c r="AP124" s="1894"/>
      <c r="AQ124" s="1894"/>
      <c r="AR124" s="1894"/>
      <c r="AS124" s="1894"/>
      <c r="AT124" s="1894"/>
      <c r="AU124" s="1894"/>
      <c r="AV124" s="1894"/>
      <c r="AW124" s="1894"/>
      <c r="AX124" s="1894"/>
      <c r="AY124" s="1894"/>
      <c r="AZ124" s="1894"/>
      <c r="BA124" s="1894"/>
      <c r="BB124" s="1894"/>
      <c r="BC124" s="1894"/>
      <c r="BD124" s="1894"/>
      <c r="BE124" s="1894"/>
      <c r="BF124" s="1894"/>
      <c r="BG124" s="1894"/>
      <c r="BH124" s="1894"/>
      <c r="BI124" s="1894"/>
      <c r="BJ124" s="1894"/>
      <c r="BK124" s="1894"/>
      <c r="BL124" s="1894"/>
      <c r="BM124" s="1894"/>
      <c r="BN124" s="1894"/>
      <c r="BO124" s="1894"/>
      <c r="BP124" s="1894"/>
      <c r="BQ124" s="1894"/>
      <c r="BR124" s="1894"/>
      <c r="BS124" s="1894"/>
      <c r="BT124" s="1894"/>
      <c r="BU124" s="1894"/>
      <c r="BV124" s="1894"/>
      <c r="BW124" s="1894"/>
      <c r="BX124" s="1894"/>
      <c r="BY124" s="1894"/>
      <c r="BZ124" s="1894"/>
      <c r="CA124" s="1894"/>
      <c r="CB124" s="1894"/>
      <c r="CC124" s="1894"/>
    </row>
    <row r="125" spans="1:81" s="1892" customFormat="1">
      <c r="A125" s="2898"/>
      <c r="B125" s="1894"/>
      <c r="C125" s="1894"/>
      <c r="D125" s="1894"/>
      <c r="E125" s="1894"/>
      <c r="F125" s="2898"/>
      <c r="G125" s="1894"/>
      <c r="H125" s="1894"/>
      <c r="I125" s="1894"/>
      <c r="J125" s="1894"/>
      <c r="K125" s="1894"/>
      <c r="L125" s="1894"/>
      <c r="M125" s="1894"/>
      <c r="N125" s="1894"/>
      <c r="O125" s="1894"/>
      <c r="P125" s="1894"/>
      <c r="Q125" s="1894"/>
      <c r="R125" s="1894"/>
      <c r="S125" s="1894"/>
      <c r="T125" s="1894"/>
      <c r="U125" s="1894"/>
      <c r="V125" s="1894"/>
      <c r="W125" s="1894"/>
      <c r="X125" s="1894"/>
      <c r="Y125" s="1894"/>
      <c r="Z125" s="1894"/>
      <c r="AA125" s="1894"/>
      <c r="AB125" s="1894"/>
      <c r="AC125" s="1894"/>
      <c r="AD125" s="1894"/>
      <c r="AE125" s="1894"/>
      <c r="AF125" s="1894"/>
      <c r="AG125" s="1894"/>
      <c r="AH125" s="1894"/>
      <c r="AI125" s="1894"/>
      <c r="AJ125" s="1894"/>
      <c r="AK125" s="1894"/>
      <c r="AL125" s="1894"/>
      <c r="AM125" s="1894"/>
      <c r="AN125" s="1894"/>
      <c r="AO125" s="1894"/>
      <c r="AP125" s="1894"/>
      <c r="AQ125" s="1894"/>
      <c r="AR125" s="1894"/>
      <c r="AS125" s="1894"/>
      <c r="AT125" s="1894"/>
      <c r="AU125" s="1894"/>
      <c r="AV125" s="1894"/>
      <c r="AW125" s="1894"/>
      <c r="AX125" s="1894"/>
      <c r="AY125" s="1894"/>
      <c r="AZ125" s="1894"/>
      <c r="BA125" s="1894"/>
      <c r="BB125" s="1894"/>
      <c r="BC125" s="1894"/>
      <c r="BD125" s="1894"/>
      <c r="BE125" s="1894"/>
      <c r="BF125" s="1894"/>
      <c r="BG125" s="1894"/>
      <c r="BH125" s="1894"/>
      <c r="BI125" s="1894"/>
      <c r="BJ125" s="1894"/>
      <c r="BK125" s="1894"/>
      <c r="BL125" s="1894"/>
      <c r="BM125" s="1894"/>
      <c r="BN125" s="1894"/>
      <c r="BO125" s="1894"/>
      <c r="BP125" s="1894"/>
      <c r="BQ125" s="1894"/>
      <c r="BR125" s="1894"/>
      <c r="BS125" s="1894"/>
      <c r="BT125" s="1894"/>
      <c r="BU125" s="1894"/>
      <c r="BV125" s="1894"/>
      <c r="BW125" s="1894"/>
      <c r="BX125" s="1894"/>
      <c r="BY125" s="1894"/>
      <c r="BZ125" s="1894"/>
      <c r="CA125" s="1894"/>
      <c r="CB125" s="1894"/>
      <c r="CC125" s="1894"/>
    </row>
    <row r="126" spans="1:81" s="1892" customFormat="1">
      <c r="A126" s="2898"/>
      <c r="B126" s="1894"/>
      <c r="C126" s="1894"/>
      <c r="D126" s="1894"/>
      <c r="E126" s="1894"/>
      <c r="F126" s="2898"/>
      <c r="G126" s="1894"/>
      <c r="H126" s="1894"/>
      <c r="I126" s="1894"/>
      <c r="J126" s="1894"/>
      <c r="K126" s="1894"/>
      <c r="L126" s="1894"/>
      <c r="M126" s="1894"/>
      <c r="N126" s="1894"/>
      <c r="O126" s="1894"/>
      <c r="P126" s="1894"/>
      <c r="Q126" s="1894"/>
      <c r="R126" s="1894"/>
      <c r="S126" s="1894"/>
      <c r="T126" s="1894"/>
      <c r="U126" s="1894"/>
      <c r="V126" s="1894"/>
      <c r="W126" s="1894"/>
      <c r="X126" s="1894"/>
      <c r="Y126" s="1894"/>
      <c r="Z126" s="1894"/>
      <c r="AA126" s="1894"/>
      <c r="AB126" s="1894"/>
      <c r="AC126" s="1894"/>
      <c r="AD126" s="1894"/>
      <c r="AE126" s="1894"/>
      <c r="AF126" s="1894"/>
      <c r="AG126" s="1894"/>
      <c r="AH126" s="1894"/>
      <c r="AI126" s="1894"/>
      <c r="AJ126" s="1894"/>
      <c r="AK126" s="1894"/>
      <c r="AL126" s="1894"/>
      <c r="AM126" s="1894"/>
      <c r="AN126" s="1894"/>
      <c r="AO126" s="1894"/>
      <c r="AP126" s="1894"/>
      <c r="AQ126" s="1894"/>
      <c r="AR126" s="1894"/>
      <c r="AS126" s="1894"/>
      <c r="AT126" s="1894"/>
      <c r="AU126" s="1894"/>
      <c r="AV126" s="1894"/>
      <c r="AW126" s="1894"/>
      <c r="AX126" s="1894"/>
      <c r="AY126" s="1894"/>
      <c r="AZ126" s="1894"/>
      <c r="BA126" s="1894"/>
      <c r="BB126" s="1894"/>
      <c r="BC126" s="1894"/>
      <c r="BD126" s="1894"/>
      <c r="BE126" s="1894"/>
      <c r="BF126" s="1894"/>
      <c r="BG126" s="1894"/>
      <c r="BH126" s="1894"/>
      <c r="BI126" s="1894"/>
      <c r="BJ126" s="1894"/>
      <c r="BK126" s="1894"/>
      <c r="BL126" s="1894"/>
      <c r="BM126" s="1894"/>
      <c r="BN126" s="1894"/>
      <c r="BO126" s="1894"/>
      <c r="BP126" s="1894"/>
      <c r="BQ126" s="1894"/>
      <c r="BR126" s="1894"/>
      <c r="BS126" s="1894"/>
      <c r="BT126" s="1894"/>
      <c r="BU126" s="1894"/>
      <c r="BV126" s="1894"/>
      <c r="BW126" s="1894"/>
      <c r="BX126" s="1894"/>
      <c r="BY126" s="1894"/>
      <c r="BZ126" s="1894"/>
      <c r="CA126" s="1894"/>
      <c r="CB126" s="1894"/>
      <c r="CC126" s="1894"/>
    </row>
    <row r="127" spans="1:81" s="1892" customFormat="1">
      <c r="A127" s="2898"/>
      <c r="B127" s="1894"/>
      <c r="C127" s="1894"/>
      <c r="D127" s="1894"/>
      <c r="E127" s="1894"/>
      <c r="F127" s="2898"/>
      <c r="G127" s="1894"/>
      <c r="H127" s="1894"/>
      <c r="I127" s="1894"/>
      <c r="J127" s="1894"/>
      <c r="K127" s="1894"/>
      <c r="L127" s="1894"/>
      <c r="M127" s="1894"/>
      <c r="N127" s="1894"/>
      <c r="O127" s="1894"/>
      <c r="P127" s="1894"/>
      <c r="Q127" s="1894"/>
      <c r="R127" s="1894"/>
      <c r="S127" s="1894"/>
      <c r="T127" s="1894"/>
      <c r="U127" s="1894"/>
      <c r="V127" s="1894"/>
      <c r="W127" s="1894"/>
      <c r="X127" s="1894"/>
      <c r="Y127" s="1894"/>
      <c r="Z127" s="1894"/>
      <c r="AA127" s="1894"/>
      <c r="AB127" s="1894"/>
      <c r="AC127" s="1894"/>
      <c r="AD127" s="1894"/>
      <c r="AE127" s="1894"/>
      <c r="AF127" s="1894"/>
      <c r="AG127" s="1894"/>
      <c r="AH127" s="1894"/>
      <c r="AI127" s="1894"/>
      <c r="AJ127" s="1894"/>
      <c r="AK127" s="1894"/>
      <c r="AL127" s="1894"/>
      <c r="AM127" s="1894"/>
      <c r="AN127" s="1894"/>
      <c r="AO127" s="1894"/>
      <c r="AP127" s="1894"/>
      <c r="AQ127" s="1894"/>
      <c r="AR127" s="1894"/>
      <c r="AS127" s="1894"/>
      <c r="AT127" s="1894"/>
      <c r="AU127" s="1894"/>
      <c r="AV127" s="1894"/>
      <c r="AW127" s="1894"/>
      <c r="AX127" s="1894"/>
      <c r="AY127" s="1894"/>
      <c r="AZ127" s="1894"/>
      <c r="BA127" s="1894"/>
      <c r="BB127" s="1894"/>
      <c r="BC127" s="1894"/>
      <c r="BD127" s="1894"/>
      <c r="BE127" s="1894"/>
      <c r="BF127" s="1894"/>
      <c r="BG127" s="1894"/>
      <c r="BH127" s="1894"/>
      <c r="BI127" s="1894"/>
      <c r="BJ127" s="1894"/>
      <c r="BK127" s="1894"/>
      <c r="BL127" s="1894"/>
      <c r="BM127" s="1894"/>
      <c r="BN127" s="1894"/>
      <c r="BO127" s="1894"/>
      <c r="BP127" s="1894"/>
      <c r="BQ127" s="1894"/>
      <c r="BR127" s="1894"/>
      <c r="BS127" s="1894"/>
      <c r="BT127" s="1894"/>
      <c r="BU127" s="1894"/>
      <c r="BV127" s="1894"/>
      <c r="BW127" s="1894"/>
      <c r="BX127" s="1894"/>
      <c r="BY127" s="1894"/>
      <c r="BZ127" s="1894"/>
      <c r="CA127" s="1894"/>
      <c r="CB127" s="1894"/>
      <c r="CC127" s="1894"/>
    </row>
    <row r="128" spans="1:81" s="1892" customFormat="1">
      <c r="A128" s="2898"/>
      <c r="B128" s="1894"/>
      <c r="C128" s="1894"/>
      <c r="D128" s="1894"/>
      <c r="E128" s="1894"/>
      <c r="F128" s="2898"/>
      <c r="G128" s="1894"/>
      <c r="H128" s="1894"/>
      <c r="I128" s="1894"/>
      <c r="J128" s="1894"/>
      <c r="K128" s="1894"/>
      <c r="L128" s="1894"/>
      <c r="M128" s="1894"/>
      <c r="N128" s="1894"/>
      <c r="O128" s="1894"/>
      <c r="P128" s="1894"/>
      <c r="Q128" s="1894"/>
      <c r="R128" s="1894"/>
      <c r="S128" s="1894"/>
      <c r="T128" s="1894"/>
      <c r="U128" s="1894"/>
      <c r="V128" s="1894"/>
      <c r="W128" s="1894"/>
      <c r="X128" s="1894"/>
      <c r="Y128" s="1894"/>
      <c r="Z128" s="1894"/>
      <c r="AA128" s="1894"/>
      <c r="AB128" s="1894"/>
      <c r="AC128" s="1894"/>
      <c r="AD128" s="1894"/>
      <c r="AE128" s="1894"/>
      <c r="AF128" s="1894"/>
      <c r="AG128" s="1894"/>
      <c r="AH128" s="1894"/>
      <c r="AI128" s="1894"/>
      <c r="AJ128" s="1894"/>
      <c r="AK128" s="1894"/>
      <c r="AL128" s="1894"/>
      <c r="AM128" s="1894"/>
      <c r="AN128" s="1894"/>
      <c r="AO128" s="1894"/>
      <c r="AP128" s="1894"/>
      <c r="AQ128" s="1894"/>
      <c r="AR128" s="1894"/>
      <c r="AS128" s="1894"/>
      <c r="AT128" s="1894"/>
      <c r="AU128" s="1894"/>
      <c r="AV128" s="1894"/>
      <c r="AW128" s="1894"/>
      <c r="AX128" s="1894"/>
      <c r="AY128" s="1894"/>
      <c r="AZ128" s="1894"/>
      <c r="BA128" s="1894"/>
      <c r="BB128" s="1894"/>
      <c r="BC128" s="1894"/>
      <c r="BD128" s="1894"/>
      <c r="BE128" s="1894"/>
      <c r="BF128" s="1894"/>
      <c r="BG128" s="1894"/>
      <c r="BH128" s="1894"/>
      <c r="BI128" s="1894"/>
      <c r="BJ128" s="1894"/>
      <c r="BK128" s="1894"/>
      <c r="BL128" s="1894"/>
      <c r="BM128" s="1894"/>
      <c r="BN128" s="1894"/>
      <c r="BO128" s="1894"/>
      <c r="BP128" s="1894"/>
      <c r="BQ128" s="1894"/>
      <c r="BR128" s="1894"/>
      <c r="BS128" s="1894"/>
      <c r="BT128" s="1894"/>
      <c r="BU128" s="1894"/>
      <c r="BV128" s="1894"/>
      <c r="BW128" s="1894"/>
      <c r="BX128" s="1894"/>
      <c r="BY128" s="1894"/>
      <c r="BZ128" s="1894"/>
      <c r="CA128" s="1894"/>
      <c r="CB128" s="1894"/>
      <c r="CC128" s="1894"/>
    </row>
    <row r="129" spans="1:81" s="1892" customFormat="1">
      <c r="A129" s="2898"/>
      <c r="B129" s="1894"/>
      <c r="C129" s="1894"/>
      <c r="D129" s="1894"/>
      <c r="E129" s="1894"/>
      <c r="F129" s="2898"/>
      <c r="G129" s="1894"/>
      <c r="H129" s="1894"/>
      <c r="I129" s="1894"/>
      <c r="J129" s="1894"/>
      <c r="K129" s="1894"/>
      <c r="L129" s="1894"/>
      <c r="M129" s="1894"/>
      <c r="N129" s="1894"/>
      <c r="O129" s="1894"/>
      <c r="P129" s="1894"/>
      <c r="Q129" s="1894"/>
      <c r="R129" s="1894"/>
      <c r="S129" s="1894"/>
      <c r="T129" s="1894"/>
      <c r="U129" s="1894"/>
      <c r="V129" s="1894"/>
      <c r="W129" s="1894"/>
      <c r="X129" s="1894"/>
      <c r="Y129" s="1894"/>
      <c r="Z129" s="1894"/>
      <c r="AA129" s="1894"/>
      <c r="AB129" s="1894"/>
      <c r="AC129" s="1894"/>
      <c r="AD129" s="1894"/>
      <c r="AE129" s="1894"/>
      <c r="AF129" s="1894"/>
      <c r="AG129" s="1894"/>
      <c r="AH129" s="1894"/>
      <c r="AI129" s="1894"/>
      <c r="AJ129" s="1894"/>
      <c r="AK129" s="1894"/>
      <c r="AL129" s="1894"/>
      <c r="AM129" s="1894"/>
      <c r="AN129" s="1894"/>
      <c r="AO129" s="1894"/>
      <c r="AP129" s="1894"/>
      <c r="AQ129" s="1894"/>
      <c r="AR129" s="1894"/>
      <c r="AS129" s="1894"/>
      <c r="AT129" s="1894"/>
      <c r="AU129" s="1894"/>
      <c r="AV129" s="1894"/>
      <c r="AW129" s="1894"/>
      <c r="AX129" s="1894"/>
      <c r="AY129" s="1894"/>
      <c r="AZ129" s="1894"/>
      <c r="BA129" s="1894"/>
      <c r="BB129" s="1894"/>
      <c r="BC129" s="1894"/>
      <c r="BD129" s="1894"/>
      <c r="BE129" s="1894"/>
      <c r="BF129" s="1894"/>
      <c r="BG129" s="1894"/>
      <c r="BH129" s="1894"/>
      <c r="BI129" s="1894"/>
      <c r="BJ129" s="1894"/>
      <c r="BK129" s="1894"/>
      <c r="BL129" s="1894"/>
      <c r="BM129" s="1894"/>
      <c r="BN129" s="1894"/>
      <c r="BO129" s="1894"/>
      <c r="BP129" s="1894"/>
      <c r="BQ129" s="1894"/>
      <c r="BR129" s="1894"/>
      <c r="BS129" s="1894"/>
      <c r="BT129" s="1894"/>
      <c r="BU129" s="1894"/>
      <c r="BV129" s="1894"/>
      <c r="BW129" s="1894"/>
      <c r="BX129" s="1894"/>
      <c r="BY129" s="1894"/>
      <c r="BZ129" s="1894"/>
      <c r="CA129" s="1894"/>
      <c r="CB129" s="1894"/>
      <c r="CC129" s="1894"/>
    </row>
    <row r="130" spans="1:81" s="1892" customFormat="1">
      <c r="A130" s="2898"/>
      <c r="B130" s="1894"/>
      <c r="C130" s="1894"/>
      <c r="D130" s="1894"/>
      <c r="E130" s="1894"/>
      <c r="F130" s="2898"/>
      <c r="G130" s="1894"/>
      <c r="H130" s="1894"/>
      <c r="I130" s="1894"/>
      <c r="J130" s="1894"/>
      <c r="K130" s="1894"/>
      <c r="L130" s="1894"/>
      <c r="M130" s="1894"/>
      <c r="N130" s="1894"/>
      <c r="O130" s="1894"/>
      <c r="P130" s="1894"/>
      <c r="Q130" s="1894"/>
      <c r="R130" s="1894"/>
      <c r="S130" s="1894"/>
      <c r="T130" s="1894"/>
      <c r="U130" s="1894"/>
      <c r="V130" s="1894"/>
      <c r="W130" s="1894"/>
      <c r="X130" s="1894"/>
      <c r="Y130" s="1894"/>
      <c r="Z130" s="1894"/>
      <c r="AA130" s="1894"/>
      <c r="AB130" s="1894"/>
      <c r="AC130" s="1894"/>
      <c r="AD130" s="1894"/>
      <c r="AE130" s="1894"/>
      <c r="AF130" s="1894"/>
      <c r="AG130" s="1894"/>
      <c r="AH130" s="1894"/>
      <c r="AI130" s="1894"/>
      <c r="AJ130" s="1894"/>
      <c r="AK130" s="1894"/>
      <c r="AL130" s="1894"/>
      <c r="AM130" s="1894"/>
      <c r="AN130" s="1894"/>
      <c r="AO130" s="1894"/>
      <c r="AP130" s="1894"/>
      <c r="AQ130" s="1894"/>
      <c r="AR130" s="1894"/>
      <c r="AS130" s="1894"/>
      <c r="AT130" s="1894"/>
      <c r="AU130" s="1894"/>
      <c r="AV130" s="1894"/>
      <c r="AW130" s="1894"/>
      <c r="AX130" s="1894"/>
      <c r="AY130" s="1894"/>
      <c r="AZ130" s="1894"/>
      <c r="BA130" s="1894"/>
      <c r="BB130" s="1894"/>
      <c r="BC130" s="1894"/>
      <c r="BD130" s="1894"/>
      <c r="BE130" s="1894"/>
      <c r="BF130" s="1894"/>
      <c r="BG130" s="1894"/>
      <c r="BH130" s="1894"/>
      <c r="BI130" s="1894"/>
      <c r="BJ130" s="1894"/>
      <c r="BK130" s="1894"/>
      <c r="BL130" s="1894"/>
      <c r="BM130" s="1894"/>
      <c r="BN130" s="1894"/>
      <c r="BO130" s="1894"/>
      <c r="BP130" s="1894"/>
      <c r="BQ130" s="1894"/>
      <c r="BR130" s="1894"/>
      <c r="BS130" s="1894"/>
      <c r="BT130" s="1894"/>
      <c r="BU130" s="1894"/>
      <c r="BV130" s="1894"/>
      <c r="BW130" s="1894"/>
      <c r="BX130" s="1894"/>
      <c r="BY130" s="1894"/>
      <c r="BZ130" s="1894"/>
      <c r="CA130" s="1894"/>
      <c r="CB130" s="1894"/>
      <c r="CC130" s="1894"/>
    </row>
    <row r="131" spans="1:81" s="1892" customFormat="1">
      <c r="A131" s="2898"/>
      <c r="B131" s="1894"/>
      <c r="C131" s="1894"/>
      <c r="D131" s="1894"/>
      <c r="E131" s="1894"/>
      <c r="F131" s="2898"/>
      <c r="G131" s="1894"/>
      <c r="H131" s="1894"/>
      <c r="I131" s="1894"/>
      <c r="J131" s="1894"/>
      <c r="K131" s="1894"/>
      <c r="L131" s="1894"/>
      <c r="M131" s="1894"/>
      <c r="N131" s="1894"/>
      <c r="O131" s="1894"/>
      <c r="P131" s="1894"/>
      <c r="Q131" s="1894"/>
      <c r="R131" s="1894"/>
      <c r="S131" s="1894"/>
      <c r="T131" s="1894"/>
      <c r="U131" s="1894"/>
      <c r="V131" s="1894"/>
      <c r="W131" s="1894"/>
      <c r="X131" s="1894"/>
      <c r="Y131" s="1894"/>
      <c r="Z131" s="1894"/>
      <c r="AA131" s="1894"/>
      <c r="AB131" s="1894"/>
      <c r="AC131" s="1894"/>
      <c r="AD131" s="1894"/>
      <c r="AE131" s="1894"/>
      <c r="AF131" s="1894"/>
      <c r="AG131" s="1894"/>
      <c r="AH131" s="1894"/>
      <c r="AI131" s="1894"/>
      <c r="AJ131" s="1894"/>
      <c r="AK131" s="1894"/>
      <c r="AL131" s="1894"/>
      <c r="AM131" s="1894"/>
      <c r="AN131" s="1894"/>
      <c r="AO131" s="1894"/>
      <c r="AP131" s="1894"/>
      <c r="AQ131" s="1894"/>
      <c r="AR131" s="1894"/>
      <c r="AS131" s="1894"/>
      <c r="AT131" s="1894"/>
      <c r="AU131" s="1894"/>
      <c r="AV131" s="1894"/>
      <c r="AW131" s="1894"/>
      <c r="AX131" s="1894"/>
      <c r="AY131" s="1894"/>
      <c r="AZ131" s="1894"/>
      <c r="BA131" s="1894"/>
      <c r="BB131" s="1894"/>
      <c r="BC131" s="1894"/>
      <c r="BD131" s="1894"/>
      <c r="BE131" s="1894"/>
      <c r="BF131" s="1894"/>
      <c r="BG131" s="1894"/>
      <c r="BH131" s="1894"/>
      <c r="BI131" s="1894"/>
      <c r="BJ131" s="1894"/>
      <c r="BK131" s="1894"/>
      <c r="BL131" s="1894"/>
      <c r="BM131" s="1894"/>
      <c r="BN131" s="1894"/>
      <c r="BO131" s="1894"/>
      <c r="BP131" s="1894"/>
      <c r="BQ131" s="1894"/>
      <c r="BR131" s="1894"/>
      <c r="BS131" s="1894"/>
      <c r="BT131" s="1894"/>
      <c r="BU131" s="1894"/>
      <c r="BV131" s="1894"/>
      <c r="BW131" s="1894"/>
      <c r="BX131" s="1894"/>
      <c r="BY131" s="1894"/>
      <c r="BZ131" s="1894"/>
      <c r="CA131" s="1894"/>
      <c r="CB131" s="1894"/>
      <c r="CC131" s="1894"/>
    </row>
    <row r="132" spans="1:81" s="1892" customFormat="1">
      <c r="A132" s="2898"/>
      <c r="B132" s="1894"/>
      <c r="C132" s="1894"/>
      <c r="D132" s="1894"/>
      <c r="E132" s="1894"/>
      <c r="F132" s="2898"/>
      <c r="G132" s="1894"/>
      <c r="H132" s="1894"/>
      <c r="I132" s="1894"/>
      <c r="J132" s="1894"/>
      <c r="K132" s="1894"/>
      <c r="L132" s="1894"/>
      <c r="M132" s="1894"/>
      <c r="N132" s="1894"/>
      <c r="O132" s="1894"/>
      <c r="P132" s="1894"/>
      <c r="Q132" s="1894"/>
      <c r="R132" s="1894"/>
      <c r="S132" s="1894"/>
      <c r="T132" s="1894"/>
      <c r="U132" s="1894"/>
      <c r="V132" s="1894"/>
      <c r="W132" s="1894"/>
      <c r="X132" s="1894"/>
      <c r="Y132" s="1894"/>
      <c r="Z132" s="1894"/>
      <c r="AA132" s="1894"/>
      <c r="AB132" s="1894"/>
      <c r="AC132" s="1894"/>
      <c r="AD132" s="1894"/>
      <c r="AE132" s="1894"/>
      <c r="AF132" s="1894"/>
      <c r="AG132" s="1894"/>
      <c r="AH132" s="1894"/>
      <c r="AI132" s="1894"/>
      <c r="AJ132" s="1894"/>
      <c r="AK132" s="1894"/>
      <c r="AL132" s="1894"/>
      <c r="AM132" s="1894"/>
      <c r="AN132" s="1894"/>
      <c r="AO132" s="1894"/>
      <c r="AP132" s="1894"/>
      <c r="AQ132" s="1894"/>
      <c r="AR132" s="1894"/>
      <c r="AS132" s="1894"/>
      <c r="AT132" s="1894"/>
      <c r="AU132" s="1894"/>
      <c r="AV132" s="1894"/>
      <c r="AW132" s="1894"/>
      <c r="AX132" s="1894"/>
      <c r="AY132" s="1894"/>
      <c r="AZ132" s="1894"/>
      <c r="BA132" s="1894"/>
      <c r="BB132" s="1894"/>
      <c r="BC132" s="1894"/>
      <c r="BD132" s="1894"/>
      <c r="BE132" s="1894"/>
      <c r="BF132" s="1894"/>
      <c r="BG132" s="1894"/>
      <c r="BH132" s="1894"/>
      <c r="BI132" s="1894"/>
      <c r="BJ132" s="1894"/>
      <c r="BK132" s="1894"/>
      <c r="BL132" s="1894"/>
      <c r="BM132" s="1894"/>
      <c r="BN132" s="1894"/>
      <c r="BO132" s="1894"/>
      <c r="BP132" s="1894"/>
      <c r="BQ132" s="1894"/>
      <c r="BR132" s="1894"/>
      <c r="BS132" s="1894"/>
      <c r="BT132" s="1894"/>
      <c r="BU132" s="1894"/>
      <c r="BV132" s="1894"/>
      <c r="BW132" s="1894"/>
      <c r="BX132" s="1894"/>
      <c r="BY132" s="1894"/>
      <c r="BZ132" s="1894"/>
      <c r="CA132" s="1894"/>
      <c r="CB132" s="1894"/>
      <c r="CC132" s="1894"/>
    </row>
    <row r="133" spans="1:81" s="1892" customFormat="1">
      <c r="A133" s="2898"/>
      <c r="B133" s="1894"/>
      <c r="C133" s="1894"/>
      <c r="D133" s="1894"/>
      <c r="E133" s="1894"/>
      <c r="F133" s="2898"/>
      <c r="G133" s="1894"/>
      <c r="H133" s="1894"/>
      <c r="I133" s="1894"/>
      <c r="J133" s="1894"/>
      <c r="K133" s="1894"/>
      <c r="L133" s="1894"/>
      <c r="M133" s="1894"/>
      <c r="N133" s="1894"/>
      <c r="O133" s="1894"/>
      <c r="P133" s="1894"/>
      <c r="Q133" s="1894"/>
      <c r="R133" s="1894"/>
      <c r="S133" s="1894"/>
      <c r="T133" s="1894"/>
      <c r="U133" s="1894"/>
      <c r="V133" s="1894"/>
      <c r="W133" s="1894"/>
      <c r="X133" s="1894"/>
      <c r="Y133" s="1894"/>
      <c r="Z133" s="1894"/>
      <c r="AA133" s="1894"/>
      <c r="AB133" s="1894"/>
      <c r="AC133" s="1894"/>
      <c r="AD133" s="1894"/>
      <c r="AE133" s="1894"/>
      <c r="AF133" s="1894"/>
      <c r="AG133" s="1894"/>
      <c r="AH133" s="1894"/>
      <c r="AI133" s="1894"/>
      <c r="AJ133" s="1894"/>
      <c r="AK133" s="1894"/>
      <c r="AL133" s="1894"/>
      <c r="AM133" s="1894"/>
      <c r="AN133" s="1894"/>
      <c r="AO133" s="1894"/>
      <c r="AP133" s="1894"/>
      <c r="AQ133" s="1894"/>
      <c r="AR133" s="1894"/>
      <c r="AS133" s="1894"/>
      <c r="AT133" s="1894"/>
      <c r="AU133" s="1894"/>
      <c r="AV133" s="1894"/>
      <c r="AW133" s="1894"/>
      <c r="AX133" s="1894"/>
      <c r="AY133" s="1894"/>
      <c r="AZ133" s="1894"/>
      <c r="BA133" s="1894"/>
      <c r="BB133" s="1894"/>
      <c r="BC133" s="1894"/>
      <c r="BD133" s="1894"/>
      <c r="BE133" s="1894"/>
      <c r="BF133" s="1894"/>
      <c r="BG133" s="1894"/>
      <c r="BH133" s="1894"/>
      <c r="BI133" s="1894"/>
      <c r="BJ133" s="1894"/>
      <c r="BK133" s="1894"/>
      <c r="BL133" s="1894"/>
      <c r="BM133" s="1894"/>
      <c r="BN133" s="1894"/>
      <c r="BO133" s="1894"/>
      <c r="BP133" s="1894"/>
      <c r="BQ133" s="1894"/>
      <c r="BR133" s="1894"/>
      <c r="BS133" s="1894"/>
      <c r="BT133" s="1894"/>
      <c r="BU133" s="1894"/>
      <c r="BV133" s="1894"/>
      <c r="BW133" s="1894"/>
      <c r="BX133" s="1894"/>
      <c r="BY133" s="1894"/>
      <c r="BZ133" s="1894"/>
      <c r="CA133" s="1894"/>
      <c r="CB133" s="1894"/>
      <c r="CC133" s="1894"/>
    </row>
    <row r="134" spans="1:81" s="1892" customFormat="1">
      <c r="A134" s="2898"/>
      <c r="B134" s="1894"/>
      <c r="C134" s="1894"/>
      <c r="D134" s="1894"/>
      <c r="E134" s="1894"/>
      <c r="F134" s="2898"/>
      <c r="G134" s="1894"/>
      <c r="H134" s="1894"/>
      <c r="I134" s="1894"/>
      <c r="J134" s="1894"/>
      <c r="K134" s="1894"/>
      <c r="L134" s="1894"/>
      <c r="M134" s="1894"/>
      <c r="N134" s="1894"/>
      <c r="O134" s="1894"/>
      <c r="P134" s="1894"/>
      <c r="Q134" s="1894"/>
      <c r="R134" s="1894"/>
      <c r="S134" s="1894"/>
      <c r="T134" s="1894"/>
      <c r="U134" s="1894"/>
      <c r="V134" s="1894"/>
      <c r="W134" s="1894"/>
      <c r="X134" s="1894"/>
      <c r="Y134" s="1894"/>
      <c r="Z134" s="1894"/>
      <c r="AA134" s="1894"/>
      <c r="AB134" s="1894"/>
      <c r="AC134" s="1894"/>
      <c r="AD134" s="1894"/>
      <c r="AE134" s="1894"/>
      <c r="AF134" s="1894"/>
      <c r="AG134" s="1894"/>
      <c r="AH134" s="1894"/>
      <c r="AI134" s="1894"/>
      <c r="AJ134" s="1894"/>
      <c r="AK134" s="1894"/>
      <c r="AL134" s="1894"/>
      <c r="AM134" s="1894"/>
      <c r="AN134" s="1894"/>
      <c r="AO134" s="1894"/>
      <c r="AP134" s="1894"/>
      <c r="AQ134" s="1894"/>
      <c r="AR134" s="1894"/>
      <c r="AS134" s="1894"/>
      <c r="AT134" s="1894"/>
      <c r="AU134" s="1894"/>
      <c r="AV134" s="1894"/>
      <c r="AW134" s="1894"/>
      <c r="AX134" s="1894"/>
      <c r="AY134" s="1894"/>
      <c r="AZ134" s="1894"/>
      <c r="BA134" s="1894"/>
      <c r="BB134" s="1894"/>
      <c r="BC134" s="1894"/>
      <c r="BD134" s="1894"/>
      <c r="BE134" s="1894"/>
      <c r="BF134" s="1894"/>
      <c r="BG134" s="1894"/>
      <c r="BH134" s="1894"/>
      <c r="BI134" s="1894"/>
      <c r="BJ134" s="1894"/>
      <c r="BK134" s="1894"/>
      <c r="BL134" s="1894"/>
      <c r="BM134" s="1894"/>
      <c r="BN134" s="1894"/>
      <c r="BO134" s="1894"/>
      <c r="BP134" s="1894"/>
      <c r="BQ134" s="1894"/>
      <c r="BR134" s="1894"/>
      <c r="BS134" s="1894"/>
      <c r="BT134" s="1894"/>
      <c r="BU134" s="1894"/>
      <c r="BV134" s="1894"/>
      <c r="BW134" s="1894"/>
      <c r="BX134" s="1894"/>
      <c r="BY134" s="1894"/>
      <c r="BZ134" s="1894"/>
      <c r="CA134" s="1894"/>
      <c r="CB134" s="1894"/>
      <c r="CC134" s="1894"/>
    </row>
    <row r="135" spans="1:81" s="1892" customFormat="1">
      <c r="A135" s="2898"/>
      <c r="B135" s="1894"/>
      <c r="C135" s="1894"/>
      <c r="D135" s="1894"/>
      <c r="E135" s="1894"/>
      <c r="F135" s="2898"/>
      <c r="G135" s="1894"/>
      <c r="H135" s="1894"/>
      <c r="I135" s="1894"/>
      <c r="J135" s="1894"/>
      <c r="K135" s="1894"/>
      <c r="L135" s="1894"/>
      <c r="M135" s="1894"/>
      <c r="N135" s="1894"/>
      <c r="O135" s="1894"/>
      <c r="P135" s="1894"/>
      <c r="Q135" s="1894"/>
      <c r="R135" s="1894"/>
      <c r="S135" s="1894"/>
      <c r="T135" s="1894"/>
      <c r="U135" s="1894"/>
      <c r="V135" s="1894"/>
      <c r="W135" s="1894"/>
      <c r="X135" s="1894"/>
      <c r="Y135" s="1894"/>
      <c r="Z135" s="1894"/>
      <c r="AA135" s="1894"/>
      <c r="AB135" s="1894"/>
      <c r="AC135" s="1894"/>
      <c r="AD135" s="1894"/>
      <c r="AE135" s="1894"/>
      <c r="AF135" s="1894"/>
      <c r="AG135" s="1894"/>
      <c r="AH135" s="1894"/>
      <c r="AI135" s="1894"/>
      <c r="AJ135" s="1894"/>
      <c r="AK135" s="1894"/>
      <c r="AL135" s="1894"/>
      <c r="AM135" s="1894"/>
      <c r="AN135" s="1894"/>
      <c r="AO135" s="1894"/>
      <c r="AP135" s="1894"/>
      <c r="AQ135" s="1894"/>
      <c r="AR135" s="1894"/>
      <c r="AS135" s="1894"/>
      <c r="AT135" s="1894"/>
      <c r="AU135" s="1894"/>
      <c r="AV135" s="1894"/>
      <c r="AW135" s="1894"/>
      <c r="AX135" s="1894"/>
      <c r="AY135" s="1894"/>
      <c r="AZ135" s="1894"/>
      <c r="BA135" s="1894"/>
      <c r="BB135" s="1894"/>
      <c r="BC135" s="1894"/>
      <c r="BD135" s="1894"/>
      <c r="BE135" s="1894"/>
      <c r="BF135" s="1894"/>
      <c r="BG135" s="1894"/>
      <c r="BH135" s="1894"/>
      <c r="BI135" s="1894"/>
      <c r="BJ135" s="1894"/>
      <c r="BK135" s="1894"/>
      <c r="BL135" s="1894"/>
      <c r="BM135" s="1894"/>
      <c r="BN135" s="1894"/>
      <c r="BO135" s="1894"/>
      <c r="BP135" s="1894"/>
      <c r="BQ135" s="1894"/>
      <c r="BR135" s="1894"/>
      <c r="BS135" s="1894"/>
      <c r="BT135" s="1894"/>
      <c r="BU135" s="1894"/>
      <c r="BV135" s="1894"/>
      <c r="BW135" s="1894"/>
      <c r="BX135" s="1894"/>
      <c r="BY135" s="1894"/>
      <c r="BZ135" s="1894"/>
      <c r="CA135" s="1894"/>
      <c r="CB135" s="1894"/>
      <c r="CC135" s="1894"/>
    </row>
    <row r="136" spans="1:81" s="1892" customFormat="1">
      <c r="A136" s="2898"/>
      <c r="B136" s="1894"/>
      <c r="C136" s="1894"/>
      <c r="D136" s="1894"/>
      <c r="E136" s="1894"/>
      <c r="F136" s="2898"/>
      <c r="G136" s="1894"/>
      <c r="H136" s="1894"/>
      <c r="I136" s="1894"/>
      <c r="J136" s="1894"/>
      <c r="K136" s="1894"/>
      <c r="L136" s="1894"/>
      <c r="M136" s="1894"/>
      <c r="N136" s="1894"/>
      <c r="O136" s="1894"/>
      <c r="P136" s="1894"/>
      <c r="Q136" s="1894"/>
      <c r="R136" s="1894"/>
      <c r="S136" s="1894"/>
      <c r="T136" s="1894"/>
      <c r="U136" s="1894"/>
      <c r="V136" s="1894"/>
      <c r="W136" s="1894"/>
      <c r="X136" s="1894"/>
      <c r="Y136" s="1894"/>
      <c r="Z136" s="1894"/>
      <c r="AA136" s="1894"/>
      <c r="AB136" s="1894"/>
      <c r="AC136" s="1894"/>
      <c r="AD136" s="1894"/>
      <c r="AE136" s="1894"/>
      <c r="AF136" s="1894"/>
      <c r="AG136" s="1894"/>
      <c r="AH136" s="1894"/>
      <c r="AI136" s="1894"/>
      <c r="AJ136" s="1894"/>
      <c r="AK136" s="1894"/>
      <c r="AL136" s="1894"/>
      <c r="AM136" s="1894"/>
      <c r="AN136" s="1894"/>
      <c r="AO136" s="1894"/>
      <c r="AP136" s="1894"/>
      <c r="AQ136" s="1894"/>
      <c r="AR136" s="1894"/>
      <c r="AS136" s="1894"/>
      <c r="AT136" s="1894"/>
      <c r="AU136" s="1894"/>
      <c r="AV136" s="1894"/>
      <c r="AW136" s="1894"/>
      <c r="AX136" s="1894"/>
      <c r="AY136" s="1894"/>
      <c r="AZ136" s="1894"/>
      <c r="BA136" s="1894"/>
      <c r="BB136" s="1894"/>
      <c r="BC136" s="1894"/>
      <c r="BD136" s="1894"/>
      <c r="BE136" s="1894"/>
      <c r="BF136" s="1894"/>
      <c r="BG136" s="1894"/>
      <c r="BH136" s="1894"/>
      <c r="BI136" s="1894"/>
      <c r="BJ136" s="1894"/>
      <c r="BK136" s="1894"/>
      <c r="BL136" s="1894"/>
      <c r="BM136" s="1894"/>
      <c r="BN136" s="1894"/>
      <c r="BO136" s="1894"/>
      <c r="BP136" s="1894"/>
      <c r="BQ136" s="1894"/>
      <c r="BR136" s="1894"/>
      <c r="BS136" s="1894"/>
      <c r="BT136" s="1894"/>
      <c r="BU136" s="1894"/>
      <c r="BV136" s="1894"/>
      <c r="BW136" s="1894"/>
      <c r="BX136" s="1894"/>
      <c r="BY136" s="1894"/>
      <c r="BZ136" s="1894"/>
      <c r="CA136" s="1894"/>
      <c r="CB136" s="1894"/>
      <c r="CC136" s="1894"/>
    </row>
    <row r="137" spans="1:81" s="1892" customFormat="1">
      <c r="A137" s="2898"/>
      <c r="B137" s="1894"/>
      <c r="C137" s="1894"/>
      <c r="D137" s="1894"/>
      <c r="E137" s="1894"/>
      <c r="F137" s="2898"/>
      <c r="G137" s="1894"/>
      <c r="H137" s="1894"/>
      <c r="I137" s="1894"/>
      <c r="J137" s="1894"/>
      <c r="K137" s="1894"/>
      <c r="L137" s="1894"/>
      <c r="M137" s="1894"/>
      <c r="N137" s="1894"/>
      <c r="O137" s="1894"/>
      <c r="P137" s="1894"/>
      <c r="Q137" s="1894"/>
      <c r="R137" s="1894"/>
      <c r="S137" s="1894"/>
      <c r="T137" s="1894"/>
      <c r="U137" s="1894"/>
      <c r="V137" s="1894"/>
      <c r="W137" s="1894"/>
      <c r="X137" s="1894"/>
      <c r="Y137" s="1894"/>
      <c r="Z137" s="1894"/>
      <c r="AA137" s="1894"/>
      <c r="AB137" s="1894"/>
      <c r="AC137" s="1894"/>
      <c r="AD137" s="1894"/>
      <c r="AE137" s="1894"/>
      <c r="AF137" s="1894"/>
      <c r="AG137" s="1894"/>
      <c r="AH137" s="1894"/>
      <c r="AI137" s="1894"/>
      <c r="AJ137" s="1894"/>
      <c r="AK137" s="1894"/>
      <c r="AL137" s="1894"/>
      <c r="AM137" s="1894"/>
      <c r="AN137" s="1894"/>
      <c r="AO137" s="1894"/>
      <c r="AP137" s="1894"/>
      <c r="AQ137" s="1894"/>
      <c r="AR137" s="1894"/>
      <c r="AS137" s="1894"/>
      <c r="AT137" s="1894"/>
      <c r="AU137" s="1894"/>
      <c r="AV137" s="1894"/>
      <c r="AW137" s="1894"/>
      <c r="AX137" s="1894"/>
      <c r="AY137" s="1894"/>
      <c r="AZ137" s="1894"/>
      <c r="BA137" s="1894"/>
      <c r="BB137" s="1894"/>
      <c r="BC137" s="1894"/>
      <c r="BD137" s="1894"/>
      <c r="BE137" s="1894"/>
      <c r="BF137" s="1894"/>
      <c r="BG137" s="1894"/>
      <c r="BH137" s="1894"/>
      <c r="BI137" s="1894"/>
      <c r="BJ137" s="1894"/>
      <c r="BK137" s="1894"/>
      <c r="BL137" s="1894"/>
      <c r="BM137" s="1894"/>
      <c r="BN137" s="1894"/>
      <c r="BO137" s="1894"/>
      <c r="BP137" s="1894"/>
      <c r="BQ137" s="1894"/>
      <c r="BR137" s="1894"/>
      <c r="BS137" s="1894"/>
      <c r="BT137" s="1894"/>
      <c r="BU137" s="1894"/>
      <c r="BV137" s="1894"/>
      <c r="BW137" s="1894"/>
      <c r="BX137" s="1894"/>
      <c r="BY137" s="1894"/>
      <c r="BZ137" s="1894"/>
      <c r="CA137" s="1894"/>
      <c r="CB137" s="1894"/>
      <c r="CC137" s="1894"/>
    </row>
    <row r="138" spans="1:81" s="1892" customFormat="1">
      <c r="A138" s="2898"/>
      <c r="B138" s="1894"/>
      <c r="C138" s="1894"/>
      <c r="D138" s="1894"/>
      <c r="E138" s="1894"/>
      <c r="F138" s="2898"/>
      <c r="G138" s="1894"/>
      <c r="H138" s="1894"/>
      <c r="I138" s="1894"/>
      <c r="J138" s="1894"/>
      <c r="K138" s="1894"/>
      <c r="L138" s="1894"/>
      <c r="M138" s="1894"/>
      <c r="N138" s="1894"/>
      <c r="O138" s="1894"/>
      <c r="P138" s="1894"/>
      <c r="Q138" s="1894"/>
      <c r="R138" s="1894"/>
      <c r="S138" s="1894"/>
      <c r="T138" s="1894"/>
      <c r="U138" s="1894"/>
      <c r="V138" s="1894"/>
      <c r="W138" s="1894"/>
      <c r="X138" s="1894"/>
      <c r="Y138" s="1894"/>
      <c r="Z138" s="1894"/>
      <c r="AA138" s="1894"/>
      <c r="AB138" s="1894"/>
      <c r="AC138" s="1894"/>
      <c r="AD138" s="1894"/>
      <c r="AE138" s="1894"/>
      <c r="AF138" s="1894"/>
      <c r="AG138" s="1894"/>
      <c r="AH138" s="1894"/>
      <c r="AI138" s="1894"/>
      <c r="AJ138" s="1894"/>
      <c r="AK138" s="1894"/>
      <c r="AL138" s="1894"/>
      <c r="AM138" s="1894"/>
      <c r="AN138" s="1894"/>
      <c r="AO138" s="1894"/>
      <c r="AP138" s="1894"/>
      <c r="AQ138" s="1894"/>
      <c r="AR138" s="1894"/>
      <c r="AS138" s="1894"/>
      <c r="AT138" s="1894"/>
      <c r="AU138" s="1894"/>
      <c r="AV138" s="1894"/>
      <c r="AW138" s="1894"/>
      <c r="AX138" s="1894"/>
      <c r="AY138" s="1894"/>
      <c r="AZ138" s="1894"/>
      <c r="BA138" s="1894"/>
      <c r="BB138" s="1894"/>
      <c r="BC138" s="1894"/>
      <c r="BD138" s="1894"/>
      <c r="BE138" s="1894"/>
      <c r="BF138" s="1894"/>
      <c r="BG138" s="1894"/>
      <c r="BH138" s="1894"/>
      <c r="BI138" s="1894"/>
      <c r="BJ138" s="1894"/>
      <c r="BK138" s="1894"/>
      <c r="BL138" s="1894"/>
      <c r="BM138" s="1894"/>
      <c r="BN138" s="1894"/>
      <c r="BO138" s="1894"/>
      <c r="BP138" s="1894"/>
      <c r="BQ138" s="1894"/>
      <c r="BR138" s="1894"/>
      <c r="BS138" s="1894"/>
      <c r="BT138" s="1894"/>
      <c r="BU138" s="1894"/>
      <c r="BV138" s="1894"/>
      <c r="BW138" s="1894"/>
      <c r="BX138" s="1894"/>
      <c r="BY138" s="1894"/>
      <c r="BZ138" s="1894"/>
      <c r="CA138" s="1894"/>
      <c r="CB138" s="1894"/>
      <c r="CC138" s="1894"/>
    </row>
    <row r="139" spans="1:81" s="1892" customFormat="1">
      <c r="A139" s="2898"/>
      <c r="B139" s="1894"/>
      <c r="C139" s="1894"/>
      <c r="D139" s="1894"/>
      <c r="E139" s="1894"/>
      <c r="F139" s="2898"/>
      <c r="G139" s="1894"/>
      <c r="H139" s="1894"/>
      <c r="I139" s="1894"/>
      <c r="J139" s="1894"/>
      <c r="K139" s="1894"/>
      <c r="L139" s="1894"/>
      <c r="M139" s="1894"/>
      <c r="N139" s="1894"/>
      <c r="O139" s="1894"/>
      <c r="P139" s="1894"/>
      <c r="Q139" s="1894"/>
      <c r="R139" s="1894"/>
      <c r="S139" s="1894"/>
      <c r="T139" s="1894"/>
      <c r="U139" s="1894"/>
      <c r="V139" s="1894"/>
      <c r="W139" s="1894"/>
      <c r="X139" s="1894"/>
      <c r="Y139" s="1894"/>
      <c r="Z139" s="1894"/>
      <c r="AA139" s="1894"/>
      <c r="AB139" s="1894"/>
      <c r="AC139" s="1894"/>
      <c r="AD139" s="1894"/>
      <c r="AE139" s="1894"/>
      <c r="AF139" s="1894"/>
      <c r="AG139" s="1894"/>
      <c r="AH139" s="1894"/>
      <c r="AI139" s="1894"/>
      <c r="AJ139" s="1894"/>
      <c r="AK139" s="1894"/>
      <c r="AL139" s="1894"/>
      <c r="AM139" s="1894"/>
      <c r="AN139" s="1894"/>
      <c r="AO139" s="1894"/>
      <c r="AP139" s="1894"/>
      <c r="AQ139" s="1894"/>
      <c r="AR139" s="1894"/>
      <c r="AS139" s="1894"/>
      <c r="AT139" s="1894"/>
      <c r="AU139" s="1894"/>
      <c r="AV139" s="1894"/>
      <c r="AW139" s="1894"/>
      <c r="AX139" s="1894"/>
      <c r="AY139" s="1894"/>
      <c r="AZ139" s="1894"/>
      <c r="BA139" s="1894"/>
      <c r="BB139" s="1894"/>
      <c r="BC139" s="1894"/>
      <c r="BD139" s="1894"/>
      <c r="BE139" s="1894"/>
      <c r="BF139" s="1894"/>
      <c r="BG139" s="1894"/>
      <c r="BH139" s="1894"/>
      <c r="BI139" s="1894"/>
      <c r="BJ139" s="1894"/>
      <c r="BK139" s="1894"/>
      <c r="BL139" s="1894"/>
      <c r="BM139" s="1894"/>
      <c r="BN139" s="1894"/>
      <c r="BO139" s="1894"/>
      <c r="BP139" s="1894"/>
      <c r="BQ139" s="1894"/>
      <c r="BR139" s="1894"/>
      <c r="BS139" s="1894"/>
      <c r="BT139" s="1894"/>
      <c r="BU139" s="1894"/>
      <c r="BV139" s="1894"/>
      <c r="BW139" s="1894"/>
      <c r="BX139" s="1894"/>
      <c r="BY139" s="1894"/>
      <c r="BZ139" s="1894"/>
      <c r="CA139" s="1894"/>
      <c r="CB139" s="1894"/>
      <c r="CC139" s="1894"/>
    </row>
    <row r="140" spans="1:81" s="1892" customFormat="1">
      <c r="A140" s="2898"/>
      <c r="B140" s="1894"/>
      <c r="C140" s="1894"/>
      <c r="D140" s="1894"/>
      <c r="E140" s="1894"/>
      <c r="F140" s="2898"/>
      <c r="G140" s="1894"/>
      <c r="H140" s="1894"/>
      <c r="I140" s="1894"/>
      <c r="J140" s="1894"/>
      <c r="K140" s="1894"/>
      <c r="L140" s="1894"/>
      <c r="M140" s="1894"/>
      <c r="N140" s="1894"/>
      <c r="O140" s="1894"/>
      <c r="P140" s="1894"/>
      <c r="Q140" s="1894"/>
      <c r="R140" s="1894"/>
      <c r="S140" s="1894"/>
      <c r="T140" s="1894"/>
      <c r="U140" s="1894"/>
      <c r="V140" s="1894"/>
      <c r="W140" s="1894"/>
      <c r="X140" s="1894"/>
      <c r="Y140" s="1894"/>
      <c r="Z140" s="1894"/>
      <c r="AA140" s="1894"/>
      <c r="AB140" s="1894"/>
      <c r="AC140" s="1894"/>
      <c r="AD140" s="1894"/>
      <c r="AE140" s="1894"/>
      <c r="AF140" s="1894"/>
      <c r="AG140" s="1894"/>
      <c r="AH140" s="1894"/>
      <c r="AI140" s="1894"/>
      <c r="AJ140" s="1894"/>
      <c r="AK140" s="1894"/>
      <c r="AL140" s="1894"/>
      <c r="AM140" s="1894"/>
      <c r="AN140" s="1894"/>
      <c r="AO140" s="1894"/>
      <c r="AP140" s="1894"/>
      <c r="AQ140" s="1894"/>
      <c r="AR140" s="1894"/>
      <c r="AS140" s="1894"/>
      <c r="AT140" s="1894"/>
      <c r="AU140" s="1894"/>
      <c r="AV140" s="1894"/>
      <c r="AW140" s="1894"/>
      <c r="AX140" s="1894"/>
      <c r="AY140" s="1894"/>
      <c r="AZ140" s="1894"/>
      <c r="BA140" s="1894"/>
      <c r="BB140" s="1894"/>
      <c r="BC140" s="1894"/>
      <c r="BD140" s="1894"/>
      <c r="BE140" s="1894"/>
      <c r="BF140" s="1894"/>
      <c r="BG140" s="1894"/>
      <c r="BH140" s="1894"/>
      <c r="BI140" s="1894"/>
      <c r="BJ140" s="1894"/>
      <c r="BK140" s="1894"/>
      <c r="BL140" s="1894"/>
      <c r="BM140" s="1894"/>
      <c r="BN140" s="1894"/>
      <c r="BO140" s="1894"/>
      <c r="BP140" s="1894"/>
      <c r="BQ140" s="1894"/>
      <c r="BR140" s="1894"/>
      <c r="BS140" s="1894"/>
      <c r="BT140" s="1894"/>
      <c r="BU140" s="1894"/>
      <c r="BV140" s="1894"/>
      <c r="BW140" s="1894"/>
      <c r="BX140" s="1894"/>
      <c r="BY140" s="1894"/>
      <c r="BZ140" s="1894"/>
      <c r="CA140" s="1894"/>
      <c r="CB140" s="1894"/>
      <c r="CC140" s="1894"/>
    </row>
    <row r="141" spans="1:81" s="1892" customFormat="1">
      <c r="A141" s="2898"/>
      <c r="B141" s="1894"/>
      <c r="C141" s="1894"/>
      <c r="D141" s="1894"/>
      <c r="E141" s="1894"/>
      <c r="F141" s="2898"/>
      <c r="G141" s="1894"/>
      <c r="H141" s="1894"/>
      <c r="I141" s="1894"/>
      <c r="J141" s="1894"/>
      <c r="K141" s="1894"/>
      <c r="L141" s="1894"/>
      <c r="M141" s="1894"/>
      <c r="N141" s="1894"/>
      <c r="O141" s="1894"/>
      <c r="P141" s="1894"/>
      <c r="Q141" s="1894"/>
      <c r="R141" s="1894"/>
      <c r="S141" s="1894"/>
      <c r="T141" s="1894"/>
      <c r="U141" s="1894"/>
      <c r="V141" s="1894"/>
      <c r="W141" s="1894"/>
      <c r="X141" s="1894"/>
      <c r="Y141" s="1894"/>
      <c r="Z141" s="1894"/>
      <c r="AA141" s="1894"/>
      <c r="AB141" s="1894"/>
      <c r="AC141" s="1894"/>
      <c r="AD141" s="1894"/>
      <c r="AE141" s="1894"/>
      <c r="AF141" s="1894"/>
      <c r="AG141" s="1894"/>
      <c r="AH141" s="1894"/>
      <c r="AI141" s="1894"/>
      <c r="AJ141" s="1894"/>
      <c r="AK141" s="1894"/>
      <c r="AL141" s="1894"/>
      <c r="AM141" s="1894"/>
      <c r="AN141" s="1894"/>
      <c r="AO141" s="1894"/>
      <c r="AP141" s="1894"/>
      <c r="AQ141" s="1894"/>
      <c r="AR141" s="1894"/>
      <c r="AS141" s="1894"/>
      <c r="AT141" s="1894"/>
      <c r="AU141" s="1894"/>
      <c r="AV141" s="1894"/>
      <c r="AW141" s="1894"/>
      <c r="AX141" s="1894"/>
      <c r="AY141" s="1894"/>
      <c r="AZ141" s="1894"/>
      <c r="BA141" s="1894"/>
      <c r="BB141" s="1894"/>
      <c r="BC141" s="1894"/>
      <c r="BD141" s="1894"/>
      <c r="BE141" s="1894"/>
      <c r="BF141" s="1894"/>
      <c r="BG141" s="1894"/>
      <c r="BH141" s="1894"/>
      <c r="BI141" s="1894"/>
      <c r="BJ141" s="1894"/>
      <c r="BK141" s="1894"/>
      <c r="BL141" s="1894"/>
      <c r="BM141" s="1894"/>
      <c r="BN141" s="1894"/>
      <c r="BO141" s="1894"/>
      <c r="BP141" s="1894"/>
      <c r="BQ141" s="1894"/>
      <c r="BR141" s="1894"/>
      <c r="BS141" s="1894"/>
      <c r="BT141" s="1894"/>
      <c r="BU141" s="1894"/>
      <c r="BV141" s="1894"/>
      <c r="BW141" s="1894"/>
      <c r="BX141" s="1894"/>
      <c r="BY141" s="1894"/>
      <c r="BZ141" s="1894"/>
      <c r="CA141" s="1894"/>
      <c r="CB141" s="1894"/>
      <c r="CC141" s="1894"/>
    </row>
    <row r="142" spans="1:81" s="1892" customFormat="1">
      <c r="A142" s="2898"/>
      <c r="B142" s="1894"/>
      <c r="C142" s="1894"/>
      <c r="D142" s="1894"/>
      <c r="E142" s="1894"/>
      <c r="F142" s="2898"/>
      <c r="G142" s="1894"/>
      <c r="H142" s="1894"/>
      <c r="I142" s="1894"/>
      <c r="J142" s="1894"/>
      <c r="K142" s="1894"/>
      <c r="L142" s="1894"/>
      <c r="M142" s="1894"/>
      <c r="N142" s="1894"/>
      <c r="O142" s="1894"/>
      <c r="P142" s="1894"/>
      <c r="Q142" s="1894"/>
      <c r="R142" s="1894"/>
      <c r="S142" s="1894"/>
      <c r="T142" s="1894"/>
      <c r="U142" s="1894"/>
      <c r="V142" s="1894"/>
      <c r="W142" s="1894"/>
      <c r="X142" s="1894"/>
      <c r="Y142" s="1894"/>
      <c r="Z142" s="1894"/>
      <c r="AA142" s="1894"/>
      <c r="AB142" s="1894"/>
      <c r="AC142" s="1894"/>
      <c r="AD142" s="1894"/>
      <c r="AE142" s="1894"/>
      <c r="AF142" s="1894"/>
      <c r="AG142" s="1894"/>
      <c r="AH142" s="1894"/>
      <c r="AI142" s="1894"/>
      <c r="AJ142" s="1894"/>
      <c r="AK142" s="1894"/>
      <c r="AL142" s="1894"/>
      <c r="AM142" s="1894"/>
      <c r="AN142" s="1894"/>
      <c r="AO142" s="1894"/>
      <c r="AP142" s="1894"/>
      <c r="AQ142" s="1894"/>
      <c r="AR142" s="1894"/>
      <c r="AS142" s="1894"/>
      <c r="AT142" s="1894"/>
      <c r="AU142" s="1894"/>
      <c r="AV142" s="1894"/>
      <c r="AW142" s="1894"/>
      <c r="AX142" s="1894"/>
      <c r="AY142" s="1894"/>
      <c r="AZ142" s="1894"/>
      <c r="BA142" s="1894"/>
      <c r="BB142" s="1894"/>
      <c r="BC142" s="1894"/>
      <c r="BD142" s="1894"/>
      <c r="BE142" s="1894"/>
      <c r="BF142" s="1894"/>
      <c r="BG142" s="1894"/>
      <c r="BH142" s="1894"/>
      <c r="BI142" s="1894"/>
      <c r="BJ142" s="1894"/>
      <c r="BK142" s="1894"/>
      <c r="BL142" s="1894"/>
      <c r="BM142" s="1894"/>
      <c r="BN142" s="1894"/>
      <c r="BO142" s="1894"/>
      <c r="BP142" s="1894"/>
      <c r="BQ142" s="1894"/>
      <c r="BR142" s="1894"/>
      <c r="BS142" s="1894"/>
      <c r="BT142" s="1894"/>
      <c r="BU142" s="1894"/>
      <c r="BV142" s="1894"/>
      <c r="BW142" s="1894"/>
      <c r="BX142" s="1894"/>
      <c r="BY142" s="1894"/>
      <c r="BZ142" s="1894"/>
      <c r="CA142" s="1894"/>
      <c r="CB142" s="1894"/>
      <c r="CC142" s="1894"/>
    </row>
    <row r="143" spans="1:81" s="1892" customFormat="1">
      <c r="A143" s="2898"/>
      <c r="B143" s="1894"/>
      <c r="C143" s="1894"/>
      <c r="D143" s="1894"/>
      <c r="E143" s="1894"/>
      <c r="F143" s="2898"/>
      <c r="G143" s="1894"/>
      <c r="H143" s="1894"/>
      <c r="I143" s="1894"/>
      <c r="J143" s="1894"/>
      <c r="K143" s="1894"/>
      <c r="L143" s="1894"/>
      <c r="M143" s="1894"/>
      <c r="N143" s="1894"/>
      <c r="O143" s="1894"/>
      <c r="P143" s="1894"/>
      <c r="Q143" s="1894"/>
      <c r="R143" s="1894"/>
      <c r="S143" s="1894"/>
      <c r="T143" s="1894"/>
      <c r="U143" s="1894"/>
      <c r="V143" s="1894"/>
      <c r="W143" s="1894"/>
      <c r="X143" s="1894"/>
      <c r="Y143" s="1894"/>
      <c r="Z143" s="1894"/>
      <c r="AA143" s="1894"/>
      <c r="AB143" s="1894"/>
      <c r="AC143" s="1894"/>
      <c r="AD143" s="1894"/>
      <c r="AE143" s="1894"/>
      <c r="AF143" s="1894"/>
      <c r="AG143" s="1894"/>
      <c r="AH143" s="1894"/>
      <c r="AI143" s="1894"/>
      <c r="AJ143" s="1894"/>
      <c r="AK143" s="1894"/>
      <c r="AL143" s="1894"/>
      <c r="AM143" s="1894"/>
      <c r="AN143" s="1894"/>
      <c r="AO143" s="1894"/>
      <c r="AP143" s="1894"/>
      <c r="AQ143" s="1894"/>
      <c r="AR143" s="1894"/>
      <c r="AS143" s="1894"/>
      <c r="AT143" s="1894"/>
      <c r="AU143" s="1894"/>
      <c r="AV143" s="1894"/>
      <c r="AW143" s="1894"/>
      <c r="AX143" s="1894"/>
      <c r="AY143" s="1894"/>
      <c r="AZ143" s="1894"/>
      <c r="BA143" s="1894"/>
      <c r="BB143" s="1894"/>
      <c r="BC143" s="1894"/>
      <c r="BD143" s="1894"/>
      <c r="BE143" s="1894"/>
      <c r="BF143" s="1894"/>
      <c r="BG143" s="1894"/>
      <c r="BH143" s="1894"/>
      <c r="BI143" s="1894"/>
      <c r="BJ143" s="1894"/>
      <c r="BK143" s="1894"/>
      <c r="BL143" s="1894"/>
      <c r="BM143" s="1894"/>
      <c r="BN143" s="1894"/>
      <c r="BO143" s="1894"/>
      <c r="BP143" s="1894"/>
      <c r="BQ143" s="1894"/>
      <c r="BR143" s="1894"/>
      <c r="BS143" s="1894"/>
      <c r="BT143" s="1894"/>
      <c r="BU143" s="1894"/>
      <c r="BV143" s="1894"/>
      <c r="BW143" s="1894"/>
      <c r="BX143" s="1894"/>
      <c r="BY143" s="1894"/>
      <c r="BZ143" s="1894"/>
      <c r="CA143" s="1894"/>
      <c r="CB143" s="1894"/>
      <c r="CC143" s="1894"/>
    </row>
    <row r="144" spans="1:81" s="1892" customFormat="1">
      <c r="A144" s="2898"/>
      <c r="B144" s="1894"/>
      <c r="C144" s="1894"/>
      <c r="D144" s="1894"/>
      <c r="E144" s="1894"/>
      <c r="F144" s="2898"/>
      <c r="G144" s="1894"/>
      <c r="H144" s="1894"/>
      <c r="I144" s="1894"/>
      <c r="J144" s="1894"/>
      <c r="K144" s="1894"/>
      <c r="L144" s="1894"/>
      <c r="M144" s="1894"/>
      <c r="N144" s="1894"/>
      <c r="O144" s="1894"/>
      <c r="P144" s="1894"/>
      <c r="Q144" s="1894"/>
      <c r="R144" s="1894"/>
      <c r="S144" s="1894"/>
      <c r="T144" s="1894"/>
      <c r="U144" s="1894"/>
      <c r="V144" s="1894"/>
      <c r="W144" s="1894"/>
      <c r="X144" s="1894"/>
      <c r="Y144" s="1894"/>
      <c r="Z144" s="1894"/>
      <c r="AA144" s="1894"/>
      <c r="AB144" s="1894"/>
      <c r="AC144" s="1894"/>
      <c r="AD144" s="1894"/>
      <c r="AE144" s="1894"/>
      <c r="AF144" s="1894"/>
      <c r="AG144" s="1894"/>
      <c r="AH144" s="1894"/>
      <c r="AI144" s="1894"/>
      <c r="AJ144" s="1894"/>
      <c r="AK144" s="1894"/>
      <c r="AL144" s="1894"/>
      <c r="AM144" s="1894"/>
      <c r="AN144" s="1894"/>
      <c r="AO144" s="1894"/>
      <c r="AP144" s="1894"/>
      <c r="AQ144" s="1894"/>
      <c r="AR144" s="1894"/>
      <c r="AS144" s="1894"/>
      <c r="AT144" s="1894"/>
      <c r="AU144" s="1894"/>
      <c r="AV144" s="1894"/>
      <c r="AW144" s="1894"/>
      <c r="AX144" s="1894"/>
      <c r="AY144" s="1894"/>
      <c r="AZ144" s="1894"/>
      <c r="BA144" s="1894"/>
      <c r="BB144" s="1894"/>
      <c r="BC144" s="1894"/>
      <c r="BD144" s="1894"/>
      <c r="BE144" s="1894"/>
      <c r="BF144" s="1894"/>
      <c r="BG144" s="1894"/>
      <c r="BH144" s="1894"/>
      <c r="BI144" s="1894"/>
      <c r="BJ144" s="1894"/>
      <c r="BK144" s="1894"/>
      <c r="BL144" s="1894"/>
      <c r="BM144" s="1894"/>
      <c r="BN144" s="1894"/>
      <c r="BO144" s="1894"/>
      <c r="BP144" s="1894"/>
      <c r="BQ144" s="1894"/>
      <c r="BR144" s="1894"/>
      <c r="BS144" s="1894"/>
      <c r="BT144" s="1894"/>
      <c r="BU144" s="1894"/>
      <c r="BV144" s="1894"/>
      <c r="BW144" s="1894"/>
      <c r="BX144" s="1894"/>
      <c r="BY144" s="1894"/>
      <c r="BZ144" s="1894"/>
      <c r="CA144" s="1894"/>
      <c r="CB144" s="1894"/>
      <c r="CC144" s="1894"/>
    </row>
    <row r="145" spans="1:81" s="1892" customFormat="1">
      <c r="A145" s="2898"/>
      <c r="B145" s="1894"/>
      <c r="C145" s="1894"/>
      <c r="D145" s="1894"/>
      <c r="E145" s="1894"/>
      <c r="F145" s="2898"/>
      <c r="G145" s="1894"/>
      <c r="H145" s="1894"/>
      <c r="I145" s="1894"/>
      <c r="J145" s="1894"/>
      <c r="K145" s="1894"/>
      <c r="L145" s="1894"/>
      <c r="M145" s="1894"/>
      <c r="N145" s="1894"/>
      <c r="O145" s="1894"/>
      <c r="P145" s="1894"/>
      <c r="Q145" s="1894"/>
      <c r="R145" s="1894"/>
      <c r="S145" s="1894"/>
      <c r="T145" s="1894"/>
      <c r="U145" s="1894"/>
      <c r="V145" s="1894"/>
      <c r="W145" s="1894"/>
      <c r="X145" s="1894"/>
      <c r="Y145" s="1894"/>
      <c r="Z145" s="1894"/>
      <c r="AA145" s="1894"/>
      <c r="AB145" s="1894"/>
      <c r="AC145" s="1894"/>
      <c r="AD145" s="1894"/>
      <c r="AE145" s="1894"/>
      <c r="AF145" s="1894"/>
      <c r="AG145" s="1894"/>
      <c r="AH145" s="1894"/>
      <c r="AI145" s="1894"/>
      <c r="AJ145" s="1894"/>
      <c r="AK145" s="1894"/>
      <c r="AL145" s="1894"/>
      <c r="AM145" s="1894"/>
      <c r="AN145" s="1894"/>
      <c r="AO145" s="1894"/>
      <c r="AP145" s="1894"/>
      <c r="AQ145" s="1894"/>
      <c r="AR145" s="1894"/>
      <c r="AS145" s="1894"/>
      <c r="AT145" s="1894"/>
      <c r="AU145" s="1894"/>
      <c r="AV145" s="1894"/>
      <c r="AW145" s="1894"/>
      <c r="AX145" s="1894"/>
      <c r="AY145" s="1894"/>
      <c r="AZ145" s="1894"/>
      <c r="BA145" s="1894"/>
      <c r="BB145" s="1894"/>
      <c r="BC145" s="1894"/>
      <c r="BD145" s="1894"/>
      <c r="BE145" s="1894"/>
      <c r="BF145" s="1894"/>
      <c r="BG145" s="1894"/>
      <c r="BH145" s="1894"/>
      <c r="BI145" s="1894"/>
      <c r="BJ145" s="1894"/>
      <c r="BK145" s="1894"/>
      <c r="BL145" s="1894"/>
      <c r="BM145" s="1894"/>
      <c r="BN145" s="1894"/>
      <c r="BO145" s="1894"/>
      <c r="BP145" s="1894"/>
      <c r="BQ145" s="1894"/>
      <c r="BR145" s="1894"/>
      <c r="BS145" s="1894"/>
      <c r="BT145" s="1894"/>
      <c r="BU145" s="1894"/>
      <c r="BV145" s="1894"/>
      <c r="BW145" s="1894"/>
      <c r="BX145" s="1894"/>
      <c r="BY145" s="1894"/>
      <c r="BZ145" s="1894"/>
      <c r="CA145" s="1894"/>
      <c r="CB145" s="1894"/>
      <c r="CC145" s="1894"/>
    </row>
    <row r="146" spans="1:81" s="1892" customFormat="1">
      <c r="A146" s="2898"/>
      <c r="B146" s="1894"/>
      <c r="C146" s="1894"/>
      <c r="D146" s="1894"/>
      <c r="E146" s="1894"/>
      <c r="F146" s="2898"/>
      <c r="G146" s="1894"/>
      <c r="H146" s="1894"/>
      <c r="I146" s="1894"/>
      <c r="J146" s="1894"/>
      <c r="K146" s="1894"/>
      <c r="L146" s="1894"/>
      <c r="M146" s="1894"/>
      <c r="N146" s="1894"/>
      <c r="O146" s="1894"/>
      <c r="P146" s="1894"/>
      <c r="Q146" s="1894"/>
      <c r="R146" s="1894"/>
      <c r="S146" s="1894"/>
      <c r="T146" s="1894"/>
      <c r="U146" s="1894"/>
      <c r="V146" s="1894"/>
      <c r="W146" s="1894"/>
      <c r="X146" s="1894"/>
      <c r="Y146" s="1894"/>
      <c r="Z146" s="1894"/>
      <c r="AA146" s="1894"/>
      <c r="AB146" s="1894"/>
      <c r="AC146" s="1894"/>
      <c r="AD146" s="1894"/>
      <c r="AE146" s="1894"/>
      <c r="AF146" s="1894"/>
      <c r="AG146" s="1894"/>
      <c r="AH146" s="1894"/>
      <c r="AI146" s="1894"/>
      <c r="AJ146" s="1894"/>
      <c r="AK146" s="1894"/>
      <c r="AL146" s="1894"/>
      <c r="AM146" s="1894"/>
      <c r="AN146" s="1894"/>
      <c r="AO146" s="1894"/>
      <c r="AP146" s="1894"/>
      <c r="AQ146" s="1894"/>
      <c r="AR146" s="1894"/>
      <c r="AS146" s="1894"/>
      <c r="AT146" s="1894"/>
      <c r="AU146" s="1894"/>
      <c r="AV146" s="1894"/>
      <c r="AW146" s="1894"/>
      <c r="AX146" s="1894"/>
      <c r="AY146" s="1894"/>
      <c r="AZ146" s="1894"/>
      <c r="BA146" s="1894"/>
      <c r="BB146" s="1894"/>
      <c r="BC146" s="1894"/>
      <c r="BD146" s="1894"/>
      <c r="BE146" s="1894"/>
      <c r="BF146" s="1894"/>
      <c r="BG146" s="1894"/>
      <c r="BH146" s="1894"/>
      <c r="BI146" s="1894"/>
      <c r="BJ146" s="1894"/>
      <c r="BK146" s="1894"/>
      <c r="BL146" s="1894"/>
      <c r="BM146" s="1894"/>
      <c r="BN146" s="1894"/>
      <c r="BO146" s="1894"/>
      <c r="BP146" s="1894"/>
      <c r="BQ146" s="1894"/>
      <c r="BR146" s="1894"/>
      <c r="BS146" s="1894"/>
      <c r="BT146" s="1894"/>
      <c r="BU146" s="1894"/>
      <c r="BV146" s="1894"/>
      <c r="BW146" s="1894"/>
      <c r="BX146" s="1894"/>
      <c r="BY146" s="1894"/>
      <c r="BZ146" s="1894"/>
      <c r="CA146" s="1894"/>
      <c r="CB146" s="1894"/>
      <c r="CC146" s="1894"/>
    </row>
    <row r="147" spans="1:81" s="1892" customFormat="1">
      <c r="A147" s="2898"/>
      <c r="B147" s="1894"/>
      <c r="C147" s="1894"/>
      <c r="D147" s="1894"/>
      <c r="E147" s="1894"/>
      <c r="F147" s="2898"/>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c r="AI147" s="1894"/>
      <c r="AJ147" s="1894"/>
      <c r="AK147" s="1894"/>
      <c r="AL147" s="1894"/>
      <c r="AM147" s="1894"/>
      <c r="AN147" s="1894"/>
      <c r="AO147" s="1894"/>
      <c r="AP147" s="1894"/>
      <c r="AQ147" s="1894"/>
      <c r="AR147" s="1894"/>
      <c r="AS147" s="1894"/>
      <c r="AT147" s="1894"/>
      <c r="AU147" s="1894"/>
      <c r="AV147" s="1894"/>
      <c r="AW147" s="1894"/>
      <c r="AX147" s="1894"/>
      <c r="AY147" s="1894"/>
      <c r="AZ147" s="1894"/>
      <c r="BA147" s="1894"/>
      <c r="BB147" s="1894"/>
      <c r="BC147" s="1894"/>
      <c r="BD147" s="1894"/>
      <c r="BE147" s="1894"/>
      <c r="BF147" s="1894"/>
      <c r="BG147" s="1894"/>
      <c r="BH147" s="1894"/>
      <c r="BI147" s="1894"/>
      <c r="BJ147" s="1894"/>
      <c r="BK147" s="1894"/>
      <c r="BL147" s="1894"/>
      <c r="BM147" s="1894"/>
      <c r="BN147" s="1894"/>
      <c r="BO147" s="1894"/>
      <c r="BP147" s="1894"/>
      <c r="BQ147" s="1894"/>
      <c r="BR147" s="1894"/>
      <c r="BS147" s="1894"/>
      <c r="BT147" s="1894"/>
      <c r="BU147" s="1894"/>
      <c r="BV147" s="1894"/>
      <c r="BW147" s="1894"/>
      <c r="BX147" s="1894"/>
      <c r="BY147" s="1894"/>
      <c r="BZ147" s="1894"/>
      <c r="CA147" s="1894"/>
      <c r="CB147" s="1894"/>
      <c r="CC147" s="1894"/>
    </row>
    <row r="148" spans="1:81" s="1892" customFormat="1">
      <c r="A148" s="2898"/>
      <c r="B148" s="1894"/>
      <c r="C148" s="1894"/>
      <c r="D148" s="1894"/>
      <c r="E148" s="1894"/>
      <c r="F148" s="2898"/>
      <c r="G148" s="1894"/>
      <c r="H148" s="1894"/>
      <c r="I148" s="1894"/>
      <c r="J148" s="1894"/>
      <c r="K148" s="1894"/>
      <c r="L148" s="1894"/>
      <c r="M148" s="1894"/>
      <c r="N148" s="1894"/>
      <c r="O148" s="1894"/>
      <c r="P148" s="1894"/>
      <c r="Q148" s="1894"/>
      <c r="R148" s="1894"/>
      <c r="S148" s="1894"/>
      <c r="T148" s="1894"/>
      <c r="U148" s="1894"/>
      <c r="V148" s="1894"/>
      <c r="W148" s="1894"/>
      <c r="X148" s="1894"/>
      <c r="Y148" s="1894"/>
      <c r="Z148" s="1894"/>
      <c r="AA148" s="1894"/>
      <c r="AB148" s="1894"/>
      <c r="AC148" s="1894"/>
      <c r="AD148" s="1894"/>
      <c r="AE148" s="1894"/>
      <c r="AF148" s="1894"/>
      <c r="AG148" s="1894"/>
      <c r="AH148" s="1894"/>
      <c r="AI148" s="1894"/>
      <c r="AJ148" s="1894"/>
      <c r="AK148" s="1894"/>
      <c r="AL148" s="1894"/>
      <c r="AM148" s="1894"/>
      <c r="AN148" s="1894"/>
      <c r="AO148" s="1894"/>
      <c r="AP148" s="1894"/>
      <c r="AQ148" s="1894"/>
      <c r="AR148" s="1894"/>
      <c r="AS148" s="1894"/>
      <c r="AT148" s="1894"/>
      <c r="AU148" s="1894"/>
      <c r="AV148" s="1894"/>
      <c r="AW148" s="1894"/>
      <c r="AX148" s="1894"/>
      <c r="AY148" s="1894"/>
      <c r="AZ148" s="1894"/>
      <c r="BA148" s="1894"/>
      <c r="BB148" s="1894"/>
      <c r="BC148" s="1894"/>
      <c r="BD148" s="1894"/>
      <c r="BE148" s="1894"/>
      <c r="BF148" s="1894"/>
      <c r="BG148" s="1894"/>
      <c r="BH148" s="1894"/>
      <c r="BI148" s="1894"/>
      <c r="BJ148" s="1894"/>
      <c r="BK148" s="1894"/>
      <c r="BL148" s="1894"/>
      <c r="BM148" s="1894"/>
      <c r="BN148" s="1894"/>
      <c r="BO148" s="1894"/>
      <c r="BP148" s="1894"/>
      <c r="BQ148" s="1894"/>
      <c r="BR148" s="1894"/>
      <c r="BS148" s="1894"/>
      <c r="BT148" s="1894"/>
      <c r="BU148" s="1894"/>
      <c r="BV148" s="1894"/>
      <c r="BW148" s="1894"/>
      <c r="BX148" s="1894"/>
      <c r="BY148" s="1894"/>
      <c r="BZ148" s="1894"/>
      <c r="CA148" s="1894"/>
      <c r="CB148" s="1894"/>
      <c r="CC148" s="1894"/>
    </row>
    <row r="149" spans="1:81" s="1892" customFormat="1">
      <c r="A149" s="2898"/>
      <c r="B149" s="1894"/>
      <c r="C149" s="1894"/>
      <c r="D149" s="1894"/>
      <c r="E149" s="1894"/>
      <c r="F149" s="2898"/>
      <c r="G149" s="1894"/>
      <c r="H149" s="1894"/>
      <c r="I149" s="1894"/>
      <c r="J149" s="1894"/>
      <c r="K149" s="1894"/>
      <c r="L149" s="1894"/>
      <c r="M149" s="1894"/>
      <c r="N149" s="1894"/>
      <c r="O149" s="1894"/>
      <c r="P149" s="1894"/>
      <c r="Q149" s="1894"/>
      <c r="R149" s="1894"/>
      <c r="S149" s="1894"/>
      <c r="T149" s="1894"/>
      <c r="U149" s="1894"/>
      <c r="V149" s="1894"/>
      <c r="W149" s="1894"/>
      <c r="X149" s="1894"/>
      <c r="Y149" s="1894"/>
      <c r="Z149" s="1894"/>
      <c r="AA149" s="1894"/>
      <c r="AB149" s="1894"/>
      <c r="AC149" s="1894"/>
      <c r="AD149" s="1894"/>
      <c r="AE149" s="1894"/>
      <c r="AF149" s="1894"/>
      <c r="AG149" s="1894"/>
      <c r="AH149" s="1894"/>
      <c r="AI149" s="1894"/>
      <c r="AJ149" s="1894"/>
      <c r="AK149" s="1894"/>
      <c r="AL149" s="1894"/>
      <c r="AM149" s="1894"/>
      <c r="AN149" s="1894"/>
      <c r="AO149" s="1894"/>
      <c r="AP149" s="1894"/>
      <c r="AQ149" s="1894"/>
      <c r="AR149" s="1894"/>
      <c r="AS149" s="1894"/>
      <c r="AT149" s="1894"/>
      <c r="AU149" s="1894"/>
      <c r="AV149" s="1894"/>
      <c r="AW149" s="1894"/>
      <c r="AX149" s="1894"/>
      <c r="AY149" s="1894"/>
      <c r="AZ149" s="1894"/>
      <c r="BA149" s="1894"/>
      <c r="BB149" s="1894"/>
      <c r="BC149" s="1894"/>
      <c r="BD149" s="1894"/>
      <c r="BE149" s="1894"/>
      <c r="BF149" s="1894"/>
      <c r="BG149" s="1894"/>
      <c r="BH149" s="1894"/>
      <c r="BI149" s="1894"/>
      <c r="BJ149" s="1894"/>
      <c r="BK149" s="1894"/>
      <c r="BL149" s="1894"/>
      <c r="BM149" s="1894"/>
      <c r="BN149" s="1894"/>
      <c r="BO149" s="1894"/>
      <c r="BP149" s="1894"/>
      <c r="BQ149" s="1894"/>
      <c r="BR149" s="1894"/>
      <c r="BS149" s="1894"/>
      <c r="BT149" s="1894"/>
      <c r="BU149" s="1894"/>
      <c r="BV149" s="1894"/>
      <c r="BW149" s="1894"/>
      <c r="BX149" s="1894"/>
      <c r="BY149" s="1894"/>
      <c r="BZ149" s="1894"/>
      <c r="CA149" s="1894"/>
      <c r="CB149" s="1894"/>
      <c r="CC149" s="1894"/>
    </row>
    <row r="150" spans="1:81" s="1892" customFormat="1">
      <c r="A150" s="2898"/>
      <c r="B150" s="1894"/>
      <c r="C150" s="1894"/>
      <c r="D150" s="1894"/>
      <c r="E150" s="1894"/>
      <c r="F150" s="2898"/>
      <c r="G150" s="1894"/>
      <c r="H150" s="1894"/>
      <c r="I150" s="1894"/>
      <c r="J150" s="1894"/>
      <c r="K150" s="1894"/>
      <c r="L150" s="1894"/>
      <c r="M150" s="1894"/>
      <c r="N150" s="1894"/>
      <c r="O150" s="1894"/>
      <c r="P150" s="1894"/>
      <c r="Q150" s="1894"/>
      <c r="R150" s="1894"/>
      <c r="S150" s="1894"/>
      <c r="T150" s="1894"/>
      <c r="U150" s="1894"/>
      <c r="V150" s="1894"/>
      <c r="W150" s="1894"/>
      <c r="X150" s="1894"/>
      <c r="Y150" s="1894"/>
      <c r="Z150" s="1894"/>
      <c r="AA150" s="1894"/>
      <c r="AB150" s="1894"/>
      <c r="AC150" s="1894"/>
      <c r="AD150" s="1894"/>
      <c r="AE150" s="1894"/>
      <c r="AF150" s="1894"/>
      <c r="AG150" s="1894"/>
      <c r="AH150" s="1894"/>
      <c r="AI150" s="1894"/>
      <c r="AJ150" s="1894"/>
      <c r="AK150" s="1894"/>
      <c r="AL150" s="1894"/>
      <c r="AM150" s="1894"/>
      <c r="AN150" s="1894"/>
      <c r="AO150" s="1894"/>
      <c r="AP150" s="1894"/>
      <c r="AQ150" s="1894"/>
      <c r="AR150" s="1894"/>
      <c r="AS150" s="1894"/>
      <c r="AT150" s="1894"/>
      <c r="AU150" s="1894"/>
      <c r="AV150" s="1894"/>
      <c r="AW150" s="1894"/>
      <c r="AX150" s="1894"/>
      <c r="AY150" s="1894"/>
      <c r="AZ150" s="1894"/>
      <c r="BA150" s="1894"/>
      <c r="BB150" s="1894"/>
      <c r="BC150" s="1894"/>
      <c r="BD150" s="1894"/>
      <c r="BE150" s="1894"/>
      <c r="BF150" s="1894"/>
      <c r="BG150" s="1894"/>
      <c r="BH150" s="1894"/>
      <c r="BI150" s="1894"/>
      <c r="BJ150" s="1894"/>
      <c r="BK150" s="1894"/>
      <c r="BL150" s="1894"/>
      <c r="BM150" s="1894"/>
      <c r="BN150" s="1894"/>
      <c r="BO150" s="1894"/>
      <c r="BP150" s="1894"/>
      <c r="BQ150" s="1894"/>
      <c r="BR150" s="1894"/>
      <c r="BS150" s="1894"/>
      <c r="BT150" s="1894"/>
      <c r="BU150" s="1894"/>
      <c r="BV150" s="1894"/>
      <c r="BW150" s="1894"/>
      <c r="BX150" s="1894"/>
      <c r="BY150" s="1894"/>
      <c r="BZ150" s="1894"/>
      <c r="CA150" s="1894"/>
      <c r="CB150" s="1894"/>
      <c r="CC150" s="1894"/>
    </row>
    <row r="151" spans="1:81" s="1892" customFormat="1">
      <c r="A151" s="2898"/>
      <c r="B151" s="1894"/>
      <c r="C151" s="1894"/>
      <c r="D151" s="1894"/>
      <c r="E151" s="1894"/>
      <c r="F151" s="2898"/>
      <c r="G151" s="1894"/>
      <c r="H151" s="1894"/>
      <c r="I151" s="1894"/>
      <c r="J151" s="1894"/>
      <c r="K151" s="1894"/>
      <c r="L151" s="1894"/>
      <c r="M151" s="1894"/>
      <c r="N151" s="1894"/>
      <c r="O151" s="1894"/>
      <c r="P151" s="1894"/>
      <c r="Q151" s="1894"/>
      <c r="R151" s="1894"/>
      <c r="S151" s="1894"/>
      <c r="T151" s="1894"/>
      <c r="U151" s="1894"/>
      <c r="V151" s="1894"/>
      <c r="W151" s="1894"/>
      <c r="X151" s="1894"/>
      <c r="Y151" s="1894"/>
      <c r="Z151" s="1894"/>
      <c r="AA151" s="1894"/>
      <c r="AB151" s="1894"/>
      <c r="AC151" s="1894"/>
      <c r="AD151" s="1894"/>
      <c r="AE151" s="1894"/>
      <c r="AF151" s="1894"/>
      <c r="AG151" s="1894"/>
      <c r="AH151" s="1894"/>
      <c r="AI151" s="1894"/>
      <c r="AJ151" s="1894"/>
      <c r="AK151" s="1894"/>
      <c r="AL151" s="1894"/>
      <c r="AM151" s="1894"/>
      <c r="AN151" s="1894"/>
      <c r="AO151" s="1894"/>
      <c r="AP151" s="1894"/>
      <c r="AQ151" s="1894"/>
      <c r="AR151" s="1894"/>
      <c r="AS151" s="1894"/>
      <c r="AT151" s="1894"/>
      <c r="AU151" s="1894"/>
      <c r="AV151" s="1894"/>
      <c r="AW151" s="1894"/>
      <c r="AX151" s="1894"/>
      <c r="AY151" s="1894"/>
      <c r="AZ151" s="1894"/>
      <c r="BA151" s="1894"/>
      <c r="BB151" s="1894"/>
      <c r="BC151" s="1894"/>
      <c r="BD151" s="1894"/>
      <c r="BE151" s="1894"/>
      <c r="BF151" s="1894"/>
      <c r="BG151" s="1894"/>
      <c r="BH151" s="1894"/>
      <c r="BI151" s="1894"/>
      <c r="BJ151" s="1894"/>
      <c r="BK151" s="1894"/>
      <c r="BL151" s="1894"/>
      <c r="BM151" s="1894"/>
      <c r="BN151" s="1894"/>
      <c r="BO151" s="1894"/>
      <c r="BP151" s="1894"/>
      <c r="BQ151" s="1894"/>
      <c r="BR151" s="1894"/>
      <c r="BS151" s="1894"/>
      <c r="BT151" s="1894"/>
      <c r="BU151" s="1894"/>
      <c r="BV151" s="1894"/>
      <c r="BW151" s="1894"/>
      <c r="BX151" s="1894"/>
      <c r="BY151" s="1894"/>
      <c r="BZ151" s="1894"/>
      <c r="CA151" s="1894"/>
      <c r="CB151" s="1894"/>
      <c r="CC151" s="1894"/>
    </row>
    <row r="152" spans="1:81" s="1892" customFormat="1">
      <c r="A152" s="2898"/>
      <c r="B152" s="1894"/>
      <c r="C152" s="1894"/>
      <c r="D152" s="1894"/>
      <c r="E152" s="1894"/>
      <c r="F152" s="2898"/>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c r="AI152" s="1894"/>
      <c r="AJ152" s="1894"/>
      <c r="AK152" s="1894"/>
      <c r="AL152" s="1894"/>
      <c r="AM152" s="1894"/>
      <c r="AN152" s="1894"/>
      <c r="AO152" s="1894"/>
      <c r="AP152" s="1894"/>
      <c r="AQ152" s="1894"/>
      <c r="AR152" s="1894"/>
      <c r="AS152" s="1894"/>
      <c r="AT152" s="1894"/>
      <c r="AU152" s="1894"/>
      <c r="AV152" s="1894"/>
      <c r="AW152" s="1894"/>
      <c r="AX152" s="1894"/>
      <c r="AY152" s="1894"/>
      <c r="AZ152" s="1894"/>
      <c r="BA152" s="1894"/>
      <c r="BB152" s="1894"/>
      <c r="BC152" s="1894"/>
      <c r="BD152" s="1894"/>
      <c r="BE152" s="1894"/>
      <c r="BF152" s="1894"/>
      <c r="BG152" s="1894"/>
      <c r="BH152" s="1894"/>
      <c r="BI152" s="1894"/>
      <c r="BJ152" s="1894"/>
      <c r="BK152" s="1894"/>
      <c r="BL152" s="1894"/>
      <c r="BM152" s="1894"/>
      <c r="BN152" s="1894"/>
      <c r="BO152" s="1894"/>
      <c r="BP152" s="1894"/>
      <c r="BQ152" s="1894"/>
      <c r="BR152" s="1894"/>
      <c r="BS152" s="1894"/>
      <c r="BT152" s="1894"/>
      <c r="BU152" s="1894"/>
      <c r="BV152" s="1894"/>
      <c r="BW152" s="1894"/>
      <c r="BX152" s="1894"/>
      <c r="BY152" s="1894"/>
      <c r="BZ152" s="1894"/>
      <c r="CA152" s="1894"/>
      <c r="CB152" s="1894"/>
      <c r="CC152" s="1894"/>
    </row>
    <row r="153" spans="1:81" s="1892" customFormat="1">
      <c r="A153" s="2898"/>
      <c r="B153" s="1894"/>
      <c r="C153" s="1894"/>
      <c r="D153" s="1894"/>
      <c r="E153" s="1894"/>
      <c r="F153" s="2898"/>
      <c r="G153" s="1894"/>
      <c r="H153" s="1894"/>
      <c r="I153" s="1894"/>
      <c r="J153" s="1894"/>
      <c r="K153" s="1894"/>
      <c r="L153" s="1894"/>
      <c r="M153" s="1894"/>
      <c r="N153" s="1894"/>
      <c r="O153" s="1894"/>
      <c r="P153" s="1894"/>
      <c r="Q153" s="1894"/>
      <c r="R153" s="1894"/>
      <c r="S153" s="1894"/>
      <c r="T153" s="1894"/>
      <c r="U153" s="1894"/>
      <c r="V153" s="1894"/>
      <c r="W153" s="1894"/>
      <c r="X153" s="1894"/>
      <c r="Y153" s="1894"/>
      <c r="Z153" s="1894"/>
      <c r="AA153" s="1894"/>
      <c r="AB153" s="1894"/>
      <c r="AC153" s="1894"/>
      <c r="AD153" s="1894"/>
      <c r="AE153" s="1894"/>
      <c r="AF153" s="1894"/>
      <c r="AG153" s="1894"/>
      <c r="AH153" s="1894"/>
      <c r="AI153" s="1894"/>
      <c r="AJ153" s="1894"/>
      <c r="AK153" s="1894"/>
      <c r="AL153" s="1894"/>
      <c r="AM153" s="1894"/>
      <c r="AN153" s="1894"/>
      <c r="AO153" s="1894"/>
      <c r="AP153" s="1894"/>
      <c r="AQ153" s="1894"/>
      <c r="AR153" s="1894"/>
      <c r="AS153" s="1894"/>
      <c r="AT153" s="1894"/>
      <c r="AU153" s="1894"/>
      <c r="AV153" s="1894"/>
      <c r="AW153" s="1894"/>
      <c r="AX153" s="1894"/>
      <c r="AY153" s="1894"/>
      <c r="AZ153" s="1894"/>
      <c r="BA153" s="1894"/>
      <c r="BB153" s="1894"/>
      <c r="BC153" s="1894"/>
      <c r="BD153" s="1894"/>
      <c r="BE153" s="1894"/>
      <c r="BF153" s="1894"/>
      <c r="BG153" s="1894"/>
      <c r="BH153" s="1894"/>
      <c r="BI153" s="1894"/>
      <c r="BJ153" s="1894"/>
      <c r="BK153" s="1894"/>
      <c r="BL153" s="1894"/>
      <c r="BM153" s="1894"/>
      <c r="BN153" s="1894"/>
      <c r="BO153" s="1894"/>
      <c r="BP153" s="1894"/>
      <c r="BQ153" s="1894"/>
      <c r="BR153" s="1894"/>
      <c r="BS153" s="1894"/>
      <c r="BT153" s="1894"/>
      <c r="BU153" s="1894"/>
      <c r="BV153" s="1894"/>
      <c r="BW153" s="1894"/>
      <c r="BX153" s="1894"/>
      <c r="BY153" s="1894"/>
      <c r="BZ153" s="1894"/>
      <c r="CA153" s="1894"/>
      <c r="CB153" s="1894"/>
      <c r="CC153" s="1894"/>
    </row>
    <row r="154" spans="1:81" s="1892" customFormat="1">
      <c r="A154" s="2898"/>
      <c r="B154" s="1894"/>
      <c r="C154" s="1894"/>
      <c r="D154" s="1894"/>
      <c r="E154" s="1894"/>
      <c r="F154" s="2898"/>
      <c r="G154" s="1894"/>
      <c r="H154" s="1894"/>
      <c r="I154" s="1894"/>
      <c r="J154" s="1894"/>
      <c r="K154" s="1894"/>
      <c r="L154" s="1894"/>
      <c r="M154" s="1894"/>
      <c r="N154" s="1894"/>
      <c r="O154" s="1894"/>
      <c r="P154" s="1894"/>
      <c r="Q154" s="1894"/>
      <c r="R154" s="1894"/>
      <c r="S154" s="1894"/>
      <c r="T154" s="1894"/>
      <c r="U154" s="1894"/>
      <c r="V154" s="1894"/>
      <c r="W154" s="1894"/>
      <c r="X154" s="1894"/>
      <c r="Y154" s="1894"/>
      <c r="Z154" s="1894"/>
      <c r="AA154" s="1894"/>
      <c r="AB154" s="1894"/>
      <c r="AC154" s="1894"/>
      <c r="AD154" s="1894"/>
      <c r="AE154" s="1894"/>
      <c r="AF154" s="1894"/>
      <c r="AG154" s="1894"/>
      <c r="AH154" s="1894"/>
      <c r="AI154" s="1894"/>
      <c r="AJ154" s="1894"/>
      <c r="AK154" s="1894"/>
      <c r="AL154" s="1894"/>
      <c r="AM154" s="1894"/>
      <c r="AN154" s="1894"/>
      <c r="AO154" s="1894"/>
      <c r="AP154" s="1894"/>
      <c r="AQ154" s="1894"/>
      <c r="AR154" s="1894"/>
      <c r="AS154" s="1894"/>
      <c r="AT154" s="1894"/>
      <c r="AU154" s="1894"/>
      <c r="AV154" s="1894"/>
      <c r="AW154" s="1894"/>
      <c r="AX154" s="1894"/>
      <c r="AY154" s="1894"/>
      <c r="AZ154" s="1894"/>
      <c r="BA154" s="1894"/>
      <c r="BB154" s="1894"/>
      <c r="BC154" s="1894"/>
      <c r="BD154" s="1894"/>
      <c r="BE154" s="1894"/>
      <c r="BF154" s="1894"/>
      <c r="BG154" s="1894"/>
      <c r="BH154" s="1894"/>
      <c r="BI154" s="1894"/>
      <c r="BJ154" s="1894"/>
      <c r="BK154" s="1894"/>
      <c r="BL154" s="1894"/>
      <c r="BM154" s="1894"/>
      <c r="BN154" s="1894"/>
      <c r="BO154" s="1894"/>
      <c r="BP154" s="1894"/>
      <c r="BQ154" s="1894"/>
      <c r="BR154" s="1894"/>
      <c r="BS154" s="1894"/>
      <c r="BT154" s="1894"/>
      <c r="BU154" s="1894"/>
      <c r="BV154" s="1894"/>
      <c r="BW154" s="1894"/>
      <c r="BX154" s="1894"/>
      <c r="BY154" s="1894"/>
      <c r="BZ154" s="1894"/>
      <c r="CA154" s="1894"/>
      <c r="CB154" s="1894"/>
      <c r="CC154" s="1894"/>
    </row>
    <row r="155" spans="1:81" s="1892" customFormat="1">
      <c r="A155" s="2898"/>
      <c r="B155" s="1894"/>
      <c r="C155" s="1894"/>
      <c r="D155" s="1894"/>
      <c r="E155" s="1894"/>
      <c r="F155" s="2898"/>
      <c r="G155" s="1894"/>
      <c r="H155" s="1894"/>
      <c r="I155" s="1894"/>
      <c r="J155" s="1894"/>
      <c r="K155" s="1894"/>
      <c r="L155" s="1894"/>
      <c r="M155" s="1894"/>
      <c r="N155" s="1894"/>
      <c r="O155" s="1894"/>
      <c r="P155" s="1894"/>
      <c r="Q155" s="1894"/>
      <c r="R155" s="1894"/>
      <c r="S155" s="1894"/>
      <c r="T155" s="1894"/>
      <c r="U155" s="1894"/>
      <c r="V155" s="1894"/>
      <c r="W155" s="1894"/>
      <c r="X155" s="1894"/>
      <c r="Y155" s="1894"/>
      <c r="Z155" s="1894"/>
      <c r="AA155" s="1894"/>
      <c r="AB155" s="1894"/>
      <c r="AC155" s="1894"/>
      <c r="AD155" s="1894"/>
      <c r="AE155" s="1894"/>
      <c r="AF155" s="1894"/>
      <c r="AG155" s="1894"/>
      <c r="AH155" s="1894"/>
      <c r="AI155" s="1894"/>
      <c r="AJ155" s="1894"/>
      <c r="AK155" s="1894"/>
      <c r="AL155" s="1894"/>
      <c r="AM155" s="1894"/>
      <c r="AN155" s="1894"/>
      <c r="AO155" s="1894"/>
      <c r="AP155" s="1894"/>
      <c r="AQ155" s="1894"/>
      <c r="AR155" s="1894"/>
      <c r="AS155" s="1894"/>
      <c r="AT155" s="1894"/>
      <c r="AU155" s="1894"/>
      <c r="AV155" s="1894"/>
      <c r="AW155" s="1894"/>
      <c r="AX155" s="1894"/>
      <c r="AY155" s="1894"/>
      <c r="AZ155" s="1894"/>
      <c r="BA155" s="1894"/>
      <c r="BB155" s="1894"/>
      <c r="BC155" s="1894"/>
      <c r="BD155" s="1894"/>
      <c r="BE155" s="1894"/>
      <c r="BF155" s="1894"/>
      <c r="BG155" s="1894"/>
      <c r="BH155" s="1894"/>
      <c r="BI155" s="1894"/>
      <c r="BJ155" s="1894"/>
      <c r="BK155" s="1894"/>
      <c r="BL155" s="1894"/>
      <c r="BM155" s="1894"/>
      <c r="BN155" s="1894"/>
      <c r="BO155" s="1894"/>
      <c r="BP155" s="1894"/>
      <c r="BQ155" s="1894"/>
      <c r="BR155" s="1894"/>
      <c r="BS155" s="1894"/>
      <c r="BT155" s="1894"/>
      <c r="BU155" s="1894"/>
      <c r="BV155" s="1894"/>
      <c r="BW155" s="1894"/>
      <c r="BX155" s="1894"/>
      <c r="BY155" s="1894"/>
      <c r="BZ155" s="1894"/>
      <c r="CA155" s="1894"/>
      <c r="CB155" s="1894"/>
      <c r="CC155" s="1894"/>
    </row>
    <row r="156" spans="1:81" s="1892" customFormat="1">
      <c r="A156" s="2898"/>
      <c r="B156" s="1894"/>
      <c r="C156" s="1894"/>
      <c r="D156" s="1894"/>
      <c r="E156" s="1894"/>
      <c r="F156" s="2898"/>
      <c r="G156" s="1894"/>
      <c r="H156" s="1894"/>
      <c r="I156" s="1894"/>
      <c r="J156" s="1894"/>
      <c r="K156" s="1894"/>
      <c r="L156" s="1894"/>
      <c r="M156" s="1894"/>
      <c r="N156" s="1894"/>
      <c r="O156" s="1894"/>
      <c r="P156" s="1894"/>
      <c r="Q156" s="1894"/>
      <c r="R156" s="1894"/>
      <c r="S156" s="1894"/>
      <c r="T156" s="1894"/>
      <c r="U156" s="1894"/>
      <c r="V156" s="1894"/>
      <c r="W156" s="1894"/>
      <c r="X156" s="1894"/>
      <c r="Y156" s="1894"/>
      <c r="Z156" s="1894"/>
      <c r="AA156" s="1894"/>
      <c r="AB156" s="1894"/>
      <c r="AC156" s="1894"/>
      <c r="AD156" s="1894"/>
      <c r="AE156" s="1894"/>
      <c r="AF156" s="1894"/>
      <c r="AG156" s="1894"/>
      <c r="AH156" s="1894"/>
      <c r="AI156" s="1894"/>
      <c r="AJ156" s="1894"/>
      <c r="AK156" s="1894"/>
      <c r="AL156" s="1894"/>
      <c r="AM156" s="1894"/>
      <c r="AN156" s="1894"/>
      <c r="AO156" s="1894"/>
      <c r="AP156" s="1894"/>
      <c r="AQ156" s="1894"/>
      <c r="AR156" s="1894"/>
      <c r="AS156" s="1894"/>
      <c r="AT156" s="1894"/>
      <c r="AU156" s="1894"/>
      <c r="AV156" s="1894"/>
      <c r="AW156" s="1894"/>
      <c r="AX156" s="1894"/>
      <c r="AY156" s="1894"/>
      <c r="AZ156" s="1894"/>
      <c r="BA156" s="1894"/>
      <c r="BB156" s="1894"/>
      <c r="BC156" s="1894"/>
      <c r="BD156" s="1894"/>
      <c r="BE156" s="1894"/>
      <c r="BF156" s="1894"/>
      <c r="BG156" s="1894"/>
      <c r="BH156" s="1894"/>
      <c r="BI156" s="1894"/>
      <c r="BJ156" s="1894"/>
      <c r="BK156" s="1894"/>
      <c r="BL156" s="1894"/>
      <c r="BM156" s="1894"/>
      <c r="BN156" s="1894"/>
      <c r="BO156" s="1894"/>
      <c r="BP156" s="1894"/>
      <c r="BQ156" s="1894"/>
      <c r="BR156" s="1894"/>
      <c r="BS156" s="1894"/>
      <c r="BT156" s="1894"/>
      <c r="BU156" s="1894"/>
      <c r="BV156" s="1894"/>
      <c r="BW156" s="1894"/>
      <c r="BX156" s="1894"/>
      <c r="BY156" s="1894"/>
      <c r="BZ156" s="1894"/>
      <c r="CA156" s="1894"/>
      <c r="CB156" s="1894"/>
      <c r="CC156" s="1894"/>
    </row>
    <row r="157" spans="1:81" s="1892" customFormat="1">
      <c r="A157" s="2898"/>
      <c r="B157" s="1894"/>
      <c r="C157" s="1894"/>
      <c r="D157" s="1894"/>
      <c r="E157" s="1894"/>
      <c r="F157" s="2898"/>
      <c r="G157" s="1894"/>
      <c r="H157" s="1894"/>
      <c r="I157" s="1894"/>
      <c r="J157" s="1894"/>
      <c r="K157" s="1894"/>
      <c r="L157" s="1894"/>
      <c r="M157" s="1894"/>
      <c r="N157" s="1894"/>
      <c r="O157" s="1894"/>
      <c r="P157" s="1894"/>
      <c r="Q157" s="1894"/>
      <c r="R157" s="1894"/>
      <c r="S157" s="1894"/>
      <c r="T157" s="1894"/>
      <c r="U157" s="1894"/>
      <c r="V157" s="1894"/>
      <c r="W157" s="1894"/>
      <c r="X157" s="1894"/>
      <c r="Y157" s="1894"/>
      <c r="Z157" s="1894"/>
      <c r="AA157" s="1894"/>
      <c r="AB157" s="1894"/>
      <c r="AC157" s="1894"/>
      <c r="AD157" s="1894"/>
      <c r="AE157" s="1894"/>
      <c r="AF157" s="1894"/>
      <c r="AG157" s="1894"/>
      <c r="AH157" s="1894"/>
      <c r="AI157" s="1894"/>
      <c r="AJ157" s="1894"/>
      <c r="AK157" s="1894"/>
      <c r="AL157" s="1894"/>
      <c r="AM157" s="1894"/>
      <c r="AN157" s="1894"/>
      <c r="AO157" s="1894"/>
      <c r="AP157" s="1894"/>
      <c r="AQ157" s="1894"/>
      <c r="AR157" s="1894"/>
      <c r="AS157" s="1894"/>
      <c r="AT157" s="1894"/>
      <c r="AU157" s="1894"/>
      <c r="AV157" s="1894"/>
      <c r="AW157" s="1894"/>
      <c r="AX157" s="1894"/>
      <c r="AY157" s="1894"/>
      <c r="AZ157" s="1894"/>
      <c r="BA157" s="1894"/>
      <c r="BB157" s="1894"/>
      <c r="BC157" s="1894"/>
      <c r="BD157" s="1894"/>
      <c r="BE157" s="1894"/>
      <c r="BF157" s="1894"/>
      <c r="BG157" s="1894"/>
      <c r="BH157" s="1894"/>
      <c r="BI157" s="1894"/>
      <c r="BJ157" s="1894"/>
      <c r="BK157" s="1894"/>
      <c r="BL157" s="1894"/>
      <c r="BM157" s="1894"/>
      <c r="BN157" s="1894"/>
      <c r="BO157" s="1894"/>
      <c r="BP157" s="1894"/>
      <c r="BQ157" s="1894"/>
      <c r="BR157" s="1894"/>
      <c r="BS157" s="1894"/>
      <c r="BT157" s="1894"/>
      <c r="BU157" s="1894"/>
      <c r="BV157" s="1894"/>
      <c r="BW157" s="1894"/>
      <c r="BX157" s="1894"/>
      <c r="BY157" s="1894"/>
      <c r="BZ157" s="1894"/>
      <c r="CA157" s="1894"/>
      <c r="CB157" s="1894"/>
      <c r="CC157" s="1894"/>
    </row>
    <row r="158" spans="1:81" s="1892" customFormat="1">
      <c r="A158" s="2898"/>
      <c r="B158" s="1894"/>
      <c r="C158" s="1894"/>
      <c r="D158" s="1894"/>
      <c r="E158" s="1894"/>
      <c r="F158" s="2898"/>
      <c r="G158" s="1894"/>
      <c r="H158" s="1894"/>
      <c r="I158" s="1894"/>
      <c r="J158" s="1894"/>
      <c r="K158" s="1894"/>
      <c r="L158" s="1894"/>
      <c r="M158" s="1894"/>
      <c r="N158" s="1894"/>
      <c r="O158" s="1894"/>
      <c r="P158" s="1894"/>
      <c r="Q158" s="1894"/>
      <c r="R158" s="1894"/>
      <c r="S158" s="1894"/>
      <c r="T158" s="1894"/>
      <c r="U158" s="1894"/>
      <c r="V158" s="1894"/>
      <c r="W158" s="1894"/>
      <c r="X158" s="1894"/>
      <c r="Y158" s="1894"/>
      <c r="Z158" s="1894"/>
      <c r="AA158" s="1894"/>
      <c r="AB158" s="1894"/>
      <c r="AC158" s="1894"/>
      <c r="AD158" s="1894"/>
      <c r="AE158" s="1894"/>
      <c r="AF158" s="1894"/>
      <c r="AG158" s="1894"/>
      <c r="AH158" s="1894"/>
      <c r="AI158" s="1894"/>
      <c r="AJ158" s="1894"/>
      <c r="AK158" s="1894"/>
      <c r="AL158" s="1894"/>
      <c r="AM158" s="1894"/>
      <c r="AN158" s="1894"/>
      <c r="AO158" s="1894"/>
      <c r="AP158" s="1894"/>
      <c r="AQ158" s="1894"/>
      <c r="AR158" s="1894"/>
      <c r="AS158" s="1894"/>
      <c r="AT158" s="1894"/>
      <c r="AU158" s="1894"/>
      <c r="AV158" s="1894"/>
      <c r="AW158" s="1894"/>
      <c r="AX158" s="1894"/>
      <c r="AY158" s="1894"/>
      <c r="AZ158" s="1894"/>
      <c r="BA158" s="1894"/>
      <c r="BB158" s="1894"/>
      <c r="BC158" s="1894"/>
      <c r="BD158" s="1894"/>
      <c r="BE158" s="1894"/>
      <c r="BF158" s="1894"/>
      <c r="BG158" s="1894"/>
      <c r="BH158" s="1894"/>
      <c r="BI158" s="1894"/>
      <c r="BJ158" s="1894"/>
      <c r="BK158" s="1894"/>
      <c r="BL158" s="1894"/>
      <c r="BM158" s="1894"/>
      <c r="BN158" s="1894"/>
      <c r="BO158" s="1894"/>
      <c r="BP158" s="1894"/>
      <c r="BQ158" s="1894"/>
      <c r="BR158" s="1894"/>
      <c r="BS158" s="1894"/>
      <c r="BT158" s="1894"/>
      <c r="BU158" s="1894"/>
      <c r="BV158" s="1894"/>
      <c r="BW158" s="1894"/>
      <c r="BX158" s="1894"/>
      <c r="BY158" s="1894"/>
      <c r="BZ158" s="1894"/>
      <c r="CA158" s="1894"/>
      <c r="CB158" s="1894"/>
      <c r="CC158" s="1894"/>
    </row>
    <row r="159" spans="1:81" s="1892" customFormat="1">
      <c r="A159" s="2898"/>
      <c r="B159" s="1894"/>
      <c r="C159" s="1894"/>
      <c r="D159" s="1894"/>
      <c r="E159" s="1894"/>
      <c r="F159" s="2898"/>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c r="AI159" s="1894"/>
      <c r="AJ159" s="1894"/>
      <c r="AK159" s="1894"/>
      <c r="AL159" s="1894"/>
      <c r="AM159" s="1894"/>
      <c r="AN159" s="1894"/>
      <c r="AO159" s="1894"/>
      <c r="AP159" s="1894"/>
      <c r="AQ159" s="1894"/>
      <c r="AR159" s="1894"/>
      <c r="AS159" s="1894"/>
      <c r="AT159" s="1894"/>
      <c r="AU159" s="1894"/>
      <c r="AV159" s="1894"/>
      <c r="AW159" s="1894"/>
      <c r="AX159" s="1894"/>
      <c r="AY159" s="1894"/>
      <c r="AZ159" s="1894"/>
      <c r="BA159" s="1894"/>
      <c r="BB159" s="1894"/>
      <c r="BC159" s="1894"/>
      <c r="BD159" s="1894"/>
      <c r="BE159" s="1894"/>
      <c r="BF159" s="1894"/>
      <c r="BG159" s="1894"/>
      <c r="BH159" s="1894"/>
      <c r="BI159" s="1894"/>
      <c r="BJ159" s="1894"/>
      <c r="BK159" s="1894"/>
      <c r="BL159" s="1894"/>
      <c r="BM159" s="1894"/>
      <c r="BN159" s="1894"/>
      <c r="BO159" s="1894"/>
      <c r="BP159" s="1894"/>
      <c r="BQ159" s="1894"/>
      <c r="BR159" s="1894"/>
      <c r="BS159" s="1894"/>
      <c r="BT159" s="1894"/>
      <c r="BU159" s="1894"/>
      <c r="BV159" s="1894"/>
      <c r="BW159" s="1894"/>
      <c r="BX159" s="1894"/>
      <c r="BY159" s="1894"/>
      <c r="BZ159" s="1894"/>
      <c r="CA159" s="1894"/>
      <c r="CB159" s="1894"/>
      <c r="CC159" s="1894"/>
    </row>
    <row r="160" spans="1:81" s="1892" customFormat="1">
      <c r="A160" s="2898"/>
      <c r="B160" s="1894"/>
      <c r="C160" s="1894"/>
      <c r="D160" s="1894"/>
      <c r="E160" s="1894"/>
      <c r="F160" s="2898"/>
      <c r="G160" s="1894"/>
      <c r="H160" s="1894"/>
      <c r="I160" s="1894"/>
      <c r="J160" s="1894"/>
      <c r="K160" s="1894"/>
      <c r="L160" s="1894"/>
      <c r="M160" s="1894"/>
      <c r="N160" s="1894"/>
      <c r="O160" s="1894"/>
      <c r="P160" s="1894"/>
      <c r="Q160" s="1894"/>
      <c r="R160" s="1894"/>
      <c r="S160" s="1894"/>
      <c r="T160" s="1894"/>
      <c r="U160" s="1894"/>
      <c r="V160" s="1894"/>
      <c r="W160" s="1894"/>
      <c r="X160" s="1894"/>
      <c r="Y160" s="1894"/>
      <c r="Z160" s="1894"/>
      <c r="AA160" s="1894"/>
      <c r="AB160" s="1894"/>
      <c r="AC160" s="1894"/>
      <c r="AD160" s="1894"/>
      <c r="AE160" s="1894"/>
      <c r="AF160" s="1894"/>
      <c r="AG160" s="1894"/>
      <c r="AH160" s="1894"/>
      <c r="AI160" s="1894"/>
      <c r="AJ160" s="1894"/>
      <c r="AK160" s="1894"/>
      <c r="AL160" s="1894"/>
      <c r="AM160" s="1894"/>
      <c r="AN160" s="1894"/>
      <c r="AO160" s="1894"/>
      <c r="AP160" s="1894"/>
      <c r="AQ160" s="1894"/>
      <c r="AR160" s="1894"/>
      <c r="AS160" s="1894"/>
      <c r="AT160" s="1894"/>
      <c r="AU160" s="1894"/>
      <c r="AV160" s="1894"/>
      <c r="AW160" s="1894"/>
      <c r="AX160" s="1894"/>
      <c r="AY160" s="1894"/>
      <c r="AZ160" s="1894"/>
      <c r="BA160" s="1894"/>
      <c r="BB160" s="1894"/>
      <c r="BC160" s="1894"/>
      <c r="BD160" s="1894"/>
      <c r="BE160" s="1894"/>
      <c r="BF160" s="1894"/>
      <c r="BG160" s="1894"/>
      <c r="BH160" s="1894"/>
      <c r="BI160" s="1894"/>
      <c r="BJ160" s="1894"/>
      <c r="BK160" s="1894"/>
      <c r="BL160" s="1894"/>
      <c r="BM160" s="1894"/>
      <c r="BN160" s="1894"/>
      <c r="BO160" s="1894"/>
      <c r="BP160" s="1894"/>
      <c r="BQ160" s="1894"/>
      <c r="BR160" s="1894"/>
      <c r="BS160" s="1894"/>
      <c r="BT160" s="1894"/>
      <c r="BU160" s="1894"/>
      <c r="BV160" s="1894"/>
      <c r="BW160" s="1894"/>
      <c r="BX160" s="1894"/>
      <c r="BY160" s="1894"/>
      <c r="BZ160" s="1894"/>
      <c r="CA160" s="1894"/>
      <c r="CB160" s="1894"/>
      <c r="CC160" s="1894"/>
    </row>
    <row r="161" spans="1:81" s="1892" customFormat="1">
      <c r="A161" s="2898"/>
      <c r="B161" s="1894"/>
      <c r="C161" s="1894"/>
      <c r="D161" s="1894"/>
      <c r="E161" s="1894"/>
      <c r="F161" s="2898"/>
      <c r="G161" s="1894"/>
      <c r="H161" s="1894"/>
      <c r="I161" s="1894"/>
      <c r="J161" s="1894"/>
      <c r="K161" s="1894"/>
      <c r="L161" s="1894"/>
      <c r="M161" s="1894"/>
      <c r="N161" s="1894"/>
      <c r="O161" s="1894"/>
      <c r="P161" s="1894"/>
      <c r="Q161" s="1894"/>
      <c r="R161" s="1894"/>
      <c r="S161" s="1894"/>
      <c r="T161" s="1894"/>
      <c r="U161" s="1894"/>
      <c r="V161" s="1894"/>
      <c r="W161" s="1894"/>
      <c r="X161" s="1894"/>
      <c r="Y161" s="1894"/>
      <c r="Z161" s="1894"/>
      <c r="AA161" s="1894"/>
      <c r="AB161" s="1894"/>
      <c r="AC161" s="1894"/>
      <c r="AD161" s="1894"/>
      <c r="AE161" s="1894"/>
      <c r="AF161" s="1894"/>
      <c r="AG161" s="1894"/>
      <c r="AH161" s="1894"/>
      <c r="AI161" s="1894"/>
      <c r="AJ161" s="1894"/>
      <c r="AK161" s="1894"/>
      <c r="AL161" s="1894"/>
      <c r="AM161" s="1894"/>
      <c r="AN161" s="1894"/>
      <c r="AO161" s="1894"/>
      <c r="AP161" s="1894"/>
      <c r="AQ161" s="1894"/>
      <c r="AR161" s="1894"/>
      <c r="AS161" s="1894"/>
      <c r="AT161" s="1894"/>
      <c r="AU161" s="1894"/>
      <c r="AV161" s="1894"/>
      <c r="AW161" s="1894"/>
      <c r="AX161" s="1894"/>
      <c r="AY161" s="1894"/>
      <c r="AZ161" s="1894"/>
      <c r="BA161" s="1894"/>
      <c r="BB161" s="1894"/>
      <c r="BC161" s="1894"/>
      <c r="BD161" s="1894"/>
      <c r="BE161" s="1894"/>
      <c r="BF161" s="1894"/>
      <c r="BG161" s="1894"/>
      <c r="BH161" s="1894"/>
      <c r="BI161" s="1894"/>
      <c r="BJ161" s="1894"/>
      <c r="BK161" s="1894"/>
      <c r="BL161" s="1894"/>
      <c r="BM161" s="1894"/>
      <c r="BN161" s="1894"/>
      <c r="BO161" s="1894"/>
      <c r="BP161" s="1894"/>
      <c r="BQ161" s="1894"/>
      <c r="BR161" s="1894"/>
      <c r="BS161" s="1894"/>
      <c r="BT161" s="1894"/>
      <c r="BU161" s="1894"/>
      <c r="BV161" s="1894"/>
      <c r="BW161" s="1894"/>
      <c r="BX161" s="1894"/>
      <c r="BY161" s="1894"/>
      <c r="BZ161" s="1894"/>
      <c r="CA161" s="1894"/>
      <c r="CB161" s="1894"/>
      <c r="CC161" s="1894"/>
    </row>
    <row r="162" spans="1:81" s="1892" customFormat="1">
      <c r="A162" s="2898"/>
      <c r="B162" s="1894"/>
      <c r="C162" s="1894"/>
      <c r="D162" s="1894"/>
      <c r="E162" s="1894"/>
      <c r="F162" s="2898"/>
      <c r="G162" s="1894"/>
      <c r="H162" s="1894"/>
      <c r="I162" s="1894"/>
      <c r="J162" s="1894"/>
      <c r="K162" s="1894"/>
      <c r="L162" s="1894"/>
      <c r="M162" s="1894"/>
      <c r="N162" s="1894"/>
      <c r="O162" s="1894"/>
      <c r="P162" s="1894"/>
      <c r="Q162" s="1894"/>
      <c r="R162" s="1894"/>
      <c r="S162" s="1894"/>
      <c r="T162" s="1894"/>
      <c r="U162" s="1894"/>
      <c r="V162" s="1894"/>
      <c r="W162" s="1894"/>
      <c r="X162" s="1894"/>
      <c r="Y162" s="1894"/>
      <c r="Z162" s="1894"/>
      <c r="AA162" s="1894"/>
      <c r="AB162" s="1894"/>
      <c r="AC162" s="1894"/>
      <c r="AD162" s="1894"/>
      <c r="AE162" s="1894"/>
      <c r="AF162" s="1894"/>
      <c r="AG162" s="1894"/>
      <c r="AH162" s="1894"/>
      <c r="AI162" s="1894"/>
      <c r="AJ162" s="1894"/>
      <c r="AK162" s="1894"/>
      <c r="AL162" s="1894"/>
      <c r="AM162" s="1894"/>
      <c r="AN162" s="1894"/>
      <c r="AO162" s="1894"/>
      <c r="AP162" s="1894"/>
      <c r="AQ162" s="1894"/>
      <c r="AR162" s="1894"/>
      <c r="AS162" s="1894"/>
      <c r="AT162" s="1894"/>
      <c r="AU162" s="1894"/>
      <c r="AV162" s="1894"/>
      <c r="AW162" s="1894"/>
      <c r="AX162" s="1894"/>
      <c r="AY162" s="1894"/>
      <c r="AZ162" s="1894"/>
      <c r="BA162" s="1894"/>
      <c r="BB162" s="1894"/>
      <c r="BC162" s="1894"/>
      <c r="BD162" s="1894"/>
      <c r="BE162" s="1894"/>
      <c r="BF162" s="1894"/>
      <c r="BG162" s="1894"/>
      <c r="BH162" s="1894"/>
      <c r="BI162" s="1894"/>
      <c r="BJ162" s="1894"/>
      <c r="BK162" s="1894"/>
      <c r="BL162" s="1894"/>
      <c r="BM162" s="1894"/>
      <c r="BN162" s="1894"/>
      <c r="BO162" s="1894"/>
      <c r="BP162" s="1894"/>
      <c r="BQ162" s="1894"/>
      <c r="BR162" s="1894"/>
      <c r="BS162" s="1894"/>
      <c r="BT162" s="1894"/>
      <c r="BU162" s="1894"/>
      <c r="BV162" s="1894"/>
      <c r="BW162" s="1894"/>
      <c r="BX162" s="1894"/>
      <c r="BY162" s="1894"/>
      <c r="BZ162" s="1894"/>
      <c r="CA162" s="1894"/>
      <c r="CB162" s="1894"/>
      <c r="CC162" s="1894"/>
    </row>
    <row r="163" spans="1:81" s="1892" customFormat="1">
      <c r="A163" s="2898"/>
      <c r="B163" s="1894"/>
      <c r="C163" s="1894"/>
      <c r="D163" s="1894"/>
      <c r="E163" s="1894"/>
      <c r="F163" s="2898"/>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1894"/>
      <c r="AF163" s="1894"/>
      <c r="AG163" s="1894"/>
      <c r="AH163" s="1894"/>
      <c r="AI163" s="1894"/>
      <c r="AJ163" s="1894"/>
      <c r="AK163" s="1894"/>
      <c r="AL163" s="1894"/>
      <c r="AM163" s="1894"/>
      <c r="AN163" s="1894"/>
      <c r="AO163" s="1894"/>
      <c r="AP163" s="1894"/>
      <c r="AQ163" s="1894"/>
      <c r="AR163" s="1894"/>
      <c r="AS163" s="1894"/>
      <c r="AT163" s="1894"/>
      <c r="AU163" s="1894"/>
      <c r="AV163" s="1894"/>
      <c r="AW163" s="1894"/>
      <c r="AX163" s="1894"/>
      <c r="AY163" s="1894"/>
      <c r="AZ163" s="1894"/>
      <c r="BA163" s="1894"/>
      <c r="BB163" s="1894"/>
      <c r="BC163" s="1894"/>
      <c r="BD163" s="1894"/>
      <c r="BE163" s="1894"/>
      <c r="BF163" s="1894"/>
      <c r="BG163" s="1894"/>
      <c r="BH163" s="1894"/>
      <c r="BI163" s="1894"/>
      <c r="BJ163" s="1894"/>
      <c r="BK163" s="1894"/>
      <c r="BL163" s="1894"/>
      <c r="BM163" s="1894"/>
      <c r="BN163" s="1894"/>
      <c r="BO163" s="1894"/>
      <c r="BP163" s="1894"/>
      <c r="BQ163" s="1894"/>
      <c r="BR163" s="1894"/>
      <c r="BS163" s="1894"/>
      <c r="BT163" s="1894"/>
      <c r="BU163" s="1894"/>
      <c r="BV163" s="1894"/>
      <c r="BW163" s="1894"/>
      <c r="BX163" s="1894"/>
      <c r="BY163" s="1894"/>
      <c r="BZ163" s="1894"/>
      <c r="CA163" s="1894"/>
      <c r="CB163" s="1894"/>
      <c r="CC163" s="1894"/>
    </row>
    <row r="164" spans="1:81" s="1892" customFormat="1">
      <c r="A164" s="2898"/>
      <c r="B164" s="1894"/>
      <c r="C164" s="1894"/>
      <c r="D164" s="1894"/>
      <c r="E164" s="1894"/>
      <c r="F164" s="2898"/>
      <c r="G164" s="1894"/>
      <c r="H164" s="1894"/>
      <c r="I164" s="1894"/>
      <c r="J164" s="1894"/>
      <c r="K164" s="1894"/>
      <c r="L164" s="1894"/>
      <c r="M164" s="1894"/>
      <c r="N164" s="1894"/>
      <c r="O164" s="1894"/>
      <c r="P164" s="1894"/>
      <c r="Q164" s="1894"/>
      <c r="R164" s="1894"/>
      <c r="S164" s="1894"/>
      <c r="T164" s="1894"/>
      <c r="U164" s="1894"/>
      <c r="V164" s="1894"/>
      <c r="W164" s="1894"/>
      <c r="X164" s="1894"/>
      <c r="Y164" s="1894"/>
      <c r="Z164" s="1894"/>
      <c r="AA164" s="1894"/>
      <c r="AB164" s="1894"/>
      <c r="AC164" s="1894"/>
      <c r="AD164" s="1894"/>
      <c r="AE164" s="1894"/>
      <c r="AF164" s="1894"/>
      <c r="AG164" s="1894"/>
      <c r="AH164" s="1894"/>
      <c r="AI164" s="1894"/>
      <c r="AJ164" s="1894"/>
      <c r="AK164" s="1894"/>
      <c r="AL164" s="1894"/>
      <c r="AM164" s="1894"/>
      <c r="AN164" s="1894"/>
      <c r="AO164" s="1894"/>
      <c r="AP164" s="1894"/>
      <c r="AQ164" s="1894"/>
      <c r="AR164" s="1894"/>
      <c r="AS164" s="1894"/>
      <c r="AT164" s="1894"/>
      <c r="AU164" s="1894"/>
      <c r="AV164" s="1894"/>
      <c r="AW164" s="1894"/>
      <c r="AX164" s="1894"/>
      <c r="AY164" s="1894"/>
      <c r="AZ164" s="1894"/>
      <c r="BA164" s="1894"/>
      <c r="BB164" s="1894"/>
      <c r="BC164" s="1894"/>
      <c r="BD164" s="1894"/>
      <c r="BE164" s="1894"/>
      <c r="BF164" s="1894"/>
      <c r="BG164" s="1894"/>
      <c r="BH164" s="1894"/>
      <c r="BI164" s="1894"/>
      <c r="BJ164" s="1894"/>
      <c r="BK164" s="1894"/>
      <c r="BL164" s="1894"/>
      <c r="BM164" s="1894"/>
      <c r="BN164" s="1894"/>
      <c r="BO164" s="1894"/>
      <c r="BP164" s="1894"/>
      <c r="BQ164" s="1894"/>
      <c r="BR164" s="1894"/>
      <c r="BS164" s="1894"/>
      <c r="BT164" s="1894"/>
      <c r="BU164" s="1894"/>
      <c r="BV164" s="1894"/>
      <c r="BW164" s="1894"/>
      <c r="BX164" s="1894"/>
      <c r="BY164" s="1894"/>
      <c r="BZ164" s="1894"/>
      <c r="CA164" s="1894"/>
      <c r="CB164" s="1894"/>
      <c r="CC164" s="1894"/>
    </row>
    <row r="165" spans="1:81" s="1892" customFormat="1">
      <c r="A165" s="2898"/>
      <c r="B165" s="1894"/>
      <c r="C165" s="1894"/>
      <c r="D165" s="1894"/>
      <c r="E165" s="1894"/>
      <c r="F165" s="2898"/>
      <c r="G165" s="1894"/>
      <c r="H165" s="1894"/>
      <c r="I165" s="1894"/>
      <c r="J165" s="1894"/>
      <c r="K165" s="1894"/>
      <c r="L165" s="1894"/>
      <c r="M165" s="1894"/>
      <c r="N165" s="1894"/>
      <c r="O165" s="1894"/>
      <c r="P165" s="1894"/>
      <c r="Q165" s="1894"/>
      <c r="R165" s="1894"/>
      <c r="S165" s="1894"/>
      <c r="T165" s="1894"/>
      <c r="U165" s="1894"/>
      <c r="V165" s="1894"/>
      <c r="W165" s="1894"/>
      <c r="X165" s="1894"/>
      <c r="Y165" s="1894"/>
      <c r="Z165" s="1894"/>
      <c r="AA165" s="1894"/>
      <c r="AB165" s="1894"/>
      <c r="AC165" s="1894"/>
      <c r="AD165" s="1894"/>
      <c r="AE165" s="1894"/>
      <c r="AF165" s="1894"/>
      <c r="AG165" s="1894"/>
      <c r="AH165" s="1894"/>
      <c r="AI165" s="1894"/>
      <c r="AJ165" s="1894"/>
      <c r="AK165" s="1894"/>
      <c r="AL165" s="1894"/>
      <c r="AM165" s="1894"/>
      <c r="AN165" s="1894"/>
      <c r="AO165" s="1894"/>
      <c r="AP165" s="1894"/>
      <c r="AQ165" s="1894"/>
      <c r="AR165" s="1894"/>
      <c r="AS165" s="1894"/>
      <c r="AT165" s="1894"/>
      <c r="AU165" s="1894"/>
      <c r="AV165" s="1894"/>
      <c r="AW165" s="1894"/>
      <c r="AX165" s="1894"/>
      <c r="AY165" s="1894"/>
      <c r="AZ165" s="1894"/>
      <c r="BA165" s="1894"/>
      <c r="BB165" s="1894"/>
      <c r="BC165" s="1894"/>
      <c r="BD165" s="1894"/>
      <c r="BE165" s="1894"/>
      <c r="BF165" s="1894"/>
      <c r="BG165" s="1894"/>
      <c r="BH165" s="1894"/>
      <c r="BI165" s="1894"/>
      <c r="BJ165" s="1894"/>
      <c r="BK165" s="1894"/>
      <c r="BL165" s="1894"/>
      <c r="BM165" s="1894"/>
      <c r="BN165" s="1894"/>
      <c r="BO165" s="1894"/>
      <c r="BP165" s="1894"/>
      <c r="BQ165" s="1894"/>
      <c r="BR165" s="1894"/>
      <c r="BS165" s="1894"/>
      <c r="BT165" s="1894"/>
      <c r="BU165" s="1894"/>
      <c r="BV165" s="1894"/>
      <c r="BW165" s="1894"/>
      <c r="BX165" s="1894"/>
      <c r="BY165" s="1894"/>
      <c r="BZ165" s="1894"/>
      <c r="CA165" s="1894"/>
      <c r="CB165" s="1894"/>
      <c r="CC165" s="1894"/>
    </row>
    <row r="166" spans="1:81" s="1892" customFormat="1">
      <c r="A166" s="2898"/>
      <c r="B166" s="1894"/>
      <c r="C166" s="1894"/>
      <c r="D166" s="1894"/>
      <c r="E166" s="1894"/>
      <c r="F166" s="2898"/>
      <c r="G166" s="1894"/>
      <c r="H166" s="1894"/>
      <c r="I166" s="1894"/>
      <c r="J166" s="1894"/>
      <c r="K166" s="1894"/>
      <c r="L166" s="1894"/>
      <c r="M166" s="1894"/>
      <c r="N166" s="1894"/>
      <c r="O166" s="1894"/>
      <c r="P166" s="1894"/>
      <c r="Q166" s="1894"/>
      <c r="R166" s="1894"/>
      <c r="S166" s="1894"/>
      <c r="T166" s="1894"/>
      <c r="U166" s="1894"/>
      <c r="V166" s="1894"/>
      <c r="W166" s="1894"/>
      <c r="X166" s="1894"/>
      <c r="Y166" s="1894"/>
      <c r="Z166" s="1894"/>
      <c r="AA166" s="1894"/>
      <c r="AB166" s="1894"/>
      <c r="AC166" s="1894"/>
      <c r="AD166" s="1894"/>
      <c r="AE166" s="1894"/>
      <c r="AF166" s="1894"/>
      <c r="AG166" s="1894"/>
      <c r="AH166" s="1894"/>
      <c r="AI166" s="1894"/>
      <c r="AJ166" s="1894"/>
      <c r="AK166" s="1894"/>
      <c r="AL166" s="1894"/>
      <c r="AM166" s="1894"/>
      <c r="AN166" s="1894"/>
      <c r="AO166" s="1894"/>
      <c r="AP166" s="1894"/>
      <c r="AQ166" s="1894"/>
      <c r="AR166" s="1894"/>
      <c r="AS166" s="1894"/>
      <c r="AT166" s="1894"/>
      <c r="AU166" s="1894"/>
      <c r="AV166" s="1894"/>
      <c r="AW166" s="1894"/>
      <c r="AX166" s="1894"/>
      <c r="AY166" s="1894"/>
      <c r="AZ166" s="1894"/>
      <c r="BA166" s="1894"/>
      <c r="BB166" s="1894"/>
      <c r="BC166" s="1894"/>
      <c r="BD166" s="1894"/>
      <c r="BE166" s="1894"/>
      <c r="BF166" s="1894"/>
      <c r="BG166" s="1894"/>
      <c r="BH166" s="1894"/>
      <c r="BI166" s="1894"/>
      <c r="BJ166" s="1894"/>
      <c r="BK166" s="1894"/>
      <c r="BL166" s="1894"/>
      <c r="BM166" s="1894"/>
      <c r="BN166" s="1894"/>
      <c r="BO166" s="1894"/>
      <c r="BP166" s="1894"/>
      <c r="BQ166" s="1894"/>
      <c r="BR166" s="1894"/>
      <c r="BS166" s="1894"/>
      <c r="BT166" s="1894"/>
      <c r="BU166" s="1894"/>
      <c r="BV166" s="1894"/>
      <c r="BW166" s="1894"/>
      <c r="BX166" s="1894"/>
      <c r="BY166" s="1894"/>
      <c r="BZ166" s="1894"/>
      <c r="CA166" s="1894"/>
      <c r="CB166" s="1894"/>
      <c r="CC166" s="1894"/>
    </row>
    <row r="167" spans="1:81" s="1892" customFormat="1">
      <c r="A167" s="2898"/>
      <c r="B167" s="1894"/>
      <c r="C167" s="1894"/>
      <c r="D167" s="1894"/>
      <c r="E167" s="1894"/>
      <c r="F167" s="2898"/>
      <c r="G167" s="1894"/>
      <c r="H167" s="1894"/>
      <c r="I167" s="1894"/>
      <c r="J167" s="1894"/>
      <c r="K167" s="1894"/>
      <c r="L167" s="1894"/>
      <c r="M167" s="1894"/>
      <c r="N167" s="1894"/>
      <c r="O167" s="1894"/>
      <c r="P167" s="1894"/>
      <c r="Q167" s="1894"/>
      <c r="R167" s="1894"/>
      <c r="S167" s="1894"/>
      <c r="T167" s="1894"/>
      <c r="U167" s="1894"/>
      <c r="V167" s="1894"/>
      <c r="W167" s="1894"/>
      <c r="X167" s="1894"/>
      <c r="Y167" s="1894"/>
      <c r="Z167" s="1894"/>
      <c r="AA167" s="1894"/>
      <c r="AB167" s="1894"/>
      <c r="AC167" s="1894"/>
      <c r="AD167" s="1894"/>
      <c r="AE167" s="1894"/>
      <c r="AF167" s="1894"/>
      <c r="AG167" s="1894"/>
      <c r="AH167" s="1894"/>
      <c r="AI167" s="1894"/>
      <c r="AJ167" s="1894"/>
      <c r="AK167" s="1894"/>
      <c r="AL167" s="1894"/>
      <c r="AM167" s="1894"/>
      <c r="AN167" s="1894"/>
      <c r="AO167" s="1894"/>
      <c r="AP167" s="1894"/>
      <c r="AQ167" s="1894"/>
      <c r="AR167" s="1894"/>
      <c r="AS167" s="1894"/>
      <c r="AT167" s="1894"/>
      <c r="AU167" s="1894"/>
      <c r="AV167" s="1894"/>
      <c r="AW167" s="1894"/>
      <c r="AX167" s="1894"/>
      <c r="AY167" s="1894"/>
      <c r="AZ167" s="1894"/>
      <c r="BA167" s="1894"/>
      <c r="BB167" s="1894"/>
      <c r="BC167" s="1894"/>
      <c r="BD167" s="1894"/>
      <c r="BE167" s="1894"/>
      <c r="BF167" s="1894"/>
      <c r="BG167" s="1894"/>
      <c r="BH167" s="1894"/>
      <c r="BI167" s="1894"/>
      <c r="BJ167" s="1894"/>
      <c r="BK167" s="1894"/>
      <c r="BL167" s="1894"/>
      <c r="BM167" s="1894"/>
      <c r="BN167" s="1894"/>
      <c r="BO167" s="1894"/>
      <c r="BP167" s="1894"/>
      <c r="BQ167" s="1894"/>
      <c r="BR167" s="1894"/>
      <c r="BS167" s="1894"/>
      <c r="BT167" s="1894"/>
      <c r="BU167" s="1894"/>
      <c r="BV167" s="1894"/>
      <c r="BW167" s="1894"/>
      <c r="BX167" s="1894"/>
      <c r="BY167" s="1894"/>
      <c r="BZ167" s="1894"/>
      <c r="CA167" s="1894"/>
      <c r="CB167" s="1894"/>
      <c r="CC167" s="1894"/>
    </row>
    <row r="168" spans="1:81" s="1892" customFormat="1">
      <c r="A168" s="2898"/>
      <c r="B168" s="1894"/>
      <c r="C168" s="1894"/>
      <c r="D168" s="1894"/>
      <c r="E168" s="1894"/>
      <c r="F168" s="2898"/>
      <c r="G168" s="1894"/>
      <c r="H168" s="1894"/>
      <c r="I168" s="1894"/>
      <c r="J168" s="1894"/>
      <c r="K168" s="1894"/>
      <c r="L168" s="1894"/>
      <c r="M168" s="1894"/>
      <c r="N168" s="1894"/>
      <c r="O168" s="1894"/>
      <c r="P168" s="1894"/>
      <c r="Q168" s="1894"/>
      <c r="R168" s="1894"/>
      <c r="S168" s="1894"/>
      <c r="T168" s="1894"/>
      <c r="U168" s="1894"/>
      <c r="V168" s="1894"/>
      <c r="W168" s="1894"/>
      <c r="X168" s="1894"/>
      <c r="Y168" s="1894"/>
      <c r="Z168" s="1894"/>
      <c r="AA168" s="1894"/>
      <c r="AB168" s="1894"/>
      <c r="AC168" s="1894"/>
      <c r="AD168" s="1894"/>
      <c r="AE168" s="1894"/>
      <c r="AF168" s="1894"/>
      <c r="AG168" s="1894"/>
      <c r="AH168" s="1894"/>
      <c r="AI168" s="1894"/>
      <c r="AJ168" s="1894"/>
      <c r="AK168" s="1894"/>
      <c r="AL168" s="1894"/>
      <c r="AM168" s="1894"/>
      <c r="AN168" s="1894"/>
      <c r="AO168" s="1894"/>
      <c r="AP168" s="1894"/>
      <c r="AQ168" s="1894"/>
      <c r="AR168" s="1894"/>
      <c r="AS168" s="1894"/>
      <c r="AT168" s="1894"/>
      <c r="AU168" s="1894"/>
      <c r="AV168" s="1894"/>
      <c r="AW168" s="1894"/>
      <c r="AX168" s="1894"/>
      <c r="AY168" s="1894"/>
      <c r="AZ168" s="1894"/>
      <c r="BA168" s="1894"/>
      <c r="BB168" s="1894"/>
      <c r="BC168" s="1894"/>
      <c r="BD168" s="1894"/>
      <c r="BE168" s="1894"/>
      <c r="BF168" s="1894"/>
      <c r="BG168" s="1894"/>
      <c r="BH168" s="1894"/>
      <c r="BI168" s="1894"/>
      <c r="BJ168" s="1894"/>
      <c r="BK168" s="1894"/>
      <c r="BL168" s="1894"/>
      <c r="BM168" s="1894"/>
      <c r="BN168" s="1894"/>
      <c r="BO168" s="1894"/>
      <c r="BP168" s="1894"/>
      <c r="BQ168" s="1894"/>
      <c r="BR168" s="1894"/>
      <c r="BS168" s="1894"/>
      <c r="BT168" s="1894"/>
      <c r="BU168" s="1894"/>
      <c r="BV168" s="1894"/>
      <c r="BW168" s="1894"/>
      <c r="BX168" s="1894"/>
      <c r="BY168" s="1894"/>
      <c r="BZ168" s="1894"/>
      <c r="CA168" s="1894"/>
      <c r="CB168" s="1894"/>
      <c r="CC168" s="1894"/>
    </row>
    <row r="169" spans="1:81" s="1892" customFormat="1">
      <c r="A169" s="2898"/>
      <c r="B169" s="1894"/>
      <c r="C169" s="1894"/>
      <c r="D169" s="1894"/>
      <c r="E169" s="1894"/>
      <c r="F169" s="2898"/>
      <c r="G169" s="1894"/>
      <c r="H169" s="1894"/>
      <c r="I169" s="1894"/>
      <c r="J169" s="1894"/>
      <c r="K169" s="1894"/>
      <c r="L169" s="1894"/>
      <c r="M169" s="1894"/>
      <c r="N169" s="1894"/>
      <c r="O169" s="1894"/>
      <c r="P169" s="1894"/>
      <c r="Q169" s="1894"/>
      <c r="R169" s="1894"/>
      <c r="S169" s="1894"/>
      <c r="T169" s="1894"/>
      <c r="U169" s="1894"/>
      <c r="V169" s="1894"/>
      <c r="W169" s="1894"/>
      <c r="X169" s="1894"/>
      <c r="Y169" s="1894"/>
      <c r="Z169" s="1894"/>
      <c r="AA169" s="1894"/>
      <c r="AB169" s="1894"/>
      <c r="AC169" s="1894"/>
      <c r="AD169" s="1894"/>
      <c r="AE169" s="1894"/>
      <c r="AF169" s="1894"/>
      <c r="AG169" s="1894"/>
      <c r="AH169" s="1894"/>
      <c r="AI169" s="1894"/>
      <c r="AJ169" s="1894"/>
      <c r="AK169" s="1894"/>
      <c r="AL169" s="1894"/>
      <c r="AM169" s="1894"/>
      <c r="AN169" s="1894"/>
      <c r="AO169" s="1894"/>
      <c r="AP169" s="1894"/>
      <c r="AQ169" s="1894"/>
      <c r="AR169" s="1894"/>
      <c r="AS169" s="1894"/>
      <c r="AT169" s="1894"/>
      <c r="AU169" s="1894"/>
      <c r="AV169" s="1894"/>
      <c r="AW169" s="1894"/>
      <c r="AX169" s="1894"/>
      <c r="AY169" s="1894"/>
      <c r="AZ169" s="1894"/>
      <c r="BA169" s="1894"/>
      <c r="BB169" s="1894"/>
      <c r="BC169" s="1894"/>
      <c r="BD169" s="1894"/>
      <c r="BE169" s="1894"/>
      <c r="BF169" s="1894"/>
      <c r="BG169" s="1894"/>
      <c r="BH169" s="1894"/>
      <c r="BI169" s="1894"/>
      <c r="BJ169" s="1894"/>
      <c r="BK169" s="1894"/>
      <c r="BL169" s="1894"/>
      <c r="BM169" s="1894"/>
      <c r="BN169" s="1894"/>
      <c r="BO169" s="1894"/>
      <c r="BP169" s="1894"/>
      <c r="BQ169" s="1894"/>
      <c r="BR169" s="1894"/>
      <c r="BS169" s="1894"/>
      <c r="BT169" s="1894"/>
      <c r="BU169" s="1894"/>
      <c r="BV169" s="1894"/>
      <c r="BW169" s="1894"/>
      <c r="BX169" s="1894"/>
      <c r="BY169" s="1894"/>
      <c r="BZ169" s="1894"/>
      <c r="CA169" s="1894"/>
      <c r="CB169" s="1894"/>
      <c r="CC169" s="1894"/>
    </row>
    <row r="170" spans="1:81" s="1892" customFormat="1">
      <c r="A170" s="2898"/>
      <c r="B170" s="1894"/>
      <c r="C170" s="1894"/>
      <c r="D170" s="1894"/>
      <c r="E170" s="1894"/>
      <c r="F170" s="2898"/>
      <c r="G170" s="1894"/>
      <c r="H170" s="1894"/>
      <c r="I170" s="1894"/>
      <c r="J170" s="1894"/>
      <c r="K170" s="1894"/>
      <c r="L170" s="1894"/>
      <c r="M170" s="1894"/>
      <c r="N170" s="1894"/>
      <c r="O170" s="1894"/>
      <c r="P170" s="1894"/>
      <c r="Q170" s="1894"/>
      <c r="R170" s="1894"/>
      <c r="S170" s="1894"/>
      <c r="T170" s="1894"/>
      <c r="U170" s="1894"/>
      <c r="V170" s="1894"/>
      <c r="W170" s="1894"/>
      <c r="X170" s="1894"/>
      <c r="Y170" s="1894"/>
      <c r="Z170" s="1894"/>
      <c r="AA170" s="1894"/>
      <c r="AB170" s="1894"/>
      <c r="AC170" s="1894"/>
      <c r="AD170" s="1894"/>
      <c r="AE170" s="1894"/>
      <c r="AF170" s="1894"/>
      <c r="AG170" s="1894"/>
      <c r="AH170" s="1894"/>
      <c r="AI170" s="1894"/>
      <c r="AJ170" s="1894"/>
      <c r="AK170" s="1894"/>
      <c r="AL170" s="1894"/>
      <c r="AM170" s="1894"/>
      <c r="AN170" s="1894"/>
      <c r="AO170" s="1894"/>
      <c r="AP170" s="1894"/>
      <c r="AQ170" s="1894"/>
      <c r="AR170" s="1894"/>
      <c r="AS170" s="1894"/>
      <c r="AT170" s="1894"/>
      <c r="AU170" s="1894"/>
      <c r="AV170" s="1894"/>
      <c r="AW170" s="1894"/>
      <c r="AX170" s="1894"/>
      <c r="AY170" s="1894"/>
      <c r="AZ170" s="1894"/>
      <c r="BA170" s="1894"/>
      <c r="BB170" s="1894"/>
      <c r="BC170" s="1894"/>
      <c r="BD170" s="1894"/>
      <c r="BE170" s="1894"/>
      <c r="BF170" s="1894"/>
      <c r="BG170" s="1894"/>
      <c r="BH170" s="1894"/>
      <c r="BI170" s="1894"/>
      <c r="BJ170" s="1894"/>
      <c r="BK170" s="1894"/>
      <c r="BL170" s="1894"/>
      <c r="BM170" s="1894"/>
      <c r="BN170" s="1894"/>
      <c r="BO170" s="1894"/>
      <c r="BP170" s="1894"/>
      <c r="BQ170" s="1894"/>
      <c r="BR170" s="1894"/>
      <c r="BS170" s="1894"/>
      <c r="BT170" s="1894"/>
      <c r="BU170" s="1894"/>
      <c r="BV170" s="1894"/>
      <c r="BW170" s="1894"/>
      <c r="BX170" s="1894"/>
      <c r="BY170" s="1894"/>
      <c r="BZ170" s="1894"/>
      <c r="CA170" s="1894"/>
      <c r="CB170" s="1894"/>
      <c r="CC170" s="1894"/>
    </row>
    <row r="171" spans="1:81" s="1892" customFormat="1">
      <c r="A171" s="2898"/>
      <c r="B171" s="1894"/>
      <c r="C171" s="1894"/>
      <c r="D171" s="1894"/>
      <c r="E171" s="1894"/>
      <c r="F171" s="2898"/>
      <c r="G171" s="1894"/>
      <c r="H171" s="1894"/>
      <c r="I171" s="1894"/>
      <c r="J171" s="1894"/>
      <c r="K171" s="1894"/>
      <c r="L171" s="1894"/>
      <c r="M171" s="1894"/>
      <c r="N171" s="1894"/>
      <c r="O171" s="1894"/>
      <c r="P171" s="1894"/>
      <c r="Q171" s="1894"/>
      <c r="R171" s="1894"/>
      <c r="S171" s="1894"/>
      <c r="T171" s="1894"/>
      <c r="U171" s="1894"/>
      <c r="V171" s="1894"/>
      <c r="W171" s="1894"/>
      <c r="X171" s="1894"/>
      <c r="Y171" s="1894"/>
      <c r="Z171" s="1894"/>
      <c r="AA171" s="1894"/>
      <c r="AB171" s="1894"/>
      <c r="AC171" s="1894"/>
      <c r="AD171" s="1894"/>
      <c r="AE171" s="1894"/>
      <c r="AF171" s="1894"/>
      <c r="AG171" s="1894"/>
      <c r="AH171" s="1894"/>
      <c r="AI171" s="1894"/>
      <c r="AJ171" s="1894"/>
      <c r="AK171" s="1894"/>
      <c r="AL171" s="1894"/>
      <c r="AM171" s="1894"/>
      <c r="AN171" s="1894"/>
      <c r="AO171" s="1894"/>
      <c r="AP171" s="1894"/>
      <c r="AQ171" s="1894"/>
      <c r="AR171" s="1894"/>
      <c r="AS171" s="1894"/>
      <c r="AT171" s="1894"/>
      <c r="AU171" s="1894"/>
      <c r="AV171" s="1894"/>
      <c r="AW171" s="1894"/>
      <c r="AX171" s="1894"/>
      <c r="AY171" s="1894"/>
      <c r="AZ171" s="1894"/>
      <c r="BA171" s="1894"/>
      <c r="BB171" s="1894"/>
      <c r="BC171" s="1894"/>
      <c r="BD171" s="1894"/>
      <c r="BE171" s="1894"/>
      <c r="BF171" s="1894"/>
      <c r="BG171" s="1894"/>
      <c r="BH171" s="1894"/>
      <c r="BI171" s="1894"/>
      <c r="BJ171" s="1894"/>
      <c r="BK171" s="1894"/>
      <c r="BL171" s="1894"/>
      <c r="BM171" s="1894"/>
      <c r="BN171" s="1894"/>
      <c r="BO171" s="1894"/>
      <c r="BP171" s="1894"/>
      <c r="BQ171" s="1894"/>
      <c r="BR171" s="1894"/>
      <c r="BS171" s="1894"/>
      <c r="BT171" s="1894"/>
      <c r="BU171" s="1894"/>
      <c r="BV171" s="1894"/>
      <c r="BW171" s="1894"/>
      <c r="BX171" s="1894"/>
      <c r="BY171" s="1894"/>
      <c r="BZ171" s="1894"/>
      <c r="CA171" s="1894"/>
      <c r="CB171" s="1894"/>
      <c r="CC171" s="1894"/>
    </row>
    <row r="172" spans="1:81" s="1892" customFormat="1">
      <c r="A172" s="2898"/>
      <c r="B172" s="1894"/>
      <c r="C172" s="1894"/>
      <c r="D172" s="1894"/>
      <c r="E172" s="1894"/>
      <c r="F172" s="2898"/>
      <c r="G172" s="1894"/>
      <c r="H172" s="1894"/>
      <c r="I172" s="1894"/>
      <c r="J172" s="1894"/>
      <c r="K172" s="1894"/>
      <c r="L172" s="1894"/>
      <c r="M172" s="1894"/>
      <c r="N172" s="1894"/>
      <c r="O172" s="1894"/>
      <c r="P172" s="1894"/>
      <c r="Q172" s="1894"/>
      <c r="R172" s="1894"/>
      <c r="S172" s="1894"/>
      <c r="T172" s="1894"/>
      <c r="U172" s="1894"/>
      <c r="V172" s="1894"/>
      <c r="W172" s="1894"/>
      <c r="X172" s="1894"/>
      <c r="Y172" s="1894"/>
      <c r="Z172" s="1894"/>
      <c r="AA172" s="1894"/>
      <c r="AB172" s="1894"/>
      <c r="AC172" s="1894"/>
      <c r="AD172" s="1894"/>
      <c r="AE172" s="1894"/>
      <c r="AF172" s="1894"/>
      <c r="AG172" s="1894"/>
      <c r="AH172" s="1894"/>
      <c r="AI172" s="1894"/>
      <c r="AJ172" s="1894"/>
      <c r="AK172" s="1894"/>
      <c r="AL172" s="1894"/>
      <c r="AM172" s="1894"/>
      <c r="AN172" s="1894"/>
      <c r="AO172" s="1894"/>
      <c r="AP172" s="1894"/>
      <c r="AQ172" s="1894"/>
      <c r="AR172" s="1894"/>
      <c r="AS172" s="1894"/>
      <c r="AT172" s="1894"/>
      <c r="AU172" s="1894"/>
      <c r="AV172" s="1894"/>
      <c r="AW172" s="1894"/>
      <c r="AX172" s="1894"/>
      <c r="AY172" s="1894"/>
      <c r="AZ172" s="1894"/>
      <c r="BA172" s="1894"/>
      <c r="BB172" s="1894"/>
      <c r="BC172" s="1894"/>
      <c r="BD172" s="1894"/>
      <c r="BE172" s="1894"/>
      <c r="BF172" s="1894"/>
      <c r="BG172" s="1894"/>
      <c r="BH172" s="1894"/>
      <c r="BI172" s="1894"/>
      <c r="BJ172" s="1894"/>
      <c r="BK172" s="1894"/>
      <c r="BL172" s="1894"/>
      <c r="BM172" s="1894"/>
      <c r="BN172" s="1894"/>
      <c r="BO172" s="1894"/>
      <c r="BP172" s="1894"/>
      <c r="BQ172" s="1894"/>
      <c r="BR172" s="1894"/>
      <c r="BS172" s="1894"/>
      <c r="BT172" s="1894"/>
      <c r="BU172" s="1894"/>
      <c r="BV172" s="1894"/>
      <c r="BW172" s="1894"/>
      <c r="BX172" s="1894"/>
      <c r="BY172" s="1894"/>
      <c r="BZ172" s="1894"/>
      <c r="CA172" s="1894"/>
      <c r="CB172" s="1894"/>
      <c r="CC172" s="1894"/>
    </row>
    <row r="173" spans="1:81" s="1892" customFormat="1">
      <c r="A173" s="2898"/>
      <c r="B173" s="1894"/>
      <c r="C173" s="1894"/>
      <c r="D173" s="1894"/>
      <c r="E173" s="1894"/>
      <c r="F173" s="2898"/>
      <c r="G173" s="1894"/>
      <c r="H173" s="1894"/>
      <c r="I173" s="1894"/>
      <c r="J173" s="1894"/>
      <c r="K173" s="1894"/>
      <c r="L173" s="1894"/>
      <c r="M173" s="1894"/>
      <c r="N173" s="1894"/>
      <c r="O173" s="1894"/>
      <c r="P173" s="1894"/>
      <c r="Q173" s="1894"/>
      <c r="R173" s="1894"/>
      <c r="S173" s="1894"/>
      <c r="T173" s="1894"/>
      <c r="U173" s="1894"/>
      <c r="V173" s="1894"/>
      <c r="W173" s="1894"/>
      <c r="X173" s="1894"/>
      <c r="Y173" s="1894"/>
      <c r="Z173" s="1894"/>
      <c r="AA173" s="1894"/>
      <c r="AB173" s="1894"/>
      <c r="AC173" s="1894"/>
      <c r="AD173" s="1894"/>
      <c r="AE173" s="1894"/>
      <c r="AF173" s="1894"/>
      <c r="AG173" s="1894"/>
      <c r="AH173" s="1894"/>
      <c r="AI173" s="1894"/>
      <c r="AJ173" s="1894"/>
      <c r="AK173" s="1894"/>
      <c r="AL173" s="1894"/>
      <c r="AM173" s="1894"/>
      <c r="AN173" s="1894"/>
      <c r="AO173" s="1894"/>
      <c r="AP173" s="1894"/>
      <c r="AQ173" s="1894"/>
      <c r="AR173" s="1894"/>
      <c r="AS173" s="1894"/>
      <c r="AT173" s="1894"/>
      <c r="AU173" s="1894"/>
      <c r="AV173" s="1894"/>
      <c r="AW173" s="1894"/>
      <c r="AX173" s="1894"/>
      <c r="AY173" s="1894"/>
      <c r="AZ173" s="1894"/>
      <c r="BA173" s="1894"/>
      <c r="BB173" s="1894"/>
      <c r="BC173" s="1894"/>
      <c r="BD173" s="1894"/>
      <c r="BE173" s="1894"/>
      <c r="BF173" s="1894"/>
      <c r="BG173" s="1894"/>
      <c r="BH173" s="1894"/>
      <c r="BI173" s="1894"/>
      <c r="BJ173" s="1894"/>
      <c r="BK173" s="1894"/>
      <c r="BL173" s="1894"/>
      <c r="BM173" s="1894"/>
      <c r="BN173" s="1894"/>
      <c r="BO173" s="1894"/>
      <c r="BP173" s="1894"/>
      <c r="BQ173" s="1894"/>
      <c r="BR173" s="1894"/>
      <c r="BS173" s="1894"/>
      <c r="BT173" s="1894"/>
      <c r="BU173" s="1894"/>
      <c r="BV173" s="1894"/>
      <c r="BW173" s="1894"/>
      <c r="BX173" s="1894"/>
      <c r="BY173" s="1894"/>
      <c r="BZ173" s="1894"/>
      <c r="CA173" s="1894"/>
      <c r="CB173" s="1894"/>
      <c r="CC173" s="1894"/>
    </row>
    <row r="174" spans="1:81" s="1892" customFormat="1">
      <c r="A174" s="2898"/>
      <c r="B174" s="1894"/>
      <c r="C174" s="1894"/>
      <c r="D174" s="1894"/>
      <c r="E174" s="1894"/>
      <c r="F174" s="2898"/>
      <c r="G174" s="1894"/>
      <c r="H174" s="1894"/>
      <c r="I174" s="1894"/>
      <c r="J174" s="1894"/>
      <c r="K174" s="1894"/>
      <c r="L174" s="1894"/>
      <c r="M174" s="1894"/>
      <c r="N174" s="1894"/>
      <c r="O174" s="1894"/>
      <c r="P174" s="1894"/>
      <c r="Q174" s="1894"/>
      <c r="R174" s="1894"/>
      <c r="S174" s="1894"/>
      <c r="T174" s="1894"/>
      <c r="U174" s="1894"/>
      <c r="V174" s="1894"/>
      <c r="W174" s="1894"/>
      <c r="X174" s="1894"/>
      <c r="Y174" s="1894"/>
      <c r="Z174" s="1894"/>
      <c r="AA174" s="1894"/>
      <c r="AB174" s="1894"/>
      <c r="AC174" s="1894"/>
      <c r="AD174" s="1894"/>
      <c r="AE174" s="1894"/>
      <c r="AF174" s="1894"/>
      <c r="AG174" s="1894"/>
      <c r="AH174" s="1894"/>
      <c r="AI174" s="1894"/>
      <c r="AJ174" s="1894"/>
      <c r="AK174" s="1894"/>
      <c r="AL174" s="1894"/>
      <c r="AM174" s="1894"/>
      <c r="AN174" s="1894"/>
      <c r="AO174" s="1894"/>
      <c r="AP174" s="1894"/>
      <c r="AQ174" s="1894"/>
      <c r="AR174" s="1894"/>
      <c r="AS174" s="1894"/>
      <c r="AT174" s="1894"/>
      <c r="AU174" s="1894"/>
      <c r="AV174" s="1894"/>
      <c r="AW174" s="1894"/>
      <c r="AX174" s="1894"/>
      <c r="AY174" s="1894"/>
      <c r="AZ174" s="1894"/>
      <c r="BA174" s="1894"/>
      <c r="BB174" s="1894"/>
      <c r="BC174" s="1894"/>
      <c r="BD174" s="1894"/>
      <c r="BE174" s="1894"/>
      <c r="BF174" s="1894"/>
      <c r="BG174" s="1894"/>
      <c r="BH174" s="1894"/>
      <c r="BI174" s="1894"/>
      <c r="BJ174" s="1894"/>
      <c r="BK174" s="1894"/>
      <c r="BL174" s="1894"/>
      <c r="BM174" s="1894"/>
      <c r="BN174" s="1894"/>
      <c r="BO174" s="1894"/>
      <c r="BP174" s="1894"/>
      <c r="BQ174" s="1894"/>
      <c r="BR174" s="1894"/>
      <c r="BS174" s="1894"/>
      <c r="BT174" s="1894"/>
      <c r="BU174" s="1894"/>
      <c r="BV174" s="1894"/>
      <c r="BW174" s="1894"/>
      <c r="BX174" s="1894"/>
      <c r="BY174" s="1894"/>
      <c r="BZ174" s="1894"/>
      <c r="CA174" s="1894"/>
      <c r="CB174" s="1894"/>
      <c r="CC174" s="1894"/>
    </row>
    <row r="175" spans="1:81" s="1892" customFormat="1">
      <c r="A175" s="2898"/>
      <c r="B175" s="1894"/>
      <c r="C175" s="1894"/>
      <c r="D175" s="1894"/>
      <c r="E175" s="1894"/>
      <c r="F175" s="2898"/>
      <c r="G175" s="1894"/>
      <c r="H175" s="1894"/>
      <c r="I175" s="1894"/>
      <c r="J175" s="1894"/>
      <c r="K175" s="1894"/>
      <c r="L175" s="1894"/>
      <c r="M175" s="1894"/>
      <c r="N175" s="1894"/>
      <c r="O175" s="1894"/>
      <c r="P175" s="1894"/>
      <c r="Q175" s="1894"/>
      <c r="R175" s="1894"/>
      <c r="S175" s="1894"/>
      <c r="T175" s="1894"/>
      <c r="U175" s="1894"/>
      <c r="V175" s="1894"/>
      <c r="W175" s="1894"/>
      <c r="X175" s="1894"/>
      <c r="Y175" s="1894"/>
      <c r="Z175" s="1894"/>
      <c r="AA175" s="1894"/>
      <c r="AB175" s="1894"/>
      <c r="AC175" s="1894"/>
      <c r="AD175" s="1894"/>
      <c r="AE175" s="1894"/>
      <c r="AF175" s="1894"/>
      <c r="AG175" s="1894"/>
      <c r="AH175" s="1894"/>
      <c r="AI175" s="1894"/>
      <c r="AJ175" s="1894"/>
      <c r="AK175" s="1894"/>
      <c r="AL175" s="1894"/>
      <c r="AM175" s="1894"/>
      <c r="AN175" s="1894"/>
      <c r="AO175" s="1894"/>
      <c r="AP175" s="1894"/>
      <c r="AQ175" s="1894"/>
      <c r="AR175" s="1894"/>
      <c r="AS175" s="1894"/>
      <c r="AT175" s="1894"/>
      <c r="AU175" s="1894"/>
      <c r="AV175" s="1894"/>
      <c r="AW175" s="1894"/>
      <c r="AX175" s="1894"/>
      <c r="AY175" s="1894"/>
      <c r="AZ175" s="1894"/>
      <c r="BA175" s="1894"/>
      <c r="BB175" s="1894"/>
      <c r="BC175" s="1894"/>
      <c r="BD175" s="1894"/>
      <c r="BE175" s="1894"/>
      <c r="BF175" s="1894"/>
      <c r="BG175" s="1894"/>
      <c r="BH175" s="1894"/>
      <c r="BI175" s="1894"/>
      <c r="BJ175" s="1894"/>
      <c r="BK175" s="1894"/>
      <c r="BL175" s="1894"/>
      <c r="BM175" s="1894"/>
      <c r="BN175" s="1894"/>
      <c r="BO175" s="1894"/>
      <c r="BP175" s="1894"/>
      <c r="BQ175" s="1894"/>
      <c r="BR175" s="1894"/>
      <c r="BS175" s="1894"/>
      <c r="BT175" s="1894"/>
      <c r="BU175" s="1894"/>
      <c r="BV175" s="1894"/>
      <c r="BW175" s="1894"/>
      <c r="BX175" s="1894"/>
      <c r="BY175" s="1894"/>
      <c r="BZ175" s="1894"/>
      <c r="CA175" s="1894"/>
      <c r="CB175" s="1894"/>
      <c r="CC175" s="1894"/>
    </row>
    <row r="176" spans="1:81" s="1892" customFormat="1">
      <c r="A176" s="2898"/>
      <c r="B176" s="1894"/>
      <c r="C176" s="1894"/>
      <c r="D176" s="1894"/>
      <c r="E176" s="1894"/>
      <c r="F176" s="2898"/>
      <c r="G176" s="1894"/>
      <c r="H176" s="1894"/>
      <c r="I176" s="1894"/>
      <c r="J176" s="1894"/>
      <c r="K176" s="1894"/>
      <c r="L176" s="1894"/>
      <c r="M176" s="1894"/>
      <c r="N176" s="1894"/>
      <c r="O176" s="1894"/>
      <c r="P176" s="1894"/>
      <c r="Q176" s="1894"/>
      <c r="R176" s="1894"/>
      <c r="S176" s="1894"/>
      <c r="T176" s="1894"/>
      <c r="U176" s="1894"/>
      <c r="V176" s="1894"/>
      <c r="W176" s="1894"/>
      <c r="X176" s="1894"/>
      <c r="Y176" s="1894"/>
      <c r="Z176" s="1894"/>
      <c r="AA176" s="1894"/>
      <c r="AB176" s="1894"/>
      <c r="AC176" s="1894"/>
      <c r="AD176" s="1894"/>
      <c r="AE176" s="1894"/>
      <c r="AF176" s="1894"/>
      <c r="AG176" s="1894"/>
      <c r="AH176" s="1894"/>
      <c r="AI176" s="1894"/>
      <c r="AJ176" s="1894"/>
      <c r="AK176" s="1894"/>
      <c r="AL176" s="1894"/>
      <c r="AM176" s="1894"/>
      <c r="AN176" s="1894"/>
      <c r="AO176" s="1894"/>
      <c r="AP176" s="1894"/>
      <c r="AQ176" s="1894"/>
      <c r="AR176" s="1894"/>
      <c r="AS176" s="1894"/>
      <c r="AT176" s="1894"/>
      <c r="AU176" s="1894"/>
      <c r="AV176" s="1894"/>
      <c r="AW176" s="1894"/>
      <c r="AX176" s="1894"/>
      <c r="AY176" s="1894"/>
      <c r="AZ176" s="1894"/>
      <c r="BA176" s="1894"/>
      <c r="BB176" s="1894"/>
      <c r="BC176" s="1894"/>
      <c r="BD176" s="1894"/>
      <c r="BE176" s="1894"/>
      <c r="BF176" s="1894"/>
      <c r="BG176" s="1894"/>
      <c r="BH176" s="1894"/>
      <c r="BI176" s="1894"/>
      <c r="BJ176" s="1894"/>
      <c r="BK176" s="1894"/>
      <c r="BL176" s="1894"/>
      <c r="BM176" s="1894"/>
      <c r="BN176" s="1894"/>
      <c r="BO176" s="1894"/>
      <c r="BP176" s="1894"/>
      <c r="BQ176" s="1894"/>
      <c r="BR176" s="1894"/>
      <c r="BS176" s="1894"/>
      <c r="BT176" s="1894"/>
      <c r="BU176" s="1894"/>
      <c r="BV176" s="1894"/>
      <c r="BW176" s="1894"/>
      <c r="BX176" s="1894"/>
      <c r="BY176" s="1894"/>
      <c r="BZ176" s="1894"/>
      <c r="CA176" s="1894"/>
      <c r="CB176" s="1894"/>
      <c r="CC176" s="1894"/>
    </row>
    <row r="177" spans="1:81" s="1892" customFormat="1">
      <c r="A177" s="2898"/>
      <c r="B177" s="1894"/>
      <c r="C177" s="1894"/>
      <c r="D177" s="1894"/>
      <c r="E177" s="1894"/>
      <c r="F177" s="2898"/>
      <c r="G177" s="1894"/>
      <c r="H177" s="1894"/>
      <c r="I177" s="1894"/>
      <c r="J177" s="1894"/>
      <c r="K177" s="1894"/>
      <c r="L177" s="1894"/>
      <c r="M177" s="1894"/>
      <c r="N177" s="1894"/>
      <c r="O177" s="1894"/>
      <c r="P177" s="1894"/>
      <c r="Q177" s="1894"/>
      <c r="R177" s="1894"/>
      <c r="S177" s="1894"/>
      <c r="T177" s="1894"/>
      <c r="U177" s="1894"/>
      <c r="V177" s="1894"/>
      <c r="W177" s="1894"/>
      <c r="X177" s="1894"/>
      <c r="Y177" s="1894"/>
      <c r="Z177" s="1894"/>
      <c r="AA177" s="1894"/>
      <c r="AB177" s="1894"/>
      <c r="AC177" s="1894"/>
      <c r="AD177" s="1894"/>
      <c r="AE177" s="1894"/>
      <c r="AF177" s="1894"/>
      <c r="AG177" s="1894"/>
      <c r="AH177" s="1894"/>
      <c r="AI177" s="1894"/>
      <c r="AJ177" s="1894"/>
      <c r="AK177" s="1894"/>
      <c r="AL177" s="1894"/>
      <c r="AM177" s="1894"/>
      <c r="AN177" s="1894"/>
      <c r="AO177" s="1894"/>
      <c r="AP177" s="1894"/>
      <c r="AQ177" s="1894"/>
      <c r="AR177" s="1894"/>
      <c r="AS177" s="1894"/>
      <c r="AT177" s="1894"/>
      <c r="AU177" s="1894"/>
      <c r="AV177" s="1894"/>
      <c r="AW177" s="1894"/>
      <c r="AX177" s="1894"/>
      <c r="AY177" s="1894"/>
      <c r="AZ177" s="1894"/>
      <c r="BA177" s="1894"/>
      <c r="BB177" s="1894"/>
      <c r="BC177" s="1894"/>
      <c r="BD177" s="1894"/>
      <c r="BE177" s="1894"/>
      <c r="BF177" s="1894"/>
      <c r="BG177" s="1894"/>
      <c r="BH177" s="1894"/>
      <c r="BI177" s="1894"/>
      <c r="BJ177" s="1894"/>
      <c r="BK177" s="1894"/>
      <c r="BL177" s="1894"/>
      <c r="BM177" s="1894"/>
      <c r="BN177" s="1894"/>
      <c r="BO177" s="1894"/>
      <c r="BP177" s="1894"/>
      <c r="BQ177" s="1894"/>
      <c r="BR177" s="1894"/>
      <c r="BS177" s="1894"/>
      <c r="BT177" s="1894"/>
      <c r="BU177" s="1894"/>
      <c r="BV177" s="1894"/>
      <c r="BW177" s="1894"/>
      <c r="BX177" s="1894"/>
      <c r="BY177" s="1894"/>
      <c r="BZ177" s="1894"/>
      <c r="CA177" s="1894"/>
      <c r="CB177" s="1894"/>
      <c r="CC177" s="1894"/>
    </row>
    <row r="178" spans="1:81" s="1892" customFormat="1">
      <c r="A178" s="2898"/>
      <c r="B178" s="1894"/>
      <c r="C178" s="1894"/>
      <c r="D178" s="1894"/>
      <c r="E178" s="1894"/>
      <c r="F178" s="2898"/>
      <c r="G178" s="1894"/>
      <c r="H178" s="1894"/>
      <c r="I178" s="1894"/>
      <c r="J178" s="1894"/>
      <c r="K178" s="1894"/>
      <c r="L178" s="1894"/>
      <c r="M178" s="1894"/>
      <c r="N178" s="1894"/>
      <c r="O178" s="1894"/>
      <c r="P178" s="1894"/>
      <c r="Q178" s="1894"/>
      <c r="R178" s="1894"/>
      <c r="S178" s="1894"/>
      <c r="T178" s="1894"/>
      <c r="U178" s="1894"/>
      <c r="V178" s="1894"/>
      <c r="W178" s="1894"/>
      <c r="X178" s="1894"/>
      <c r="Y178" s="1894"/>
      <c r="Z178" s="1894"/>
      <c r="AA178" s="1894"/>
      <c r="AB178" s="1894"/>
      <c r="AC178" s="1894"/>
      <c r="AD178" s="1894"/>
      <c r="AE178" s="1894"/>
      <c r="AF178" s="1894"/>
      <c r="AG178" s="1894"/>
      <c r="AH178" s="1894"/>
      <c r="AI178" s="1894"/>
      <c r="AJ178" s="1894"/>
      <c r="AK178" s="1894"/>
      <c r="AL178" s="1894"/>
      <c r="AM178" s="1894"/>
      <c r="AN178" s="1894"/>
      <c r="AO178" s="1894"/>
      <c r="AP178" s="1894"/>
      <c r="AQ178" s="1894"/>
      <c r="AR178" s="1894"/>
      <c r="AS178" s="1894"/>
      <c r="AT178" s="1894"/>
      <c r="AU178" s="1894"/>
      <c r="AV178" s="1894"/>
      <c r="AW178" s="1894"/>
      <c r="AX178" s="1894"/>
      <c r="AY178" s="1894"/>
      <c r="AZ178" s="1894"/>
      <c r="BA178" s="1894"/>
      <c r="BB178" s="1894"/>
      <c r="BC178" s="1894"/>
      <c r="BD178" s="1894"/>
      <c r="BE178" s="1894"/>
      <c r="BF178" s="1894"/>
      <c r="BG178" s="1894"/>
      <c r="BH178" s="1894"/>
      <c r="BI178" s="1894"/>
      <c r="BJ178" s="1894"/>
      <c r="BK178" s="1894"/>
      <c r="BL178" s="1894"/>
      <c r="BM178" s="1894"/>
      <c r="BN178" s="1894"/>
      <c r="BO178" s="1894"/>
      <c r="BP178" s="1894"/>
      <c r="BQ178" s="1894"/>
      <c r="BR178" s="1894"/>
      <c r="BS178" s="1894"/>
      <c r="BT178" s="1894"/>
      <c r="BU178" s="1894"/>
      <c r="BV178" s="1894"/>
      <c r="BW178" s="1894"/>
      <c r="BX178" s="1894"/>
      <c r="BY178" s="1894"/>
      <c r="BZ178" s="1894"/>
      <c r="CA178" s="1894"/>
      <c r="CB178" s="1894"/>
      <c r="CC178" s="1894"/>
    </row>
    <row r="179" spans="1:81" s="1892" customFormat="1">
      <c r="A179" s="2898"/>
      <c r="B179" s="1894"/>
      <c r="C179" s="1894"/>
      <c r="D179" s="1894"/>
      <c r="E179" s="1894"/>
      <c r="F179" s="2898"/>
      <c r="G179" s="1894"/>
      <c r="H179" s="1894"/>
      <c r="I179" s="1894"/>
      <c r="J179" s="1894"/>
      <c r="K179" s="1894"/>
      <c r="L179" s="1894"/>
      <c r="M179" s="1894"/>
      <c r="N179" s="1894"/>
      <c r="O179" s="1894"/>
      <c r="P179" s="1894"/>
      <c r="Q179" s="1894"/>
      <c r="R179" s="1894"/>
      <c r="S179" s="1894"/>
      <c r="T179" s="1894"/>
      <c r="U179" s="1894"/>
      <c r="V179" s="1894"/>
      <c r="W179" s="1894"/>
      <c r="X179" s="1894"/>
      <c r="Y179" s="1894"/>
      <c r="Z179" s="1894"/>
      <c r="AA179" s="1894"/>
      <c r="AB179" s="1894"/>
      <c r="AC179" s="1894"/>
      <c r="AD179" s="1894"/>
      <c r="AE179" s="1894"/>
      <c r="AF179" s="1894"/>
      <c r="AG179" s="1894"/>
      <c r="AH179" s="1894"/>
      <c r="AI179" s="1894"/>
      <c r="AJ179" s="1894"/>
      <c r="AK179" s="1894"/>
      <c r="AL179" s="1894"/>
      <c r="AM179" s="1894"/>
      <c r="AN179" s="1894"/>
      <c r="AO179" s="1894"/>
      <c r="AP179" s="1894"/>
      <c r="AQ179" s="1894"/>
      <c r="AR179" s="1894"/>
      <c r="AS179" s="1894"/>
      <c r="AT179" s="1894"/>
      <c r="AU179" s="1894"/>
      <c r="AV179" s="1894"/>
      <c r="AW179" s="1894"/>
      <c r="AX179" s="1894"/>
      <c r="AY179" s="1894"/>
      <c r="AZ179" s="1894"/>
      <c r="BA179" s="1894"/>
      <c r="BB179" s="1894"/>
      <c r="BC179" s="1894"/>
      <c r="BD179" s="1894"/>
      <c r="BE179" s="1894"/>
      <c r="BF179" s="1894"/>
      <c r="BG179" s="1894"/>
      <c r="BH179" s="1894"/>
      <c r="BI179" s="1894"/>
      <c r="BJ179" s="1894"/>
      <c r="BK179" s="1894"/>
      <c r="BL179" s="1894"/>
      <c r="BM179" s="1894"/>
      <c r="BN179" s="1894"/>
      <c r="BO179" s="1894"/>
      <c r="BP179" s="1894"/>
      <c r="BQ179" s="1894"/>
      <c r="BR179" s="1894"/>
      <c r="BS179" s="1894"/>
      <c r="BT179" s="1894"/>
      <c r="BU179" s="1894"/>
      <c r="BV179" s="1894"/>
      <c r="BW179" s="1894"/>
      <c r="BX179" s="1894"/>
      <c r="BY179" s="1894"/>
      <c r="BZ179" s="1894"/>
      <c r="CA179" s="1894"/>
      <c r="CB179" s="1894"/>
      <c r="CC179" s="1894"/>
    </row>
    <row r="180" spans="1:81" s="1892" customFormat="1">
      <c r="A180" s="2898"/>
      <c r="B180" s="1894"/>
      <c r="C180" s="1894"/>
      <c r="D180" s="1894"/>
      <c r="E180" s="1894"/>
      <c r="F180" s="2898"/>
      <c r="G180" s="1894"/>
      <c r="H180" s="1894"/>
      <c r="I180" s="1894"/>
      <c r="J180" s="1894"/>
      <c r="K180" s="1894"/>
      <c r="L180" s="1894"/>
      <c r="M180" s="1894"/>
      <c r="N180" s="1894"/>
      <c r="O180" s="1894"/>
      <c r="P180" s="1894"/>
      <c r="Q180" s="1894"/>
      <c r="R180" s="1894"/>
      <c r="S180" s="1894"/>
      <c r="T180" s="1894"/>
      <c r="U180" s="1894"/>
      <c r="V180" s="1894"/>
      <c r="W180" s="1894"/>
      <c r="X180" s="1894"/>
      <c r="Y180" s="1894"/>
      <c r="Z180" s="1894"/>
      <c r="AA180" s="1894"/>
      <c r="AB180" s="1894"/>
      <c r="AC180" s="1894"/>
      <c r="AD180" s="1894"/>
      <c r="AE180" s="1894"/>
      <c r="AF180" s="1894"/>
      <c r="AG180" s="1894"/>
      <c r="AH180" s="1894"/>
      <c r="AI180" s="1894"/>
      <c r="AJ180" s="1894"/>
      <c r="AK180" s="1894"/>
      <c r="AL180" s="1894"/>
      <c r="AM180" s="1894"/>
      <c r="AN180" s="1894"/>
      <c r="AO180" s="1894"/>
      <c r="AP180" s="1894"/>
      <c r="AQ180" s="1894"/>
      <c r="AR180" s="1894"/>
      <c r="AS180" s="1894"/>
      <c r="AT180" s="1894"/>
      <c r="AU180" s="1894"/>
      <c r="AV180" s="1894"/>
      <c r="AW180" s="1894"/>
      <c r="AX180" s="1894"/>
      <c r="AY180" s="1894"/>
      <c r="AZ180" s="1894"/>
      <c r="BA180" s="1894"/>
      <c r="BB180" s="1894"/>
      <c r="BC180" s="1894"/>
      <c r="BD180" s="1894"/>
      <c r="BE180" s="1894"/>
      <c r="BF180" s="1894"/>
      <c r="BG180" s="1894"/>
      <c r="BH180" s="1894"/>
      <c r="BI180" s="1894"/>
      <c r="BJ180" s="1894"/>
      <c r="BK180" s="1894"/>
      <c r="BL180" s="1894"/>
      <c r="BM180" s="1894"/>
      <c r="BN180" s="1894"/>
      <c r="BO180" s="1894"/>
      <c r="BP180" s="1894"/>
      <c r="BQ180" s="1894"/>
      <c r="BR180" s="1894"/>
      <c r="BS180" s="1894"/>
      <c r="BT180" s="1894"/>
      <c r="BU180" s="1894"/>
      <c r="BV180" s="1894"/>
      <c r="BW180" s="1894"/>
      <c r="BX180" s="1894"/>
      <c r="BY180" s="1894"/>
      <c r="BZ180" s="1894"/>
      <c r="CA180" s="1894"/>
      <c r="CB180" s="1894"/>
      <c r="CC180" s="1894"/>
    </row>
    <row r="181" spans="1:81" s="1892" customFormat="1">
      <c r="A181" s="2898"/>
      <c r="B181" s="1894"/>
      <c r="C181" s="1894"/>
      <c r="D181" s="1894"/>
      <c r="E181" s="1894"/>
      <c r="F181" s="2898"/>
      <c r="G181" s="1894"/>
      <c r="H181" s="1894"/>
      <c r="I181" s="1894"/>
      <c r="J181" s="1894"/>
      <c r="K181" s="1894"/>
      <c r="L181" s="1894"/>
      <c r="M181" s="1894"/>
      <c r="N181" s="1894"/>
      <c r="O181" s="1894"/>
      <c r="P181" s="1894"/>
      <c r="Q181" s="1894"/>
      <c r="R181" s="1894"/>
      <c r="S181" s="1894"/>
      <c r="T181" s="1894"/>
      <c r="U181" s="1894"/>
      <c r="V181" s="1894"/>
      <c r="W181" s="1894"/>
      <c r="X181" s="1894"/>
      <c r="Y181" s="1894"/>
      <c r="Z181" s="1894"/>
      <c r="AA181" s="1894"/>
      <c r="AB181" s="1894"/>
      <c r="AC181" s="1894"/>
      <c r="AD181" s="1894"/>
      <c r="AE181" s="1894"/>
      <c r="AF181" s="1894"/>
      <c r="AG181" s="1894"/>
      <c r="AH181" s="1894"/>
      <c r="AI181" s="1894"/>
      <c r="AJ181" s="1894"/>
      <c r="AK181" s="1894"/>
      <c r="AL181" s="1894"/>
      <c r="AM181" s="1894"/>
      <c r="AN181" s="1894"/>
      <c r="AO181" s="1894"/>
      <c r="AP181" s="1894"/>
      <c r="AQ181" s="1894"/>
      <c r="AR181" s="1894"/>
      <c r="AS181" s="1894"/>
      <c r="AT181" s="1894"/>
      <c r="AU181" s="1894"/>
      <c r="AV181" s="1894"/>
      <c r="AW181" s="1894"/>
      <c r="AX181" s="1894"/>
      <c r="AY181" s="1894"/>
      <c r="AZ181" s="1894"/>
      <c r="BA181" s="1894"/>
      <c r="BB181" s="1894"/>
      <c r="BC181" s="1894"/>
      <c r="BD181" s="1894"/>
      <c r="BE181" s="1894"/>
      <c r="BF181" s="1894"/>
      <c r="BG181" s="1894"/>
      <c r="BH181" s="1894"/>
      <c r="BI181" s="1894"/>
      <c r="BJ181" s="1894"/>
      <c r="BK181" s="1894"/>
      <c r="BL181" s="1894"/>
      <c r="BM181" s="1894"/>
      <c r="BN181" s="1894"/>
      <c r="BO181" s="1894"/>
      <c r="BP181" s="1894"/>
      <c r="BQ181" s="1894"/>
      <c r="BR181" s="1894"/>
      <c r="BS181" s="1894"/>
      <c r="BT181" s="1894"/>
      <c r="BU181" s="1894"/>
      <c r="BV181" s="1894"/>
      <c r="BW181" s="1894"/>
      <c r="BX181" s="1894"/>
      <c r="BY181" s="1894"/>
      <c r="BZ181" s="1894"/>
      <c r="CA181" s="1894"/>
      <c r="CB181" s="1894"/>
      <c r="CC181" s="1894"/>
    </row>
    <row r="182" spans="1:81" s="1892" customFormat="1">
      <c r="A182" s="2898"/>
      <c r="B182" s="1894"/>
      <c r="C182" s="1894"/>
      <c r="D182" s="1894"/>
      <c r="E182" s="1894"/>
      <c r="F182" s="2898"/>
      <c r="G182" s="1894"/>
      <c r="H182" s="1894"/>
      <c r="I182" s="1894"/>
      <c r="J182" s="1894"/>
      <c r="K182" s="1894"/>
      <c r="L182" s="1894"/>
      <c r="M182" s="1894"/>
      <c r="N182" s="1894"/>
      <c r="O182" s="1894"/>
      <c r="P182" s="1894"/>
      <c r="Q182" s="1894"/>
      <c r="R182" s="1894"/>
      <c r="S182" s="1894"/>
      <c r="T182" s="1894"/>
      <c r="U182" s="1894"/>
      <c r="V182" s="1894"/>
      <c r="W182" s="1894"/>
      <c r="X182" s="1894"/>
      <c r="Y182" s="1894"/>
      <c r="Z182" s="1894"/>
      <c r="AA182" s="1894"/>
      <c r="AB182" s="1894"/>
      <c r="AC182" s="1894"/>
      <c r="AD182" s="1894"/>
      <c r="AE182" s="1894"/>
      <c r="AF182" s="1894"/>
      <c r="AG182" s="1894"/>
      <c r="AH182" s="1894"/>
      <c r="AI182" s="1894"/>
      <c r="AJ182" s="1894"/>
      <c r="AK182" s="1894"/>
      <c r="AL182" s="1894"/>
      <c r="AM182" s="1894"/>
      <c r="AN182" s="1894"/>
      <c r="AO182" s="1894"/>
      <c r="AP182" s="1894"/>
      <c r="AQ182" s="1894"/>
      <c r="AR182" s="1894"/>
      <c r="AS182" s="1894"/>
      <c r="AT182" s="1894"/>
      <c r="AU182" s="1894"/>
      <c r="AV182" s="1894"/>
      <c r="AW182" s="1894"/>
      <c r="AX182" s="1894"/>
      <c r="AY182" s="1894"/>
      <c r="AZ182" s="1894"/>
      <c r="BA182" s="1894"/>
      <c r="BB182" s="1894"/>
      <c r="BC182" s="1894"/>
      <c r="BD182" s="1894"/>
      <c r="BE182" s="1894"/>
      <c r="BF182" s="1894"/>
      <c r="BG182" s="1894"/>
      <c r="BH182" s="1894"/>
      <c r="BI182" s="1894"/>
      <c r="BJ182" s="1894"/>
      <c r="BK182" s="1894"/>
      <c r="BL182" s="1894"/>
      <c r="BM182" s="1894"/>
      <c r="BN182" s="1894"/>
      <c r="BO182" s="1894"/>
      <c r="BP182" s="1894"/>
      <c r="BQ182" s="1894"/>
      <c r="BR182" s="1894"/>
      <c r="BS182" s="1894"/>
      <c r="BT182" s="1894"/>
      <c r="BU182" s="1894"/>
      <c r="BV182" s="1894"/>
      <c r="BW182" s="1894"/>
      <c r="BX182" s="1894"/>
      <c r="BY182" s="1894"/>
      <c r="BZ182" s="1894"/>
      <c r="CA182" s="1894"/>
      <c r="CB182" s="1894"/>
      <c r="CC182" s="1894"/>
    </row>
    <row r="183" spans="1:81" s="1892" customFormat="1">
      <c r="A183" s="2898"/>
      <c r="B183" s="1894"/>
      <c r="C183" s="1894"/>
      <c r="D183" s="1894"/>
      <c r="E183" s="1894"/>
      <c r="F183" s="2898"/>
      <c r="G183" s="1894"/>
      <c r="H183" s="1894"/>
      <c r="I183" s="1894"/>
      <c r="J183" s="1894"/>
      <c r="K183" s="1894"/>
      <c r="L183" s="1894"/>
      <c r="M183" s="1894"/>
      <c r="N183" s="1894"/>
      <c r="O183" s="1894"/>
      <c r="P183" s="1894"/>
      <c r="Q183" s="1894"/>
      <c r="R183" s="1894"/>
      <c r="S183" s="1894"/>
      <c r="T183" s="1894"/>
      <c r="U183" s="1894"/>
      <c r="V183" s="1894"/>
      <c r="W183" s="1894"/>
      <c r="X183" s="1894"/>
      <c r="Y183" s="1894"/>
      <c r="Z183" s="1894"/>
      <c r="AA183" s="1894"/>
      <c r="AB183" s="1894"/>
      <c r="AC183" s="1894"/>
      <c r="AD183" s="1894"/>
      <c r="AE183" s="1894"/>
      <c r="AF183" s="1894"/>
      <c r="AG183" s="1894"/>
      <c r="AH183" s="1894"/>
      <c r="AI183" s="1894"/>
      <c r="AJ183" s="1894"/>
      <c r="AK183" s="1894"/>
      <c r="AL183" s="1894"/>
      <c r="AM183" s="1894"/>
      <c r="AN183" s="1894"/>
      <c r="AO183" s="1894"/>
      <c r="AP183" s="1894"/>
      <c r="AQ183" s="1894"/>
      <c r="AR183" s="1894"/>
      <c r="AS183" s="1894"/>
      <c r="AT183" s="1894"/>
      <c r="AU183" s="1894"/>
      <c r="AV183" s="1894"/>
      <c r="AW183" s="1894"/>
      <c r="AX183" s="1894"/>
      <c r="AY183" s="1894"/>
      <c r="AZ183" s="1894"/>
      <c r="BA183" s="1894"/>
      <c r="BB183" s="1894"/>
      <c r="BC183" s="1894"/>
      <c r="BD183" s="1894"/>
      <c r="BE183" s="1894"/>
      <c r="BF183" s="1894"/>
      <c r="BG183" s="1894"/>
      <c r="BH183" s="1894"/>
      <c r="BI183" s="1894"/>
      <c r="BJ183" s="1894"/>
      <c r="BK183" s="1894"/>
      <c r="BL183" s="1894"/>
      <c r="BM183" s="1894"/>
      <c r="BN183" s="1894"/>
      <c r="BO183" s="1894"/>
      <c r="BP183" s="1894"/>
      <c r="BQ183" s="1894"/>
      <c r="BR183" s="1894"/>
      <c r="BS183" s="1894"/>
      <c r="BT183" s="1894"/>
      <c r="BU183" s="1894"/>
      <c r="BV183" s="1894"/>
      <c r="BW183" s="1894"/>
      <c r="BX183" s="1894"/>
      <c r="BY183" s="1894"/>
      <c r="BZ183" s="1894"/>
      <c r="CA183" s="1894"/>
      <c r="CB183" s="1894"/>
      <c r="CC183" s="1894"/>
    </row>
    <row r="184" spans="1:81" s="1892" customFormat="1">
      <c r="A184" s="2898"/>
      <c r="B184" s="1894"/>
      <c r="C184" s="1894"/>
      <c r="D184" s="1894"/>
      <c r="E184" s="1894"/>
      <c r="F184" s="2898"/>
      <c r="G184" s="1894"/>
      <c r="H184" s="1894"/>
      <c r="I184" s="1894"/>
      <c r="J184" s="1894"/>
      <c r="K184" s="1894"/>
      <c r="L184" s="1894"/>
      <c r="M184" s="1894"/>
      <c r="N184" s="1894"/>
      <c r="O184" s="1894"/>
      <c r="P184" s="1894"/>
      <c r="Q184" s="1894"/>
      <c r="R184" s="1894"/>
      <c r="S184" s="1894"/>
      <c r="T184" s="1894"/>
      <c r="U184" s="1894"/>
      <c r="V184" s="1894"/>
      <c r="W184" s="1894"/>
      <c r="X184" s="1894"/>
      <c r="Y184" s="1894"/>
      <c r="Z184" s="1894"/>
      <c r="AA184" s="1894"/>
      <c r="AB184" s="1894"/>
      <c r="AC184" s="1894"/>
      <c r="AD184" s="1894"/>
      <c r="AE184" s="1894"/>
      <c r="AF184" s="1894"/>
      <c r="AG184" s="1894"/>
      <c r="AH184" s="1894"/>
      <c r="AI184" s="1894"/>
      <c r="AJ184" s="1894"/>
      <c r="AK184" s="1894"/>
      <c r="AL184" s="1894"/>
      <c r="AM184" s="1894"/>
      <c r="AN184" s="1894"/>
      <c r="AO184" s="1894"/>
      <c r="AP184" s="1894"/>
      <c r="AQ184" s="1894"/>
      <c r="AR184" s="1894"/>
      <c r="AS184" s="1894"/>
      <c r="AT184" s="1894"/>
      <c r="AU184" s="1894"/>
      <c r="AV184" s="1894"/>
      <c r="AW184" s="1894"/>
      <c r="AX184" s="1894"/>
      <c r="AY184" s="1894"/>
      <c r="AZ184" s="1894"/>
      <c r="BA184" s="1894"/>
      <c r="BB184" s="1894"/>
      <c r="BC184" s="1894"/>
      <c r="BD184" s="1894"/>
      <c r="BE184" s="1894"/>
      <c r="BF184" s="1894"/>
      <c r="BG184" s="1894"/>
      <c r="BH184" s="1894"/>
      <c r="BI184" s="1894"/>
      <c r="BJ184" s="1894"/>
      <c r="BK184" s="1894"/>
      <c r="BL184" s="1894"/>
      <c r="BM184" s="1894"/>
      <c r="BN184" s="1894"/>
      <c r="BO184" s="1894"/>
      <c r="BP184" s="1894"/>
      <c r="BQ184" s="1894"/>
      <c r="BR184" s="1894"/>
      <c r="BS184" s="1894"/>
      <c r="BT184" s="1894"/>
      <c r="BU184" s="1894"/>
      <c r="BV184" s="1894"/>
      <c r="BW184" s="1894"/>
      <c r="BX184" s="1894"/>
      <c r="BY184" s="1894"/>
      <c r="BZ184" s="1894"/>
      <c r="CA184" s="1894"/>
      <c r="CB184" s="1894"/>
      <c r="CC184" s="1894"/>
    </row>
    <row r="185" spans="1:81" s="1892" customFormat="1">
      <c r="A185" s="2898"/>
      <c r="B185" s="1894"/>
      <c r="C185" s="1894"/>
      <c r="D185" s="1894"/>
      <c r="E185" s="1894"/>
      <c r="F185" s="2898"/>
      <c r="G185" s="1894"/>
      <c r="H185" s="1894"/>
      <c r="I185" s="1894"/>
      <c r="J185" s="1894"/>
      <c r="K185" s="1894"/>
      <c r="L185" s="1894"/>
      <c r="M185" s="1894"/>
      <c r="N185" s="1894"/>
      <c r="O185" s="1894"/>
      <c r="P185" s="1894"/>
      <c r="Q185" s="1894"/>
      <c r="R185" s="1894"/>
      <c r="S185" s="1894"/>
      <c r="T185" s="1894"/>
      <c r="U185" s="1894"/>
      <c r="V185" s="1894"/>
      <c r="W185" s="1894"/>
      <c r="X185" s="1894"/>
      <c r="Y185" s="1894"/>
      <c r="Z185" s="1894"/>
      <c r="AA185" s="1894"/>
      <c r="AB185" s="1894"/>
      <c r="AC185" s="1894"/>
      <c r="AD185" s="1894"/>
      <c r="AE185" s="1894"/>
      <c r="AF185" s="1894"/>
      <c r="AG185" s="1894"/>
      <c r="AH185" s="1894"/>
      <c r="AI185" s="1894"/>
      <c r="AJ185" s="1894"/>
      <c r="AK185" s="1894"/>
      <c r="AL185" s="1894"/>
      <c r="AM185" s="1894"/>
      <c r="AN185" s="1894"/>
      <c r="AO185" s="1894"/>
      <c r="AP185" s="1894"/>
      <c r="AQ185" s="1894"/>
      <c r="AR185" s="1894"/>
      <c r="AS185" s="1894"/>
      <c r="AT185" s="1894"/>
      <c r="AU185" s="1894"/>
      <c r="AV185" s="1894"/>
      <c r="AW185" s="1894"/>
      <c r="AX185" s="1894"/>
      <c r="AY185" s="1894"/>
      <c r="AZ185" s="1894"/>
      <c r="BA185" s="1894"/>
      <c r="BB185" s="1894"/>
      <c r="BC185" s="1894"/>
      <c r="BD185" s="1894"/>
      <c r="BE185" s="1894"/>
      <c r="BF185" s="1894"/>
      <c r="BG185" s="1894"/>
      <c r="BH185" s="1894"/>
      <c r="BI185" s="1894"/>
      <c r="BJ185" s="1894"/>
      <c r="BK185" s="1894"/>
      <c r="BL185" s="1894"/>
      <c r="BM185" s="1894"/>
      <c r="BN185" s="1894"/>
      <c r="BO185" s="1894"/>
      <c r="BP185" s="1894"/>
      <c r="BQ185" s="1894"/>
      <c r="BR185" s="1894"/>
      <c r="BS185" s="1894"/>
      <c r="BT185" s="1894"/>
      <c r="BU185" s="1894"/>
      <c r="BV185" s="1894"/>
      <c r="BW185" s="1894"/>
      <c r="BX185" s="1894"/>
      <c r="BY185" s="1894"/>
      <c r="BZ185" s="1894"/>
      <c r="CA185" s="1894"/>
      <c r="CB185" s="1894"/>
      <c r="CC185" s="1894"/>
    </row>
    <row r="186" spans="1:81" s="1892" customFormat="1">
      <c r="A186" s="2898"/>
      <c r="B186" s="1894"/>
      <c r="C186" s="1894"/>
      <c r="D186" s="1894"/>
      <c r="E186" s="1894"/>
      <c r="F186" s="2898"/>
      <c r="G186" s="1894"/>
      <c r="H186" s="1894"/>
      <c r="I186" s="1894"/>
      <c r="J186" s="1894"/>
      <c r="K186" s="1894"/>
      <c r="L186" s="1894"/>
      <c r="M186" s="1894"/>
      <c r="N186" s="1894"/>
      <c r="O186" s="1894"/>
      <c r="P186" s="1894"/>
      <c r="Q186" s="1894"/>
      <c r="R186" s="1894"/>
      <c r="S186" s="1894"/>
      <c r="T186" s="1894"/>
      <c r="U186" s="1894"/>
      <c r="V186" s="1894"/>
      <c r="W186" s="1894"/>
      <c r="X186" s="1894"/>
      <c r="Y186" s="1894"/>
      <c r="Z186" s="1894"/>
      <c r="AA186" s="1894"/>
      <c r="AB186" s="1894"/>
      <c r="AC186" s="1894"/>
      <c r="AD186" s="1894"/>
      <c r="AE186" s="1894"/>
      <c r="AF186" s="1894"/>
      <c r="AG186" s="1894"/>
      <c r="AH186" s="1894"/>
      <c r="AI186" s="1894"/>
      <c r="AJ186" s="1894"/>
      <c r="AK186" s="1894"/>
      <c r="AL186" s="1894"/>
      <c r="AM186" s="1894"/>
      <c r="AN186" s="1894"/>
      <c r="AO186" s="1894"/>
      <c r="AP186" s="1894"/>
      <c r="AQ186" s="1894"/>
      <c r="AR186" s="1894"/>
      <c r="AS186" s="1894"/>
      <c r="AT186" s="1894"/>
      <c r="AU186" s="1894"/>
      <c r="AV186" s="1894"/>
      <c r="AW186" s="1894"/>
      <c r="AX186" s="1894"/>
      <c r="AY186" s="1894"/>
      <c r="AZ186" s="1894"/>
      <c r="BA186" s="1894"/>
      <c r="BB186" s="1894"/>
      <c r="BC186" s="1894"/>
      <c r="BD186" s="1894"/>
      <c r="BE186" s="1894"/>
      <c r="BF186" s="1894"/>
      <c r="BG186" s="1894"/>
      <c r="BH186" s="1894"/>
      <c r="BI186" s="1894"/>
      <c r="BJ186" s="1894"/>
      <c r="BK186" s="1894"/>
      <c r="BL186" s="1894"/>
      <c r="BM186" s="1894"/>
      <c r="BN186" s="1894"/>
      <c r="BO186" s="1894"/>
      <c r="BP186" s="1894"/>
      <c r="BQ186" s="1894"/>
      <c r="BR186" s="1894"/>
      <c r="BS186" s="1894"/>
      <c r="BT186" s="1894"/>
      <c r="BU186" s="1894"/>
      <c r="BV186" s="1894"/>
      <c r="BW186" s="1894"/>
      <c r="BX186" s="1894"/>
      <c r="BY186" s="1894"/>
      <c r="BZ186" s="1894"/>
      <c r="CA186" s="1894"/>
      <c r="CB186" s="1894"/>
      <c r="CC186" s="1894"/>
    </row>
    <row r="187" spans="1:81" s="1892" customFormat="1">
      <c r="A187" s="2898"/>
      <c r="B187" s="1894"/>
      <c r="C187" s="1894"/>
      <c r="D187" s="1894"/>
      <c r="E187" s="1894"/>
      <c r="F187" s="2898"/>
      <c r="G187" s="1894"/>
      <c r="H187" s="1894"/>
      <c r="I187" s="1894"/>
      <c r="J187" s="1894"/>
      <c r="K187" s="1894"/>
      <c r="L187" s="1894"/>
      <c r="M187" s="1894"/>
      <c r="N187" s="1894"/>
      <c r="O187" s="1894"/>
      <c r="P187" s="1894"/>
      <c r="Q187" s="1894"/>
      <c r="R187" s="1894"/>
      <c r="S187" s="1894"/>
      <c r="T187" s="1894"/>
      <c r="U187" s="1894"/>
      <c r="V187" s="1894"/>
      <c r="W187" s="1894"/>
      <c r="X187" s="1894"/>
      <c r="Y187" s="1894"/>
      <c r="Z187" s="1894"/>
      <c r="AA187" s="1894"/>
      <c r="AB187" s="1894"/>
      <c r="AC187" s="1894"/>
      <c r="AD187" s="1894"/>
      <c r="AE187" s="1894"/>
      <c r="AF187" s="1894"/>
      <c r="AG187" s="1894"/>
      <c r="AH187" s="1894"/>
      <c r="AI187" s="1894"/>
      <c r="AJ187" s="1894"/>
      <c r="AK187" s="1894"/>
      <c r="AL187" s="1894"/>
      <c r="AM187" s="1894"/>
      <c r="AN187" s="1894"/>
      <c r="AO187" s="1894"/>
      <c r="AP187" s="1894"/>
      <c r="AQ187" s="1894"/>
      <c r="AR187" s="1894"/>
      <c r="AS187" s="1894"/>
      <c r="AT187" s="1894"/>
      <c r="AU187" s="1894"/>
      <c r="AV187" s="1894"/>
      <c r="AW187" s="1894"/>
      <c r="AX187" s="1894"/>
      <c r="AY187" s="1894"/>
      <c r="AZ187" s="1894"/>
      <c r="BA187" s="1894"/>
      <c r="BB187" s="1894"/>
      <c r="BC187" s="1894"/>
      <c r="BD187" s="1894"/>
      <c r="BE187" s="1894"/>
      <c r="BF187" s="1894"/>
      <c r="BG187" s="1894"/>
      <c r="BH187" s="1894"/>
      <c r="BI187" s="1894"/>
      <c r="BJ187" s="1894"/>
      <c r="BK187" s="1894"/>
      <c r="BL187" s="1894"/>
      <c r="BM187" s="1894"/>
      <c r="BN187" s="1894"/>
      <c r="BO187" s="1894"/>
      <c r="BP187" s="1894"/>
      <c r="BQ187" s="1894"/>
      <c r="BR187" s="1894"/>
      <c r="BS187" s="1894"/>
      <c r="BT187" s="1894"/>
      <c r="BU187" s="1894"/>
      <c r="BV187" s="1894"/>
      <c r="BW187" s="1894"/>
      <c r="BX187" s="1894"/>
      <c r="BY187" s="1894"/>
      <c r="BZ187" s="1894"/>
      <c r="CA187" s="1894"/>
      <c r="CB187" s="1894"/>
      <c r="CC187" s="1894"/>
    </row>
    <row r="188" spans="1:81" s="1892" customFormat="1">
      <c r="A188" s="2898"/>
      <c r="B188" s="1894"/>
      <c r="C188" s="1894"/>
      <c r="D188" s="1894"/>
      <c r="E188" s="1894"/>
      <c r="F188" s="2898"/>
      <c r="G188" s="1894"/>
      <c r="H188" s="1894"/>
      <c r="I188" s="1894"/>
      <c r="J188" s="1894"/>
      <c r="K188" s="1894"/>
      <c r="L188" s="1894"/>
      <c r="M188" s="1894"/>
      <c r="N188" s="1894"/>
      <c r="O188" s="1894"/>
      <c r="P188" s="1894"/>
      <c r="Q188" s="1894"/>
      <c r="R188" s="1894"/>
      <c r="S188" s="1894"/>
      <c r="T188" s="1894"/>
      <c r="U188" s="1894"/>
      <c r="V188" s="1894"/>
      <c r="W188" s="1894"/>
      <c r="X188" s="1894"/>
      <c r="Y188" s="1894"/>
      <c r="Z188" s="1894"/>
      <c r="AA188" s="1894"/>
      <c r="AB188" s="1894"/>
      <c r="AC188" s="1894"/>
      <c r="AD188" s="1894"/>
      <c r="AE188" s="1894"/>
      <c r="AF188" s="1894"/>
      <c r="AG188" s="1894"/>
      <c r="AH188" s="1894"/>
      <c r="AI188" s="1894"/>
      <c r="AJ188" s="1894"/>
      <c r="AK188" s="1894"/>
      <c r="AL188" s="1894"/>
      <c r="AM188" s="1894"/>
      <c r="AN188" s="1894"/>
      <c r="AO188" s="1894"/>
      <c r="AP188" s="1894"/>
      <c r="AQ188" s="1894"/>
      <c r="AR188" s="1894"/>
      <c r="AS188" s="1894"/>
      <c r="AT188" s="1894"/>
      <c r="AU188" s="1894"/>
      <c r="AV188" s="1894"/>
      <c r="AW188" s="1894"/>
      <c r="AX188" s="1894"/>
      <c r="AY188" s="1894"/>
      <c r="AZ188" s="1894"/>
      <c r="BA188" s="1894"/>
      <c r="BB188" s="1894"/>
      <c r="BC188" s="1894"/>
      <c r="BD188" s="1894"/>
      <c r="BE188" s="1894"/>
      <c r="BF188" s="1894"/>
      <c r="BG188" s="1894"/>
      <c r="BH188" s="1894"/>
      <c r="BI188" s="1894"/>
      <c r="BJ188" s="1894"/>
      <c r="BK188" s="1894"/>
      <c r="BL188" s="1894"/>
      <c r="BM188" s="1894"/>
      <c r="BN188" s="1894"/>
      <c r="BO188" s="1894"/>
      <c r="BP188" s="1894"/>
      <c r="BQ188" s="1894"/>
      <c r="BR188" s="1894"/>
      <c r="BS188" s="1894"/>
      <c r="BT188" s="1894"/>
      <c r="BU188" s="1894"/>
      <c r="BV188" s="1894"/>
      <c r="BW188" s="1894"/>
      <c r="BX188" s="1894"/>
      <c r="BY188" s="1894"/>
      <c r="BZ188" s="1894"/>
      <c r="CA188" s="1894"/>
      <c r="CB188" s="1894"/>
      <c r="CC188" s="1894"/>
    </row>
    <row r="189" spans="1:81" s="1892" customFormat="1">
      <c r="A189" s="2898"/>
      <c r="B189" s="1894"/>
      <c r="C189" s="1894"/>
      <c r="D189" s="1894"/>
      <c r="E189" s="1894"/>
      <c r="F189" s="2898"/>
      <c r="G189" s="1894"/>
      <c r="H189" s="1894"/>
      <c r="I189" s="1894"/>
      <c r="J189" s="1894"/>
      <c r="K189" s="1894"/>
      <c r="L189" s="1894"/>
      <c r="M189" s="1894"/>
      <c r="N189" s="1894"/>
      <c r="O189" s="1894"/>
      <c r="P189" s="1894"/>
      <c r="Q189" s="1894"/>
      <c r="R189" s="1894"/>
      <c r="S189" s="1894"/>
      <c r="T189" s="1894"/>
      <c r="U189" s="1894"/>
      <c r="V189" s="1894"/>
      <c r="W189" s="1894"/>
      <c r="X189" s="1894"/>
      <c r="Y189" s="1894"/>
      <c r="Z189" s="1894"/>
      <c r="AA189" s="1894"/>
      <c r="AB189" s="1894"/>
      <c r="AC189" s="1894"/>
      <c r="AD189" s="1894"/>
      <c r="AE189" s="1894"/>
      <c r="AF189" s="1894"/>
      <c r="AG189" s="1894"/>
      <c r="AH189" s="1894"/>
      <c r="AI189" s="1894"/>
      <c r="AJ189" s="1894"/>
      <c r="AK189" s="1894"/>
      <c r="AL189" s="1894"/>
      <c r="AM189" s="1894"/>
      <c r="AN189" s="1894"/>
      <c r="AO189" s="1894"/>
      <c r="AP189" s="1894"/>
      <c r="AQ189" s="1894"/>
      <c r="AR189" s="1894"/>
      <c r="AS189" s="1894"/>
      <c r="AT189" s="1894"/>
      <c r="AU189" s="1894"/>
      <c r="AV189" s="1894"/>
      <c r="AW189" s="1894"/>
      <c r="AX189" s="1894"/>
      <c r="AY189" s="1894"/>
      <c r="AZ189" s="1894"/>
      <c r="BA189" s="1894"/>
      <c r="BB189" s="1894"/>
      <c r="BC189" s="1894"/>
      <c r="BD189" s="1894"/>
      <c r="BE189" s="1894"/>
      <c r="BF189" s="1894"/>
      <c r="BG189" s="1894"/>
      <c r="BH189" s="1894"/>
      <c r="BI189" s="1894"/>
      <c r="BJ189" s="1894"/>
      <c r="BK189" s="1894"/>
      <c r="BL189" s="1894"/>
      <c r="BM189" s="1894"/>
      <c r="BN189" s="1894"/>
      <c r="BO189" s="1894"/>
      <c r="BP189" s="1894"/>
      <c r="BQ189" s="1894"/>
      <c r="BR189" s="1894"/>
      <c r="BS189" s="1894"/>
      <c r="BT189" s="1894"/>
      <c r="BU189" s="1894"/>
      <c r="BV189" s="1894"/>
      <c r="BW189" s="1894"/>
      <c r="BX189" s="1894"/>
      <c r="BY189" s="1894"/>
      <c r="BZ189" s="1894"/>
      <c r="CA189" s="1894"/>
      <c r="CB189" s="1894"/>
      <c r="CC189" s="1894"/>
    </row>
    <row r="190" spans="1:81" s="1892" customFormat="1">
      <c r="A190" s="2898"/>
      <c r="B190" s="1894"/>
      <c r="C190" s="1894"/>
      <c r="D190" s="1894"/>
      <c r="E190" s="1894"/>
      <c r="F190" s="2898"/>
      <c r="G190" s="1894"/>
      <c r="H190" s="1894"/>
      <c r="I190" s="1894"/>
      <c r="J190" s="1894"/>
      <c r="K190" s="1894"/>
      <c r="L190" s="1894"/>
      <c r="M190" s="1894"/>
      <c r="N190" s="1894"/>
      <c r="O190" s="1894"/>
      <c r="P190" s="1894"/>
      <c r="Q190" s="1894"/>
      <c r="R190" s="1894"/>
      <c r="S190" s="1894"/>
      <c r="T190" s="1894"/>
      <c r="U190" s="1894"/>
      <c r="V190" s="1894"/>
      <c r="W190" s="1894"/>
      <c r="X190" s="1894"/>
      <c r="Y190" s="1894"/>
      <c r="Z190" s="1894"/>
      <c r="AA190" s="1894"/>
      <c r="AB190" s="1894"/>
      <c r="AC190" s="1894"/>
      <c r="AD190" s="1894"/>
      <c r="AE190" s="1894"/>
      <c r="AF190" s="1894"/>
      <c r="AG190" s="1894"/>
      <c r="AH190" s="1894"/>
      <c r="AI190" s="1894"/>
      <c r="AJ190" s="1894"/>
      <c r="AK190" s="1894"/>
      <c r="AL190" s="1894"/>
      <c r="AM190" s="1894"/>
      <c r="AN190" s="1894"/>
      <c r="AO190" s="1894"/>
      <c r="AP190" s="1894"/>
      <c r="AQ190" s="1894"/>
      <c r="AR190" s="1894"/>
      <c r="AS190" s="1894"/>
      <c r="AT190" s="1894"/>
      <c r="AU190" s="1894"/>
      <c r="AV190" s="1894"/>
      <c r="AW190" s="1894"/>
      <c r="AX190" s="1894"/>
      <c r="AY190" s="1894"/>
      <c r="AZ190" s="1894"/>
      <c r="BA190" s="1894"/>
      <c r="BB190" s="1894"/>
      <c r="BC190" s="1894"/>
      <c r="BD190" s="1894"/>
      <c r="BE190" s="1894"/>
      <c r="BF190" s="1894"/>
      <c r="BG190" s="1894"/>
      <c r="BH190" s="1894"/>
      <c r="BI190" s="1894"/>
      <c r="BJ190" s="1894"/>
      <c r="BK190" s="1894"/>
      <c r="BL190" s="1894"/>
      <c r="BM190" s="1894"/>
      <c r="BN190" s="1894"/>
      <c r="BO190" s="1894"/>
      <c r="BP190" s="1894"/>
      <c r="BQ190" s="1894"/>
      <c r="BR190" s="1894"/>
      <c r="BS190" s="1894"/>
      <c r="BT190" s="1894"/>
      <c r="BU190" s="1894"/>
      <c r="BV190" s="1894"/>
      <c r="BW190" s="1894"/>
      <c r="BX190" s="1894"/>
      <c r="BY190" s="1894"/>
      <c r="BZ190" s="1894"/>
      <c r="CA190" s="1894"/>
      <c r="CB190" s="1894"/>
      <c r="CC190" s="1894"/>
    </row>
    <row r="191" spans="1:81" s="1892" customFormat="1">
      <c r="A191" s="2898"/>
      <c r="B191" s="1894"/>
      <c r="C191" s="1894"/>
      <c r="D191" s="1894"/>
      <c r="E191" s="1894"/>
      <c r="F191" s="2898"/>
      <c r="G191" s="1894"/>
      <c r="H191" s="1894"/>
      <c r="I191" s="1894"/>
      <c r="J191" s="1894"/>
      <c r="K191" s="1894"/>
      <c r="L191" s="1894"/>
      <c r="M191" s="1894"/>
      <c r="N191" s="1894"/>
      <c r="O191" s="1894"/>
      <c r="P191" s="1894"/>
      <c r="Q191" s="1894"/>
      <c r="R191" s="1894"/>
      <c r="S191" s="1894"/>
      <c r="T191" s="1894"/>
      <c r="U191" s="1894"/>
      <c r="V191" s="1894"/>
      <c r="W191" s="1894"/>
      <c r="X191" s="1894"/>
      <c r="Y191" s="1894"/>
      <c r="Z191" s="1894"/>
      <c r="AA191" s="1894"/>
      <c r="AB191" s="1894"/>
      <c r="AC191" s="1894"/>
      <c r="AD191" s="1894"/>
      <c r="AE191" s="1894"/>
      <c r="AF191" s="1894"/>
      <c r="AG191" s="1894"/>
      <c r="AH191" s="1894"/>
      <c r="AI191" s="1894"/>
      <c r="AJ191" s="1894"/>
      <c r="AK191" s="1894"/>
      <c r="AL191" s="1894"/>
      <c r="AM191" s="1894"/>
      <c r="AN191" s="1894"/>
      <c r="AO191" s="1894"/>
      <c r="AP191" s="1894"/>
      <c r="AQ191" s="1894"/>
      <c r="AR191" s="1894"/>
      <c r="AS191" s="1894"/>
      <c r="AT191" s="1894"/>
      <c r="AU191" s="1894"/>
      <c r="AV191" s="1894"/>
      <c r="AW191" s="1894"/>
      <c r="AX191" s="1894"/>
      <c r="AY191" s="1894"/>
      <c r="AZ191" s="1894"/>
      <c r="BA191" s="1894"/>
      <c r="BB191" s="1894"/>
      <c r="BC191" s="1894"/>
      <c r="BD191" s="1894"/>
      <c r="BE191" s="1894"/>
      <c r="BF191" s="1894"/>
      <c r="BG191" s="1894"/>
      <c r="BH191" s="1894"/>
      <c r="BI191" s="1894"/>
      <c r="BJ191" s="1894"/>
      <c r="BK191" s="1894"/>
      <c r="BL191" s="1894"/>
      <c r="BM191" s="1894"/>
      <c r="BN191" s="1894"/>
      <c r="BO191" s="1894"/>
      <c r="BP191" s="1894"/>
      <c r="BQ191" s="1894"/>
      <c r="BR191" s="1894"/>
      <c r="BS191" s="1894"/>
      <c r="BT191" s="1894"/>
      <c r="BU191" s="1894"/>
      <c r="BV191" s="1894"/>
      <c r="BW191" s="1894"/>
      <c r="BX191" s="1894"/>
      <c r="BY191" s="1894"/>
      <c r="BZ191" s="1894"/>
      <c r="CA191" s="1894"/>
      <c r="CB191" s="1894"/>
      <c r="CC191" s="1894"/>
    </row>
    <row r="192" spans="1:81" s="1892" customFormat="1">
      <c r="A192" s="2898"/>
      <c r="B192" s="1894"/>
      <c r="C192" s="1894"/>
      <c r="D192" s="1894"/>
      <c r="E192" s="1894"/>
      <c r="F192" s="2898"/>
      <c r="G192" s="1894"/>
      <c r="H192" s="1894"/>
      <c r="I192" s="1894"/>
      <c r="J192" s="1894"/>
      <c r="K192" s="1894"/>
      <c r="L192" s="1894"/>
      <c r="M192" s="1894"/>
      <c r="N192" s="1894"/>
      <c r="O192" s="1894"/>
      <c r="P192" s="1894"/>
      <c r="Q192" s="1894"/>
      <c r="R192" s="1894"/>
      <c r="S192" s="1894"/>
      <c r="T192" s="1894"/>
      <c r="U192" s="1894"/>
      <c r="V192" s="1894"/>
      <c r="W192" s="1894"/>
      <c r="X192" s="1894"/>
      <c r="Y192" s="1894"/>
      <c r="Z192" s="1894"/>
      <c r="AA192" s="1894"/>
      <c r="AB192" s="1894"/>
      <c r="AC192" s="1894"/>
      <c r="AD192" s="1894"/>
      <c r="AE192" s="1894"/>
      <c r="AF192" s="1894"/>
      <c r="AG192" s="1894"/>
      <c r="AH192" s="1894"/>
      <c r="AI192" s="1894"/>
      <c r="AJ192" s="1894"/>
      <c r="AK192" s="1894"/>
      <c r="AL192" s="1894"/>
      <c r="AM192" s="1894"/>
      <c r="AN192" s="1894"/>
      <c r="AO192" s="1894"/>
      <c r="AP192" s="1894"/>
      <c r="AQ192" s="1894"/>
      <c r="AR192" s="1894"/>
      <c r="AS192" s="1894"/>
      <c r="AT192" s="1894"/>
      <c r="AU192" s="1894"/>
      <c r="AV192" s="1894"/>
      <c r="AW192" s="1894"/>
      <c r="AX192" s="1894"/>
      <c r="AY192" s="1894"/>
      <c r="AZ192" s="1894"/>
      <c r="BA192" s="1894"/>
      <c r="BB192" s="1894"/>
      <c r="BC192" s="1894"/>
      <c r="BD192" s="1894"/>
      <c r="BE192" s="1894"/>
      <c r="BF192" s="1894"/>
      <c r="BG192" s="1894"/>
      <c r="BH192" s="1894"/>
      <c r="BI192" s="1894"/>
      <c r="BJ192" s="1894"/>
      <c r="BK192" s="1894"/>
      <c r="BL192" s="1894"/>
      <c r="BM192" s="1894"/>
      <c r="BN192" s="1894"/>
      <c r="BO192" s="1894"/>
      <c r="BP192" s="1894"/>
      <c r="BQ192" s="1894"/>
      <c r="BR192" s="1894"/>
      <c r="BS192" s="1894"/>
      <c r="BT192" s="1894"/>
      <c r="BU192" s="1894"/>
      <c r="BV192" s="1894"/>
      <c r="BW192" s="1894"/>
      <c r="BX192" s="1894"/>
      <c r="BY192" s="1894"/>
      <c r="BZ192" s="1894"/>
      <c r="CA192" s="1894"/>
      <c r="CB192" s="1894"/>
      <c r="CC192" s="1894"/>
    </row>
    <row r="193" spans="1:81" s="1892" customFormat="1">
      <c r="A193" s="2898"/>
      <c r="B193" s="1894"/>
      <c r="C193" s="1894"/>
      <c r="D193" s="1894"/>
      <c r="E193" s="1894"/>
      <c r="F193" s="2898"/>
      <c r="G193" s="1894"/>
      <c r="H193" s="1894"/>
      <c r="I193" s="1894"/>
      <c r="J193" s="1894"/>
      <c r="K193" s="1894"/>
      <c r="L193" s="1894"/>
      <c r="M193" s="1894"/>
      <c r="N193" s="1894"/>
      <c r="O193" s="1894"/>
      <c r="P193" s="1894"/>
      <c r="Q193" s="1894"/>
      <c r="R193" s="1894"/>
      <c r="S193" s="1894"/>
      <c r="T193" s="1894"/>
      <c r="U193" s="1894"/>
      <c r="V193" s="1894"/>
      <c r="W193" s="1894"/>
      <c r="X193" s="1894"/>
      <c r="Y193" s="1894"/>
      <c r="Z193" s="1894"/>
      <c r="AA193" s="1894"/>
      <c r="AB193" s="1894"/>
      <c r="AC193" s="1894"/>
      <c r="AD193" s="1894"/>
      <c r="AE193" s="1894"/>
      <c r="AF193" s="1894"/>
      <c r="AG193" s="1894"/>
      <c r="AH193" s="1894"/>
      <c r="AI193" s="1894"/>
      <c r="AJ193" s="1894"/>
      <c r="AK193" s="1894"/>
      <c r="AL193" s="1894"/>
      <c r="AM193" s="1894"/>
      <c r="AN193" s="1894"/>
      <c r="AO193" s="1894"/>
      <c r="AP193" s="1894"/>
      <c r="AQ193" s="1894"/>
      <c r="AR193" s="1894"/>
      <c r="AS193" s="1894"/>
      <c r="AT193" s="1894"/>
      <c r="AU193" s="1894"/>
      <c r="AV193" s="1894"/>
      <c r="AW193" s="1894"/>
      <c r="AX193" s="1894"/>
      <c r="AY193" s="1894"/>
      <c r="AZ193" s="1894"/>
      <c r="BA193" s="1894"/>
      <c r="BB193" s="1894"/>
      <c r="BC193" s="1894"/>
      <c r="BD193" s="1894"/>
      <c r="BE193" s="1894"/>
      <c r="BF193" s="1894"/>
      <c r="BG193" s="1894"/>
      <c r="BH193" s="1894"/>
      <c r="BI193" s="1894"/>
      <c r="BJ193" s="1894"/>
      <c r="BK193" s="1894"/>
      <c r="BL193" s="1894"/>
      <c r="BM193" s="1894"/>
      <c r="BN193" s="1894"/>
      <c r="BO193" s="1894"/>
      <c r="BP193" s="1894"/>
      <c r="BQ193" s="1894"/>
      <c r="BR193" s="1894"/>
      <c r="BS193" s="1894"/>
      <c r="BT193" s="1894"/>
      <c r="BU193" s="1894"/>
      <c r="BV193" s="1894"/>
      <c r="BW193" s="1894"/>
      <c r="BX193" s="1894"/>
      <c r="BY193" s="1894"/>
      <c r="BZ193" s="1894"/>
      <c r="CA193" s="1894"/>
      <c r="CB193" s="1894"/>
      <c r="CC193" s="1894"/>
    </row>
    <row r="194" spans="1:81" s="1892" customFormat="1">
      <c r="A194" s="2898"/>
      <c r="B194" s="1894"/>
      <c r="C194" s="1894"/>
      <c r="D194" s="1894"/>
      <c r="E194" s="1894"/>
      <c r="F194" s="2898"/>
      <c r="G194" s="1894"/>
      <c r="H194" s="1894"/>
      <c r="I194" s="1894"/>
      <c r="J194" s="1894"/>
      <c r="K194" s="1894"/>
      <c r="L194" s="1894"/>
      <c r="M194" s="1894"/>
      <c r="N194" s="1894"/>
      <c r="O194" s="1894"/>
      <c r="P194" s="1894"/>
      <c r="Q194" s="1894"/>
      <c r="R194" s="1894"/>
      <c r="S194" s="1894"/>
      <c r="T194" s="1894"/>
      <c r="U194" s="1894"/>
      <c r="V194" s="1894"/>
      <c r="W194" s="1894"/>
      <c r="X194" s="1894"/>
      <c r="Y194" s="1894"/>
      <c r="Z194" s="1894"/>
      <c r="AA194" s="1894"/>
      <c r="AB194" s="1894"/>
      <c r="AC194" s="1894"/>
      <c r="AD194" s="1894"/>
      <c r="AE194" s="1894"/>
      <c r="AF194" s="1894"/>
      <c r="AG194" s="1894"/>
      <c r="AH194" s="1894"/>
      <c r="AI194" s="1894"/>
      <c r="AJ194" s="1894"/>
      <c r="AK194" s="1894"/>
      <c r="AL194" s="1894"/>
      <c r="AM194" s="1894"/>
      <c r="AN194" s="1894"/>
      <c r="AO194" s="1894"/>
      <c r="AP194" s="1894"/>
      <c r="AQ194" s="1894"/>
      <c r="AR194" s="1894"/>
      <c r="AS194" s="1894"/>
      <c r="AT194" s="1894"/>
      <c r="AU194" s="1894"/>
      <c r="AV194" s="1894"/>
      <c r="AW194" s="1894"/>
      <c r="AX194" s="1894"/>
      <c r="AY194" s="1894"/>
      <c r="AZ194" s="1894"/>
      <c r="BA194" s="1894"/>
      <c r="BB194" s="1894"/>
      <c r="BC194" s="1894"/>
      <c r="BD194" s="1894"/>
      <c r="BE194" s="1894"/>
      <c r="BF194" s="1894"/>
      <c r="BG194" s="1894"/>
      <c r="BH194" s="1894"/>
      <c r="BI194" s="1894"/>
      <c r="BJ194" s="1894"/>
      <c r="BK194" s="1894"/>
      <c r="BL194" s="1894"/>
      <c r="BM194" s="1894"/>
      <c r="BN194" s="1894"/>
      <c r="BO194" s="1894"/>
      <c r="BP194" s="1894"/>
      <c r="BQ194" s="1894"/>
      <c r="BR194" s="1894"/>
      <c r="BS194" s="1894"/>
      <c r="BT194" s="1894"/>
      <c r="BU194" s="1894"/>
      <c r="BV194" s="1894"/>
      <c r="BW194" s="1894"/>
      <c r="BX194" s="1894"/>
      <c r="BY194" s="1894"/>
      <c r="BZ194" s="1894"/>
      <c r="CA194" s="1894"/>
      <c r="CB194" s="1894"/>
      <c r="CC194" s="1894"/>
    </row>
    <row r="195" spans="1:81" s="1892" customFormat="1">
      <c r="A195" s="2898"/>
      <c r="B195" s="1894"/>
      <c r="C195" s="1894"/>
      <c r="D195" s="1894"/>
      <c r="E195" s="1894"/>
      <c r="F195" s="2898"/>
      <c r="G195" s="1894"/>
      <c r="H195" s="1894"/>
      <c r="I195" s="1894"/>
      <c r="J195" s="1894"/>
      <c r="K195" s="1894"/>
      <c r="L195" s="1894"/>
      <c r="M195" s="1894"/>
      <c r="N195" s="1894"/>
      <c r="O195" s="1894"/>
      <c r="P195" s="1894"/>
      <c r="Q195" s="1894"/>
      <c r="R195" s="1894"/>
      <c r="S195" s="1894"/>
      <c r="T195" s="1894"/>
      <c r="U195" s="1894"/>
      <c r="V195" s="1894"/>
      <c r="W195" s="1894"/>
      <c r="X195" s="1894"/>
      <c r="Y195" s="1894"/>
      <c r="Z195" s="1894"/>
      <c r="AA195" s="1894"/>
      <c r="AB195" s="1894"/>
      <c r="AC195" s="1894"/>
      <c r="AD195" s="1894"/>
      <c r="AE195" s="1894"/>
      <c r="AF195" s="1894"/>
      <c r="AG195" s="1894"/>
      <c r="AH195" s="1894"/>
      <c r="AI195" s="1894"/>
      <c r="AJ195" s="1894"/>
      <c r="AK195" s="1894"/>
      <c r="AL195" s="1894"/>
      <c r="AM195" s="1894"/>
      <c r="AN195" s="1894"/>
      <c r="AO195" s="1894"/>
      <c r="AP195" s="1894"/>
      <c r="AQ195" s="1894"/>
      <c r="AR195" s="1894"/>
      <c r="AS195" s="1894"/>
      <c r="AT195" s="1894"/>
      <c r="AU195" s="1894"/>
      <c r="AV195" s="1894"/>
      <c r="AW195" s="1894"/>
      <c r="AX195" s="1894"/>
      <c r="AY195" s="1894"/>
      <c r="AZ195" s="1894"/>
      <c r="BA195" s="1894"/>
      <c r="BB195" s="1894"/>
      <c r="BC195" s="1894"/>
      <c r="BD195" s="1894"/>
      <c r="BE195" s="1894"/>
      <c r="BF195" s="1894"/>
      <c r="BG195" s="1894"/>
      <c r="BH195" s="1894"/>
      <c r="BI195" s="1894"/>
      <c r="BJ195" s="1894"/>
      <c r="BK195" s="1894"/>
      <c r="BL195" s="1894"/>
      <c r="BM195" s="1894"/>
      <c r="BN195" s="1894"/>
      <c r="BO195" s="1894"/>
      <c r="BP195" s="1894"/>
      <c r="BQ195" s="1894"/>
      <c r="BR195" s="1894"/>
      <c r="BS195" s="1894"/>
      <c r="BT195" s="1894"/>
      <c r="BU195" s="1894"/>
      <c r="BV195" s="1894"/>
      <c r="BW195" s="1894"/>
      <c r="BX195" s="1894"/>
      <c r="BY195" s="1894"/>
      <c r="BZ195" s="1894"/>
      <c r="CA195" s="1894"/>
      <c r="CB195" s="1894"/>
      <c r="CC195" s="1894"/>
    </row>
    <row r="196" spans="1:81" s="1892" customFormat="1">
      <c r="A196" s="2898"/>
      <c r="B196" s="1894"/>
      <c r="C196" s="1894"/>
      <c r="D196" s="1894"/>
      <c r="E196" s="1894"/>
      <c r="F196" s="2898"/>
      <c r="G196" s="1894"/>
      <c r="H196" s="1894"/>
      <c r="I196" s="1894"/>
      <c r="J196" s="1894"/>
      <c r="K196" s="1894"/>
      <c r="L196" s="1894"/>
      <c r="M196" s="1894"/>
      <c r="N196" s="1894"/>
      <c r="O196" s="1894"/>
      <c r="P196" s="1894"/>
      <c r="Q196" s="1894"/>
      <c r="R196" s="1894"/>
      <c r="S196" s="1894"/>
      <c r="T196" s="1894"/>
      <c r="U196" s="1894"/>
      <c r="V196" s="1894"/>
      <c r="W196" s="1894"/>
      <c r="X196" s="1894"/>
      <c r="Y196" s="1894"/>
      <c r="Z196" s="1894"/>
      <c r="AA196" s="1894"/>
      <c r="AB196" s="1894"/>
      <c r="AC196" s="1894"/>
      <c r="AD196" s="1894"/>
      <c r="AE196" s="1894"/>
      <c r="AF196" s="1894"/>
      <c r="AG196" s="1894"/>
      <c r="AH196" s="1894"/>
      <c r="AI196" s="1894"/>
      <c r="AJ196" s="1894"/>
      <c r="AK196" s="1894"/>
      <c r="AL196" s="1894"/>
      <c r="AM196" s="1894"/>
      <c r="AN196" s="1894"/>
      <c r="AO196" s="1894"/>
      <c r="AP196" s="1894"/>
      <c r="AQ196" s="1894"/>
      <c r="AR196" s="1894"/>
      <c r="AS196" s="1894"/>
      <c r="AT196" s="1894"/>
      <c r="AU196" s="1894"/>
      <c r="AV196" s="1894"/>
      <c r="AW196" s="1894"/>
      <c r="AX196" s="1894"/>
      <c r="AY196" s="1894"/>
      <c r="AZ196" s="1894"/>
      <c r="BA196" s="1894"/>
      <c r="BB196" s="1894"/>
      <c r="BC196" s="1894"/>
      <c r="BD196" s="1894"/>
      <c r="BE196" s="1894"/>
      <c r="BF196" s="1894"/>
      <c r="BG196" s="1894"/>
      <c r="BH196" s="1894"/>
      <c r="BI196" s="1894"/>
      <c r="BJ196" s="1894"/>
      <c r="BK196" s="1894"/>
      <c r="BL196" s="1894"/>
      <c r="BM196" s="1894"/>
      <c r="BN196" s="1894"/>
      <c r="BO196" s="1894"/>
      <c r="BP196" s="1894"/>
      <c r="BQ196" s="1894"/>
      <c r="BR196" s="1894"/>
      <c r="BS196" s="1894"/>
      <c r="BT196" s="1894"/>
      <c r="BU196" s="1894"/>
      <c r="BV196" s="1894"/>
      <c r="BW196" s="1894"/>
      <c r="BX196" s="1894"/>
      <c r="BY196" s="1894"/>
      <c r="BZ196" s="1894"/>
      <c r="CA196" s="1894"/>
      <c r="CB196" s="1894"/>
      <c r="CC196" s="1894"/>
    </row>
    <row r="197" spans="1:81" s="1892" customFormat="1">
      <c r="A197" s="2898"/>
      <c r="B197" s="1894"/>
      <c r="C197" s="1894"/>
      <c r="D197" s="1894"/>
      <c r="E197" s="1894"/>
      <c r="F197" s="2898"/>
      <c r="G197" s="1894"/>
      <c r="H197" s="1894"/>
      <c r="I197" s="1894"/>
      <c r="J197" s="1894"/>
      <c r="K197" s="1894"/>
      <c r="L197" s="1894"/>
      <c r="M197" s="1894"/>
      <c r="N197" s="1894"/>
      <c r="O197" s="1894"/>
      <c r="P197" s="1894"/>
      <c r="Q197" s="1894"/>
      <c r="R197" s="1894"/>
      <c r="S197" s="1894"/>
      <c r="T197" s="1894"/>
      <c r="U197" s="1894"/>
      <c r="V197" s="1894"/>
      <c r="W197" s="1894"/>
      <c r="X197" s="1894"/>
      <c r="Y197" s="1894"/>
      <c r="Z197" s="1894"/>
      <c r="AA197" s="1894"/>
      <c r="AB197" s="1894"/>
      <c r="AC197" s="1894"/>
      <c r="AD197" s="1894"/>
      <c r="AE197" s="1894"/>
      <c r="AF197" s="1894"/>
      <c r="AG197" s="1894"/>
      <c r="AH197" s="1894"/>
      <c r="AI197" s="1894"/>
      <c r="AJ197" s="1894"/>
      <c r="AK197" s="1894"/>
      <c r="AL197" s="1894"/>
      <c r="AM197" s="1894"/>
      <c r="AN197" s="1894"/>
      <c r="AO197" s="1894"/>
      <c r="AP197" s="1894"/>
      <c r="AQ197" s="1894"/>
      <c r="AR197" s="1894"/>
      <c r="AS197" s="1894"/>
      <c r="AT197" s="1894"/>
      <c r="AU197" s="1894"/>
      <c r="AV197" s="1894"/>
      <c r="AW197" s="1894"/>
      <c r="AX197" s="1894"/>
      <c r="AY197" s="1894"/>
      <c r="AZ197" s="1894"/>
      <c r="BA197" s="1894"/>
      <c r="BB197" s="1894"/>
      <c r="BC197" s="1894"/>
      <c r="BD197" s="1894"/>
      <c r="BE197" s="1894"/>
      <c r="BF197" s="1894"/>
      <c r="BG197" s="1894"/>
      <c r="BH197" s="1894"/>
      <c r="BI197" s="1894"/>
      <c r="BJ197" s="1894"/>
      <c r="BK197" s="1894"/>
      <c r="BL197" s="1894"/>
      <c r="BM197" s="1894"/>
      <c r="BN197" s="1894"/>
      <c r="BO197" s="1894"/>
      <c r="BP197" s="1894"/>
      <c r="BQ197" s="1894"/>
      <c r="BR197" s="1894"/>
      <c r="BS197" s="1894"/>
      <c r="BT197" s="1894"/>
      <c r="BU197" s="1894"/>
      <c r="BV197" s="1894"/>
      <c r="BW197" s="1894"/>
      <c r="BX197" s="1894"/>
      <c r="BY197" s="1894"/>
      <c r="BZ197" s="1894"/>
      <c r="CA197" s="1894"/>
      <c r="CB197" s="1894"/>
      <c r="CC197" s="1894"/>
    </row>
    <row r="198" spans="1:81" s="1892" customFormat="1">
      <c r="A198" s="2898"/>
      <c r="B198" s="1894"/>
      <c r="C198" s="1894"/>
      <c r="D198" s="1894"/>
      <c r="E198" s="1894"/>
      <c r="F198" s="2898"/>
      <c r="G198" s="1894"/>
      <c r="H198" s="1894"/>
      <c r="I198" s="1894"/>
      <c r="J198" s="1894"/>
      <c r="K198" s="1894"/>
      <c r="L198" s="1894"/>
      <c r="M198" s="1894"/>
      <c r="N198" s="1894"/>
      <c r="O198" s="1894"/>
      <c r="P198" s="1894"/>
      <c r="Q198" s="1894"/>
      <c r="R198" s="1894"/>
      <c r="S198" s="1894"/>
      <c r="T198" s="1894"/>
      <c r="U198" s="1894"/>
      <c r="V198" s="1894"/>
      <c r="W198" s="1894"/>
      <c r="X198" s="1894"/>
      <c r="Y198" s="1894"/>
      <c r="Z198" s="1894"/>
      <c r="AA198" s="1894"/>
      <c r="AB198" s="1894"/>
      <c r="AC198" s="1894"/>
      <c r="AD198" s="1894"/>
      <c r="AE198" s="1894"/>
      <c r="AF198" s="1894"/>
      <c r="AG198" s="1894"/>
      <c r="AH198" s="1894"/>
      <c r="AI198" s="1894"/>
      <c r="AJ198" s="1894"/>
      <c r="AK198" s="1894"/>
      <c r="AL198" s="1894"/>
      <c r="AM198" s="1894"/>
      <c r="AN198" s="1894"/>
      <c r="AO198" s="1894"/>
      <c r="AP198" s="1894"/>
      <c r="AQ198" s="1894"/>
      <c r="AR198" s="1894"/>
      <c r="AS198" s="1894"/>
      <c r="AT198" s="1894"/>
      <c r="AU198" s="1894"/>
      <c r="AV198" s="1894"/>
      <c r="AW198" s="1894"/>
      <c r="AX198" s="1894"/>
      <c r="AY198" s="1894"/>
      <c r="AZ198" s="1894"/>
      <c r="BA198" s="1894"/>
      <c r="BB198" s="1894"/>
      <c r="BC198" s="1894"/>
      <c r="BD198" s="1894"/>
      <c r="BE198" s="1894"/>
      <c r="BF198" s="1894"/>
      <c r="BG198" s="1894"/>
      <c r="BH198" s="1894"/>
      <c r="BI198" s="1894"/>
      <c r="BJ198" s="1894"/>
      <c r="BK198" s="1894"/>
      <c r="BL198" s="1894"/>
      <c r="BM198" s="1894"/>
      <c r="BN198" s="1894"/>
      <c r="BO198" s="1894"/>
      <c r="BP198" s="1894"/>
      <c r="BQ198" s="1894"/>
      <c r="BR198" s="1894"/>
      <c r="BS198" s="1894"/>
      <c r="BT198" s="1894"/>
      <c r="BU198" s="1894"/>
      <c r="BV198" s="1894"/>
      <c r="BW198" s="1894"/>
      <c r="BX198" s="1894"/>
      <c r="BY198" s="1894"/>
      <c r="BZ198" s="1894"/>
      <c r="CA198" s="1894"/>
      <c r="CB198" s="1894"/>
      <c r="CC198" s="1894"/>
    </row>
    <row r="199" spans="1:81" s="1892" customFormat="1">
      <c r="A199" s="2898"/>
      <c r="B199" s="1894"/>
      <c r="C199" s="1894"/>
      <c r="D199" s="1894"/>
      <c r="E199" s="1894"/>
      <c r="F199" s="2898"/>
      <c r="G199" s="1894"/>
      <c r="H199" s="1894"/>
      <c r="I199" s="1894"/>
      <c r="J199" s="1894"/>
      <c r="K199" s="1894"/>
      <c r="L199" s="1894"/>
      <c r="M199" s="1894"/>
      <c r="N199" s="1894"/>
      <c r="O199" s="1894"/>
      <c r="P199" s="1894"/>
      <c r="Q199" s="1894"/>
      <c r="R199" s="1894"/>
      <c r="S199" s="1894"/>
      <c r="T199" s="1894"/>
      <c r="U199" s="1894"/>
      <c r="V199" s="1894"/>
      <c r="W199" s="1894"/>
      <c r="X199" s="1894"/>
      <c r="Y199" s="1894"/>
      <c r="Z199" s="1894"/>
      <c r="AA199" s="1894"/>
      <c r="AB199" s="1894"/>
      <c r="AC199" s="1894"/>
      <c r="AD199" s="1894"/>
      <c r="AE199" s="1894"/>
      <c r="AF199" s="1894"/>
      <c r="AG199" s="1894"/>
      <c r="AH199" s="1894"/>
      <c r="AI199" s="1894"/>
      <c r="AJ199" s="1894"/>
      <c r="AK199" s="1894"/>
      <c r="AL199" s="1894"/>
      <c r="AM199" s="1894"/>
      <c r="AN199" s="1894"/>
      <c r="AO199" s="1894"/>
      <c r="AP199" s="1894"/>
      <c r="AQ199" s="1894"/>
      <c r="AR199" s="1894"/>
      <c r="AS199" s="1894"/>
      <c r="AT199" s="1894"/>
      <c r="AU199" s="1894"/>
      <c r="AV199" s="1894"/>
      <c r="AW199" s="1894"/>
      <c r="AX199" s="1894"/>
      <c r="AY199" s="1894"/>
      <c r="AZ199" s="1894"/>
      <c r="BA199" s="1894"/>
      <c r="BB199" s="1894"/>
      <c r="BC199" s="1894"/>
      <c r="BD199" s="1894"/>
      <c r="BE199" s="1894"/>
      <c r="BF199" s="1894"/>
      <c r="BG199" s="1894"/>
      <c r="BH199" s="1894"/>
      <c r="BI199" s="1894"/>
      <c r="BJ199" s="1894"/>
      <c r="BK199" s="1894"/>
      <c r="BL199" s="1894"/>
      <c r="BM199" s="1894"/>
      <c r="BN199" s="1894"/>
      <c r="BO199" s="1894"/>
      <c r="BP199" s="1894"/>
      <c r="BQ199" s="1894"/>
      <c r="BR199" s="1894"/>
      <c r="BS199" s="1894"/>
      <c r="BT199" s="1894"/>
      <c r="BU199" s="1894"/>
      <c r="BV199" s="1894"/>
      <c r="BW199" s="1894"/>
      <c r="BX199" s="1894"/>
      <c r="BY199" s="1894"/>
      <c r="BZ199" s="1894"/>
      <c r="CA199" s="1894"/>
      <c r="CB199" s="1894"/>
      <c r="CC199" s="1894"/>
    </row>
    <row r="200" spans="1:81" s="1892" customFormat="1">
      <c r="A200" s="2898"/>
      <c r="B200" s="1894"/>
      <c r="C200" s="1894"/>
      <c r="D200" s="1894"/>
      <c r="E200" s="1894"/>
      <c r="F200" s="2898"/>
      <c r="G200" s="1894"/>
      <c r="H200" s="1894"/>
      <c r="I200" s="1894"/>
      <c r="J200" s="1894"/>
      <c r="K200" s="1894"/>
      <c r="L200" s="1894"/>
      <c r="M200" s="1894"/>
      <c r="N200" s="1894"/>
      <c r="O200" s="1894"/>
      <c r="P200" s="1894"/>
      <c r="Q200" s="1894"/>
      <c r="R200" s="1894"/>
      <c r="S200" s="1894"/>
      <c r="T200" s="1894"/>
      <c r="U200" s="1894"/>
      <c r="V200" s="1894"/>
      <c r="W200" s="1894"/>
      <c r="X200" s="1894"/>
      <c r="Y200" s="1894"/>
      <c r="Z200" s="1894"/>
      <c r="AA200" s="1894"/>
      <c r="AB200" s="1894"/>
      <c r="AC200" s="1894"/>
      <c r="AD200" s="1894"/>
      <c r="AE200" s="1894"/>
      <c r="AF200" s="1894"/>
      <c r="AG200" s="1894"/>
      <c r="AH200" s="1894"/>
      <c r="AI200" s="1894"/>
      <c r="AJ200" s="1894"/>
      <c r="AK200" s="1894"/>
      <c r="AL200" s="1894"/>
      <c r="AM200" s="1894"/>
      <c r="AN200" s="1894"/>
      <c r="AO200" s="1894"/>
      <c r="AP200" s="1894"/>
      <c r="AQ200" s="1894"/>
      <c r="AR200" s="1894"/>
      <c r="AS200" s="1894"/>
      <c r="AT200" s="1894"/>
      <c r="AU200" s="1894"/>
      <c r="AV200" s="1894"/>
      <c r="AW200" s="1894"/>
      <c r="AX200" s="1894"/>
      <c r="AY200" s="1894"/>
      <c r="AZ200" s="1894"/>
      <c r="BA200" s="1894"/>
      <c r="BB200" s="1894"/>
      <c r="BC200" s="1894"/>
      <c r="BD200" s="1894"/>
      <c r="BE200" s="1894"/>
      <c r="BF200" s="1894"/>
      <c r="BG200" s="1894"/>
      <c r="BH200" s="1894"/>
      <c r="BI200" s="1894"/>
      <c r="BJ200" s="1894"/>
      <c r="BK200" s="1894"/>
      <c r="BL200" s="1894"/>
      <c r="BM200" s="1894"/>
      <c r="BN200" s="1894"/>
      <c r="BO200" s="1894"/>
      <c r="BP200" s="1894"/>
      <c r="BQ200" s="1894"/>
      <c r="BR200" s="1894"/>
      <c r="BS200" s="1894"/>
      <c r="BT200" s="1894"/>
      <c r="BU200" s="1894"/>
      <c r="BV200" s="1894"/>
      <c r="BW200" s="1894"/>
      <c r="BX200" s="1894"/>
      <c r="BY200" s="1894"/>
      <c r="BZ200" s="1894"/>
      <c r="CA200" s="1894"/>
      <c r="CB200" s="1894"/>
      <c r="CC200" s="1894"/>
    </row>
    <row r="201" spans="1:81" s="1892" customFormat="1">
      <c r="A201" s="2898"/>
      <c r="B201" s="1894"/>
      <c r="C201" s="1894"/>
      <c r="D201" s="1894"/>
      <c r="E201" s="1894"/>
      <c r="F201" s="2898"/>
      <c r="G201" s="1894"/>
      <c r="H201" s="1894"/>
      <c r="I201" s="1894"/>
      <c r="J201" s="1894"/>
      <c r="K201" s="1894"/>
      <c r="L201" s="1894"/>
      <c r="M201" s="1894"/>
      <c r="N201" s="1894"/>
      <c r="O201" s="1894"/>
      <c r="P201" s="1894"/>
      <c r="Q201" s="1894"/>
      <c r="R201" s="1894"/>
      <c r="S201" s="1894"/>
      <c r="T201" s="1894"/>
      <c r="U201" s="1894"/>
      <c r="V201" s="1894"/>
      <c r="W201" s="1894"/>
      <c r="X201" s="1894"/>
      <c r="Y201" s="1894"/>
      <c r="Z201" s="1894"/>
      <c r="AA201" s="1894"/>
      <c r="AB201" s="1894"/>
      <c r="AC201" s="1894"/>
      <c r="AD201" s="1894"/>
      <c r="AE201" s="1894"/>
      <c r="AF201" s="1894"/>
      <c r="AG201" s="1894"/>
      <c r="AH201" s="1894"/>
      <c r="AI201" s="1894"/>
      <c r="AJ201" s="1894"/>
      <c r="AK201" s="1894"/>
      <c r="AL201" s="1894"/>
      <c r="AM201" s="1894"/>
      <c r="AN201" s="1894"/>
      <c r="AO201" s="1894"/>
      <c r="AP201" s="1894"/>
      <c r="AQ201" s="1894"/>
      <c r="AR201" s="1894"/>
      <c r="AS201" s="1894"/>
      <c r="AT201" s="1894"/>
      <c r="AU201" s="1894"/>
      <c r="AV201" s="1894"/>
      <c r="AW201" s="1894"/>
      <c r="AX201" s="1894"/>
      <c r="AY201" s="1894"/>
      <c r="AZ201" s="1894"/>
      <c r="BA201" s="1894"/>
      <c r="BB201" s="1894"/>
      <c r="BC201" s="1894"/>
      <c r="BD201" s="1894"/>
      <c r="BE201" s="1894"/>
      <c r="BF201" s="1894"/>
      <c r="BG201" s="1894"/>
      <c r="BH201" s="1894"/>
      <c r="BI201" s="1894"/>
      <c r="BJ201" s="1894"/>
      <c r="BK201" s="1894"/>
      <c r="BL201" s="1894"/>
      <c r="BM201" s="1894"/>
      <c r="BN201" s="1894"/>
      <c r="BO201" s="1894"/>
      <c r="BP201" s="1894"/>
      <c r="BQ201" s="1894"/>
      <c r="BR201" s="1894"/>
      <c r="BS201" s="1894"/>
      <c r="BT201" s="1894"/>
      <c r="BU201" s="1894"/>
      <c r="BV201" s="1894"/>
      <c r="BW201" s="1894"/>
      <c r="BX201" s="1894"/>
      <c r="BY201" s="1894"/>
      <c r="BZ201" s="1894"/>
      <c r="CA201" s="1894"/>
      <c r="CB201" s="1894"/>
      <c r="CC201" s="1894"/>
    </row>
    <row r="202" spans="1:81" s="1892" customFormat="1">
      <c r="A202" s="2898"/>
      <c r="B202" s="1894"/>
      <c r="C202" s="1894"/>
      <c r="D202" s="1894"/>
      <c r="E202" s="1894"/>
      <c r="F202" s="2898"/>
      <c r="G202" s="1894"/>
      <c r="H202" s="1894"/>
      <c r="I202" s="1894"/>
      <c r="J202" s="1894"/>
      <c r="K202" s="1894"/>
      <c r="L202" s="1894"/>
      <c r="M202" s="1894"/>
      <c r="N202" s="1894"/>
      <c r="O202" s="1894"/>
      <c r="P202" s="1894"/>
      <c r="Q202" s="1894"/>
      <c r="R202" s="1894"/>
      <c r="S202" s="1894"/>
      <c r="T202" s="1894"/>
      <c r="U202" s="1894"/>
      <c r="V202" s="1894"/>
      <c r="W202" s="1894"/>
      <c r="X202" s="1894"/>
      <c r="Y202" s="1894"/>
      <c r="Z202" s="1894"/>
      <c r="AA202" s="1894"/>
      <c r="AB202" s="1894"/>
      <c r="AC202" s="1894"/>
      <c r="AD202" s="1894"/>
      <c r="AE202" s="1894"/>
      <c r="AF202" s="1894"/>
      <c r="AG202" s="1894"/>
      <c r="AH202" s="1894"/>
      <c r="AI202" s="1894"/>
      <c r="AJ202" s="1894"/>
      <c r="AK202" s="1894"/>
      <c r="AL202" s="1894"/>
      <c r="AM202" s="1894"/>
      <c r="AN202" s="1894"/>
      <c r="AO202" s="1894"/>
      <c r="AP202" s="1894"/>
      <c r="AQ202" s="1894"/>
      <c r="AR202" s="1894"/>
      <c r="AS202" s="1894"/>
      <c r="AT202" s="1894"/>
      <c r="AU202" s="1894"/>
      <c r="AV202" s="1894"/>
      <c r="AW202" s="1894"/>
      <c r="AX202" s="1894"/>
      <c r="AY202" s="1894"/>
      <c r="AZ202" s="1894"/>
      <c r="BA202" s="1894"/>
      <c r="BB202" s="1894"/>
      <c r="BC202" s="1894"/>
      <c r="BD202" s="1894"/>
      <c r="BE202" s="1894"/>
      <c r="BF202" s="1894"/>
      <c r="BG202" s="1894"/>
      <c r="BH202" s="1894"/>
      <c r="BI202" s="1894"/>
      <c r="BJ202" s="1894"/>
      <c r="BK202" s="1894"/>
      <c r="BL202" s="1894"/>
      <c r="BM202" s="1894"/>
      <c r="BN202" s="1894"/>
      <c r="BO202" s="1894"/>
      <c r="BP202" s="1894"/>
      <c r="BQ202" s="1894"/>
      <c r="BR202" s="1894"/>
      <c r="BS202" s="1894"/>
      <c r="BT202" s="1894"/>
      <c r="BU202" s="1894"/>
      <c r="BV202" s="1894"/>
      <c r="BW202" s="1894"/>
      <c r="BX202" s="1894"/>
      <c r="BY202" s="1894"/>
      <c r="BZ202" s="1894"/>
      <c r="CA202" s="1894"/>
      <c r="CB202" s="1894"/>
      <c r="CC202" s="1894"/>
    </row>
    <row r="203" spans="1:81" s="1892" customFormat="1">
      <c r="A203" s="2898"/>
      <c r="B203" s="1894"/>
      <c r="C203" s="1894"/>
      <c r="D203" s="1894"/>
      <c r="E203" s="1894"/>
      <c r="F203" s="2898"/>
      <c r="G203" s="1894"/>
      <c r="H203" s="1894"/>
      <c r="I203" s="1894"/>
      <c r="J203" s="1894"/>
      <c r="K203" s="1894"/>
      <c r="L203" s="1894"/>
      <c r="M203" s="1894"/>
      <c r="N203" s="1894"/>
      <c r="O203" s="1894"/>
      <c r="P203" s="1894"/>
      <c r="Q203" s="1894"/>
      <c r="R203" s="1894"/>
      <c r="S203" s="1894"/>
      <c r="T203" s="1894"/>
      <c r="U203" s="1894"/>
      <c r="V203" s="1894"/>
      <c r="W203" s="1894"/>
      <c r="X203" s="1894"/>
      <c r="Y203" s="1894"/>
      <c r="Z203" s="1894"/>
      <c r="AA203" s="1894"/>
      <c r="AB203" s="1894"/>
      <c r="AC203" s="1894"/>
      <c r="AD203" s="1894"/>
      <c r="AE203" s="1894"/>
      <c r="AF203" s="1894"/>
      <c r="AG203" s="1894"/>
      <c r="AH203" s="1894"/>
      <c r="AI203" s="1894"/>
      <c r="AJ203" s="1894"/>
      <c r="AK203" s="1894"/>
      <c r="AL203" s="1894"/>
      <c r="AM203" s="1894"/>
      <c r="AN203" s="1894"/>
      <c r="AO203" s="1894"/>
      <c r="AP203" s="1894"/>
      <c r="AQ203" s="1894"/>
      <c r="AR203" s="1894"/>
      <c r="AS203" s="1894"/>
      <c r="AT203" s="1894"/>
      <c r="AU203" s="1894"/>
      <c r="AV203" s="1894"/>
      <c r="AW203" s="1894"/>
      <c r="AX203" s="1894"/>
      <c r="AY203" s="1894"/>
      <c r="AZ203" s="1894"/>
      <c r="BA203" s="1894"/>
      <c r="BB203" s="1894"/>
      <c r="BC203" s="1894"/>
      <c r="BD203" s="1894"/>
      <c r="BE203" s="1894"/>
      <c r="BF203" s="1894"/>
      <c r="BG203" s="1894"/>
      <c r="BH203" s="1894"/>
      <c r="BI203" s="1894"/>
      <c r="BJ203" s="1894"/>
      <c r="BK203" s="1894"/>
      <c r="BL203" s="1894"/>
      <c r="BM203" s="1894"/>
      <c r="BN203" s="1894"/>
      <c r="BO203" s="1894"/>
      <c r="BP203" s="1894"/>
      <c r="BQ203" s="1894"/>
      <c r="BR203" s="1894"/>
      <c r="BS203" s="1894"/>
      <c r="BT203" s="1894"/>
      <c r="BU203" s="1894"/>
      <c r="BV203" s="1894"/>
      <c r="BW203" s="1894"/>
      <c r="BX203" s="1894"/>
      <c r="BY203" s="1894"/>
      <c r="BZ203" s="1894"/>
      <c r="CA203" s="1894"/>
      <c r="CB203" s="1894"/>
      <c r="CC203" s="1894"/>
    </row>
    <row r="204" spans="1:81" s="1892" customFormat="1">
      <c r="A204" s="2898"/>
      <c r="B204" s="1894"/>
      <c r="C204" s="1894"/>
      <c r="D204" s="1894"/>
      <c r="E204" s="1894"/>
      <c r="F204" s="2898"/>
      <c r="G204" s="1894"/>
      <c r="H204" s="1894"/>
      <c r="I204" s="1894"/>
      <c r="J204" s="1894"/>
      <c r="K204" s="1894"/>
      <c r="L204" s="1894"/>
      <c r="M204" s="1894"/>
      <c r="N204" s="1894"/>
      <c r="O204" s="1894"/>
      <c r="P204" s="1894"/>
      <c r="Q204" s="1894"/>
      <c r="R204" s="1894"/>
      <c r="S204" s="1894"/>
      <c r="T204" s="1894"/>
      <c r="U204" s="1894"/>
      <c r="V204" s="1894"/>
      <c r="W204" s="1894"/>
      <c r="X204" s="1894"/>
      <c r="Y204" s="1894"/>
      <c r="Z204" s="1894"/>
      <c r="AA204" s="1894"/>
      <c r="AB204" s="1894"/>
      <c r="AC204" s="1894"/>
      <c r="AD204" s="1894"/>
      <c r="AE204" s="1894"/>
      <c r="AF204" s="1894"/>
      <c r="AG204" s="1894"/>
      <c r="AH204" s="1894"/>
      <c r="AI204" s="1894"/>
      <c r="AJ204" s="1894"/>
      <c r="AK204" s="1894"/>
      <c r="AL204" s="1894"/>
      <c r="AM204" s="1894"/>
      <c r="AN204" s="1894"/>
      <c r="AO204" s="1894"/>
      <c r="AP204" s="1894"/>
      <c r="AQ204" s="1894"/>
      <c r="AR204" s="1894"/>
      <c r="AS204" s="1894"/>
      <c r="AT204" s="1894"/>
      <c r="AU204" s="1894"/>
      <c r="AV204" s="1894"/>
      <c r="AW204" s="1894"/>
      <c r="AX204" s="1894"/>
      <c r="AY204" s="1894"/>
      <c r="AZ204" s="1894"/>
      <c r="BA204" s="1894"/>
      <c r="BB204" s="1894"/>
      <c r="BC204" s="1894"/>
      <c r="BD204" s="1894"/>
      <c r="BE204" s="1894"/>
      <c r="BF204" s="1894"/>
      <c r="BG204" s="1894"/>
      <c r="BH204" s="1894"/>
      <c r="BI204" s="1894"/>
      <c r="BJ204" s="1894"/>
      <c r="BK204" s="1894"/>
      <c r="BL204" s="1894"/>
      <c r="BM204" s="1894"/>
      <c r="BN204" s="1894"/>
      <c r="BO204" s="1894"/>
      <c r="BP204" s="1894"/>
      <c r="BQ204" s="1894"/>
      <c r="BR204" s="1894"/>
      <c r="BS204" s="1894"/>
      <c r="BT204" s="1894"/>
      <c r="BU204" s="1894"/>
      <c r="BV204" s="1894"/>
      <c r="BW204" s="1894"/>
      <c r="BX204" s="1894"/>
      <c r="BY204" s="1894"/>
      <c r="BZ204" s="1894"/>
      <c r="CA204" s="1894"/>
      <c r="CB204" s="1894"/>
      <c r="CC204" s="1894"/>
    </row>
    <row r="205" spans="1:81" s="1892" customFormat="1">
      <c r="A205" s="2898"/>
      <c r="B205" s="1894"/>
      <c r="C205" s="1894"/>
      <c r="D205" s="1894"/>
      <c r="E205" s="1894"/>
      <c r="F205" s="2898"/>
      <c r="G205" s="1894"/>
      <c r="H205" s="1894"/>
      <c r="I205" s="1894"/>
      <c r="J205" s="1894"/>
      <c r="K205" s="1894"/>
      <c r="L205" s="1894"/>
      <c r="M205" s="1894"/>
      <c r="N205" s="1894"/>
      <c r="O205" s="1894"/>
      <c r="P205" s="1894"/>
      <c r="Q205" s="1894"/>
      <c r="R205" s="1894"/>
      <c r="S205" s="1894"/>
      <c r="T205" s="1894"/>
      <c r="U205" s="1894"/>
      <c r="V205" s="1894"/>
      <c r="W205" s="1894"/>
      <c r="X205" s="1894"/>
      <c r="Y205" s="1894"/>
      <c r="Z205" s="1894"/>
      <c r="AA205" s="1894"/>
      <c r="AB205" s="1894"/>
      <c r="AC205" s="1894"/>
      <c r="AD205" s="1894"/>
      <c r="AE205" s="1894"/>
      <c r="AF205" s="1894"/>
      <c r="AG205" s="1894"/>
      <c r="AH205" s="1894"/>
      <c r="AI205" s="1894"/>
      <c r="AJ205" s="1894"/>
      <c r="AK205" s="1894"/>
      <c r="AL205" s="1894"/>
      <c r="AM205" s="1894"/>
      <c r="AN205" s="1894"/>
      <c r="AO205" s="1894"/>
      <c r="AP205" s="1894"/>
      <c r="AQ205" s="1894"/>
      <c r="AR205" s="1894"/>
      <c r="AS205" s="1894"/>
      <c r="AT205" s="1894"/>
      <c r="AU205" s="1894"/>
      <c r="AV205" s="1894"/>
      <c r="AW205" s="1894"/>
      <c r="AX205" s="1894"/>
      <c r="AY205" s="1894"/>
      <c r="AZ205" s="1894"/>
      <c r="BA205" s="1894"/>
      <c r="BB205" s="1894"/>
      <c r="BC205" s="1894"/>
      <c r="BD205" s="1894"/>
      <c r="BE205" s="1894"/>
      <c r="BF205" s="1894"/>
      <c r="BG205" s="1894"/>
      <c r="BH205" s="1894"/>
      <c r="BI205" s="1894"/>
      <c r="BJ205" s="1894"/>
      <c r="BK205" s="1894"/>
      <c r="BL205" s="1894"/>
      <c r="BM205" s="1894"/>
      <c r="BN205" s="1894"/>
      <c r="BO205" s="1894"/>
      <c r="BP205" s="1894"/>
      <c r="BQ205" s="1894"/>
      <c r="BR205" s="1894"/>
      <c r="BS205" s="1894"/>
      <c r="BT205" s="1894"/>
      <c r="BU205" s="1894"/>
      <c r="BV205" s="1894"/>
      <c r="BW205" s="1894"/>
      <c r="BX205" s="1894"/>
      <c r="BY205" s="1894"/>
      <c r="BZ205" s="1894"/>
      <c r="CA205" s="1894"/>
      <c r="CB205" s="1894"/>
      <c r="CC205" s="1894"/>
    </row>
    <row r="206" spans="1:81" s="1892" customFormat="1">
      <c r="A206" s="2898"/>
      <c r="B206" s="1894"/>
      <c r="C206" s="1894"/>
      <c r="D206" s="1894"/>
      <c r="E206" s="1894"/>
      <c r="F206" s="2898"/>
      <c r="G206" s="1894"/>
      <c r="H206" s="1894"/>
      <c r="I206" s="1894"/>
      <c r="J206" s="1894"/>
      <c r="K206" s="1894"/>
      <c r="L206" s="1894"/>
      <c r="M206" s="1894"/>
      <c r="N206" s="1894"/>
      <c r="O206" s="1894"/>
      <c r="P206" s="1894"/>
      <c r="Q206" s="1894"/>
      <c r="R206" s="1894"/>
      <c r="S206" s="1894"/>
      <c r="T206" s="1894"/>
      <c r="U206" s="1894"/>
      <c r="V206" s="1894"/>
      <c r="W206" s="1894"/>
      <c r="X206" s="1894"/>
      <c r="Y206" s="1894"/>
      <c r="Z206" s="1894"/>
      <c r="AA206" s="1894"/>
      <c r="AB206" s="1894"/>
      <c r="AC206" s="1894"/>
      <c r="AD206" s="1894"/>
      <c r="AE206" s="1894"/>
      <c r="AF206" s="1894"/>
      <c r="AG206" s="1894"/>
      <c r="AH206" s="1894"/>
      <c r="AI206" s="1894"/>
      <c r="AJ206" s="1894"/>
      <c r="AK206" s="1894"/>
      <c r="AL206" s="1894"/>
      <c r="AM206" s="1894"/>
      <c r="AN206" s="1894"/>
      <c r="AO206" s="1894"/>
      <c r="AP206" s="1894"/>
      <c r="AQ206" s="1894"/>
      <c r="AR206" s="1894"/>
      <c r="AS206" s="1894"/>
      <c r="AT206" s="1894"/>
      <c r="AU206" s="1894"/>
      <c r="AV206" s="1894"/>
      <c r="AW206" s="1894"/>
      <c r="AX206" s="1894"/>
      <c r="AY206" s="1894"/>
      <c r="AZ206" s="1894"/>
      <c r="BA206" s="1894"/>
      <c r="BB206" s="1894"/>
      <c r="BC206" s="1894"/>
      <c r="BD206" s="1894"/>
      <c r="BE206" s="1894"/>
      <c r="BF206" s="1894"/>
      <c r="BG206" s="1894"/>
      <c r="BH206" s="1894"/>
      <c r="BI206" s="1894"/>
      <c r="BJ206" s="1894"/>
      <c r="BK206" s="1894"/>
      <c r="BL206" s="1894"/>
      <c r="BM206" s="1894"/>
      <c r="BN206" s="1894"/>
      <c r="BO206" s="1894"/>
      <c r="BP206" s="1894"/>
      <c r="BQ206" s="1894"/>
      <c r="BR206" s="1894"/>
      <c r="BS206" s="1894"/>
      <c r="BT206" s="1894"/>
      <c r="BU206" s="1894"/>
      <c r="BV206" s="1894"/>
      <c r="BW206" s="1894"/>
      <c r="BX206" s="1894"/>
      <c r="BY206" s="1894"/>
      <c r="BZ206" s="1894"/>
      <c r="CA206" s="1894"/>
      <c r="CB206" s="1894"/>
      <c r="CC206" s="1894"/>
    </row>
    <row r="207" spans="1:81" s="1892" customFormat="1">
      <c r="A207" s="2898"/>
      <c r="B207" s="1894"/>
      <c r="C207" s="1894"/>
      <c r="D207" s="1894"/>
      <c r="E207" s="1894"/>
      <c r="F207" s="2898"/>
      <c r="G207" s="1894"/>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c r="AL207" s="1894"/>
      <c r="AM207" s="1894"/>
      <c r="AN207" s="1894"/>
      <c r="AO207" s="1894"/>
      <c r="AP207" s="1894"/>
      <c r="AQ207" s="1894"/>
      <c r="AR207" s="1894"/>
      <c r="AS207" s="1894"/>
      <c r="AT207" s="1894"/>
      <c r="AU207" s="1894"/>
      <c r="AV207" s="1894"/>
      <c r="AW207" s="1894"/>
      <c r="AX207" s="1894"/>
      <c r="AY207" s="1894"/>
      <c r="AZ207" s="1894"/>
      <c r="BA207" s="1894"/>
      <c r="BB207" s="1894"/>
      <c r="BC207" s="1894"/>
      <c r="BD207" s="1894"/>
      <c r="BE207" s="1894"/>
      <c r="BF207" s="1894"/>
      <c r="BG207" s="1894"/>
      <c r="BH207" s="1894"/>
      <c r="BI207" s="1894"/>
      <c r="BJ207" s="1894"/>
      <c r="BK207" s="1894"/>
      <c r="BL207" s="1894"/>
      <c r="BM207" s="1894"/>
      <c r="BN207" s="1894"/>
      <c r="BO207" s="1894"/>
      <c r="BP207" s="1894"/>
      <c r="BQ207" s="1894"/>
      <c r="BR207" s="1894"/>
      <c r="BS207" s="1894"/>
      <c r="BT207" s="1894"/>
      <c r="BU207" s="1894"/>
      <c r="BV207" s="1894"/>
      <c r="BW207" s="1894"/>
      <c r="BX207" s="1894"/>
      <c r="BY207" s="1894"/>
      <c r="BZ207" s="1894"/>
      <c r="CA207" s="1894"/>
      <c r="CB207" s="1894"/>
      <c r="CC207" s="1894"/>
    </row>
    <row r="208" spans="1:81" s="1892" customFormat="1">
      <c r="A208" s="2898"/>
      <c r="B208" s="1894"/>
      <c r="C208" s="1894"/>
      <c r="D208" s="1894"/>
      <c r="E208" s="1894"/>
      <c r="F208" s="2898"/>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c r="AL208" s="1894"/>
      <c r="AM208" s="1894"/>
      <c r="AN208" s="1894"/>
      <c r="AO208" s="1894"/>
      <c r="AP208" s="1894"/>
      <c r="AQ208" s="1894"/>
      <c r="AR208" s="1894"/>
      <c r="AS208" s="1894"/>
      <c r="AT208" s="1894"/>
      <c r="AU208" s="1894"/>
      <c r="AV208" s="1894"/>
      <c r="AW208" s="1894"/>
      <c r="AX208" s="1894"/>
      <c r="AY208" s="1894"/>
      <c r="AZ208" s="1894"/>
      <c r="BA208" s="1894"/>
      <c r="BB208" s="1894"/>
      <c r="BC208" s="1894"/>
      <c r="BD208" s="1894"/>
      <c r="BE208" s="1894"/>
      <c r="BF208" s="1894"/>
      <c r="BG208" s="1894"/>
      <c r="BH208" s="1894"/>
      <c r="BI208" s="1894"/>
      <c r="BJ208" s="1894"/>
      <c r="BK208" s="1894"/>
      <c r="BL208" s="1894"/>
      <c r="BM208" s="1894"/>
      <c r="BN208" s="1894"/>
      <c r="BO208" s="1894"/>
      <c r="BP208" s="1894"/>
      <c r="BQ208" s="1894"/>
      <c r="BR208" s="1894"/>
      <c r="BS208" s="1894"/>
      <c r="BT208" s="1894"/>
      <c r="BU208" s="1894"/>
      <c r="BV208" s="1894"/>
      <c r="BW208" s="1894"/>
      <c r="BX208" s="1894"/>
      <c r="BY208" s="1894"/>
      <c r="BZ208" s="1894"/>
      <c r="CA208" s="1894"/>
      <c r="CB208" s="1894"/>
      <c r="CC208" s="1894"/>
    </row>
    <row r="209" spans="1:81" s="1892" customFormat="1">
      <c r="A209" s="2898"/>
      <c r="B209" s="1894"/>
      <c r="C209" s="1894"/>
      <c r="D209" s="1894"/>
      <c r="E209" s="1894"/>
      <c r="F209" s="2898"/>
      <c r="G209" s="1894"/>
      <c r="H209" s="1894"/>
      <c r="I209" s="1894"/>
      <c r="J209" s="1894"/>
      <c r="K209" s="1894"/>
      <c r="L209" s="1894"/>
      <c r="M209" s="1894"/>
      <c r="N209" s="1894"/>
      <c r="O209" s="1894"/>
      <c r="P209" s="1894"/>
      <c r="Q209" s="1894"/>
      <c r="R209" s="1894"/>
      <c r="S209" s="1894"/>
      <c r="T209" s="1894"/>
      <c r="U209" s="1894"/>
      <c r="V209" s="1894"/>
      <c r="W209" s="1894"/>
      <c r="X209" s="1894"/>
      <c r="Y209" s="1894"/>
      <c r="Z209" s="1894"/>
      <c r="AA209" s="1894"/>
      <c r="AB209" s="1894"/>
      <c r="AC209" s="1894"/>
      <c r="AD209" s="1894"/>
      <c r="AE209" s="1894"/>
      <c r="AF209" s="1894"/>
      <c r="AG209" s="1894"/>
      <c r="AH209" s="1894"/>
      <c r="AI209" s="1894"/>
      <c r="AJ209" s="1894"/>
      <c r="AK209" s="1894"/>
      <c r="AL209" s="1894"/>
      <c r="AM209" s="1894"/>
      <c r="AN209" s="1894"/>
      <c r="AO209" s="1894"/>
      <c r="AP209" s="1894"/>
      <c r="AQ209" s="1894"/>
      <c r="AR209" s="1894"/>
      <c r="AS209" s="1894"/>
      <c r="AT209" s="1894"/>
      <c r="AU209" s="1894"/>
      <c r="AV209" s="1894"/>
      <c r="AW209" s="1894"/>
      <c r="AX209" s="1894"/>
      <c r="AY209" s="1894"/>
      <c r="AZ209" s="1894"/>
      <c r="BA209" s="1894"/>
      <c r="BB209" s="1894"/>
      <c r="BC209" s="1894"/>
      <c r="BD209" s="1894"/>
      <c r="BE209" s="1894"/>
      <c r="BF209" s="1894"/>
      <c r="BG209" s="1894"/>
      <c r="BH209" s="1894"/>
      <c r="BI209" s="1894"/>
      <c r="BJ209" s="1894"/>
      <c r="BK209" s="1894"/>
      <c r="BL209" s="1894"/>
      <c r="BM209" s="1894"/>
      <c r="BN209" s="1894"/>
      <c r="BO209" s="1894"/>
      <c r="BP209" s="1894"/>
      <c r="BQ209" s="1894"/>
      <c r="BR209" s="1894"/>
      <c r="BS209" s="1894"/>
      <c r="BT209" s="1894"/>
      <c r="BU209" s="1894"/>
      <c r="BV209" s="1894"/>
      <c r="BW209" s="1894"/>
      <c r="BX209" s="1894"/>
      <c r="BY209" s="1894"/>
      <c r="BZ209" s="1894"/>
      <c r="CA209" s="1894"/>
      <c r="CB209" s="1894"/>
      <c r="CC209" s="1894"/>
    </row>
    <row r="210" spans="1:81" s="1892" customFormat="1">
      <c r="A210" s="2898"/>
      <c r="B210" s="1894"/>
      <c r="C210" s="1894"/>
      <c r="D210" s="1894"/>
      <c r="E210" s="1894"/>
      <c r="F210" s="2898"/>
      <c r="G210" s="1894"/>
      <c r="H210" s="1894"/>
      <c r="I210" s="1894"/>
      <c r="J210" s="1894"/>
      <c r="K210" s="1894"/>
      <c r="L210" s="1894"/>
      <c r="M210" s="1894"/>
      <c r="N210" s="1894"/>
      <c r="O210" s="1894"/>
      <c r="P210" s="1894"/>
      <c r="Q210" s="1894"/>
      <c r="R210" s="1894"/>
      <c r="S210" s="1894"/>
      <c r="T210" s="1894"/>
      <c r="U210" s="1894"/>
      <c r="V210" s="1894"/>
      <c r="W210" s="1894"/>
      <c r="X210" s="1894"/>
      <c r="Y210" s="1894"/>
      <c r="Z210" s="1894"/>
      <c r="AA210" s="1894"/>
      <c r="AB210" s="1894"/>
      <c r="AC210" s="1894"/>
      <c r="AD210" s="1894"/>
      <c r="AE210" s="1894"/>
      <c r="AF210" s="1894"/>
      <c r="AG210" s="1894"/>
      <c r="AH210" s="1894"/>
      <c r="AI210" s="1894"/>
      <c r="AJ210" s="1894"/>
      <c r="AK210" s="1894"/>
      <c r="AL210" s="1894"/>
      <c r="AM210" s="1894"/>
      <c r="AN210" s="1894"/>
      <c r="AO210" s="1894"/>
      <c r="AP210" s="1894"/>
      <c r="AQ210" s="1894"/>
      <c r="AR210" s="1894"/>
      <c r="AS210" s="1894"/>
      <c r="AT210" s="1894"/>
      <c r="AU210" s="1894"/>
      <c r="AV210" s="1894"/>
      <c r="AW210" s="1894"/>
      <c r="AX210" s="1894"/>
      <c r="AY210" s="1894"/>
      <c r="AZ210" s="1894"/>
      <c r="BA210" s="1894"/>
      <c r="BB210" s="1894"/>
      <c r="BC210" s="1894"/>
      <c r="BD210" s="1894"/>
      <c r="BE210" s="1894"/>
      <c r="BF210" s="1894"/>
      <c r="BG210" s="1894"/>
      <c r="BH210" s="1894"/>
      <c r="BI210" s="1894"/>
      <c r="BJ210" s="1894"/>
      <c r="BK210" s="1894"/>
      <c r="BL210" s="1894"/>
      <c r="BM210" s="1894"/>
      <c r="BN210" s="1894"/>
      <c r="BO210" s="1894"/>
      <c r="BP210" s="1894"/>
      <c r="BQ210" s="1894"/>
      <c r="BR210" s="1894"/>
      <c r="BS210" s="1894"/>
      <c r="BT210" s="1894"/>
      <c r="BU210" s="1894"/>
      <c r="BV210" s="1894"/>
      <c r="BW210" s="1894"/>
      <c r="BX210" s="1894"/>
      <c r="BY210" s="1894"/>
      <c r="BZ210" s="1894"/>
      <c r="CA210" s="1894"/>
      <c r="CB210" s="1894"/>
      <c r="CC210" s="1894"/>
    </row>
    <row r="211" spans="1:81" s="1892" customFormat="1">
      <c r="A211" s="2898"/>
      <c r="B211" s="1894"/>
      <c r="C211" s="1894"/>
      <c r="D211" s="1894"/>
      <c r="E211" s="1894"/>
      <c r="F211" s="2898"/>
      <c r="G211" s="1894"/>
      <c r="H211" s="1894"/>
      <c r="I211" s="1894"/>
      <c r="J211" s="1894"/>
      <c r="K211" s="1894"/>
      <c r="L211" s="1894"/>
      <c r="M211" s="1894"/>
      <c r="N211" s="1894"/>
      <c r="O211" s="1894"/>
      <c r="P211" s="1894"/>
      <c r="Q211" s="1894"/>
      <c r="R211" s="1894"/>
      <c r="S211" s="1894"/>
      <c r="T211" s="1894"/>
      <c r="U211" s="1894"/>
      <c r="V211" s="1894"/>
      <c r="W211" s="1894"/>
      <c r="X211" s="1894"/>
      <c r="Y211" s="1894"/>
      <c r="Z211" s="1894"/>
      <c r="AA211" s="1894"/>
      <c r="AB211" s="1894"/>
      <c r="AC211" s="1894"/>
      <c r="AD211" s="1894"/>
      <c r="AE211" s="1894"/>
      <c r="AF211" s="1894"/>
      <c r="AG211" s="1894"/>
      <c r="AH211" s="1894"/>
      <c r="AI211" s="1894"/>
      <c r="AJ211" s="1894"/>
      <c r="AK211" s="1894"/>
      <c r="AL211" s="1894"/>
      <c r="AM211" s="1894"/>
      <c r="AN211" s="1894"/>
      <c r="AO211" s="1894"/>
      <c r="AP211" s="1894"/>
      <c r="AQ211" s="1894"/>
      <c r="AR211" s="1894"/>
      <c r="AS211" s="1894"/>
      <c r="AT211" s="1894"/>
      <c r="AU211" s="1894"/>
      <c r="AV211" s="1894"/>
      <c r="AW211" s="1894"/>
      <c r="AX211" s="1894"/>
      <c r="AY211" s="1894"/>
      <c r="AZ211" s="1894"/>
      <c r="BA211" s="1894"/>
      <c r="BB211" s="1894"/>
      <c r="BC211" s="1894"/>
      <c r="BD211" s="1894"/>
      <c r="BE211" s="1894"/>
      <c r="BF211" s="1894"/>
      <c r="BG211" s="1894"/>
      <c r="BH211" s="1894"/>
      <c r="BI211" s="1894"/>
      <c r="BJ211" s="1894"/>
      <c r="BK211" s="1894"/>
      <c r="BL211" s="1894"/>
      <c r="BM211" s="1894"/>
      <c r="BN211" s="1894"/>
      <c r="BO211" s="1894"/>
      <c r="BP211" s="1894"/>
      <c r="BQ211" s="1894"/>
      <c r="BR211" s="1894"/>
      <c r="BS211" s="1894"/>
      <c r="BT211" s="1894"/>
      <c r="BU211" s="1894"/>
      <c r="BV211" s="1894"/>
      <c r="BW211" s="1894"/>
      <c r="BX211" s="1894"/>
      <c r="BY211" s="1894"/>
      <c r="BZ211" s="1894"/>
      <c r="CA211" s="1894"/>
      <c r="CB211" s="1894"/>
      <c r="CC211" s="1894"/>
    </row>
    <row r="212" spans="1:81" s="1892" customFormat="1">
      <c r="A212" s="2898"/>
      <c r="B212" s="1894"/>
      <c r="C212" s="1894"/>
      <c r="D212" s="1894"/>
      <c r="E212" s="1894"/>
      <c r="F212" s="2898"/>
      <c r="G212" s="1894"/>
      <c r="H212" s="1894"/>
      <c r="I212" s="1894"/>
      <c r="J212" s="1894"/>
      <c r="K212" s="1894"/>
      <c r="L212" s="1894"/>
      <c r="M212" s="1894"/>
      <c r="N212" s="1894"/>
      <c r="O212" s="1894"/>
      <c r="P212" s="1894"/>
      <c r="Q212" s="1894"/>
      <c r="R212" s="1894"/>
      <c r="S212" s="1894"/>
      <c r="T212" s="1894"/>
      <c r="U212" s="1894"/>
      <c r="V212" s="1894"/>
      <c r="W212" s="1894"/>
      <c r="X212" s="1894"/>
      <c r="Y212" s="1894"/>
      <c r="Z212" s="1894"/>
      <c r="AA212" s="1894"/>
      <c r="AB212" s="1894"/>
      <c r="AC212" s="1894"/>
      <c r="AD212" s="1894"/>
      <c r="AE212" s="1894"/>
      <c r="AF212" s="1894"/>
      <c r="AG212" s="1894"/>
      <c r="AH212" s="1894"/>
      <c r="AI212" s="1894"/>
      <c r="AJ212" s="1894"/>
      <c r="AK212" s="1894"/>
      <c r="AL212" s="1894"/>
      <c r="AM212" s="1894"/>
      <c r="AN212" s="1894"/>
      <c r="AO212" s="1894"/>
      <c r="AP212" s="1894"/>
      <c r="AQ212" s="1894"/>
      <c r="AR212" s="1894"/>
      <c r="AS212" s="1894"/>
      <c r="AT212" s="1894"/>
      <c r="AU212" s="1894"/>
      <c r="AV212" s="1894"/>
      <c r="AW212" s="1894"/>
      <c r="AX212" s="1894"/>
      <c r="AY212" s="1894"/>
      <c r="AZ212" s="1894"/>
      <c r="BA212" s="1894"/>
      <c r="BB212" s="1894"/>
      <c r="BC212" s="1894"/>
      <c r="BD212" s="1894"/>
      <c r="BE212" s="1894"/>
      <c r="BF212" s="1894"/>
      <c r="BG212" s="1894"/>
      <c r="BH212" s="1894"/>
      <c r="BI212" s="1894"/>
      <c r="BJ212" s="1894"/>
      <c r="BK212" s="1894"/>
      <c r="BL212" s="1894"/>
      <c r="BM212" s="1894"/>
      <c r="BN212" s="1894"/>
      <c r="BO212" s="1894"/>
      <c r="BP212" s="1894"/>
      <c r="BQ212" s="1894"/>
      <c r="BR212" s="1894"/>
      <c r="BS212" s="1894"/>
      <c r="BT212" s="1894"/>
      <c r="BU212" s="1894"/>
      <c r="BV212" s="1894"/>
      <c r="BW212" s="1894"/>
      <c r="BX212" s="1894"/>
      <c r="BY212" s="1894"/>
      <c r="BZ212" s="1894"/>
      <c r="CA212" s="1894"/>
      <c r="CB212" s="1894"/>
      <c r="CC212" s="1894"/>
    </row>
    <row r="213" spans="1:81" s="1892" customFormat="1">
      <c r="A213" s="2898"/>
      <c r="B213" s="1894"/>
      <c r="C213" s="1894"/>
      <c r="D213" s="1894"/>
      <c r="E213" s="1894"/>
      <c r="F213" s="2898"/>
      <c r="G213" s="1894"/>
      <c r="H213" s="1894"/>
      <c r="I213" s="1894"/>
      <c r="J213" s="1894"/>
      <c r="K213" s="1894"/>
      <c r="L213" s="1894"/>
      <c r="M213" s="1894"/>
      <c r="N213" s="1894"/>
      <c r="O213" s="1894"/>
      <c r="P213" s="1894"/>
      <c r="Q213" s="1894"/>
      <c r="R213" s="1894"/>
      <c r="S213" s="1894"/>
      <c r="T213" s="1894"/>
      <c r="U213" s="1894"/>
      <c r="V213" s="1894"/>
      <c r="W213" s="1894"/>
      <c r="X213" s="1894"/>
      <c r="Y213" s="1894"/>
      <c r="Z213" s="1894"/>
      <c r="AA213" s="1894"/>
      <c r="AB213" s="1894"/>
      <c r="AC213" s="1894"/>
      <c r="AD213" s="1894"/>
      <c r="AE213" s="1894"/>
      <c r="AF213" s="1894"/>
      <c r="AG213" s="1894"/>
      <c r="AH213" s="1894"/>
      <c r="AI213" s="1894"/>
      <c r="AJ213" s="1894"/>
      <c r="AK213" s="1894"/>
      <c r="AL213" s="1894"/>
      <c r="AM213" s="1894"/>
      <c r="AN213" s="1894"/>
      <c r="AO213" s="1894"/>
      <c r="AP213" s="1894"/>
      <c r="AQ213" s="1894"/>
      <c r="AR213" s="1894"/>
      <c r="AS213" s="1894"/>
      <c r="AT213" s="1894"/>
      <c r="AU213" s="1894"/>
      <c r="AV213" s="1894"/>
      <c r="AW213" s="1894"/>
      <c r="AX213" s="1894"/>
      <c r="AY213" s="1894"/>
      <c r="AZ213" s="1894"/>
      <c r="BA213" s="1894"/>
      <c r="BB213" s="1894"/>
      <c r="BC213" s="1894"/>
      <c r="BD213" s="1894"/>
      <c r="BE213" s="1894"/>
      <c r="BF213" s="1894"/>
      <c r="BG213" s="1894"/>
      <c r="BH213" s="1894"/>
      <c r="BI213" s="1894"/>
      <c r="BJ213" s="1894"/>
      <c r="BK213" s="1894"/>
      <c r="BL213" s="1894"/>
      <c r="BM213" s="1894"/>
      <c r="BN213" s="1894"/>
      <c r="BO213" s="1894"/>
      <c r="BP213" s="1894"/>
      <c r="BQ213" s="1894"/>
      <c r="BR213" s="1894"/>
      <c r="BS213" s="1894"/>
      <c r="BT213" s="1894"/>
      <c r="BU213" s="1894"/>
      <c r="BV213" s="1894"/>
      <c r="BW213" s="1894"/>
      <c r="BX213" s="1894"/>
      <c r="BY213" s="1894"/>
      <c r="BZ213" s="1894"/>
      <c r="CA213" s="1894"/>
      <c r="CB213" s="1894"/>
      <c r="CC213" s="1894"/>
    </row>
    <row r="214" spans="1:81" s="1892" customFormat="1">
      <c r="A214" s="2898"/>
      <c r="B214" s="1894"/>
      <c r="C214" s="1894"/>
      <c r="D214" s="1894"/>
      <c r="E214" s="1894"/>
      <c r="F214" s="2898"/>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A214" s="1894"/>
      <c r="AB214" s="1894"/>
      <c r="AC214" s="1894"/>
      <c r="AD214" s="1894"/>
      <c r="AE214" s="1894"/>
      <c r="AF214" s="1894"/>
      <c r="AG214" s="1894"/>
      <c r="AH214" s="1894"/>
      <c r="AI214" s="1894"/>
      <c r="AJ214" s="1894"/>
      <c r="AK214" s="1894"/>
      <c r="AL214" s="1894"/>
      <c r="AM214" s="1894"/>
      <c r="AN214" s="1894"/>
      <c r="AO214" s="1894"/>
      <c r="AP214" s="1894"/>
      <c r="AQ214" s="1894"/>
      <c r="AR214" s="1894"/>
      <c r="AS214" s="1894"/>
      <c r="AT214" s="1894"/>
      <c r="AU214" s="1894"/>
      <c r="AV214" s="1894"/>
      <c r="AW214" s="1894"/>
      <c r="AX214" s="1894"/>
      <c r="AY214" s="1894"/>
      <c r="AZ214" s="1894"/>
      <c r="BA214" s="1894"/>
      <c r="BB214" s="1894"/>
      <c r="BC214" s="1894"/>
      <c r="BD214" s="1894"/>
      <c r="BE214" s="1894"/>
      <c r="BF214" s="1894"/>
      <c r="BG214" s="1894"/>
      <c r="BH214" s="1894"/>
      <c r="BI214" s="1894"/>
      <c r="BJ214" s="1894"/>
      <c r="BK214" s="1894"/>
      <c r="BL214" s="1894"/>
      <c r="BM214" s="1894"/>
      <c r="BN214" s="1894"/>
      <c r="BO214" s="1894"/>
      <c r="BP214" s="1894"/>
      <c r="BQ214" s="1894"/>
      <c r="BR214" s="1894"/>
      <c r="BS214" s="1894"/>
      <c r="BT214" s="1894"/>
      <c r="BU214" s="1894"/>
      <c r="BV214" s="1894"/>
      <c r="BW214" s="1894"/>
      <c r="BX214" s="1894"/>
      <c r="BY214" s="1894"/>
      <c r="BZ214" s="1894"/>
      <c r="CA214" s="1894"/>
      <c r="CB214" s="1894"/>
      <c r="CC214" s="1894"/>
    </row>
    <row r="215" spans="1:81" s="1892" customFormat="1">
      <c r="A215" s="2898"/>
      <c r="B215" s="1894"/>
      <c r="C215" s="1894"/>
      <c r="D215" s="1894"/>
      <c r="E215" s="1894"/>
      <c r="F215" s="2898"/>
      <c r="G215" s="1894"/>
      <c r="H215" s="1894"/>
      <c r="I215" s="1894"/>
      <c r="J215" s="1894"/>
      <c r="K215" s="1894"/>
      <c r="L215" s="1894"/>
      <c r="M215" s="1894"/>
      <c r="N215" s="1894"/>
      <c r="O215" s="1894"/>
      <c r="P215" s="1894"/>
      <c r="Q215" s="1894"/>
      <c r="R215" s="1894"/>
      <c r="S215" s="1894"/>
      <c r="T215" s="1894"/>
      <c r="U215" s="1894"/>
      <c r="V215" s="1894"/>
      <c r="W215" s="1894"/>
      <c r="X215" s="1894"/>
      <c r="Y215" s="1894"/>
      <c r="Z215" s="1894"/>
      <c r="AA215" s="1894"/>
      <c r="AB215" s="1894"/>
      <c r="AC215" s="1894"/>
      <c r="AD215" s="1894"/>
      <c r="AE215" s="1894"/>
      <c r="AF215" s="1894"/>
      <c r="AG215" s="1894"/>
      <c r="AH215" s="1894"/>
      <c r="AI215" s="1894"/>
      <c r="AJ215" s="1894"/>
      <c r="AK215" s="1894"/>
      <c r="AL215" s="1894"/>
      <c r="AM215" s="1894"/>
      <c r="AN215" s="1894"/>
      <c r="AO215" s="1894"/>
      <c r="AP215" s="1894"/>
      <c r="AQ215" s="1894"/>
      <c r="AR215" s="1894"/>
      <c r="AS215" s="1894"/>
      <c r="AT215" s="1894"/>
      <c r="AU215" s="1894"/>
      <c r="AV215" s="1894"/>
      <c r="AW215" s="1894"/>
      <c r="AX215" s="1894"/>
      <c r="AY215" s="1894"/>
      <c r="AZ215" s="1894"/>
      <c r="BA215" s="1894"/>
      <c r="BB215" s="1894"/>
      <c r="BC215" s="1894"/>
      <c r="BD215" s="1894"/>
      <c r="BE215" s="1894"/>
      <c r="BF215" s="1894"/>
      <c r="BG215" s="1894"/>
      <c r="BH215" s="1894"/>
      <c r="BI215" s="1894"/>
      <c r="BJ215" s="1894"/>
      <c r="BK215" s="1894"/>
      <c r="BL215" s="1894"/>
      <c r="BM215" s="1894"/>
      <c r="BN215" s="1894"/>
      <c r="BO215" s="1894"/>
      <c r="BP215" s="1894"/>
      <c r="BQ215" s="1894"/>
      <c r="BR215" s="1894"/>
      <c r="BS215" s="1894"/>
      <c r="BT215" s="1894"/>
      <c r="BU215" s="1894"/>
      <c r="BV215" s="1894"/>
      <c r="BW215" s="1894"/>
      <c r="BX215" s="1894"/>
      <c r="BY215" s="1894"/>
      <c r="BZ215" s="1894"/>
      <c r="CA215" s="1894"/>
      <c r="CB215" s="1894"/>
      <c r="CC215" s="1894"/>
    </row>
    <row r="216" spans="1:81" s="1892" customFormat="1">
      <c r="A216" s="2898"/>
      <c r="B216" s="1894"/>
      <c r="C216" s="1894"/>
      <c r="D216" s="1894"/>
      <c r="E216" s="1894"/>
      <c r="F216" s="2898"/>
      <c r="G216" s="1894"/>
      <c r="H216" s="1894"/>
      <c r="I216" s="1894"/>
      <c r="J216" s="1894"/>
      <c r="K216" s="1894"/>
      <c r="L216" s="1894"/>
      <c r="M216" s="1894"/>
      <c r="N216" s="1894"/>
      <c r="O216" s="1894"/>
      <c r="P216" s="1894"/>
      <c r="Q216" s="1894"/>
      <c r="R216" s="1894"/>
      <c r="S216" s="1894"/>
      <c r="T216" s="1894"/>
      <c r="U216" s="1894"/>
      <c r="V216" s="1894"/>
      <c r="W216" s="1894"/>
      <c r="X216" s="1894"/>
      <c r="Y216" s="1894"/>
      <c r="Z216" s="1894"/>
      <c r="AA216" s="1894"/>
      <c r="AB216" s="1894"/>
      <c r="AC216" s="1894"/>
      <c r="AD216" s="1894"/>
      <c r="AE216" s="1894"/>
      <c r="AF216" s="1894"/>
      <c r="AG216" s="1894"/>
      <c r="AH216" s="1894"/>
      <c r="AI216" s="1894"/>
      <c r="AJ216" s="1894"/>
      <c r="AK216" s="1894"/>
      <c r="AL216" s="1894"/>
      <c r="AM216" s="1894"/>
      <c r="AN216" s="1894"/>
      <c r="AO216" s="1894"/>
      <c r="AP216" s="1894"/>
      <c r="AQ216" s="1894"/>
      <c r="AR216" s="1894"/>
      <c r="AS216" s="1894"/>
      <c r="AT216" s="1894"/>
      <c r="AU216" s="1894"/>
      <c r="AV216" s="1894"/>
      <c r="AW216" s="1894"/>
      <c r="AX216" s="1894"/>
      <c r="AY216" s="1894"/>
      <c r="AZ216" s="1894"/>
      <c r="BA216" s="1894"/>
      <c r="BB216" s="1894"/>
      <c r="BC216" s="1894"/>
      <c r="BD216" s="1894"/>
      <c r="BE216" s="1894"/>
      <c r="BF216" s="1894"/>
      <c r="BG216" s="1894"/>
      <c r="BH216" s="1894"/>
      <c r="BI216" s="1894"/>
      <c r="BJ216" s="1894"/>
      <c r="BK216" s="1894"/>
      <c r="BL216" s="1894"/>
      <c r="BM216" s="1894"/>
      <c r="BN216" s="1894"/>
      <c r="BO216" s="1894"/>
      <c r="BP216" s="1894"/>
      <c r="BQ216" s="1894"/>
      <c r="BR216" s="1894"/>
      <c r="BS216" s="1894"/>
      <c r="BT216" s="1894"/>
      <c r="BU216" s="1894"/>
      <c r="BV216" s="1894"/>
      <c r="BW216" s="1894"/>
      <c r="BX216" s="1894"/>
      <c r="BY216" s="1894"/>
      <c r="BZ216" s="1894"/>
      <c r="CA216" s="1894"/>
      <c r="CB216" s="1894"/>
      <c r="CC216" s="1894"/>
    </row>
    <row r="217" spans="1:81" s="1892" customFormat="1">
      <c r="A217" s="2898"/>
      <c r="B217" s="1894"/>
      <c r="C217" s="1894"/>
      <c r="D217" s="1894"/>
      <c r="E217" s="1894"/>
      <c r="F217" s="2898"/>
      <c r="G217" s="1894"/>
      <c r="H217" s="1894"/>
      <c r="I217" s="1894"/>
      <c r="J217" s="1894"/>
      <c r="K217" s="1894"/>
      <c r="L217" s="1894"/>
      <c r="M217" s="1894"/>
      <c r="N217" s="1894"/>
      <c r="O217" s="1894"/>
      <c r="P217" s="1894"/>
      <c r="Q217" s="1894"/>
      <c r="R217" s="1894"/>
      <c r="S217" s="1894"/>
      <c r="T217" s="1894"/>
      <c r="U217" s="1894"/>
      <c r="V217" s="1894"/>
      <c r="W217" s="1894"/>
      <c r="X217" s="1894"/>
      <c r="Y217" s="1894"/>
      <c r="Z217" s="1894"/>
      <c r="AA217" s="1894"/>
      <c r="AB217" s="1894"/>
      <c r="AC217" s="1894"/>
      <c r="AD217" s="1894"/>
      <c r="AE217" s="1894"/>
      <c r="AF217" s="1894"/>
      <c r="AG217" s="1894"/>
      <c r="AH217" s="1894"/>
      <c r="AI217" s="1894"/>
      <c r="AJ217" s="1894"/>
      <c r="AK217" s="1894"/>
      <c r="AL217" s="1894"/>
      <c r="AM217" s="1894"/>
      <c r="AN217" s="1894"/>
      <c r="AO217" s="1894"/>
      <c r="AP217" s="1894"/>
      <c r="AQ217" s="1894"/>
      <c r="AR217" s="1894"/>
      <c r="AS217" s="1894"/>
      <c r="AT217" s="1894"/>
      <c r="AU217" s="1894"/>
      <c r="AV217" s="1894"/>
      <c r="AW217" s="1894"/>
      <c r="AX217" s="1894"/>
      <c r="AY217" s="1894"/>
      <c r="AZ217" s="1894"/>
      <c r="BA217" s="1894"/>
      <c r="BB217" s="1894"/>
      <c r="BC217" s="1894"/>
      <c r="BD217" s="1894"/>
      <c r="BE217" s="1894"/>
      <c r="BF217" s="1894"/>
      <c r="BG217" s="1894"/>
      <c r="BH217" s="1894"/>
      <c r="BI217" s="1894"/>
      <c r="BJ217" s="1894"/>
      <c r="BK217" s="1894"/>
      <c r="BL217" s="1894"/>
      <c r="BM217" s="1894"/>
      <c r="BN217" s="1894"/>
      <c r="BO217" s="1894"/>
      <c r="BP217" s="1894"/>
      <c r="BQ217" s="1894"/>
      <c r="BR217" s="1894"/>
      <c r="BS217" s="1894"/>
      <c r="BT217" s="1894"/>
      <c r="BU217" s="1894"/>
      <c r="BV217" s="1894"/>
      <c r="BW217" s="1894"/>
      <c r="BX217" s="1894"/>
      <c r="BY217" s="1894"/>
      <c r="BZ217" s="1894"/>
      <c r="CA217" s="1894"/>
      <c r="CB217" s="1894"/>
      <c r="CC217" s="1894"/>
    </row>
    <row r="218" spans="1:81" s="1892" customFormat="1">
      <c r="A218" s="2898"/>
      <c r="B218" s="1894"/>
      <c r="C218" s="1894"/>
      <c r="D218" s="1894"/>
      <c r="E218" s="1894"/>
      <c r="F218" s="2898"/>
      <c r="G218" s="1894"/>
      <c r="H218" s="1894"/>
      <c r="I218" s="1894"/>
      <c r="J218" s="1894"/>
      <c r="K218" s="1894"/>
      <c r="L218" s="1894"/>
      <c r="M218" s="1894"/>
      <c r="N218" s="1894"/>
      <c r="O218" s="1894"/>
      <c r="P218" s="1894"/>
      <c r="Q218" s="1894"/>
      <c r="R218" s="1894"/>
      <c r="S218" s="1894"/>
      <c r="T218" s="1894"/>
      <c r="U218" s="1894"/>
      <c r="V218" s="1894"/>
      <c r="W218" s="1894"/>
      <c r="X218" s="1894"/>
      <c r="Y218" s="1894"/>
      <c r="Z218" s="1894"/>
      <c r="AA218" s="1894"/>
      <c r="AB218" s="1894"/>
      <c r="AC218" s="1894"/>
      <c r="AD218" s="1894"/>
      <c r="AE218" s="1894"/>
      <c r="AF218" s="1894"/>
      <c r="AG218" s="1894"/>
      <c r="AH218" s="1894"/>
      <c r="AI218" s="1894"/>
      <c r="AJ218" s="1894"/>
      <c r="AK218" s="1894"/>
      <c r="AL218" s="1894"/>
      <c r="AM218" s="1894"/>
      <c r="AN218" s="1894"/>
      <c r="AO218" s="1894"/>
      <c r="AP218" s="1894"/>
      <c r="AQ218" s="1894"/>
      <c r="AR218" s="1894"/>
      <c r="AS218" s="1894"/>
      <c r="AT218" s="1894"/>
      <c r="AU218" s="1894"/>
      <c r="AV218" s="1894"/>
      <c r="AW218" s="1894"/>
      <c r="AX218" s="1894"/>
      <c r="AY218" s="1894"/>
      <c r="AZ218" s="1894"/>
      <c r="BA218" s="1894"/>
      <c r="BB218" s="1894"/>
      <c r="BC218" s="1894"/>
      <c r="BD218" s="1894"/>
      <c r="BE218" s="1894"/>
      <c r="BF218" s="1894"/>
      <c r="BG218" s="1894"/>
      <c r="BH218" s="1894"/>
      <c r="BI218" s="1894"/>
      <c r="BJ218" s="1894"/>
      <c r="BK218" s="1894"/>
      <c r="BL218" s="1894"/>
      <c r="BM218" s="1894"/>
      <c r="BN218" s="1894"/>
      <c r="BO218" s="1894"/>
      <c r="BP218" s="1894"/>
      <c r="BQ218" s="1894"/>
      <c r="BR218" s="1894"/>
      <c r="BS218" s="1894"/>
      <c r="BT218" s="1894"/>
      <c r="BU218" s="1894"/>
      <c r="BV218" s="1894"/>
      <c r="BW218" s="1894"/>
      <c r="BX218" s="1894"/>
      <c r="BY218" s="1894"/>
      <c r="BZ218" s="1894"/>
      <c r="CA218" s="1894"/>
      <c r="CB218" s="1894"/>
      <c r="CC218" s="1894"/>
    </row>
    <row r="219" spans="1:81" s="1892" customFormat="1">
      <c r="A219" s="2898"/>
      <c r="B219" s="1894"/>
      <c r="C219" s="1894"/>
      <c r="D219" s="1894"/>
      <c r="E219" s="1894"/>
      <c r="F219" s="2898"/>
      <c r="G219" s="1894"/>
      <c r="H219" s="1894"/>
      <c r="I219" s="1894"/>
      <c r="J219" s="1894"/>
      <c r="K219" s="1894"/>
      <c r="L219" s="1894"/>
      <c r="M219" s="1894"/>
      <c r="N219" s="1894"/>
      <c r="O219" s="1894"/>
      <c r="P219" s="1894"/>
      <c r="Q219" s="1894"/>
      <c r="R219" s="1894"/>
      <c r="S219" s="1894"/>
      <c r="T219" s="1894"/>
      <c r="U219" s="1894"/>
      <c r="V219" s="1894"/>
      <c r="W219" s="1894"/>
      <c r="X219" s="1894"/>
      <c r="Y219" s="1894"/>
      <c r="Z219" s="1894"/>
      <c r="AA219" s="1894"/>
      <c r="AB219" s="1894"/>
      <c r="AC219" s="1894"/>
      <c r="AD219" s="1894"/>
      <c r="AE219" s="1894"/>
      <c r="AF219" s="1894"/>
      <c r="AG219" s="1894"/>
      <c r="AH219" s="1894"/>
      <c r="AI219" s="1894"/>
      <c r="AJ219" s="1894"/>
      <c r="AK219" s="1894"/>
      <c r="AL219" s="1894"/>
      <c r="AM219" s="1894"/>
      <c r="AN219" s="1894"/>
      <c r="AO219" s="1894"/>
      <c r="AP219" s="1894"/>
      <c r="AQ219" s="1894"/>
      <c r="AR219" s="1894"/>
      <c r="AS219" s="1894"/>
      <c r="AT219" s="1894"/>
      <c r="AU219" s="1894"/>
      <c r="AV219" s="1894"/>
      <c r="AW219" s="1894"/>
      <c r="AX219" s="1894"/>
      <c r="AY219" s="1894"/>
      <c r="AZ219" s="1894"/>
      <c r="BA219" s="1894"/>
      <c r="BB219" s="1894"/>
      <c r="BC219" s="1894"/>
      <c r="BD219" s="1894"/>
      <c r="BE219" s="1894"/>
      <c r="BF219" s="1894"/>
      <c r="BG219" s="1894"/>
      <c r="BH219" s="1894"/>
      <c r="BI219" s="1894"/>
      <c r="BJ219" s="1894"/>
      <c r="BK219" s="1894"/>
      <c r="BL219" s="1894"/>
      <c r="BM219" s="1894"/>
      <c r="BN219" s="1894"/>
      <c r="BO219" s="1894"/>
      <c r="BP219" s="1894"/>
      <c r="BQ219" s="1894"/>
      <c r="BR219" s="1894"/>
      <c r="BS219" s="1894"/>
      <c r="BT219" s="1894"/>
      <c r="BU219" s="1894"/>
      <c r="BV219" s="1894"/>
      <c r="BW219" s="1894"/>
      <c r="BX219" s="1894"/>
      <c r="BY219" s="1894"/>
      <c r="BZ219" s="1894"/>
      <c r="CA219" s="1894"/>
      <c r="CB219" s="1894"/>
      <c r="CC219" s="1894"/>
    </row>
    <row r="220" spans="1:81" s="1892" customFormat="1">
      <c r="A220" s="2898"/>
      <c r="B220" s="1894"/>
      <c r="C220" s="1894"/>
      <c r="D220" s="1894"/>
      <c r="E220" s="1894"/>
      <c r="F220" s="2898"/>
      <c r="G220" s="1894"/>
      <c r="H220" s="1894"/>
      <c r="I220" s="1894"/>
      <c r="J220" s="1894"/>
      <c r="K220" s="1894"/>
      <c r="L220" s="1894"/>
      <c r="M220" s="1894"/>
      <c r="N220" s="1894"/>
      <c r="O220" s="1894"/>
      <c r="P220" s="1894"/>
      <c r="Q220" s="1894"/>
      <c r="R220" s="1894"/>
      <c r="S220" s="1894"/>
      <c r="T220" s="1894"/>
      <c r="U220" s="1894"/>
      <c r="V220" s="1894"/>
      <c r="W220" s="1894"/>
      <c r="X220" s="1894"/>
      <c r="Y220" s="1894"/>
      <c r="Z220" s="1894"/>
      <c r="AA220" s="1894"/>
      <c r="AB220" s="1894"/>
      <c r="AC220" s="1894"/>
      <c r="AD220" s="1894"/>
      <c r="AE220" s="1894"/>
      <c r="AF220" s="1894"/>
      <c r="AG220" s="1894"/>
      <c r="AH220" s="1894"/>
      <c r="AI220" s="1894"/>
      <c r="AJ220" s="1894"/>
      <c r="AK220" s="1894"/>
      <c r="AL220" s="1894"/>
      <c r="AM220" s="1894"/>
      <c r="AN220" s="1894"/>
      <c r="AO220" s="1894"/>
      <c r="AP220" s="1894"/>
      <c r="AQ220" s="1894"/>
      <c r="AR220" s="1894"/>
      <c r="AS220" s="1894"/>
      <c r="AT220" s="1894"/>
      <c r="AU220" s="1894"/>
      <c r="AV220" s="1894"/>
      <c r="AW220" s="1894"/>
      <c r="AX220" s="1894"/>
      <c r="AY220" s="1894"/>
      <c r="AZ220" s="1894"/>
      <c r="BA220" s="1894"/>
      <c r="BB220" s="1894"/>
      <c r="BC220" s="1894"/>
      <c r="BD220" s="1894"/>
      <c r="BE220" s="1894"/>
      <c r="BF220" s="1894"/>
      <c r="BG220" s="1894"/>
      <c r="BH220" s="1894"/>
      <c r="BI220" s="1894"/>
      <c r="BJ220" s="1894"/>
      <c r="BK220" s="1894"/>
      <c r="BL220" s="1894"/>
      <c r="BM220" s="1894"/>
      <c r="BN220" s="1894"/>
      <c r="BO220" s="1894"/>
      <c r="BP220" s="1894"/>
      <c r="BQ220" s="1894"/>
      <c r="BR220" s="1894"/>
      <c r="BS220" s="1894"/>
      <c r="BT220" s="1894"/>
      <c r="BU220" s="1894"/>
      <c r="BV220" s="1894"/>
      <c r="BW220" s="1894"/>
      <c r="BX220" s="1894"/>
      <c r="BY220" s="1894"/>
      <c r="BZ220" s="1894"/>
      <c r="CA220" s="1894"/>
      <c r="CB220" s="1894"/>
      <c r="CC220" s="1894"/>
    </row>
    <row r="221" spans="1:81" s="1892" customFormat="1">
      <c r="A221" s="2898"/>
      <c r="B221" s="1894"/>
      <c r="C221" s="1894"/>
      <c r="D221" s="1894"/>
      <c r="E221" s="1894"/>
      <c r="F221" s="2898"/>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4"/>
      <c r="BE221" s="1894"/>
      <c r="BF221" s="1894"/>
      <c r="BG221" s="1894"/>
      <c r="BH221" s="1894"/>
      <c r="BI221" s="1894"/>
      <c r="BJ221" s="1894"/>
      <c r="BK221" s="1894"/>
      <c r="BL221" s="1894"/>
      <c r="BM221" s="1894"/>
      <c r="BN221" s="1894"/>
      <c r="BO221" s="1894"/>
      <c r="BP221" s="1894"/>
      <c r="BQ221" s="1894"/>
      <c r="BR221" s="1894"/>
      <c r="BS221" s="1894"/>
      <c r="BT221" s="1894"/>
      <c r="BU221" s="1894"/>
      <c r="BV221" s="1894"/>
      <c r="BW221" s="1894"/>
      <c r="BX221" s="1894"/>
      <c r="BY221" s="1894"/>
      <c r="BZ221" s="1894"/>
      <c r="CA221" s="1894"/>
      <c r="CB221" s="1894"/>
      <c r="CC221" s="1894"/>
    </row>
    <row r="222" spans="1:81" s="1892" customFormat="1">
      <c r="A222" s="2898"/>
      <c r="B222" s="1894"/>
      <c r="C222" s="1894"/>
      <c r="D222" s="1894"/>
      <c r="E222" s="1894"/>
      <c r="F222" s="2898"/>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4"/>
      <c r="BE222" s="1894"/>
      <c r="BF222" s="1894"/>
      <c r="BG222" s="1894"/>
      <c r="BH222" s="1894"/>
      <c r="BI222" s="1894"/>
      <c r="BJ222" s="1894"/>
      <c r="BK222" s="1894"/>
      <c r="BL222" s="1894"/>
      <c r="BM222" s="1894"/>
      <c r="BN222" s="1894"/>
      <c r="BO222" s="1894"/>
      <c r="BP222" s="1894"/>
      <c r="BQ222" s="1894"/>
      <c r="BR222" s="1894"/>
      <c r="BS222" s="1894"/>
      <c r="BT222" s="1894"/>
      <c r="BU222" s="1894"/>
      <c r="BV222" s="1894"/>
      <c r="BW222" s="1894"/>
      <c r="BX222" s="1894"/>
      <c r="BY222" s="1894"/>
      <c r="BZ222" s="1894"/>
      <c r="CA222" s="1894"/>
      <c r="CB222" s="1894"/>
      <c r="CC222" s="1894"/>
    </row>
    <row r="223" spans="1:81" s="1892" customFormat="1">
      <c r="A223" s="2898"/>
      <c r="B223" s="1894"/>
      <c r="C223" s="1894"/>
      <c r="D223" s="1894"/>
      <c r="E223" s="1894"/>
      <c r="F223" s="2898"/>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4"/>
      <c r="BE223" s="1894"/>
      <c r="BF223" s="1894"/>
      <c r="BG223" s="1894"/>
      <c r="BH223" s="1894"/>
      <c r="BI223" s="1894"/>
      <c r="BJ223" s="1894"/>
      <c r="BK223" s="1894"/>
      <c r="BL223" s="1894"/>
      <c r="BM223" s="1894"/>
      <c r="BN223" s="1894"/>
      <c r="BO223" s="1894"/>
      <c r="BP223" s="1894"/>
      <c r="BQ223" s="1894"/>
      <c r="BR223" s="1894"/>
      <c r="BS223" s="1894"/>
      <c r="BT223" s="1894"/>
      <c r="BU223" s="1894"/>
      <c r="BV223" s="1894"/>
      <c r="BW223" s="1894"/>
      <c r="BX223" s="1894"/>
      <c r="BY223" s="1894"/>
      <c r="BZ223" s="1894"/>
      <c r="CA223" s="1894"/>
      <c r="CB223" s="1894"/>
      <c r="CC223" s="1894"/>
    </row>
    <row r="224" spans="1:81" s="1892" customFormat="1">
      <c r="A224" s="2898"/>
      <c r="B224" s="1894"/>
      <c r="C224" s="1894"/>
      <c r="D224" s="1894"/>
      <c r="E224" s="1894"/>
      <c r="F224" s="2898"/>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4"/>
      <c r="BE224" s="1894"/>
      <c r="BF224" s="1894"/>
      <c r="BG224" s="1894"/>
      <c r="BH224" s="1894"/>
      <c r="BI224" s="1894"/>
      <c r="BJ224" s="1894"/>
      <c r="BK224" s="1894"/>
      <c r="BL224" s="1894"/>
      <c r="BM224" s="1894"/>
      <c r="BN224" s="1894"/>
      <c r="BO224" s="1894"/>
      <c r="BP224" s="1894"/>
      <c r="BQ224" s="1894"/>
      <c r="BR224" s="1894"/>
      <c r="BS224" s="1894"/>
      <c r="BT224" s="1894"/>
      <c r="BU224" s="1894"/>
      <c r="BV224" s="1894"/>
      <c r="BW224" s="1894"/>
      <c r="BX224" s="1894"/>
      <c r="BY224" s="1894"/>
      <c r="BZ224" s="1894"/>
      <c r="CA224" s="1894"/>
      <c r="CB224" s="1894"/>
      <c r="CC224" s="1894"/>
    </row>
    <row r="225" spans="1:81" s="1892" customFormat="1">
      <c r="A225" s="2898"/>
      <c r="B225" s="1894"/>
      <c r="C225" s="1894"/>
      <c r="D225" s="1894"/>
      <c r="E225" s="1894"/>
      <c r="F225" s="2898"/>
      <c r="G225" s="1894"/>
      <c r="H225" s="1894"/>
      <c r="I225" s="1894"/>
      <c r="J225" s="1894"/>
      <c r="K225" s="1894"/>
      <c r="L225" s="1894"/>
      <c r="M225" s="1894"/>
      <c r="N225" s="1894"/>
      <c r="O225" s="1894"/>
      <c r="P225" s="1894"/>
      <c r="Q225" s="1894"/>
      <c r="R225" s="1894"/>
      <c r="S225" s="1894"/>
      <c r="T225" s="1894"/>
      <c r="U225" s="1894"/>
      <c r="V225" s="1894"/>
      <c r="W225" s="1894"/>
      <c r="X225" s="1894"/>
      <c r="Y225" s="1894"/>
      <c r="Z225" s="1894"/>
      <c r="AA225" s="1894"/>
      <c r="AB225" s="1894"/>
      <c r="AC225" s="1894"/>
      <c r="AD225" s="1894"/>
      <c r="AE225" s="1894"/>
      <c r="AF225" s="1894"/>
      <c r="AG225" s="1894"/>
      <c r="AH225" s="1894"/>
      <c r="AI225" s="1894"/>
      <c r="AJ225" s="1894"/>
      <c r="AK225" s="1894"/>
      <c r="AL225" s="1894"/>
      <c r="AM225" s="1894"/>
      <c r="AN225" s="1894"/>
      <c r="AO225" s="1894"/>
      <c r="AP225" s="1894"/>
      <c r="AQ225" s="1894"/>
      <c r="AR225" s="1894"/>
      <c r="AS225" s="1894"/>
      <c r="AT225" s="1894"/>
      <c r="AU225" s="1894"/>
      <c r="AV225" s="1894"/>
      <c r="AW225" s="1894"/>
      <c r="AX225" s="1894"/>
      <c r="AY225" s="1894"/>
      <c r="AZ225" s="1894"/>
      <c r="BA225" s="1894"/>
      <c r="BB225" s="1894"/>
      <c r="BC225" s="1894"/>
      <c r="BD225" s="1894"/>
      <c r="BE225" s="1894"/>
      <c r="BF225" s="1894"/>
      <c r="BG225" s="1894"/>
      <c r="BH225" s="1894"/>
      <c r="BI225" s="1894"/>
      <c r="BJ225" s="1894"/>
      <c r="BK225" s="1894"/>
      <c r="BL225" s="1894"/>
      <c r="BM225" s="1894"/>
      <c r="BN225" s="1894"/>
      <c r="BO225" s="1894"/>
      <c r="BP225" s="1894"/>
      <c r="BQ225" s="1894"/>
      <c r="BR225" s="1894"/>
      <c r="BS225" s="1894"/>
      <c r="BT225" s="1894"/>
      <c r="BU225" s="1894"/>
      <c r="BV225" s="1894"/>
      <c r="BW225" s="1894"/>
      <c r="BX225" s="1894"/>
      <c r="BY225" s="1894"/>
      <c r="BZ225" s="1894"/>
      <c r="CA225" s="1894"/>
      <c r="CB225" s="1894"/>
      <c r="CC225" s="1894"/>
    </row>
    <row r="226" spans="1:81" s="1892" customFormat="1">
      <c r="A226" s="2898"/>
      <c r="B226" s="1894"/>
      <c r="C226" s="1894"/>
      <c r="D226" s="1894"/>
      <c r="E226" s="1894"/>
      <c r="F226" s="2898"/>
      <c r="G226" s="1894"/>
      <c r="H226" s="1894"/>
      <c r="I226" s="1894"/>
      <c r="J226" s="1894"/>
      <c r="K226" s="1894"/>
      <c r="L226" s="1894"/>
      <c r="M226" s="1894"/>
      <c r="N226" s="1894"/>
      <c r="O226" s="1894"/>
      <c r="P226" s="1894"/>
      <c r="Q226" s="1894"/>
      <c r="R226" s="1894"/>
      <c r="S226" s="1894"/>
      <c r="T226" s="1894"/>
      <c r="U226" s="1894"/>
      <c r="V226" s="1894"/>
      <c r="W226" s="1894"/>
      <c r="X226" s="1894"/>
      <c r="Y226" s="1894"/>
      <c r="Z226" s="1894"/>
      <c r="AA226" s="1894"/>
      <c r="AB226" s="1894"/>
      <c r="AC226" s="1894"/>
      <c r="AD226" s="1894"/>
      <c r="AE226" s="1894"/>
      <c r="AF226" s="1894"/>
      <c r="AG226" s="1894"/>
      <c r="AH226" s="1894"/>
      <c r="AI226" s="1894"/>
      <c r="AJ226" s="1894"/>
      <c r="AK226" s="1894"/>
      <c r="AL226" s="1894"/>
      <c r="AM226" s="1894"/>
      <c r="AN226" s="1894"/>
      <c r="AO226" s="1894"/>
      <c r="AP226" s="1894"/>
      <c r="AQ226" s="1894"/>
      <c r="AR226" s="1894"/>
      <c r="AS226" s="1894"/>
      <c r="AT226" s="1894"/>
      <c r="AU226" s="1894"/>
      <c r="AV226" s="1894"/>
      <c r="AW226" s="1894"/>
      <c r="AX226" s="1894"/>
      <c r="AY226" s="1894"/>
      <c r="AZ226" s="1894"/>
      <c r="BA226" s="1894"/>
      <c r="BB226" s="1894"/>
      <c r="BC226" s="1894"/>
      <c r="BD226" s="1894"/>
      <c r="BE226" s="1894"/>
      <c r="BF226" s="1894"/>
      <c r="BG226" s="1894"/>
      <c r="BH226" s="1894"/>
      <c r="BI226" s="1894"/>
      <c r="BJ226" s="1894"/>
      <c r="BK226" s="1894"/>
      <c r="BL226" s="1894"/>
      <c r="BM226" s="1894"/>
      <c r="BN226" s="1894"/>
      <c r="BO226" s="1894"/>
      <c r="BP226" s="1894"/>
      <c r="BQ226" s="1894"/>
      <c r="BR226" s="1894"/>
      <c r="BS226" s="1894"/>
      <c r="BT226" s="1894"/>
      <c r="BU226" s="1894"/>
      <c r="BV226" s="1894"/>
      <c r="BW226" s="1894"/>
      <c r="BX226" s="1894"/>
      <c r="BY226" s="1894"/>
      <c r="BZ226" s="1894"/>
      <c r="CA226" s="1894"/>
      <c r="CB226" s="1894"/>
      <c r="CC226" s="1894"/>
    </row>
    <row r="227" spans="1:81" s="1892" customFormat="1">
      <c r="A227" s="2898"/>
      <c r="B227" s="1894"/>
      <c r="C227" s="1894"/>
      <c r="D227" s="1894"/>
      <c r="E227" s="1894"/>
      <c r="F227" s="2898"/>
      <c r="G227" s="1894"/>
      <c r="H227" s="1894"/>
      <c r="I227" s="1894"/>
      <c r="J227" s="1894"/>
      <c r="K227" s="1894"/>
      <c r="L227" s="1894"/>
      <c r="M227" s="1894"/>
      <c r="N227" s="1894"/>
      <c r="O227" s="1894"/>
      <c r="P227" s="1894"/>
      <c r="Q227" s="1894"/>
      <c r="R227" s="1894"/>
      <c r="S227" s="1894"/>
      <c r="T227" s="1894"/>
      <c r="U227" s="1894"/>
      <c r="V227" s="1894"/>
      <c r="W227" s="1894"/>
      <c r="X227" s="1894"/>
      <c r="Y227" s="1894"/>
      <c r="Z227" s="1894"/>
      <c r="AA227" s="1894"/>
      <c r="AB227" s="1894"/>
      <c r="AC227" s="1894"/>
      <c r="AD227" s="1894"/>
      <c r="AE227" s="1894"/>
      <c r="AF227" s="1894"/>
      <c r="AG227" s="1894"/>
      <c r="AH227" s="1894"/>
      <c r="AI227" s="1894"/>
      <c r="AJ227" s="1894"/>
      <c r="AK227" s="1894"/>
      <c r="AL227" s="1894"/>
      <c r="AM227" s="1894"/>
      <c r="AN227" s="1894"/>
      <c r="AO227" s="1894"/>
      <c r="AP227" s="1894"/>
      <c r="AQ227" s="1894"/>
      <c r="AR227" s="1894"/>
      <c r="AS227" s="1894"/>
      <c r="AT227" s="1894"/>
      <c r="AU227" s="1894"/>
      <c r="AV227" s="1894"/>
      <c r="AW227" s="1894"/>
      <c r="AX227" s="1894"/>
      <c r="AY227" s="1894"/>
      <c r="AZ227" s="1894"/>
      <c r="BA227" s="1894"/>
      <c r="BB227" s="1894"/>
      <c r="BC227" s="1894"/>
      <c r="BD227" s="1894"/>
      <c r="BE227" s="1894"/>
      <c r="BF227" s="1894"/>
      <c r="BG227" s="1894"/>
      <c r="BH227" s="1894"/>
      <c r="BI227" s="1894"/>
      <c r="BJ227" s="1894"/>
      <c r="BK227" s="1894"/>
      <c r="BL227" s="1894"/>
      <c r="BM227" s="1894"/>
      <c r="BN227" s="1894"/>
      <c r="BO227" s="1894"/>
      <c r="BP227" s="1894"/>
      <c r="BQ227" s="1894"/>
      <c r="BR227" s="1894"/>
      <c r="BS227" s="1894"/>
      <c r="BT227" s="1894"/>
      <c r="BU227" s="1894"/>
      <c r="BV227" s="1894"/>
      <c r="BW227" s="1894"/>
      <c r="BX227" s="1894"/>
      <c r="BY227" s="1894"/>
      <c r="BZ227" s="1894"/>
      <c r="CA227" s="1894"/>
      <c r="CB227" s="1894"/>
      <c r="CC227" s="1894"/>
    </row>
    <row r="228" spans="1:81">
      <c r="A228" s="922"/>
      <c r="B228" s="975"/>
      <c r="C228" s="975"/>
      <c r="D228" s="975"/>
      <c r="E228" s="975"/>
      <c r="F228" s="922"/>
    </row>
    <row r="229" spans="1:81">
      <c r="A229" s="922"/>
      <c r="B229" s="975"/>
      <c r="C229" s="975"/>
      <c r="D229" s="975"/>
      <c r="E229" s="975"/>
      <c r="F229" s="922"/>
    </row>
    <row r="230" spans="1:81">
      <c r="A230" s="922"/>
      <c r="B230" s="975"/>
      <c r="C230" s="975"/>
      <c r="D230" s="975"/>
      <c r="E230" s="975"/>
      <c r="F230" s="922"/>
    </row>
    <row r="231" spans="1:81">
      <c r="A231" s="922"/>
      <c r="B231" s="975"/>
      <c r="C231" s="975"/>
      <c r="D231" s="975"/>
      <c r="E231" s="975"/>
      <c r="F231" s="922"/>
    </row>
    <row r="232" spans="1:81">
      <c r="A232" s="922"/>
      <c r="B232" s="975"/>
      <c r="C232" s="975"/>
      <c r="D232" s="975"/>
      <c r="E232" s="975"/>
      <c r="F232" s="922"/>
    </row>
    <row r="233" spans="1:81">
      <c r="A233" s="922"/>
      <c r="B233" s="975"/>
      <c r="C233" s="975"/>
      <c r="D233" s="975"/>
      <c r="E233" s="975"/>
      <c r="F233" s="922"/>
    </row>
    <row r="234" spans="1:81">
      <c r="A234" s="922"/>
      <c r="B234" s="975"/>
      <c r="C234" s="975"/>
      <c r="D234" s="975"/>
      <c r="E234" s="975"/>
      <c r="F234" s="922"/>
    </row>
    <row r="235" spans="1:81">
      <c r="A235" s="922"/>
      <c r="B235" s="975"/>
      <c r="C235" s="975"/>
      <c r="D235" s="975"/>
      <c r="E235" s="975"/>
      <c r="F235" s="922"/>
    </row>
    <row r="236" spans="1:81">
      <c r="A236" s="922"/>
      <c r="B236" s="975"/>
      <c r="C236" s="975"/>
      <c r="D236" s="975"/>
      <c r="E236" s="975"/>
      <c r="F236" s="922"/>
    </row>
    <row r="237" spans="1:81">
      <c r="A237" s="922"/>
      <c r="B237" s="975"/>
      <c r="C237" s="975"/>
      <c r="D237" s="975"/>
      <c r="E237" s="975"/>
      <c r="F237" s="922"/>
    </row>
    <row r="238" spans="1:81">
      <c r="A238" s="922"/>
      <c r="B238" s="975"/>
      <c r="C238" s="975"/>
      <c r="D238" s="975"/>
      <c r="E238" s="975"/>
      <c r="F238" s="922"/>
    </row>
    <row r="239" spans="1:81">
      <c r="A239" s="922"/>
      <c r="B239" s="975"/>
      <c r="C239" s="975"/>
      <c r="D239" s="975"/>
      <c r="E239" s="975"/>
      <c r="F239" s="922"/>
    </row>
    <row r="240" spans="1:81">
      <c r="A240" s="922"/>
      <c r="B240" s="975"/>
      <c r="C240" s="975"/>
      <c r="D240" s="975"/>
      <c r="E240" s="975"/>
      <c r="F240" s="922"/>
    </row>
    <row r="241" spans="1:6">
      <c r="A241" s="922"/>
      <c r="B241" s="975"/>
      <c r="C241" s="975"/>
      <c r="D241" s="975"/>
      <c r="E241" s="975"/>
      <c r="F241" s="922"/>
    </row>
    <row r="242" spans="1:6">
      <c r="A242" s="922"/>
      <c r="B242" s="975"/>
      <c r="C242" s="975"/>
      <c r="D242" s="975"/>
      <c r="E242" s="975"/>
      <c r="F242" s="922"/>
    </row>
    <row r="243" spans="1:6">
      <c r="A243" s="922"/>
      <c r="B243" s="975"/>
      <c r="C243" s="975"/>
      <c r="D243" s="975"/>
      <c r="E243" s="975"/>
      <c r="F243" s="922"/>
    </row>
    <row r="244" spans="1:6">
      <c r="A244" s="922"/>
      <c r="B244" s="975"/>
      <c r="C244" s="975"/>
      <c r="D244" s="975"/>
      <c r="E244" s="975"/>
      <c r="F244" s="922"/>
    </row>
    <row r="245" spans="1:6">
      <c r="A245" s="922"/>
      <c r="B245" s="975"/>
      <c r="C245" s="975"/>
      <c r="D245" s="975"/>
      <c r="E245" s="975"/>
      <c r="F245" s="922"/>
    </row>
    <row r="246" spans="1:6">
      <c r="A246" s="922"/>
      <c r="B246" s="975"/>
      <c r="C246" s="975"/>
      <c r="D246" s="975"/>
      <c r="E246" s="975"/>
      <c r="F246" s="922"/>
    </row>
    <row r="247" spans="1:6">
      <c r="A247" s="922"/>
      <c r="B247" s="975"/>
      <c r="C247" s="975"/>
      <c r="D247" s="975"/>
      <c r="E247" s="975"/>
      <c r="F247" s="922"/>
    </row>
    <row r="248" spans="1:6">
      <c r="A248" s="922"/>
      <c r="B248" s="975"/>
      <c r="C248" s="975"/>
      <c r="D248" s="975"/>
      <c r="E248" s="975"/>
      <c r="F248" s="922"/>
    </row>
    <row r="249" spans="1:6">
      <c r="A249" s="922"/>
      <c r="B249" s="975"/>
      <c r="C249" s="975"/>
      <c r="D249" s="975"/>
      <c r="E249" s="975"/>
      <c r="F249" s="922"/>
    </row>
    <row r="250" spans="1:6">
      <c r="A250" s="922"/>
      <c r="B250" s="975"/>
      <c r="C250" s="975"/>
      <c r="D250" s="975"/>
      <c r="E250" s="975"/>
      <c r="F250" s="922"/>
    </row>
    <row r="251" spans="1:6">
      <c r="A251" s="922"/>
      <c r="B251" s="975"/>
      <c r="C251" s="975"/>
      <c r="D251" s="975"/>
      <c r="E251" s="975"/>
      <c r="F251" s="922"/>
    </row>
    <row r="252" spans="1:6">
      <c r="A252" s="922"/>
      <c r="B252" s="975"/>
      <c r="C252" s="975"/>
      <c r="D252" s="975"/>
      <c r="E252" s="975"/>
      <c r="F252" s="922"/>
    </row>
    <row r="253" spans="1:6">
      <c r="A253" s="922"/>
      <c r="B253" s="975"/>
      <c r="C253" s="975"/>
      <c r="D253" s="975"/>
      <c r="E253" s="975"/>
      <c r="F253" s="922"/>
    </row>
    <row r="254" spans="1:6">
      <c r="A254" s="922"/>
      <c r="B254" s="975"/>
      <c r="C254" s="975"/>
      <c r="D254" s="975"/>
      <c r="E254" s="975"/>
      <c r="F254" s="922"/>
    </row>
    <row r="255" spans="1:6">
      <c r="A255" s="922"/>
      <c r="B255" s="975"/>
      <c r="C255" s="975"/>
      <c r="D255" s="975"/>
      <c r="E255" s="975"/>
      <c r="F255" s="922"/>
    </row>
    <row r="256" spans="1:6">
      <c r="A256" s="922"/>
      <c r="B256" s="975"/>
      <c r="C256" s="975"/>
      <c r="D256" s="975"/>
      <c r="E256" s="975"/>
      <c r="F256" s="922"/>
    </row>
    <row r="257" spans="1:6">
      <c r="A257" s="922"/>
      <c r="B257" s="975"/>
      <c r="C257" s="975"/>
      <c r="D257" s="975"/>
      <c r="E257" s="975"/>
      <c r="F257" s="922"/>
    </row>
    <row r="258" spans="1:6">
      <c r="A258" s="922"/>
      <c r="B258" s="975"/>
      <c r="C258" s="975"/>
      <c r="D258" s="975"/>
      <c r="E258" s="975"/>
      <c r="F258" s="922"/>
    </row>
    <row r="259" spans="1:6">
      <c r="A259" s="922"/>
      <c r="B259" s="975"/>
      <c r="C259" s="975"/>
      <c r="D259" s="975"/>
      <c r="E259" s="975"/>
      <c r="F259" s="922"/>
    </row>
    <row r="260" spans="1:6">
      <c r="A260" s="922"/>
      <c r="B260" s="975"/>
      <c r="C260" s="975"/>
      <c r="D260" s="975"/>
      <c r="E260" s="975"/>
      <c r="F260" s="922"/>
    </row>
    <row r="261" spans="1:6">
      <c r="A261" s="922"/>
      <c r="B261" s="975"/>
      <c r="C261" s="975"/>
      <c r="D261" s="975"/>
      <c r="E261" s="975"/>
      <c r="F261" s="922"/>
    </row>
    <row r="262" spans="1:6">
      <c r="A262" s="922"/>
      <c r="B262" s="975"/>
      <c r="C262" s="975"/>
      <c r="D262" s="975"/>
      <c r="E262" s="975"/>
      <c r="F262" s="922"/>
    </row>
    <row r="263" spans="1:6">
      <c r="A263" s="922"/>
      <c r="B263" s="975"/>
      <c r="C263" s="975"/>
      <c r="D263" s="975"/>
      <c r="E263" s="975"/>
      <c r="F263" s="922"/>
    </row>
    <row r="264" spans="1:6">
      <c r="A264" s="922"/>
      <c r="B264" s="975"/>
      <c r="C264" s="975"/>
      <c r="D264" s="975"/>
      <c r="E264" s="975"/>
      <c r="F264" s="922"/>
    </row>
    <row r="265" spans="1:6">
      <c r="A265" s="922"/>
      <c r="B265" s="975"/>
      <c r="C265" s="975"/>
      <c r="D265" s="975"/>
      <c r="E265" s="975"/>
      <c r="F265" s="922"/>
    </row>
    <row r="266" spans="1:6">
      <c r="A266" s="922"/>
      <c r="B266" s="975"/>
      <c r="C266" s="975"/>
      <c r="D266" s="975"/>
      <c r="E266" s="975"/>
      <c r="F266" s="922"/>
    </row>
    <row r="267" spans="1:6">
      <c r="A267" s="922"/>
      <c r="B267" s="975"/>
      <c r="C267" s="975"/>
      <c r="D267" s="975"/>
      <c r="E267" s="975"/>
      <c r="F267" s="922"/>
    </row>
    <row r="268" spans="1:6">
      <c r="A268" s="922"/>
      <c r="B268" s="975"/>
      <c r="C268" s="975"/>
      <c r="D268" s="975"/>
      <c r="E268" s="975"/>
      <c r="F268" s="922"/>
    </row>
    <row r="269" spans="1:6">
      <c r="A269" s="922"/>
      <c r="B269" s="975"/>
      <c r="C269" s="975"/>
      <c r="D269" s="975"/>
      <c r="E269" s="975"/>
      <c r="F269" s="922"/>
    </row>
    <row r="270" spans="1:6">
      <c r="A270" s="922"/>
      <c r="B270" s="975"/>
      <c r="C270" s="975"/>
      <c r="D270" s="975"/>
      <c r="E270" s="975"/>
      <c r="F270" s="922"/>
    </row>
    <row r="271" spans="1:6">
      <c r="A271" s="922"/>
      <c r="B271" s="975"/>
      <c r="C271" s="975"/>
      <c r="D271" s="975"/>
      <c r="E271" s="975"/>
      <c r="F271" s="922"/>
    </row>
    <row r="272" spans="1:6">
      <c r="A272" s="922"/>
      <c r="B272" s="975"/>
      <c r="C272" s="975"/>
      <c r="D272" s="975"/>
      <c r="E272" s="975"/>
      <c r="F272" s="922"/>
    </row>
    <row r="273" spans="1:6">
      <c r="A273" s="922"/>
      <c r="B273" s="975"/>
      <c r="C273" s="975"/>
      <c r="D273" s="975"/>
      <c r="E273" s="975"/>
      <c r="F273" s="922"/>
    </row>
    <row r="274" spans="1:6">
      <c r="A274" s="922"/>
      <c r="B274" s="975"/>
      <c r="C274" s="975"/>
      <c r="D274" s="975"/>
      <c r="E274" s="975"/>
      <c r="F274" s="922"/>
    </row>
    <row r="275" spans="1:6">
      <c r="A275" s="922"/>
      <c r="B275" s="975"/>
      <c r="C275" s="975"/>
      <c r="D275" s="975"/>
      <c r="E275" s="975"/>
      <c r="F275" s="922"/>
    </row>
    <row r="276" spans="1:6">
      <c r="A276" s="922"/>
      <c r="B276" s="975"/>
      <c r="C276" s="975"/>
      <c r="D276" s="975"/>
      <c r="E276" s="975"/>
      <c r="F276" s="922"/>
    </row>
    <row r="277" spans="1:6">
      <c r="A277" s="922"/>
      <c r="B277" s="975"/>
      <c r="C277" s="975"/>
      <c r="D277" s="975"/>
      <c r="E277" s="975"/>
      <c r="F277" s="922"/>
    </row>
    <row r="278" spans="1:6">
      <c r="A278" s="922"/>
      <c r="B278" s="975"/>
      <c r="C278" s="975"/>
      <c r="D278" s="975"/>
      <c r="E278" s="975"/>
      <c r="F278" s="922"/>
    </row>
    <row r="279" spans="1:6">
      <c r="A279" s="922"/>
      <c r="B279" s="975"/>
      <c r="C279" s="975"/>
      <c r="D279" s="975"/>
      <c r="E279" s="975"/>
      <c r="F279" s="922"/>
    </row>
    <row r="280" spans="1:6">
      <c r="A280" s="922"/>
      <c r="B280" s="975"/>
      <c r="C280" s="975"/>
      <c r="D280" s="975"/>
      <c r="E280" s="975"/>
      <c r="F280" s="922"/>
    </row>
    <row r="281" spans="1:6">
      <c r="A281" s="922"/>
      <c r="B281" s="975"/>
      <c r="C281" s="975"/>
      <c r="D281" s="975"/>
      <c r="E281" s="975"/>
      <c r="F281" s="922"/>
    </row>
    <row r="282" spans="1:6">
      <c r="A282" s="922"/>
      <c r="B282" s="975"/>
      <c r="C282" s="975"/>
      <c r="D282" s="975"/>
      <c r="E282" s="975"/>
      <c r="F282" s="922"/>
    </row>
    <row r="283" spans="1:6">
      <c r="A283" s="922"/>
      <c r="B283" s="975"/>
      <c r="C283" s="975"/>
      <c r="D283" s="975"/>
      <c r="E283" s="975"/>
      <c r="F283" s="922"/>
    </row>
    <row r="284" spans="1:6">
      <c r="A284" s="922"/>
      <c r="B284" s="975"/>
      <c r="C284" s="975"/>
      <c r="D284" s="975"/>
      <c r="E284" s="975"/>
      <c r="F284" s="922"/>
    </row>
    <row r="285" spans="1:6">
      <c r="A285" s="922"/>
      <c r="B285" s="975"/>
      <c r="C285" s="975"/>
      <c r="D285" s="975"/>
      <c r="E285" s="975"/>
      <c r="F285" s="922"/>
    </row>
    <row r="286" spans="1:6">
      <c r="A286" s="922"/>
      <c r="B286" s="975"/>
      <c r="C286" s="975"/>
      <c r="D286" s="975"/>
      <c r="E286" s="975"/>
      <c r="F286" s="922"/>
    </row>
    <row r="287" spans="1:6">
      <c r="A287" s="922"/>
      <c r="B287" s="975"/>
      <c r="C287" s="975"/>
      <c r="D287" s="975"/>
      <c r="E287" s="975"/>
      <c r="F287" s="922"/>
    </row>
    <row r="288" spans="1:6">
      <c r="A288" s="922"/>
      <c r="B288" s="975"/>
      <c r="C288" s="975"/>
      <c r="D288" s="975"/>
      <c r="E288" s="975"/>
      <c r="F288" s="922"/>
    </row>
    <row r="289" spans="1:6">
      <c r="A289" s="922"/>
      <c r="B289" s="975"/>
      <c r="C289" s="975"/>
      <c r="D289" s="975"/>
      <c r="E289" s="975"/>
      <c r="F289" s="922"/>
    </row>
    <row r="290" spans="1:6">
      <c r="A290" s="922"/>
      <c r="B290" s="975"/>
      <c r="C290" s="975"/>
      <c r="D290" s="975"/>
      <c r="E290" s="975"/>
      <c r="F290" s="922"/>
    </row>
    <row r="291" spans="1:6">
      <c r="A291" s="922"/>
      <c r="B291" s="975"/>
      <c r="C291" s="975"/>
      <c r="D291" s="975"/>
      <c r="E291" s="975"/>
      <c r="F291" s="922"/>
    </row>
    <row r="292" spans="1:6">
      <c r="A292" s="922"/>
      <c r="B292" s="975"/>
      <c r="C292" s="975"/>
      <c r="D292" s="975"/>
      <c r="E292" s="975"/>
      <c r="F292" s="922"/>
    </row>
    <row r="293" spans="1:6">
      <c r="A293" s="922"/>
      <c r="B293" s="975"/>
      <c r="C293" s="975"/>
      <c r="D293" s="975"/>
      <c r="E293" s="975"/>
      <c r="F293" s="922"/>
    </row>
    <row r="294" spans="1:6">
      <c r="A294" s="922"/>
      <c r="B294" s="975"/>
      <c r="C294" s="975"/>
      <c r="D294" s="975"/>
      <c r="E294" s="975"/>
      <c r="F294" s="922"/>
    </row>
    <row r="295" spans="1:6">
      <c r="A295" s="922"/>
      <c r="B295" s="975"/>
      <c r="C295" s="975"/>
      <c r="D295" s="975"/>
      <c r="E295" s="975"/>
      <c r="F295" s="922"/>
    </row>
    <row r="296" spans="1:6">
      <c r="A296" s="922"/>
      <c r="B296" s="975"/>
      <c r="C296" s="975"/>
      <c r="D296" s="975"/>
      <c r="E296" s="975"/>
      <c r="F296" s="922"/>
    </row>
    <row r="297" spans="1:6">
      <c r="A297" s="922"/>
      <c r="B297" s="975"/>
      <c r="C297" s="975"/>
      <c r="D297" s="975"/>
      <c r="E297" s="975"/>
      <c r="F297" s="922"/>
    </row>
    <row r="298" spans="1:6">
      <c r="A298" s="922"/>
      <c r="B298" s="975"/>
      <c r="C298" s="975"/>
      <c r="D298" s="975"/>
      <c r="E298" s="975"/>
      <c r="F298" s="922"/>
    </row>
    <row r="299" spans="1:6">
      <c r="A299" s="922"/>
      <c r="B299" s="975"/>
      <c r="C299" s="975"/>
      <c r="D299" s="975"/>
      <c r="E299" s="975"/>
      <c r="F299" s="922"/>
    </row>
    <row r="300" spans="1:6">
      <c r="A300" s="922"/>
      <c r="B300" s="975"/>
      <c r="C300" s="975"/>
      <c r="D300" s="975"/>
      <c r="E300" s="975"/>
      <c r="F300" s="922"/>
    </row>
    <row r="301" spans="1:6">
      <c r="A301" s="922"/>
      <c r="B301" s="975"/>
      <c r="C301" s="975"/>
      <c r="D301" s="975"/>
      <c r="E301" s="975"/>
      <c r="F301" s="922"/>
    </row>
    <row r="302" spans="1:6">
      <c r="A302" s="922"/>
      <c r="B302" s="975"/>
      <c r="C302" s="975"/>
      <c r="D302" s="975"/>
      <c r="E302" s="975"/>
      <c r="F302" s="922"/>
    </row>
    <row r="303" spans="1:6">
      <c r="A303" s="922"/>
      <c r="B303" s="975"/>
      <c r="C303" s="975"/>
      <c r="D303" s="975"/>
      <c r="E303" s="975"/>
      <c r="F303" s="922"/>
    </row>
    <row r="304" spans="1:6">
      <c r="A304" s="922"/>
      <c r="B304" s="975"/>
      <c r="C304" s="975"/>
      <c r="D304" s="975"/>
      <c r="E304" s="975"/>
      <c r="F304" s="922"/>
    </row>
    <row r="305" spans="1:6">
      <c r="A305" s="922"/>
      <c r="B305" s="975"/>
      <c r="C305" s="975"/>
      <c r="D305" s="975"/>
      <c r="E305" s="975"/>
      <c r="F305" s="922"/>
    </row>
    <row r="306" spans="1:6">
      <c r="A306" s="922"/>
      <c r="B306" s="975"/>
      <c r="C306" s="975"/>
      <c r="D306" s="975"/>
      <c r="E306" s="975"/>
      <c r="F306" s="922"/>
    </row>
    <row r="307" spans="1:6">
      <c r="A307" s="922"/>
      <c r="B307" s="975"/>
      <c r="C307" s="975"/>
      <c r="D307" s="975"/>
      <c r="E307" s="975"/>
      <c r="F307" s="922"/>
    </row>
    <row r="308" spans="1:6">
      <c r="A308" s="922"/>
      <c r="B308" s="975"/>
      <c r="C308" s="975"/>
      <c r="D308" s="975"/>
      <c r="E308" s="975"/>
      <c r="F308" s="922"/>
    </row>
    <row r="309" spans="1:6">
      <c r="A309" s="922"/>
      <c r="B309" s="975"/>
      <c r="C309" s="975"/>
      <c r="D309" s="975"/>
      <c r="E309" s="975"/>
      <c r="F309" s="922"/>
    </row>
    <row r="310" spans="1:6">
      <c r="A310" s="922"/>
      <c r="B310" s="975"/>
      <c r="C310" s="975"/>
      <c r="D310" s="975"/>
      <c r="E310" s="975"/>
      <c r="F310" s="922"/>
    </row>
    <row r="311" spans="1:6">
      <c r="A311" s="922"/>
      <c r="B311" s="975"/>
      <c r="C311" s="975"/>
      <c r="D311" s="975"/>
      <c r="E311" s="975"/>
      <c r="F311" s="922"/>
    </row>
    <row r="312" spans="1:6">
      <c r="A312" s="922"/>
      <c r="B312" s="975"/>
      <c r="C312" s="975"/>
      <c r="D312" s="975"/>
      <c r="E312" s="975"/>
      <c r="F312" s="922"/>
    </row>
    <row r="313" spans="1:6">
      <c r="A313" s="922"/>
      <c r="B313" s="975"/>
      <c r="C313" s="975"/>
      <c r="D313" s="975"/>
      <c r="E313" s="975"/>
      <c r="F313" s="922"/>
    </row>
    <row r="314" spans="1:6">
      <c r="A314" s="922"/>
      <c r="B314" s="975"/>
      <c r="C314" s="975"/>
      <c r="D314" s="975"/>
      <c r="E314" s="975"/>
      <c r="F314" s="922"/>
    </row>
    <row r="315" spans="1:6">
      <c r="A315" s="922"/>
      <c r="B315" s="975"/>
      <c r="C315" s="975"/>
      <c r="D315" s="975"/>
      <c r="E315" s="975"/>
      <c r="F315" s="922"/>
    </row>
    <row r="316" spans="1:6">
      <c r="A316" s="922"/>
      <c r="B316" s="975"/>
      <c r="C316" s="975"/>
      <c r="D316" s="975"/>
      <c r="E316" s="975"/>
      <c r="F316" s="922"/>
    </row>
    <row r="317" spans="1:6">
      <c r="A317" s="922"/>
      <c r="B317" s="975"/>
      <c r="C317" s="975"/>
      <c r="D317" s="975"/>
      <c r="E317" s="975"/>
      <c r="F317" s="922"/>
    </row>
    <row r="318" spans="1:6">
      <c r="A318" s="922"/>
      <c r="B318" s="975"/>
      <c r="C318" s="975"/>
      <c r="D318" s="975"/>
      <c r="E318" s="975"/>
      <c r="F318" s="922"/>
    </row>
    <row r="319" spans="1:6">
      <c r="A319" s="922"/>
      <c r="B319" s="975"/>
      <c r="C319" s="975"/>
      <c r="D319" s="975"/>
      <c r="E319" s="975"/>
      <c r="F319" s="922"/>
    </row>
    <row r="320" spans="1:6">
      <c r="A320" s="922"/>
      <c r="B320" s="975"/>
      <c r="C320" s="975"/>
      <c r="D320" s="975"/>
      <c r="E320" s="975"/>
      <c r="F320" s="922"/>
    </row>
    <row r="321" spans="1:6">
      <c r="A321" s="922"/>
      <c r="B321" s="975"/>
      <c r="C321" s="975"/>
      <c r="D321" s="975"/>
      <c r="E321" s="975"/>
      <c r="F321" s="922"/>
    </row>
    <row r="322" spans="1:6">
      <c r="A322" s="922"/>
      <c r="B322" s="975"/>
      <c r="C322" s="975"/>
      <c r="D322" s="975"/>
      <c r="E322" s="975"/>
      <c r="F322" s="922"/>
    </row>
    <row r="323" spans="1:6">
      <c r="A323" s="922"/>
      <c r="B323" s="975"/>
      <c r="C323" s="975"/>
      <c r="D323" s="975"/>
      <c r="E323" s="975"/>
      <c r="F323" s="922"/>
    </row>
    <row r="324" spans="1:6">
      <c r="A324" s="922"/>
      <c r="B324" s="975"/>
      <c r="C324" s="975"/>
      <c r="D324" s="975"/>
      <c r="E324" s="975"/>
      <c r="F324" s="922"/>
    </row>
    <row r="325" spans="1:6">
      <c r="A325" s="922"/>
      <c r="B325" s="975"/>
      <c r="C325" s="975"/>
      <c r="D325" s="975"/>
      <c r="E325" s="975"/>
      <c r="F325" s="922"/>
    </row>
    <row r="326" spans="1:6">
      <c r="A326" s="922"/>
      <c r="B326" s="975"/>
      <c r="C326" s="975"/>
      <c r="D326" s="975"/>
      <c r="E326" s="975"/>
      <c r="F326" s="922"/>
    </row>
    <row r="327" spans="1:6">
      <c r="A327" s="922"/>
      <c r="B327" s="975"/>
      <c r="C327" s="975"/>
      <c r="D327" s="975"/>
      <c r="E327" s="975"/>
      <c r="F327" s="922"/>
    </row>
    <row r="328" spans="1:6">
      <c r="A328" s="922"/>
      <c r="B328" s="975"/>
      <c r="C328" s="975"/>
      <c r="D328" s="975"/>
      <c r="E328" s="975"/>
      <c r="F328" s="922"/>
    </row>
    <row r="329" spans="1:6">
      <c r="A329" s="922"/>
      <c r="B329" s="975"/>
      <c r="C329" s="975"/>
      <c r="D329" s="975"/>
      <c r="E329" s="975"/>
      <c r="F329" s="922"/>
    </row>
    <row r="330" spans="1:6">
      <c r="A330" s="922"/>
      <c r="B330" s="975"/>
      <c r="C330" s="975"/>
      <c r="D330" s="975"/>
      <c r="E330" s="975"/>
      <c r="F330" s="922"/>
    </row>
    <row r="331" spans="1:6">
      <c r="A331" s="922"/>
      <c r="B331" s="975"/>
      <c r="C331" s="975"/>
      <c r="D331" s="975"/>
      <c r="E331" s="975"/>
      <c r="F331" s="922"/>
    </row>
    <row r="332" spans="1:6">
      <c r="A332" s="922"/>
      <c r="B332" s="975"/>
      <c r="C332" s="975"/>
      <c r="D332" s="975"/>
      <c r="E332" s="975"/>
      <c r="F332" s="922"/>
    </row>
    <row r="333" spans="1:6">
      <c r="A333" s="922"/>
      <c r="B333" s="975"/>
      <c r="C333" s="975"/>
      <c r="D333" s="975"/>
      <c r="E333" s="975"/>
      <c r="F333" s="922"/>
    </row>
    <row r="334" spans="1:6">
      <c r="A334" s="922"/>
      <c r="B334" s="975"/>
      <c r="C334" s="975"/>
      <c r="D334" s="975"/>
      <c r="E334" s="975"/>
      <c r="F334" s="922"/>
    </row>
    <row r="335" spans="1:6">
      <c r="A335" s="922"/>
      <c r="B335" s="975"/>
      <c r="C335" s="975"/>
      <c r="D335" s="975"/>
      <c r="E335" s="975"/>
      <c r="F335" s="922"/>
    </row>
    <row r="336" spans="1:6">
      <c r="A336" s="922"/>
      <c r="B336" s="975"/>
      <c r="C336" s="975"/>
      <c r="D336" s="975"/>
      <c r="E336" s="975"/>
      <c r="F336" s="922"/>
    </row>
    <row r="337" spans="1:6">
      <c r="A337" s="922"/>
      <c r="B337" s="975"/>
      <c r="C337" s="975"/>
      <c r="D337" s="975"/>
      <c r="E337" s="975"/>
      <c r="F337" s="922"/>
    </row>
    <row r="338" spans="1:6">
      <c r="A338" s="922"/>
      <c r="B338" s="975"/>
      <c r="C338" s="975"/>
      <c r="D338" s="975"/>
      <c r="E338" s="975"/>
      <c r="F338" s="922"/>
    </row>
    <row r="339" spans="1:6">
      <c r="A339" s="922"/>
      <c r="B339" s="975"/>
      <c r="C339" s="975"/>
      <c r="D339" s="975"/>
      <c r="E339" s="975"/>
      <c r="F339" s="922"/>
    </row>
    <row r="340" spans="1:6">
      <c r="A340" s="922"/>
      <c r="B340" s="975"/>
      <c r="C340" s="975"/>
      <c r="D340" s="975"/>
      <c r="E340" s="975"/>
      <c r="F340" s="922"/>
    </row>
    <row r="341" spans="1:6">
      <c r="A341" s="922"/>
      <c r="B341" s="975"/>
      <c r="C341" s="975"/>
      <c r="D341" s="975"/>
      <c r="E341" s="975"/>
      <c r="F341" s="922"/>
    </row>
    <row r="342" spans="1:6">
      <c r="A342" s="922"/>
      <c r="B342" s="975"/>
      <c r="C342" s="975"/>
      <c r="D342" s="975"/>
      <c r="E342" s="975"/>
      <c r="F342" s="922"/>
    </row>
    <row r="343" spans="1:6">
      <c r="A343" s="922"/>
      <c r="B343" s="975"/>
      <c r="C343" s="975"/>
      <c r="D343" s="975"/>
      <c r="E343" s="975"/>
      <c r="F343" s="922"/>
    </row>
    <row r="344" spans="1:6">
      <c r="A344" s="922"/>
      <c r="B344" s="975"/>
      <c r="C344" s="975"/>
      <c r="D344" s="975"/>
      <c r="E344" s="975"/>
      <c r="F344" s="922"/>
    </row>
    <row r="345" spans="1:6">
      <c r="A345" s="922"/>
      <c r="B345" s="975"/>
      <c r="C345" s="975"/>
      <c r="D345" s="975"/>
      <c r="E345" s="975"/>
      <c r="F345" s="922"/>
    </row>
    <row r="346" spans="1:6">
      <c r="A346" s="922"/>
      <c r="B346" s="975"/>
      <c r="C346" s="975"/>
      <c r="D346" s="975"/>
      <c r="E346" s="975"/>
      <c r="F346" s="922"/>
    </row>
    <row r="347" spans="1:6">
      <c r="A347" s="922"/>
      <c r="B347" s="975"/>
      <c r="C347" s="975"/>
      <c r="D347" s="975"/>
      <c r="E347" s="975"/>
      <c r="F347" s="922"/>
    </row>
    <row r="348" spans="1:6">
      <c r="A348" s="922"/>
      <c r="B348" s="975"/>
      <c r="C348" s="975"/>
      <c r="D348" s="975"/>
      <c r="E348" s="975"/>
      <c r="F348" s="922"/>
    </row>
    <row r="349" spans="1:6">
      <c r="A349" s="922"/>
      <c r="B349" s="975"/>
      <c r="C349" s="975"/>
      <c r="D349" s="975"/>
      <c r="E349" s="975"/>
      <c r="F349" s="922"/>
    </row>
    <row r="350" spans="1:6">
      <c r="A350" s="922"/>
      <c r="B350" s="975"/>
      <c r="C350" s="975"/>
      <c r="D350" s="975"/>
      <c r="E350" s="975"/>
      <c r="F350" s="922"/>
    </row>
    <row r="351" spans="1:6">
      <c r="A351" s="922"/>
      <c r="B351" s="975"/>
      <c r="C351" s="975"/>
      <c r="D351" s="975"/>
      <c r="E351" s="975"/>
      <c r="F351" s="922"/>
    </row>
    <row r="352" spans="1:6">
      <c r="A352" s="922"/>
      <c r="B352" s="975"/>
      <c r="C352" s="975"/>
      <c r="D352" s="975"/>
      <c r="E352" s="975"/>
      <c r="F352" s="922"/>
    </row>
    <row r="353" spans="1:6">
      <c r="A353" s="922"/>
      <c r="B353" s="975"/>
      <c r="C353" s="975"/>
      <c r="D353" s="975"/>
      <c r="E353" s="975"/>
      <c r="F353" s="922"/>
    </row>
    <row r="354" spans="1:6">
      <c r="A354" s="922"/>
      <c r="B354" s="975"/>
      <c r="C354" s="975"/>
      <c r="D354" s="975"/>
      <c r="E354" s="975"/>
      <c r="F354" s="922"/>
    </row>
    <row r="355" spans="1:6">
      <c r="A355" s="922"/>
      <c r="B355" s="975"/>
      <c r="C355" s="975"/>
      <c r="D355" s="975"/>
      <c r="E355" s="975"/>
      <c r="F355" s="922"/>
    </row>
    <row r="356" spans="1:6">
      <c r="A356" s="922"/>
      <c r="B356" s="975"/>
      <c r="C356" s="975"/>
      <c r="D356" s="975"/>
      <c r="E356" s="975"/>
      <c r="F356" s="922"/>
    </row>
    <row r="357" spans="1:6">
      <c r="A357" s="922"/>
      <c r="B357" s="975"/>
      <c r="C357" s="975"/>
      <c r="D357" s="975"/>
      <c r="E357" s="975"/>
      <c r="F357" s="922"/>
    </row>
    <row r="358" spans="1:6">
      <c r="A358" s="922"/>
      <c r="B358" s="975"/>
      <c r="C358" s="975"/>
      <c r="D358" s="975"/>
      <c r="E358" s="975"/>
      <c r="F358" s="922"/>
    </row>
    <row r="359" spans="1:6">
      <c r="A359" s="922"/>
      <c r="B359" s="975"/>
      <c r="C359" s="975"/>
      <c r="D359" s="975"/>
      <c r="E359" s="975"/>
      <c r="F359" s="922"/>
    </row>
    <row r="360" spans="1:6">
      <c r="A360" s="922"/>
      <c r="B360" s="975"/>
      <c r="C360" s="975"/>
      <c r="D360" s="975"/>
      <c r="E360" s="975"/>
      <c r="F360" s="922"/>
    </row>
    <row r="361" spans="1:6">
      <c r="A361" s="922"/>
      <c r="B361" s="975"/>
      <c r="C361" s="975"/>
      <c r="D361" s="975"/>
      <c r="E361" s="975"/>
      <c r="F361" s="922"/>
    </row>
    <row r="362" spans="1:6">
      <c r="A362" s="922"/>
      <c r="B362" s="975"/>
      <c r="C362" s="975"/>
      <c r="D362" s="975"/>
      <c r="E362" s="975"/>
      <c r="F362" s="922"/>
    </row>
    <row r="363" spans="1:6">
      <c r="A363" s="922"/>
      <c r="B363" s="975"/>
      <c r="C363" s="975"/>
      <c r="D363" s="975"/>
      <c r="E363" s="975"/>
      <c r="F363" s="922"/>
    </row>
    <row r="364" spans="1:6">
      <c r="A364" s="922"/>
      <c r="B364" s="975"/>
      <c r="C364" s="975"/>
      <c r="D364" s="975"/>
      <c r="E364" s="975"/>
      <c r="F364" s="922"/>
    </row>
    <row r="365" spans="1:6">
      <c r="A365" s="922"/>
      <c r="B365" s="975"/>
      <c r="C365" s="975"/>
      <c r="D365" s="975"/>
      <c r="E365" s="975"/>
      <c r="F365" s="922"/>
    </row>
    <row r="366" spans="1:6">
      <c r="A366" s="922"/>
      <c r="B366" s="975"/>
      <c r="C366" s="975"/>
      <c r="D366" s="975"/>
      <c r="E366" s="975"/>
      <c r="F366" s="922"/>
    </row>
    <row r="367" spans="1:6">
      <c r="A367" s="922"/>
      <c r="B367" s="975"/>
      <c r="C367" s="975"/>
      <c r="D367" s="975"/>
      <c r="E367" s="975"/>
      <c r="F367" s="922"/>
    </row>
    <row r="368" spans="1:6">
      <c r="A368" s="922"/>
      <c r="B368" s="975"/>
      <c r="C368" s="975"/>
      <c r="D368" s="975"/>
      <c r="E368" s="975"/>
      <c r="F368" s="922"/>
    </row>
    <row r="369" spans="1:6">
      <c r="A369" s="922"/>
      <c r="B369" s="975"/>
      <c r="C369" s="975"/>
      <c r="D369" s="975"/>
      <c r="E369" s="975"/>
      <c r="F369" s="922"/>
    </row>
    <row r="370" spans="1:6">
      <c r="A370" s="922"/>
      <c r="B370" s="975"/>
      <c r="C370" s="975"/>
      <c r="D370" s="975"/>
      <c r="E370" s="975"/>
      <c r="F370" s="922"/>
    </row>
    <row r="371" spans="1:6">
      <c r="A371" s="922"/>
      <c r="B371" s="975"/>
      <c r="C371" s="975"/>
      <c r="D371" s="975"/>
      <c r="E371" s="975"/>
      <c r="F371" s="922"/>
    </row>
    <row r="372" spans="1:6">
      <c r="A372" s="922"/>
      <c r="B372" s="975"/>
      <c r="C372" s="975"/>
      <c r="D372" s="975"/>
      <c r="E372" s="975"/>
      <c r="F372" s="922"/>
    </row>
    <row r="373" spans="1:6">
      <c r="A373" s="922"/>
      <c r="B373" s="975"/>
      <c r="C373" s="975"/>
      <c r="D373" s="975"/>
      <c r="E373" s="975"/>
      <c r="F373" s="922"/>
    </row>
    <row r="374" spans="1:6">
      <c r="A374" s="922"/>
      <c r="B374" s="975"/>
      <c r="C374" s="975"/>
      <c r="D374" s="975"/>
      <c r="E374" s="975"/>
      <c r="F374" s="922"/>
    </row>
    <row r="375" spans="1:6">
      <c r="A375" s="922"/>
      <c r="B375" s="975"/>
      <c r="C375" s="975"/>
      <c r="D375" s="975"/>
      <c r="E375" s="975"/>
      <c r="F375" s="922"/>
    </row>
    <row r="376" spans="1:6">
      <c r="A376" s="922"/>
      <c r="B376" s="975"/>
      <c r="C376" s="975"/>
      <c r="D376" s="975"/>
      <c r="E376" s="975"/>
      <c r="F376" s="922"/>
    </row>
    <row r="377" spans="1:6">
      <c r="A377" s="922"/>
      <c r="B377" s="975"/>
      <c r="C377" s="975"/>
      <c r="D377" s="975"/>
      <c r="E377" s="975"/>
      <c r="F377" s="922"/>
    </row>
    <row r="378" spans="1:6">
      <c r="A378" s="922"/>
      <c r="B378" s="975"/>
      <c r="C378" s="975"/>
      <c r="D378" s="975"/>
      <c r="E378" s="975"/>
      <c r="F378" s="922"/>
    </row>
    <row r="379" spans="1:6">
      <c r="A379" s="922"/>
      <c r="B379" s="975"/>
      <c r="C379" s="975"/>
      <c r="D379" s="975"/>
      <c r="E379" s="975"/>
      <c r="F379" s="922"/>
    </row>
    <row r="380" spans="1:6">
      <c r="A380" s="922"/>
      <c r="B380" s="975"/>
      <c r="C380" s="975"/>
      <c r="D380" s="975"/>
      <c r="E380" s="975"/>
      <c r="F380" s="922"/>
    </row>
    <row r="381" spans="1:6">
      <c r="A381" s="922"/>
      <c r="B381" s="975"/>
      <c r="C381" s="975"/>
      <c r="D381" s="975"/>
      <c r="E381" s="975"/>
      <c r="F381" s="922"/>
    </row>
    <row r="382" spans="1:6">
      <c r="A382" s="922"/>
      <c r="B382" s="975"/>
      <c r="C382" s="975"/>
      <c r="D382" s="975"/>
      <c r="E382" s="975"/>
      <c r="F382" s="922"/>
    </row>
    <row r="383" spans="1:6">
      <c r="A383" s="922"/>
      <c r="B383" s="975"/>
      <c r="C383" s="975"/>
      <c r="D383" s="975"/>
      <c r="E383" s="975"/>
      <c r="F383" s="922"/>
    </row>
    <row r="384" spans="1:6">
      <c r="A384" s="922"/>
      <c r="B384" s="975"/>
      <c r="C384" s="975"/>
      <c r="D384" s="975"/>
      <c r="E384" s="975"/>
      <c r="F384" s="922"/>
    </row>
    <row r="385" spans="1:6">
      <c r="A385" s="922"/>
      <c r="B385" s="975"/>
      <c r="C385" s="975"/>
      <c r="D385" s="975"/>
      <c r="E385" s="975"/>
      <c r="F385" s="922"/>
    </row>
    <row r="386" spans="1:6">
      <c r="A386" s="922"/>
      <c r="B386" s="975"/>
      <c r="C386" s="975"/>
      <c r="D386" s="975"/>
      <c r="E386" s="975"/>
      <c r="F386" s="922"/>
    </row>
    <row r="387" spans="1:6">
      <c r="A387" s="922"/>
      <c r="B387" s="975"/>
      <c r="C387" s="975"/>
      <c r="D387" s="975"/>
      <c r="E387" s="975"/>
      <c r="F387" s="922"/>
    </row>
    <row r="388" spans="1:6">
      <c r="A388" s="922"/>
      <c r="B388" s="975"/>
      <c r="C388" s="975"/>
      <c r="D388" s="975"/>
      <c r="E388" s="975"/>
      <c r="F388" s="922"/>
    </row>
    <row r="389" spans="1:6">
      <c r="A389" s="922"/>
      <c r="B389" s="975"/>
      <c r="C389" s="975"/>
      <c r="D389" s="975"/>
      <c r="E389" s="975"/>
      <c r="F389" s="922"/>
    </row>
    <row r="390" spans="1:6">
      <c r="A390" s="922"/>
      <c r="B390" s="975"/>
      <c r="C390" s="975"/>
      <c r="D390" s="975"/>
      <c r="E390" s="975"/>
      <c r="F390" s="922"/>
    </row>
    <row r="391" spans="1:6">
      <c r="A391" s="922"/>
      <c r="B391" s="975"/>
      <c r="C391" s="975"/>
      <c r="D391" s="975"/>
      <c r="E391" s="975"/>
      <c r="F391" s="922"/>
    </row>
    <row r="392" spans="1:6">
      <c r="A392" s="922"/>
      <c r="B392" s="975"/>
      <c r="C392" s="975"/>
      <c r="D392" s="975"/>
      <c r="E392" s="975"/>
      <c r="F392" s="922"/>
    </row>
    <row r="393" spans="1:6">
      <c r="A393" s="922"/>
      <c r="B393" s="975"/>
      <c r="C393" s="975"/>
      <c r="D393" s="975"/>
      <c r="E393" s="975"/>
      <c r="F393" s="922"/>
    </row>
    <row r="394" spans="1:6">
      <c r="A394" s="922"/>
      <c r="B394" s="975"/>
      <c r="C394" s="975"/>
      <c r="D394" s="975"/>
      <c r="E394" s="975"/>
      <c r="F394" s="922"/>
    </row>
    <row r="395" spans="1:6">
      <c r="A395" s="922"/>
      <c r="B395" s="975"/>
      <c r="C395" s="975"/>
      <c r="D395" s="975"/>
      <c r="E395" s="975"/>
      <c r="F395" s="922"/>
    </row>
    <row r="396" spans="1:6">
      <c r="A396" s="922"/>
      <c r="B396" s="975"/>
      <c r="C396" s="975"/>
      <c r="D396" s="975"/>
      <c r="E396" s="975"/>
      <c r="F396" s="922"/>
    </row>
    <row r="397" spans="1:6">
      <c r="A397" s="922"/>
      <c r="B397" s="975"/>
      <c r="C397" s="975"/>
      <c r="D397" s="975"/>
      <c r="E397" s="975"/>
      <c r="F397" s="922"/>
    </row>
    <row r="398" spans="1:6">
      <c r="A398" s="922"/>
      <c r="B398" s="975"/>
      <c r="C398" s="975"/>
      <c r="D398" s="975"/>
      <c r="E398" s="975"/>
      <c r="F398" s="922"/>
    </row>
    <row r="399" spans="1:6">
      <c r="A399" s="922"/>
      <c r="B399" s="975"/>
      <c r="C399" s="975"/>
      <c r="D399" s="975"/>
      <c r="E399" s="975"/>
      <c r="F399" s="922"/>
    </row>
    <row r="400" spans="1:6">
      <c r="A400" s="922"/>
      <c r="B400" s="975"/>
      <c r="C400" s="975"/>
      <c r="D400" s="975"/>
      <c r="E400" s="975"/>
      <c r="F400" s="922"/>
    </row>
    <row r="401" spans="1:6">
      <c r="A401" s="922"/>
      <c r="B401" s="975"/>
      <c r="C401" s="975"/>
      <c r="D401" s="975"/>
      <c r="E401" s="975"/>
      <c r="F401" s="922"/>
    </row>
    <row r="402" spans="1:6">
      <c r="A402" s="922"/>
      <c r="B402" s="975"/>
      <c r="C402" s="975"/>
      <c r="D402" s="975"/>
      <c r="E402" s="975"/>
      <c r="F402" s="922"/>
    </row>
    <row r="403" spans="1:6">
      <c r="A403" s="922"/>
      <c r="B403" s="975"/>
      <c r="C403" s="975"/>
      <c r="D403" s="975"/>
      <c r="E403" s="975"/>
      <c r="F403" s="922"/>
    </row>
    <row r="404" spans="1:6">
      <c r="A404" s="922"/>
      <c r="B404" s="975"/>
      <c r="C404" s="975"/>
      <c r="D404" s="975"/>
      <c r="E404" s="975"/>
      <c r="F404" s="922"/>
    </row>
    <row r="405" spans="1:6">
      <c r="A405" s="922"/>
      <c r="B405" s="975"/>
      <c r="C405" s="975"/>
      <c r="D405" s="975"/>
      <c r="E405" s="975"/>
      <c r="F405" s="922"/>
    </row>
    <row r="406" spans="1:6">
      <c r="A406" s="922"/>
      <c r="B406" s="975"/>
      <c r="C406" s="975"/>
      <c r="D406" s="975"/>
      <c r="E406" s="975"/>
      <c r="F406" s="922"/>
    </row>
    <row r="407" spans="1:6">
      <c r="A407" s="922"/>
      <c r="B407" s="975"/>
      <c r="C407" s="975"/>
      <c r="D407" s="975"/>
      <c r="E407" s="975"/>
      <c r="F407" s="922"/>
    </row>
    <row r="408" spans="1:6">
      <c r="A408" s="922"/>
      <c r="B408" s="975"/>
      <c r="C408" s="975"/>
      <c r="D408" s="975"/>
      <c r="E408" s="975"/>
      <c r="F408" s="922"/>
    </row>
    <row r="409" spans="1:6">
      <c r="A409" s="922"/>
      <c r="B409" s="975"/>
      <c r="C409" s="975"/>
      <c r="D409" s="975"/>
      <c r="E409" s="975"/>
      <c r="F409" s="922"/>
    </row>
    <row r="410" spans="1:6">
      <c r="A410" s="922"/>
      <c r="B410" s="975"/>
      <c r="C410" s="975"/>
      <c r="D410" s="975"/>
      <c r="E410" s="975"/>
      <c r="F410" s="922"/>
    </row>
    <row r="411" spans="1:6">
      <c r="A411" s="922"/>
      <c r="B411" s="975"/>
      <c r="C411" s="975"/>
      <c r="D411" s="975"/>
      <c r="E411" s="975"/>
      <c r="F411" s="922"/>
    </row>
    <row r="412" spans="1:6">
      <c r="A412" s="922"/>
      <c r="B412" s="975"/>
      <c r="C412" s="975"/>
      <c r="D412" s="975"/>
      <c r="E412" s="975"/>
      <c r="F412" s="922"/>
    </row>
    <row r="413" spans="1:6">
      <c r="A413" s="922"/>
      <c r="B413" s="975"/>
      <c r="C413" s="975"/>
      <c r="D413" s="975"/>
      <c r="E413" s="975"/>
      <c r="F413" s="922"/>
    </row>
    <row r="414" spans="1:6">
      <c r="A414" s="922"/>
      <c r="B414" s="975"/>
      <c r="C414" s="975"/>
      <c r="D414" s="975"/>
      <c r="E414" s="975"/>
      <c r="F414" s="922"/>
    </row>
    <row r="415" spans="1:6">
      <c r="A415" s="922"/>
      <c r="B415" s="975"/>
      <c r="C415" s="975"/>
      <c r="D415" s="975"/>
      <c r="E415" s="975"/>
      <c r="F415" s="922"/>
    </row>
    <row r="416" spans="1:6">
      <c r="A416" s="922"/>
      <c r="B416" s="975"/>
      <c r="C416" s="975"/>
      <c r="D416" s="975"/>
      <c r="E416" s="975"/>
      <c r="F416" s="922"/>
    </row>
    <row r="417" spans="1:6">
      <c r="A417" s="922"/>
      <c r="B417" s="975"/>
      <c r="C417" s="975"/>
      <c r="D417" s="975"/>
      <c r="E417" s="975"/>
      <c r="F417" s="922"/>
    </row>
    <row r="418" spans="1:6">
      <c r="A418" s="922"/>
      <c r="B418" s="975"/>
      <c r="C418" s="975"/>
      <c r="D418" s="975"/>
      <c r="E418" s="975"/>
      <c r="F418" s="922"/>
    </row>
    <row r="419" spans="1:6">
      <c r="A419" s="922"/>
      <c r="B419" s="975"/>
      <c r="C419" s="975"/>
      <c r="D419" s="975"/>
      <c r="E419" s="975"/>
      <c r="F419" s="922"/>
    </row>
    <row r="420" spans="1:6">
      <c r="A420" s="922"/>
      <c r="B420" s="975"/>
      <c r="C420" s="975"/>
      <c r="D420" s="975"/>
      <c r="E420" s="975"/>
      <c r="F420" s="922"/>
    </row>
    <row r="421" spans="1:6">
      <c r="A421" s="922"/>
      <c r="B421" s="975"/>
      <c r="C421" s="975"/>
      <c r="D421" s="975"/>
      <c r="E421" s="975"/>
      <c r="F421" s="922"/>
    </row>
    <row r="422" spans="1:6">
      <c r="A422" s="922"/>
      <c r="B422" s="975"/>
      <c r="C422" s="975"/>
      <c r="D422" s="975"/>
      <c r="E422" s="975"/>
      <c r="F422" s="922"/>
    </row>
    <row r="423" spans="1:6">
      <c r="A423" s="922"/>
      <c r="B423" s="975"/>
      <c r="C423" s="975"/>
      <c r="D423" s="975"/>
      <c r="E423" s="975"/>
      <c r="F423" s="922"/>
    </row>
    <row r="424" spans="1:6">
      <c r="A424" s="922"/>
      <c r="B424" s="975"/>
      <c r="C424" s="975"/>
      <c r="D424" s="975"/>
      <c r="E424" s="975"/>
      <c r="F424" s="922"/>
    </row>
    <row r="425" spans="1:6">
      <c r="A425" s="922"/>
      <c r="B425" s="975"/>
      <c r="C425" s="975"/>
      <c r="D425" s="975"/>
      <c r="E425" s="975"/>
      <c r="F425" s="922"/>
    </row>
    <row r="426" spans="1:6">
      <c r="A426" s="922"/>
      <c r="B426" s="975"/>
      <c r="C426" s="975"/>
      <c r="D426" s="975"/>
      <c r="E426" s="975"/>
      <c r="F426" s="922"/>
    </row>
    <row r="427" spans="1:6">
      <c r="A427" s="922"/>
      <c r="B427" s="975"/>
      <c r="C427" s="975"/>
      <c r="D427" s="975"/>
      <c r="E427" s="975"/>
      <c r="F427" s="922"/>
    </row>
    <row r="428" spans="1:6">
      <c r="A428" s="922"/>
      <c r="B428" s="975"/>
      <c r="C428" s="975"/>
      <c r="D428" s="975"/>
      <c r="E428" s="975"/>
      <c r="F428" s="922"/>
    </row>
    <row r="429" spans="1:6">
      <c r="A429" s="922"/>
      <c r="B429" s="975"/>
      <c r="C429" s="975"/>
      <c r="D429" s="975"/>
      <c r="E429" s="975"/>
      <c r="F429" s="922"/>
    </row>
    <row r="430" spans="1:6">
      <c r="A430" s="922"/>
      <c r="B430" s="975"/>
      <c r="C430" s="975"/>
      <c r="D430" s="975"/>
      <c r="E430" s="975"/>
      <c r="F430" s="922"/>
    </row>
    <row r="431" spans="1:6">
      <c r="A431" s="922"/>
      <c r="B431" s="975"/>
      <c r="C431" s="975"/>
      <c r="D431" s="975"/>
      <c r="E431" s="975"/>
      <c r="F431" s="922"/>
    </row>
    <row r="432" spans="1:6">
      <c r="A432" s="922"/>
      <c r="B432" s="975"/>
      <c r="C432" s="975"/>
      <c r="D432" s="975"/>
      <c r="E432" s="975"/>
      <c r="F432" s="922"/>
    </row>
    <row r="433" spans="1:6">
      <c r="A433" s="922"/>
      <c r="B433" s="975"/>
      <c r="C433" s="975"/>
      <c r="D433" s="975"/>
      <c r="E433" s="975"/>
      <c r="F433" s="922"/>
    </row>
    <row r="434" spans="1:6">
      <c r="A434" s="922"/>
      <c r="B434" s="975"/>
      <c r="C434" s="975"/>
      <c r="D434" s="975"/>
      <c r="E434" s="975"/>
      <c r="F434" s="922"/>
    </row>
    <row r="435" spans="1:6">
      <c r="A435" s="922"/>
      <c r="B435" s="975"/>
      <c r="C435" s="975"/>
      <c r="D435" s="975"/>
      <c r="E435" s="975"/>
      <c r="F435" s="922"/>
    </row>
    <row r="436" spans="1:6">
      <c r="A436" s="922"/>
      <c r="B436" s="975"/>
      <c r="C436" s="975"/>
      <c r="D436" s="975"/>
      <c r="E436" s="975"/>
      <c r="F436" s="922"/>
    </row>
    <row r="437" spans="1:6">
      <c r="A437" s="922"/>
      <c r="B437" s="975"/>
      <c r="C437" s="975"/>
      <c r="D437" s="975"/>
      <c r="E437" s="975"/>
      <c r="F437" s="922"/>
    </row>
    <row r="438" spans="1:6">
      <c r="A438" s="922"/>
      <c r="B438" s="975"/>
      <c r="C438" s="975"/>
      <c r="D438" s="975"/>
      <c r="E438" s="975"/>
      <c r="F438" s="922"/>
    </row>
    <row r="439" spans="1:6">
      <c r="A439" s="922"/>
      <c r="B439" s="975"/>
      <c r="C439" s="975"/>
      <c r="D439" s="975"/>
      <c r="E439" s="975"/>
      <c r="F439" s="922"/>
    </row>
    <row r="440" spans="1:6">
      <c r="A440" s="922"/>
      <c r="B440" s="975"/>
      <c r="C440" s="975"/>
      <c r="D440" s="975"/>
      <c r="E440" s="975"/>
      <c r="F440" s="922"/>
    </row>
    <row r="441" spans="1:6">
      <c r="A441" s="922"/>
      <c r="B441" s="975"/>
      <c r="C441" s="975"/>
      <c r="D441" s="975"/>
      <c r="E441" s="975"/>
      <c r="F441" s="922"/>
    </row>
    <row r="442" spans="1:6">
      <c r="A442" s="922"/>
      <c r="B442" s="975"/>
      <c r="C442" s="975"/>
      <c r="D442" s="975"/>
      <c r="E442" s="975"/>
      <c r="F442" s="922"/>
    </row>
    <row r="443" spans="1:6">
      <c r="A443" s="922"/>
      <c r="B443" s="975"/>
      <c r="C443" s="975"/>
      <c r="D443" s="975"/>
      <c r="E443" s="975"/>
      <c r="F443" s="922"/>
    </row>
    <row r="444" spans="1:6">
      <c r="A444" s="922"/>
      <c r="B444" s="975"/>
      <c r="C444" s="975"/>
      <c r="D444" s="975"/>
      <c r="E444" s="975"/>
      <c r="F444" s="922"/>
    </row>
    <row r="445" spans="1:6">
      <c r="A445" s="922"/>
      <c r="B445" s="975"/>
      <c r="C445" s="975"/>
      <c r="D445" s="975"/>
      <c r="E445" s="975"/>
      <c r="F445" s="922"/>
    </row>
    <row r="446" spans="1:6">
      <c r="A446" s="922"/>
      <c r="B446" s="975"/>
      <c r="C446" s="975"/>
      <c r="D446" s="975"/>
      <c r="E446" s="975"/>
      <c r="F446" s="922"/>
    </row>
    <row r="447" spans="1:6">
      <c r="A447" s="922"/>
      <c r="B447" s="975"/>
      <c r="C447" s="975"/>
      <c r="D447" s="975"/>
      <c r="E447" s="975"/>
      <c r="F447" s="922"/>
    </row>
    <row r="448" spans="1:6">
      <c r="A448" s="922"/>
      <c r="B448" s="975"/>
      <c r="C448" s="975"/>
      <c r="D448" s="975"/>
      <c r="E448" s="975"/>
      <c r="F448" s="922"/>
    </row>
    <row r="449" spans="1:6">
      <c r="A449" s="922"/>
      <c r="B449" s="975"/>
      <c r="C449" s="975"/>
      <c r="D449" s="975"/>
      <c r="E449" s="975"/>
      <c r="F449" s="922"/>
    </row>
    <row r="450" spans="1:6">
      <c r="A450" s="922"/>
      <c r="B450" s="975"/>
      <c r="C450" s="975"/>
      <c r="D450" s="975"/>
      <c r="E450" s="975"/>
      <c r="F450" s="922"/>
    </row>
    <row r="451" spans="1:6">
      <c r="A451" s="922"/>
      <c r="B451" s="975"/>
      <c r="C451" s="975"/>
      <c r="D451" s="975"/>
      <c r="E451" s="975"/>
      <c r="F451" s="922"/>
    </row>
    <row r="452" spans="1:6">
      <c r="A452" s="922"/>
      <c r="B452" s="975"/>
      <c r="C452" s="975"/>
      <c r="D452" s="975"/>
      <c r="E452" s="975"/>
      <c r="F452" s="922"/>
    </row>
    <row r="453" spans="1:6">
      <c r="A453" s="922"/>
      <c r="B453" s="975"/>
      <c r="C453" s="975"/>
      <c r="D453" s="975"/>
      <c r="E453" s="975"/>
      <c r="F453" s="922"/>
    </row>
    <row r="454" spans="1:6">
      <c r="A454" s="922"/>
      <c r="B454" s="975"/>
      <c r="C454" s="975"/>
      <c r="D454" s="975"/>
      <c r="E454" s="975"/>
      <c r="F454" s="922"/>
    </row>
    <row r="455" spans="1:6">
      <c r="A455" s="922"/>
      <c r="B455" s="975"/>
      <c r="C455" s="975"/>
      <c r="D455" s="975"/>
      <c r="E455" s="975"/>
      <c r="F455" s="922"/>
    </row>
    <row r="456" spans="1:6">
      <c r="A456" s="922"/>
      <c r="B456" s="975"/>
      <c r="C456" s="975"/>
      <c r="D456" s="975"/>
      <c r="E456" s="975"/>
      <c r="F456" s="922"/>
    </row>
    <row r="457" spans="1:6">
      <c r="A457" s="922"/>
      <c r="B457" s="975"/>
      <c r="C457" s="975"/>
      <c r="D457" s="975"/>
      <c r="E457" s="975"/>
      <c r="F457" s="922"/>
    </row>
    <row r="458" spans="1:6">
      <c r="A458" s="922"/>
      <c r="B458" s="975"/>
      <c r="C458" s="975"/>
      <c r="D458" s="975"/>
      <c r="E458" s="975"/>
      <c r="F458" s="922"/>
    </row>
    <row r="459" spans="1:6">
      <c r="A459" s="922"/>
      <c r="B459" s="975"/>
      <c r="C459" s="975"/>
      <c r="D459" s="975"/>
      <c r="E459" s="975"/>
      <c r="F459" s="922"/>
    </row>
    <row r="460" spans="1:6">
      <c r="A460" s="922"/>
      <c r="B460" s="975"/>
      <c r="C460" s="975"/>
      <c r="D460" s="975"/>
      <c r="E460" s="975"/>
      <c r="F460" s="922"/>
    </row>
    <row r="461" spans="1:6">
      <c r="A461" s="922"/>
      <c r="B461" s="975"/>
      <c r="C461" s="975"/>
      <c r="D461" s="975"/>
      <c r="E461" s="975"/>
      <c r="F461" s="922"/>
    </row>
    <row r="462" spans="1:6">
      <c r="A462" s="922"/>
      <c r="B462" s="975"/>
      <c r="C462" s="975"/>
      <c r="D462" s="975"/>
      <c r="E462" s="975"/>
      <c r="F462" s="922"/>
    </row>
    <row r="463" spans="1:6">
      <c r="A463" s="922"/>
      <c r="B463" s="975"/>
      <c r="C463" s="975"/>
      <c r="D463" s="975"/>
      <c r="E463" s="975"/>
      <c r="F463" s="922"/>
    </row>
    <row r="464" spans="1:6">
      <c r="A464" s="922"/>
      <c r="B464" s="975"/>
      <c r="C464" s="975"/>
      <c r="D464" s="975"/>
      <c r="E464" s="975"/>
      <c r="F464" s="922"/>
    </row>
    <row r="465" spans="1:6">
      <c r="A465" s="922"/>
      <c r="B465" s="975"/>
      <c r="C465" s="975"/>
      <c r="D465" s="975"/>
      <c r="E465" s="975"/>
      <c r="F465" s="922"/>
    </row>
    <row r="466" spans="1:6">
      <c r="A466" s="922"/>
      <c r="B466" s="975"/>
      <c r="C466" s="975"/>
      <c r="D466" s="975"/>
      <c r="E466" s="975"/>
      <c r="F466" s="922"/>
    </row>
    <row r="467" spans="1:6">
      <c r="A467" s="922"/>
      <c r="B467" s="975"/>
      <c r="C467" s="975"/>
      <c r="D467" s="975"/>
      <c r="E467" s="975"/>
      <c r="F467" s="922"/>
    </row>
    <row r="468" spans="1:6">
      <c r="A468" s="922"/>
      <c r="B468" s="975"/>
      <c r="C468" s="975"/>
      <c r="D468" s="975"/>
      <c r="E468" s="975"/>
      <c r="F468" s="922"/>
    </row>
    <row r="469" spans="1:6">
      <c r="A469" s="922"/>
      <c r="B469" s="975"/>
      <c r="C469" s="975"/>
      <c r="D469" s="975"/>
      <c r="E469" s="975"/>
      <c r="F469" s="922"/>
    </row>
    <row r="470" spans="1:6">
      <c r="A470" s="922"/>
      <c r="B470" s="975"/>
      <c r="C470" s="975"/>
      <c r="D470" s="975"/>
      <c r="E470" s="975"/>
      <c r="F470" s="922"/>
    </row>
    <row r="471" spans="1:6">
      <c r="A471" s="922"/>
      <c r="B471" s="975"/>
      <c r="C471" s="975"/>
      <c r="D471" s="975"/>
      <c r="E471" s="975"/>
      <c r="F471" s="922"/>
    </row>
    <row r="472" spans="1:6">
      <c r="A472" s="922"/>
      <c r="B472" s="975"/>
      <c r="C472" s="975"/>
      <c r="D472" s="975"/>
      <c r="E472" s="975"/>
      <c r="F472" s="922"/>
    </row>
    <row r="473" spans="1:6">
      <c r="A473" s="922"/>
      <c r="B473" s="975"/>
      <c r="C473" s="975"/>
      <c r="D473" s="975"/>
      <c r="E473" s="975"/>
      <c r="F473" s="922"/>
    </row>
    <row r="474" spans="1:6">
      <c r="A474" s="922"/>
      <c r="B474" s="975"/>
      <c r="C474" s="975"/>
      <c r="D474" s="975"/>
      <c r="E474" s="975"/>
      <c r="F474" s="922"/>
    </row>
    <row r="475" spans="1:6">
      <c r="A475" s="922"/>
      <c r="B475" s="975"/>
      <c r="C475" s="975"/>
      <c r="D475" s="975"/>
      <c r="E475" s="975"/>
      <c r="F475" s="922"/>
    </row>
    <row r="476" spans="1:6">
      <c r="A476" s="922"/>
      <c r="B476" s="975"/>
      <c r="C476" s="975"/>
      <c r="D476" s="975"/>
      <c r="E476" s="975"/>
      <c r="F476" s="922"/>
    </row>
    <row r="477" spans="1:6">
      <c r="A477" s="922"/>
      <c r="B477" s="975"/>
      <c r="C477" s="975"/>
      <c r="D477" s="975"/>
      <c r="E477" s="975"/>
      <c r="F477" s="922"/>
    </row>
    <row r="478" spans="1:6">
      <c r="A478" s="922"/>
      <c r="B478" s="975"/>
      <c r="C478" s="975"/>
      <c r="D478" s="975"/>
      <c r="E478" s="975"/>
      <c r="F478" s="922"/>
    </row>
    <row r="479" spans="1:6">
      <c r="A479" s="922"/>
      <c r="B479" s="975"/>
      <c r="C479" s="975"/>
      <c r="D479" s="975"/>
      <c r="E479" s="975"/>
      <c r="F479" s="922"/>
    </row>
    <row r="480" spans="1:6">
      <c r="A480" s="922"/>
      <c r="B480" s="975"/>
      <c r="C480" s="975"/>
      <c r="D480" s="975"/>
      <c r="E480" s="975"/>
      <c r="F480" s="922"/>
    </row>
    <row r="481" spans="1:6">
      <c r="A481" s="922"/>
      <c r="B481" s="975"/>
      <c r="C481" s="975"/>
      <c r="D481" s="975"/>
      <c r="E481" s="975"/>
      <c r="F481" s="922"/>
    </row>
    <row r="482" spans="1:6">
      <c r="A482" s="922"/>
      <c r="B482" s="975"/>
      <c r="C482" s="975"/>
      <c r="D482" s="975"/>
      <c r="E482" s="975"/>
      <c r="F482" s="922"/>
    </row>
    <row r="483" spans="1:6">
      <c r="A483" s="922"/>
      <c r="B483" s="975"/>
      <c r="C483" s="975"/>
      <c r="D483" s="975"/>
      <c r="E483" s="975"/>
      <c r="F483" s="922"/>
    </row>
    <row r="484" spans="1:6">
      <c r="A484" s="922"/>
      <c r="B484" s="975"/>
      <c r="C484" s="975"/>
      <c r="D484" s="975"/>
      <c r="E484" s="975"/>
      <c r="F484" s="922"/>
    </row>
    <row r="485" spans="1:6">
      <c r="A485" s="922"/>
      <c r="B485" s="975"/>
      <c r="C485" s="975"/>
      <c r="D485" s="975"/>
      <c r="E485" s="975"/>
      <c r="F485" s="922"/>
    </row>
    <row r="486" spans="1:6">
      <c r="A486" s="922"/>
      <c r="B486" s="975"/>
      <c r="C486" s="975"/>
      <c r="D486" s="975"/>
      <c r="E486" s="975"/>
      <c r="F486" s="922"/>
    </row>
    <row r="487" spans="1:6">
      <c r="A487" s="922"/>
      <c r="B487" s="975"/>
      <c r="C487" s="975"/>
      <c r="D487" s="975"/>
      <c r="E487" s="975"/>
      <c r="F487" s="922"/>
    </row>
    <row r="488" spans="1:6">
      <c r="A488" s="922"/>
      <c r="B488" s="975"/>
      <c r="C488" s="975"/>
      <c r="D488" s="975"/>
      <c r="E488" s="975"/>
      <c r="F488" s="922"/>
    </row>
    <row r="489" spans="1:6">
      <c r="A489" s="922"/>
      <c r="B489" s="975"/>
      <c r="C489" s="975"/>
      <c r="D489" s="975"/>
      <c r="E489" s="975"/>
      <c r="F489" s="922"/>
    </row>
    <row r="490" spans="1:6">
      <c r="A490" s="922"/>
      <c r="B490" s="975"/>
      <c r="C490" s="975"/>
      <c r="D490" s="975"/>
      <c r="E490" s="975"/>
      <c r="F490" s="922"/>
    </row>
    <row r="491" spans="1:6">
      <c r="A491" s="922"/>
      <c r="B491" s="975"/>
      <c r="C491" s="975"/>
      <c r="D491" s="975"/>
      <c r="E491" s="975"/>
      <c r="F491" s="922"/>
    </row>
    <row r="492" spans="1:6">
      <c r="A492" s="922"/>
      <c r="B492" s="975"/>
      <c r="C492" s="975"/>
      <c r="D492" s="975"/>
      <c r="E492" s="975"/>
      <c r="F492" s="922"/>
    </row>
    <row r="493" spans="1:6">
      <c r="A493" s="922"/>
      <c r="B493" s="975"/>
      <c r="C493" s="975"/>
      <c r="D493" s="975"/>
      <c r="E493" s="975"/>
      <c r="F493" s="922"/>
    </row>
    <row r="494" spans="1:6">
      <c r="A494" s="922"/>
      <c r="B494" s="975"/>
      <c r="C494" s="975"/>
      <c r="D494" s="975"/>
      <c r="E494" s="975"/>
      <c r="F494" s="922"/>
    </row>
    <row r="495" spans="1:6">
      <c r="A495" s="922"/>
      <c r="B495" s="975"/>
      <c r="C495" s="975"/>
      <c r="D495" s="975"/>
      <c r="E495" s="975"/>
      <c r="F495" s="922"/>
    </row>
    <row r="496" spans="1:6">
      <c r="A496" s="922"/>
      <c r="B496" s="975"/>
      <c r="C496" s="975"/>
      <c r="D496" s="975"/>
      <c r="E496" s="975"/>
      <c r="F496" s="922"/>
    </row>
    <row r="497" spans="1:6">
      <c r="A497" s="922"/>
      <c r="B497" s="975"/>
      <c r="C497" s="975"/>
      <c r="D497" s="975"/>
      <c r="E497" s="975"/>
      <c r="F497" s="922"/>
    </row>
    <row r="498" spans="1:6">
      <c r="A498" s="922"/>
      <c r="B498" s="975"/>
      <c r="C498" s="975"/>
      <c r="D498" s="975"/>
      <c r="E498" s="975"/>
      <c r="F498" s="922"/>
    </row>
    <row r="499" spans="1:6">
      <c r="A499" s="922"/>
      <c r="B499" s="975"/>
      <c r="C499" s="975"/>
      <c r="D499" s="975"/>
      <c r="E499" s="975"/>
      <c r="F499" s="922"/>
    </row>
    <row r="500" spans="1:6">
      <c r="A500" s="922"/>
      <c r="B500" s="975"/>
      <c r="C500" s="975"/>
      <c r="D500" s="975"/>
      <c r="E500" s="975"/>
      <c r="F500" s="922"/>
    </row>
    <row r="501" spans="1:6">
      <c r="A501" s="922"/>
      <c r="B501" s="975"/>
      <c r="C501" s="975"/>
      <c r="D501" s="975"/>
      <c r="E501" s="975"/>
      <c r="F501" s="922"/>
    </row>
    <row r="502" spans="1:6">
      <c r="A502" s="922"/>
      <c r="B502" s="975"/>
      <c r="C502" s="975"/>
      <c r="D502" s="975"/>
      <c r="E502" s="975"/>
      <c r="F502" s="922"/>
    </row>
    <row r="503" spans="1:6">
      <c r="A503" s="922"/>
      <c r="B503" s="975"/>
      <c r="C503" s="975"/>
      <c r="D503" s="975"/>
      <c r="E503" s="975"/>
      <c r="F503" s="922"/>
    </row>
    <row r="504" spans="1:6">
      <c r="A504" s="922"/>
      <c r="B504" s="975"/>
      <c r="C504" s="975"/>
      <c r="D504" s="975"/>
      <c r="E504" s="975"/>
      <c r="F504" s="922"/>
    </row>
    <row r="505" spans="1:6">
      <c r="A505" s="922"/>
      <c r="B505" s="975"/>
      <c r="C505" s="975"/>
      <c r="D505" s="975"/>
      <c r="E505" s="975"/>
      <c r="F505" s="922"/>
    </row>
    <row r="506" spans="1:6">
      <c r="A506" s="922"/>
      <c r="B506" s="975"/>
      <c r="C506" s="975"/>
      <c r="D506" s="975"/>
      <c r="E506" s="975"/>
      <c r="F506" s="922"/>
    </row>
    <row r="507" spans="1:6">
      <c r="A507" s="922"/>
      <c r="B507" s="975"/>
      <c r="C507" s="975"/>
      <c r="D507" s="975"/>
      <c r="E507" s="975"/>
      <c r="F507" s="922"/>
    </row>
    <row r="508" spans="1:6">
      <c r="A508" s="922"/>
      <c r="B508" s="975"/>
      <c r="C508" s="975"/>
      <c r="D508" s="975"/>
      <c r="E508" s="975"/>
      <c r="F508" s="922"/>
    </row>
    <row r="509" spans="1:6">
      <c r="A509" s="922"/>
      <c r="B509" s="975"/>
      <c r="C509" s="975"/>
      <c r="D509" s="975"/>
      <c r="E509" s="975"/>
      <c r="F509" s="922"/>
    </row>
    <row r="510" spans="1:6">
      <c r="A510" s="922"/>
      <c r="B510" s="975"/>
      <c r="C510" s="975"/>
      <c r="D510" s="975"/>
      <c r="E510" s="975"/>
      <c r="F510" s="922"/>
    </row>
    <row r="511" spans="1:6">
      <c r="A511" s="922"/>
      <c r="B511" s="975"/>
      <c r="C511" s="975"/>
      <c r="D511" s="975"/>
      <c r="E511" s="975"/>
      <c r="F511" s="922"/>
    </row>
    <row r="512" spans="1:6">
      <c r="A512" s="922"/>
      <c r="B512" s="975"/>
      <c r="C512" s="975"/>
      <c r="D512" s="975"/>
      <c r="E512" s="975"/>
      <c r="F512" s="922"/>
    </row>
    <row r="513" spans="1:6">
      <c r="A513" s="922"/>
      <c r="B513" s="975"/>
      <c r="C513" s="975"/>
      <c r="D513" s="975"/>
      <c r="E513" s="975"/>
      <c r="F513" s="922"/>
    </row>
    <row r="514" spans="1:6">
      <c r="A514" s="922"/>
      <c r="B514" s="975"/>
      <c r="C514" s="975"/>
      <c r="D514" s="975"/>
      <c r="E514" s="975"/>
      <c r="F514" s="922"/>
    </row>
    <row r="515" spans="1:6">
      <c r="A515" s="922"/>
      <c r="B515" s="975"/>
      <c r="C515" s="975"/>
      <c r="D515" s="975"/>
      <c r="E515" s="975"/>
      <c r="F515" s="922"/>
    </row>
    <row r="516" spans="1:6">
      <c r="A516" s="922"/>
      <c r="B516" s="975"/>
      <c r="C516" s="975"/>
      <c r="D516" s="975"/>
      <c r="E516" s="975"/>
      <c r="F516" s="922"/>
    </row>
    <row r="517" spans="1:6">
      <c r="A517" s="922"/>
      <c r="B517" s="975"/>
      <c r="C517" s="975"/>
      <c r="D517" s="975"/>
      <c r="E517" s="975"/>
      <c r="F517" s="922"/>
    </row>
    <row r="518" spans="1:6">
      <c r="A518" s="922"/>
      <c r="B518" s="975"/>
      <c r="C518" s="975"/>
      <c r="D518" s="975"/>
      <c r="E518" s="975"/>
      <c r="F518" s="922"/>
    </row>
    <row r="519" spans="1:6">
      <c r="A519" s="922"/>
      <c r="B519" s="975"/>
      <c r="C519" s="975"/>
      <c r="D519" s="975"/>
      <c r="E519" s="975"/>
      <c r="F519" s="922"/>
    </row>
    <row r="520" spans="1:6">
      <c r="A520" s="922"/>
      <c r="B520" s="975"/>
      <c r="C520" s="975"/>
      <c r="D520" s="975"/>
      <c r="E520" s="975"/>
      <c r="F520" s="922"/>
    </row>
    <row r="521" spans="1:6">
      <c r="A521" s="922"/>
      <c r="B521" s="975"/>
      <c r="C521" s="975"/>
      <c r="D521" s="975"/>
      <c r="E521" s="975"/>
      <c r="F521" s="922"/>
    </row>
    <row r="522" spans="1:6">
      <c r="A522" s="922"/>
      <c r="B522" s="975"/>
      <c r="C522" s="975"/>
      <c r="D522" s="975"/>
      <c r="E522" s="975"/>
      <c r="F522" s="922"/>
    </row>
    <row r="523" spans="1:6">
      <c r="A523" s="922"/>
      <c r="B523" s="975"/>
      <c r="C523" s="975"/>
      <c r="D523" s="975"/>
      <c r="E523" s="975"/>
      <c r="F523" s="922"/>
    </row>
    <row r="524" spans="1:6">
      <c r="A524" s="922"/>
      <c r="B524" s="975"/>
      <c r="C524" s="975"/>
      <c r="D524" s="975"/>
      <c r="E524" s="975"/>
      <c r="F524" s="922"/>
    </row>
    <row r="525" spans="1:6">
      <c r="A525" s="922"/>
      <c r="B525" s="975"/>
      <c r="C525" s="975"/>
      <c r="D525" s="975"/>
      <c r="E525" s="975"/>
      <c r="F525" s="922"/>
    </row>
    <row r="526" spans="1:6">
      <c r="A526" s="922"/>
      <c r="B526" s="975"/>
      <c r="C526" s="975"/>
      <c r="D526" s="975"/>
      <c r="E526" s="975"/>
      <c r="F526" s="922"/>
    </row>
    <row r="527" spans="1:6">
      <c r="A527" s="922"/>
      <c r="B527" s="975"/>
      <c r="C527" s="975"/>
      <c r="D527" s="975"/>
      <c r="E527" s="975"/>
      <c r="F527" s="922"/>
    </row>
    <row r="528" spans="1:6">
      <c r="A528" s="922"/>
      <c r="B528" s="975"/>
      <c r="C528" s="975"/>
      <c r="D528" s="975"/>
      <c r="E528" s="975"/>
      <c r="F528" s="922"/>
    </row>
    <row r="529" spans="1:6">
      <c r="A529" s="922"/>
      <c r="B529" s="975"/>
      <c r="C529" s="975"/>
      <c r="D529" s="975"/>
      <c r="E529" s="975"/>
      <c r="F529" s="922"/>
    </row>
    <row r="530" spans="1:6">
      <c r="A530" s="922"/>
      <c r="B530" s="975"/>
      <c r="C530" s="975"/>
      <c r="D530" s="975"/>
      <c r="E530" s="975"/>
      <c r="F530" s="922"/>
    </row>
    <row r="531" spans="1:6">
      <c r="A531" s="922"/>
      <c r="B531" s="975"/>
      <c r="C531" s="975"/>
      <c r="D531" s="975"/>
      <c r="E531" s="975"/>
      <c r="F531" s="922"/>
    </row>
    <row r="532" spans="1:6">
      <c r="A532" s="922"/>
      <c r="B532" s="975"/>
      <c r="C532" s="975"/>
      <c r="D532" s="975"/>
      <c r="E532" s="975"/>
      <c r="F532" s="922"/>
    </row>
    <row r="533" spans="1:6">
      <c r="A533" s="922"/>
      <c r="B533" s="975"/>
      <c r="C533" s="975"/>
      <c r="D533" s="975"/>
      <c r="E533" s="975"/>
      <c r="F533" s="922"/>
    </row>
    <row r="534" spans="1:6">
      <c r="A534" s="922"/>
      <c r="B534" s="975"/>
      <c r="C534" s="975"/>
      <c r="D534" s="975"/>
      <c r="E534" s="975"/>
      <c r="F534" s="922"/>
    </row>
    <row r="535" spans="1:6">
      <c r="A535" s="922"/>
      <c r="B535" s="975"/>
      <c r="C535" s="975"/>
      <c r="D535" s="975"/>
      <c r="E535" s="975"/>
      <c r="F535" s="922"/>
    </row>
    <row r="536" spans="1:6">
      <c r="A536" s="922"/>
      <c r="B536" s="975"/>
      <c r="C536" s="975"/>
      <c r="D536" s="975"/>
      <c r="E536" s="975"/>
      <c r="F536" s="922"/>
    </row>
    <row r="537" spans="1:6">
      <c r="A537" s="922"/>
      <c r="B537" s="975"/>
      <c r="C537" s="975"/>
      <c r="D537" s="975"/>
      <c r="E537" s="975"/>
      <c r="F537" s="922"/>
    </row>
    <row r="538" spans="1:6">
      <c r="A538" s="922"/>
      <c r="B538" s="975"/>
      <c r="C538" s="975"/>
      <c r="D538" s="975"/>
      <c r="E538" s="975"/>
      <c r="F538" s="922"/>
    </row>
    <row r="539" spans="1:6">
      <c r="A539" s="922"/>
      <c r="B539" s="975"/>
      <c r="C539" s="975"/>
      <c r="D539" s="975"/>
      <c r="E539" s="975"/>
      <c r="F539" s="922"/>
    </row>
    <row r="540" spans="1:6">
      <c r="A540" s="922"/>
      <c r="B540" s="975"/>
      <c r="C540" s="975"/>
      <c r="D540" s="975"/>
      <c r="E540" s="975"/>
      <c r="F540" s="922"/>
    </row>
    <row r="541" spans="1:6">
      <c r="A541" s="922"/>
      <c r="B541" s="975"/>
      <c r="C541" s="975"/>
      <c r="D541" s="975"/>
      <c r="E541" s="975"/>
      <c r="F541" s="922"/>
    </row>
    <row r="542" spans="1:6">
      <c r="A542" s="922"/>
      <c r="B542" s="975"/>
      <c r="C542" s="975"/>
      <c r="D542" s="975"/>
      <c r="E542" s="975"/>
      <c r="F542" s="922"/>
    </row>
    <row r="543" spans="1:6">
      <c r="A543" s="922"/>
      <c r="B543" s="975"/>
      <c r="C543" s="975"/>
      <c r="D543" s="975"/>
      <c r="E543" s="975"/>
      <c r="F543" s="922"/>
    </row>
    <row r="544" spans="1:6">
      <c r="A544" s="922"/>
      <c r="B544" s="975"/>
      <c r="C544" s="975"/>
      <c r="D544" s="975"/>
      <c r="E544" s="975"/>
      <c r="F544" s="922"/>
    </row>
    <row r="545" spans="1:6">
      <c r="A545" s="922"/>
      <c r="B545" s="975"/>
      <c r="C545" s="975"/>
      <c r="D545" s="975"/>
      <c r="E545" s="975"/>
      <c r="F545" s="922"/>
    </row>
    <row r="546" spans="1:6">
      <c r="A546" s="922"/>
      <c r="B546" s="975"/>
      <c r="C546" s="975"/>
      <c r="D546" s="975"/>
      <c r="E546" s="975"/>
      <c r="F546" s="922"/>
    </row>
    <row r="547" spans="1:6">
      <c r="A547" s="922"/>
      <c r="B547" s="975"/>
      <c r="C547" s="975"/>
      <c r="D547" s="975"/>
      <c r="E547" s="975"/>
      <c r="F547" s="922"/>
    </row>
    <row r="548" spans="1:6">
      <c r="A548" s="922"/>
      <c r="B548" s="975"/>
      <c r="C548" s="975"/>
      <c r="D548" s="975"/>
      <c r="E548" s="975"/>
      <c r="F548" s="922"/>
    </row>
    <row r="549" spans="1:6">
      <c r="A549" s="922"/>
      <c r="B549" s="975"/>
      <c r="C549" s="975"/>
      <c r="D549" s="975"/>
      <c r="E549" s="975"/>
      <c r="F549" s="922"/>
    </row>
    <row r="550" spans="1:6">
      <c r="A550" s="922"/>
      <c r="B550" s="975"/>
      <c r="C550" s="975"/>
      <c r="D550" s="975"/>
      <c r="E550" s="975"/>
      <c r="F550" s="922"/>
    </row>
    <row r="551" spans="1:6">
      <c r="A551" s="922"/>
      <c r="B551" s="975"/>
      <c r="C551" s="975"/>
      <c r="D551" s="975"/>
      <c r="E551" s="975"/>
      <c r="F551" s="922"/>
    </row>
    <row r="552" spans="1:6">
      <c r="A552" s="922"/>
      <c r="B552" s="975"/>
      <c r="C552" s="975"/>
      <c r="D552" s="975"/>
      <c r="E552" s="975"/>
      <c r="F552" s="922"/>
    </row>
    <row r="553" spans="1:6">
      <c r="A553" s="922"/>
      <c r="B553" s="975"/>
      <c r="C553" s="975"/>
      <c r="D553" s="975"/>
      <c r="E553" s="975"/>
      <c r="F553" s="922"/>
    </row>
    <row r="554" spans="1:6">
      <c r="A554" s="922"/>
      <c r="B554" s="975"/>
      <c r="C554" s="975"/>
      <c r="D554" s="975"/>
      <c r="E554" s="975"/>
      <c r="F554" s="922"/>
    </row>
    <row r="555" spans="1:6">
      <c r="A555" s="922"/>
      <c r="B555" s="975"/>
      <c r="C555" s="975"/>
      <c r="D555" s="975"/>
      <c r="E555" s="975"/>
      <c r="F555" s="922"/>
    </row>
    <row r="556" spans="1:6">
      <c r="A556" s="922"/>
      <c r="B556" s="975"/>
      <c r="C556" s="975"/>
      <c r="D556" s="975"/>
      <c r="E556" s="975"/>
      <c r="F556" s="922"/>
    </row>
    <row r="557" spans="1:6">
      <c r="A557" s="922"/>
      <c r="B557" s="975"/>
      <c r="C557" s="975"/>
      <c r="D557" s="975"/>
      <c r="E557" s="975"/>
      <c r="F557" s="922"/>
    </row>
    <row r="558" spans="1:6">
      <c r="A558" s="922"/>
      <c r="B558" s="975"/>
      <c r="C558" s="975"/>
      <c r="D558" s="975"/>
      <c r="E558" s="975"/>
      <c r="F558" s="922"/>
    </row>
    <row r="559" spans="1:6">
      <c r="A559" s="922"/>
      <c r="B559" s="975"/>
      <c r="C559" s="975"/>
      <c r="D559" s="975"/>
      <c r="E559" s="975"/>
      <c r="F559" s="922"/>
    </row>
    <row r="560" spans="1:6">
      <c r="A560" s="922"/>
      <c r="B560" s="975"/>
      <c r="C560" s="975"/>
      <c r="D560" s="975"/>
      <c r="E560" s="975"/>
      <c r="F560" s="922"/>
    </row>
    <row r="561" spans="1:6">
      <c r="A561" s="922"/>
      <c r="B561" s="975"/>
      <c r="C561" s="975"/>
      <c r="D561" s="975"/>
      <c r="E561" s="975"/>
      <c r="F561" s="922"/>
    </row>
    <row r="562" spans="1:6">
      <c r="A562" s="922"/>
      <c r="B562" s="975"/>
      <c r="C562" s="975"/>
      <c r="D562" s="975"/>
      <c r="E562" s="975"/>
      <c r="F562" s="922"/>
    </row>
    <row r="563" spans="1:6">
      <c r="A563" s="922"/>
      <c r="B563" s="975"/>
      <c r="C563" s="975"/>
      <c r="D563" s="975"/>
      <c r="E563" s="975"/>
      <c r="F563" s="922"/>
    </row>
    <row r="564" spans="1:6">
      <c r="A564" s="922"/>
      <c r="B564" s="975"/>
      <c r="C564" s="975"/>
      <c r="D564" s="975"/>
      <c r="E564" s="975"/>
      <c r="F564" s="922"/>
    </row>
    <row r="565" spans="1:6">
      <c r="A565" s="922"/>
      <c r="B565" s="975"/>
      <c r="C565" s="975"/>
      <c r="D565" s="975"/>
      <c r="E565" s="975"/>
      <c r="F565" s="922"/>
    </row>
    <row r="566" spans="1:6">
      <c r="A566" s="922"/>
      <c r="B566" s="975"/>
      <c r="C566" s="975"/>
      <c r="D566" s="975"/>
      <c r="E566" s="975"/>
      <c r="F566" s="922"/>
    </row>
    <row r="567" spans="1:6">
      <c r="A567" s="922"/>
      <c r="B567" s="975"/>
      <c r="C567" s="975"/>
      <c r="D567" s="975"/>
      <c r="E567" s="975"/>
      <c r="F567" s="922"/>
    </row>
    <row r="568" spans="1:6">
      <c r="A568" s="922"/>
      <c r="B568" s="975"/>
      <c r="C568" s="975"/>
      <c r="D568" s="975"/>
      <c r="E568" s="975"/>
      <c r="F568" s="922"/>
    </row>
    <row r="569" spans="1:6">
      <c r="A569" s="922"/>
      <c r="B569" s="975"/>
      <c r="C569" s="975"/>
      <c r="D569" s="975"/>
      <c r="E569" s="975"/>
      <c r="F569" s="922"/>
    </row>
    <row r="570" spans="1:6">
      <c r="A570" s="922"/>
      <c r="B570" s="975"/>
      <c r="C570" s="975"/>
      <c r="D570" s="975"/>
      <c r="E570" s="975"/>
      <c r="F570" s="922"/>
    </row>
    <row r="571" spans="1:6">
      <c r="A571" s="922"/>
      <c r="B571" s="975"/>
      <c r="C571" s="975"/>
      <c r="D571" s="975"/>
      <c r="E571" s="975"/>
      <c r="F571" s="922"/>
    </row>
    <row r="572" spans="1:6">
      <c r="A572" s="922"/>
      <c r="B572" s="975"/>
      <c r="C572" s="975"/>
      <c r="D572" s="975"/>
      <c r="E572" s="975"/>
      <c r="F572" s="922"/>
    </row>
    <row r="573" spans="1:6">
      <c r="A573" s="922"/>
      <c r="B573" s="975"/>
      <c r="C573" s="975"/>
      <c r="D573" s="975"/>
      <c r="E573" s="975"/>
      <c r="F573" s="922"/>
    </row>
    <row r="574" spans="1:6">
      <c r="A574" s="922"/>
      <c r="B574" s="975"/>
      <c r="C574" s="975"/>
      <c r="D574" s="975"/>
      <c r="E574" s="975"/>
      <c r="F574" s="922"/>
    </row>
    <row r="575" spans="1:6">
      <c r="A575" s="922"/>
      <c r="B575" s="975"/>
      <c r="C575" s="975"/>
      <c r="D575" s="975"/>
      <c r="E575" s="975"/>
      <c r="F575" s="922"/>
    </row>
    <row r="576" spans="1:6">
      <c r="A576" s="922"/>
      <c r="B576" s="975"/>
      <c r="C576" s="975"/>
      <c r="D576" s="975"/>
      <c r="E576" s="975"/>
      <c r="F576" s="922"/>
    </row>
    <row r="577" spans="1:6">
      <c r="A577" s="922"/>
      <c r="B577" s="975"/>
      <c r="C577" s="975"/>
      <c r="D577" s="975"/>
      <c r="E577" s="975"/>
      <c r="F577" s="922"/>
    </row>
    <row r="578" spans="1:6">
      <c r="A578" s="922"/>
      <c r="B578" s="975"/>
      <c r="C578" s="975"/>
      <c r="D578" s="975"/>
      <c r="E578" s="975"/>
      <c r="F578" s="922"/>
    </row>
    <row r="579" spans="1:6">
      <c r="A579" s="922"/>
      <c r="B579" s="975"/>
      <c r="C579" s="975"/>
      <c r="D579" s="975"/>
      <c r="E579" s="975"/>
      <c r="F579" s="922"/>
    </row>
    <row r="580" spans="1:6">
      <c r="A580" s="922"/>
      <c r="B580" s="975"/>
      <c r="C580" s="975"/>
      <c r="D580" s="975"/>
      <c r="E580" s="975"/>
      <c r="F580" s="922"/>
    </row>
    <row r="581" spans="1:6">
      <c r="A581" s="922"/>
      <c r="B581" s="975"/>
      <c r="C581" s="975"/>
      <c r="D581" s="975"/>
      <c r="E581" s="975"/>
      <c r="F581" s="922"/>
    </row>
    <row r="582" spans="1:6">
      <c r="A582" s="922"/>
      <c r="B582" s="975"/>
      <c r="C582" s="975"/>
      <c r="D582" s="975"/>
      <c r="E582" s="975"/>
      <c r="F582" s="922"/>
    </row>
    <row r="583" spans="1:6">
      <c r="A583" s="922"/>
      <c r="B583" s="975"/>
      <c r="C583" s="975"/>
      <c r="D583" s="975"/>
      <c r="E583" s="975"/>
      <c r="F583" s="922"/>
    </row>
    <row r="584" spans="1:6">
      <c r="A584" s="922"/>
      <c r="B584" s="975"/>
      <c r="C584" s="975"/>
      <c r="D584" s="975"/>
      <c r="E584" s="975"/>
      <c r="F584" s="922"/>
    </row>
    <row r="585" spans="1:6">
      <c r="A585" s="922"/>
      <c r="B585" s="975"/>
      <c r="C585" s="975"/>
      <c r="D585" s="975"/>
      <c r="E585" s="975"/>
      <c r="F585" s="922"/>
    </row>
    <row r="586" spans="1:6">
      <c r="A586" s="922"/>
      <c r="B586" s="975"/>
      <c r="C586" s="975"/>
      <c r="D586" s="975"/>
      <c r="E586" s="975"/>
      <c r="F586" s="922"/>
    </row>
    <row r="587" spans="1:6">
      <c r="A587" s="922"/>
      <c r="B587" s="975"/>
      <c r="C587" s="975"/>
      <c r="D587" s="975"/>
      <c r="E587" s="975"/>
      <c r="F587" s="922"/>
    </row>
    <row r="588" spans="1:6">
      <c r="A588" s="922"/>
      <c r="B588" s="975"/>
      <c r="C588" s="975"/>
      <c r="D588" s="975"/>
      <c r="E588" s="975"/>
      <c r="F588" s="922"/>
    </row>
    <row r="589" spans="1:6">
      <c r="A589" s="922"/>
      <c r="B589" s="975"/>
      <c r="C589" s="975"/>
      <c r="D589" s="975"/>
      <c r="E589" s="975"/>
      <c r="F589" s="922"/>
    </row>
    <row r="590" spans="1:6">
      <c r="A590" s="922"/>
      <c r="B590" s="975"/>
      <c r="C590" s="975"/>
      <c r="D590" s="975"/>
      <c r="E590" s="975"/>
      <c r="F590" s="922"/>
    </row>
    <row r="591" spans="1:6">
      <c r="A591" s="922"/>
      <c r="B591" s="975"/>
      <c r="C591" s="975"/>
      <c r="D591" s="975"/>
      <c r="E591" s="975"/>
      <c r="F591" s="922"/>
    </row>
    <row r="592" spans="1:6">
      <c r="A592" s="922"/>
      <c r="B592" s="975"/>
      <c r="C592" s="975"/>
      <c r="D592" s="975"/>
      <c r="E592" s="975"/>
      <c r="F592" s="922"/>
    </row>
    <row r="593" spans="1:6">
      <c r="A593" s="922"/>
      <c r="B593" s="975"/>
      <c r="C593" s="975"/>
      <c r="D593" s="975"/>
      <c r="E593" s="975"/>
      <c r="F593" s="922"/>
    </row>
    <row r="594" spans="1:6">
      <c r="A594" s="922"/>
      <c r="B594" s="975"/>
      <c r="C594" s="975"/>
      <c r="D594" s="975"/>
      <c r="E594" s="975"/>
      <c r="F594" s="922"/>
    </row>
    <row r="595" spans="1:6">
      <c r="A595" s="922"/>
      <c r="B595" s="975"/>
      <c r="C595" s="975"/>
      <c r="D595" s="975"/>
      <c r="E595" s="975"/>
      <c r="F595" s="922"/>
    </row>
    <row r="596" spans="1:6">
      <c r="A596" s="922"/>
      <c r="B596" s="975"/>
      <c r="C596" s="975"/>
      <c r="D596" s="975"/>
      <c r="E596" s="975"/>
      <c r="F596" s="922"/>
    </row>
    <row r="597" spans="1:6">
      <c r="A597" s="922"/>
      <c r="B597" s="975"/>
      <c r="C597" s="975"/>
      <c r="D597" s="975"/>
      <c r="E597" s="975"/>
      <c r="F597" s="922"/>
    </row>
    <row r="598" spans="1:6">
      <c r="A598" s="922"/>
      <c r="B598" s="975"/>
      <c r="C598" s="975"/>
      <c r="D598" s="975"/>
      <c r="E598" s="975"/>
      <c r="F598" s="922"/>
    </row>
    <row r="599" spans="1:6">
      <c r="A599" s="922"/>
      <c r="B599" s="975"/>
      <c r="C599" s="975"/>
      <c r="D599" s="975"/>
      <c r="E599" s="975"/>
      <c r="F599" s="922"/>
    </row>
    <row r="600" spans="1:6">
      <c r="A600" s="922"/>
      <c r="B600" s="975"/>
      <c r="C600" s="975"/>
      <c r="D600" s="975"/>
      <c r="E600" s="975"/>
      <c r="F600" s="922"/>
    </row>
    <row r="601" spans="1:6">
      <c r="A601" s="922"/>
      <c r="B601" s="975"/>
      <c r="C601" s="975"/>
      <c r="D601" s="975"/>
      <c r="E601" s="975"/>
      <c r="F601" s="922"/>
    </row>
    <row r="602" spans="1:6">
      <c r="A602" s="922"/>
      <c r="B602" s="975"/>
      <c r="C602" s="975"/>
      <c r="D602" s="975"/>
      <c r="E602" s="975"/>
      <c r="F602" s="922"/>
    </row>
    <row r="603" spans="1:6">
      <c r="A603" s="922"/>
      <c r="B603" s="975"/>
      <c r="C603" s="975"/>
      <c r="D603" s="975"/>
      <c r="E603" s="975"/>
      <c r="F603" s="922"/>
    </row>
    <row r="604" spans="1:6">
      <c r="A604" s="922"/>
      <c r="B604" s="975"/>
      <c r="C604" s="975"/>
      <c r="D604" s="975"/>
      <c r="E604" s="975"/>
      <c r="F604" s="922"/>
    </row>
    <row r="605" spans="1:6">
      <c r="A605" s="922"/>
      <c r="B605" s="975"/>
      <c r="C605" s="975"/>
      <c r="D605" s="975"/>
      <c r="E605" s="975"/>
      <c r="F605" s="922"/>
    </row>
    <row r="606" spans="1:6">
      <c r="A606" s="922"/>
      <c r="B606" s="975"/>
      <c r="C606" s="975"/>
      <c r="D606" s="975"/>
      <c r="E606" s="975"/>
      <c r="F606" s="922"/>
    </row>
    <row r="607" spans="1:6">
      <c r="A607" s="922"/>
      <c r="B607" s="975"/>
      <c r="C607" s="975"/>
      <c r="D607" s="975"/>
      <c r="E607" s="975"/>
      <c r="F607" s="922"/>
    </row>
    <row r="608" spans="1:6">
      <c r="A608" s="922"/>
      <c r="B608" s="975"/>
      <c r="C608" s="975"/>
      <c r="D608" s="975"/>
      <c r="E608" s="975"/>
      <c r="F608" s="922"/>
    </row>
    <row r="609" spans="1:6">
      <c r="A609" s="922"/>
      <c r="B609" s="975"/>
      <c r="C609" s="975"/>
      <c r="D609" s="975"/>
      <c r="E609" s="975"/>
      <c r="F609" s="922"/>
    </row>
    <row r="610" spans="1:6">
      <c r="A610" s="922"/>
      <c r="B610" s="975"/>
      <c r="C610" s="975"/>
      <c r="D610" s="975"/>
      <c r="E610" s="975"/>
      <c r="F610" s="922"/>
    </row>
    <row r="611" spans="1:6">
      <c r="A611" s="922"/>
      <c r="B611" s="975"/>
      <c r="C611" s="975"/>
      <c r="D611" s="975"/>
      <c r="E611" s="975"/>
      <c r="F611" s="922"/>
    </row>
    <row r="612" spans="1:6">
      <c r="A612" s="922"/>
      <c r="B612" s="975"/>
      <c r="C612" s="975"/>
      <c r="D612" s="975"/>
      <c r="E612" s="975"/>
      <c r="F612" s="922"/>
    </row>
    <row r="613" spans="1:6">
      <c r="A613" s="922"/>
      <c r="B613" s="975"/>
      <c r="C613" s="975"/>
      <c r="D613" s="975"/>
      <c r="E613" s="975"/>
      <c r="F613" s="922"/>
    </row>
    <row r="614" spans="1:6">
      <c r="A614" s="922"/>
      <c r="B614" s="975"/>
      <c r="C614" s="975"/>
      <c r="D614" s="975"/>
      <c r="E614" s="975"/>
      <c r="F614" s="922"/>
    </row>
    <row r="615" spans="1:6">
      <c r="A615" s="922"/>
      <c r="B615" s="975"/>
      <c r="C615" s="975"/>
      <c r="D615" s="975"/>
      <c r="E615" s="975"/>
      <c r="F615" s="922"/>
    </row>
    <row r="616" spans="1:6">
      <c r="A616" s="922"/>
      <c r="B616" s="975"/>
      <c r="C616" s="975"/>
      <c r="D616" s="975"/>
      <c r="E616" s="975"/>
      <c r="F616" s="922"/>
    </row>
    <row r="617" spans="1:6">
      <c r="A617" s="922"/>
      <c r="B617" s="975"/>
      <c r="C617" s="975"/>
      <c r="D617" s="975"/>
      <c r="E617" s="975"/>
      <c r="F617" s="922"/>
    </row>
    <row r="618" spans="1:6">
      <c r="A618" s="922"/>
      <c r="B618" s="975"/>
      <c r="C618" s="975"/>
      <c r="D618" s="975"/>
      <c r="E618" s="975"/>
      <c r="F618" s="922"/>
    </row>
    <row r="619" spans="1:6">
      <c r="A619" s="922"/>
      <c r="B619" s="975"/>
      <c r="C619" s="975"/>
      <c r="D619" s="975"/>
      <c r="E619" s="975"/>
      <c r="F619" s="922"/>
    </row>
    <row r="620" spans="1:6">
      <c r="A620" s="922"/>
      <c r="B620" s="975"/>
      <c r="C620" s="975"/>
      <c r="D620" s="975"/>
      <c r="E620" s="975"/>
      <c r="F620" s="922"/>
    </row>
    <row r="621" spans="1:6">
      <c r="A621" s="922"/>
      <c r="B621" s="975"/>
      <c r="C621" s="975"/>
      <c r="D621" s="975"/>
      <c r="E621" s="975"/>
      <c r="F621" s="922"/>
    </row>
    <row r="622" spans="1:6">
      <c r="A622" s="922"/>
      <c r="B622" s="975"/>
      <c r="C622" s="975"/>
      <c r="D622" s="975"/>
      <c r="E622" s="975"/>
      <c r="F622" s="922"/>
    </row>
    <row r="623" spans="1:6">
      <c r="A623" s="922"/>
      <c r="B623" s="975"/>
      <c r="C623" s="975"/>
      <c r="D623" s="975"/>
      <c r="E623" s="975"/>
      <c r="F623" s="922"/>
    </row>
    <row r="624" spans="1:6">
      <c r="A624" s="922"/>
      <c r="B624" s="975"/>
      <c r="C624" s="975"/>
      <c r="D624" s="975"/>
      <c r="E624" s="975"/>
      <c r="F624" s="922"/>
    </row>
    <row r="625" spans="1:6">
      <c r="A625" s="922"/>
      <c r="B625" s="975"/>
      <c r="C625" s="975"/>
      <c r="D625" s="975"/>
      <c r="E625" s="975"/>
      <c r="F625" s="922"/>
    </row>
    <row r="626" spans="1:6">
      <c r="A626" s="922"/>
      <c r="B626" s="975"/>
      <c r="C626" s="975"/>
      <c r="D626" s="975"/>
      <c r="E626" s="975"/>
      <c r="F626" s="922"/>
    </row>
    <row r="627" spans="1:6">
      <c r="A627" s="922"/>
      <c r="B627" s="975"/>
      <c r="C627" s="975"/>
      <c r="D627" s="975"/>
      <c r="E627" s="975"/>
      <c r="F627" s="922"/>
    </row>
    <row r="628" spans="1:6">
      <c r="A628" s="922"/>
      <c r="B628" s="975"/>
      <c r="C628" s="975"/>
      <c r="D628" s="975"/>
      <c r="E628" s="975"/>
      <c r="F628" s="922"/>
    </row>
    <row r="629" spans="1:6">
      <c r="A629" s="922"/>
      <c r="B629" s="975"/>
      <c r="C629" s="975"/>
      <c r="D629" s="975"/>
      <c r="E629" s="975"/>
      <c r="F629" s="922"/>
    </row>
    <row r="630" spans="1:6">
      <c r="A630" s="922"/>
      <c r="B630" s="975"/>
      <c r="C630" s="975"/>
      <c r="D630" s="975"/>
      <c r="E630" s="975"/>
      <c r="F630" s="922"/>
    </row>
    <row r="631" spans="1:6">
      <c r="A631" s="922"/>
      <c r="B631" s="975"/>
      <c r="C631" s="975"/>
      <c r="D631" s="975"/>
      <c r="E631" s="975"/>
      <c r="F631" s="922"/>
    </row>
    <row r="632" spans="1:6">
      <c r="A632" s="922"/>
      <c r="B632" s="975"/>
      <c r="C632" s="975"/>
      <c r="D632" s="975"/>
      <c r="E632" s="975"/>
      <c r="F632" s="922"/>
    </row>
    <row r="633" spans="1:6">
      <c r="A633" s="922"/>
      <c r="B633" s="975"/>
      <c r="C633" s="975"/>
      <c r="D633" s="975"/>
      <c r="E633" s="975"/>
      <c r="F633" s="922"/>
    </row>
    <row r="634" spans="1:6">
      <c r="A634" s="922"/>
      <c r="B634" s="975"/>
      <c r="C634" s="975"/>
      <c r="D634" s="975"/>
      <c r="E634" s="975"/>
      <c r="F634" s="922"/>
    </row>
    <row r="635" spans="1:6">
      <c r="A635" s="922"/>
      <c r="B635" s="975"/>
      <c r="C635" s="975"/>
      <c r="D635" s="975"/>
      <c r="E635" s="975"/>
      <c r="F635" s="922"/>
    </row>
    <row r="636" spans="1:6">
      <c r="A636" s="922"/>
      <c r="B636" s="975"/>
      <c r="C636" s="975"/>
      <c r="D636" s="975"/>
      <c r="E636" s="975"/>
      <c r="F636" s="922"/>
    </row>
    <row r="637" spans="1:6">
      <c r="A637" s="922"/>
      <c r="B637" s="975"/>
      <c r="C637" s="975"/>
      <c r="D637" s="975"/>
      <c r="E637" s="975"/>
      <c r="F637" s="922"/>
    </row>
    <row r="638" spans="1:6">
      <c r="A638" s="922"/>
      <c r="B638" s="975"/>
      <c r="C638" s="975"/>
      <c r="D638" s="975"/>
      <c r="E638" s="975"/>
      <c r="F638" s="922"/>
    </row>
    <row r="639" spans="1:6">
      <c r="A639" s="922"/>
      <c r="B639" s="975"/>
      <c r="C639" s="975"/>
      <c r="D639" s="975"/>
      <c r="E639" s="975"/>
      <c r="F639" s="922"/>
    </row>
    <row r="640" spans="1:6">
      <c r="A640" s="922"/>
      <c r="B640" s="975"/>
      <c r="C640" s="975"/>
      <c r="D640" s="975"/>
      <c r="E640" s="975"/>
      <c r="F640" s="922"/>
    </row>
    <row r="641" spans="1:6">
      <c r="A641" s="922"/>
      <c r="B641" s="975"/>
      <c r="C641" s="975"/>
      <c r="D641" s="975"/>
      <c r="E641" s="975"/>
      <c r="F641" s="922"/>
    </row>
    <row r="642" spans="1:6">
      <c r="A642" s="922"/>
      <c r="B642" s="975"/>
      <c r="C642" s="975"/>
      <c r="D642" s="975"/>
      <c r="E642" s="975"/>
      <c r="F642" s="922"/>
    </row>
    <row r="643" spans="1:6">
      <c r="A643" s="922"/>
      <c r="B643" s="975"/>
      <c r="C643" s="975"/>
      <c r="D643" s="975"/>
      <c r="E643" s="975"/>
      <c r="F643" s="922"/>
    </row>
    <row r="644" spans="1:6">
      <c r="A644" s="922"/>
      <c r="B644" s="975"/>
      <c r="C644" s="975"/>
      <c r="D644" s="975"/>
      <c r="E644" s="975"/>
      <c r="F644" s="922"/>
    </row>
    <row r="645" spans="1:6">
      <c r="A645" s="922"/>
      <c r="B645" s="975"/>
      <c r="C645" s="975"/>
      <c r="D645" s="975"/>
      <c r="E645" s="975"/>
      <c r="F645" s="922"/>
    </row>
    <row r="646" spans="1:6">
      <c r="A646" s="922"/>
      <c r="B646" s="975"/>
      <c r="C646" s="975"/>
      <c r="D646" s="975"/>
      <c r="E646" s="975"/>
      <c r="F646" s="922"/>
    </row>
    <row r="647" spans="1:6">
      <c r="A647" s="922"/>
      <c r="B647" s="975"/>
      <c r="C647" s="975"/>
      <c r="D647" s="975"/>
      <c r="E647" s="975"/>
      <c r="F647" s="922"/>
    </row>
    <row r="648" spans="1:6">
      <c r="A648" s="922"/>
      <c r="B648" s="975"/>
      <c r="C648" s="975"/>
      <c r="D648" s="975"/>
      <c r="E648" s="975"/>
      <c r="F648" s="922"/>
    </row>
    <row r="649" spans="1:6">
      <c r="A649" s="922"/>
      <c r="B649" s="975"/>
      <c r="C649" s="975"/>
      <c r="D649" s="975"/>
      <c r="E649" s="975"/>
      <c r="F649" s="922"/>
    </row>
    <row r="650" spans="1:6">
      <c r="A650" s="922"/>
      <c r="B650" s="975"/>
      <c r="C650" s="975"/>
      <c r="D650" s="975"/>
      <c r="E650" s="975"/>
      <c r="F650" s="922"/>
    </row>
    <row r="651" spans="1:6">
      <c r="A651" s="922"/>
      <c r="B651" s="975"/>
      <c r="C651" s="975"/>
      <c r="D651" s="975"/>
      <c r="E651" s="975"/>
      <c r="F651" s="922"/>
    </row>
    <row r="652" spans="1:6">
      <c r="A652" s="922"/>
      <c r="B652" s="975"/>
      <c r="C652" s="975"/>
      <c r="D652" s="975"/>
      <c r="E652" s="975"/>
      <c r="F652" s="922"/>
    </row>
    <row r="653" spans="1:6">
      <c r="A653" s="922"/>
      <c r="B653" s="975"/>
      <c r="C653" s="975"/>
      <c r="D653" s="975"/>
      <c r="E653" s="975"/>
      <c r="F653" s="922"/>
    </row>
    <row r="654" spans="1:6">
      <c r="A654" s="922"/>
      <c r="B654" s="975"/>
      <c r="C654" s="975"/>
      <c r="D654" s="975"/>
      <c r="E654" s="975"/>
      <c r="F654" s="922"/>
    </row>
    <row r="655" spans="1:6">
      <c r="A655" s="922"/>
      <c r="B655" s="975"/>
      <c r="C655" s="975"/>
      <c r="D655" s="975"/>
      <c r="E655" s="975"/>
      <c r="F655" s="922"/>
    </row>
    <row r="656" spans="1:6">
      <c r="A656" s="922"/>
      <c r="B656" s="975"/>
      <c r="C656" s="975"/>
      <c r="D656" s="975"/>
      <c r="E656" s="975"/>
      <c r="F656" s="922"/>
    </row>
    <row r="657" spans="1:6">
      <c r="A657" s="922"/>
      <c r="B657" s="975"/>
      <c r="C657" s="975"/>
      <c r="D657" s="975"/>
      <c r="E657" s="975"/>
      <c r="F657" s="922"/>
    </row>
    <row r="658" spans="1:6">
      <c r="A658" s="922"/>
      <c r="B658" s="975"/>
      <c r="C658" s="975"/>
      <c r="D658" s="975"/>
      <c r="E658" s="975"/>
      <c r="F658" s="922"/>
    </row>
    <row r="659" spans="1:6">
      <c r="A659" s="922"/>
      <c r="B659" s="975"/>
      <c r="C659" s="975"/>
      <c r="D659" s="975"/>
      <c r="E659" s="975"/>
      <c r="F659" s="922"/>
    </row>
    <row r="660" spans="1:6">
      <c r="A660" s="922"/>
      <c r="B660" s="975"/>
      <c r="C660" s="975"/>
      <c r="D660" s="975"/>
      <c r="E660" s="975"/>
      <c r="F660" s="922"/>
    </row>
    <row r="661" spans="1:6">
      <c r="A661" s="922"/>
      <c r="B661" s="975"/>
      <c r="C661" s="975"/>
      <c r="D661" s="975"/>
      <c r="E661" s="975"/>
      <c r="F661" s="922"/>
    </row>
    <row r="662" spans="1:6">
      <c r="A662" s="922"/>
      <c r="B662" s="975"/>
      <c r="C662" s="975"/>
      <c r="D662" s="975"/>
      <c r="E662" s="975"/>
      <c r="F662" s="922"/>
    </row>
    <row r="663" spans="1:6">
      <c r="A663" s="922"/>
      <c r="B663" s="975"/>
      <c r="C663" s="975"/>
      <c r="D663" s="975"/>
      <c r="E663" s="975"/>
      <c r="F663" s="922"/>
    </row>
    <row r="664" spans="1:6">
      <c r="A664" s="922"/>
      <c r="B664" s="975"/>
      <c r="C664" s="975"/>
      <c r="D664" s="975"/>
      <c r="E664" s="975"/>
      <c r="F664" s="922"/>
    </row>
    <row r="665" spans="1:6">
      <c r="A665" s="922"/>
      <c r="B665" s="975"/>
      <c r="C665" s="975"/>
      <c r="D665" s="975"/>
      <c r="E665" s="975"/>
      <c r="F665" s="922"/>
    </row>
    <row r="666" spans="1:6">
      <c r="A666" s="922"/>
      <c r="B666" s="975"/>
      <c r="C666" s="975"/>
      <c r="D666" s="975"/>
      <c r="E666" s="975"/>
      <c r="F666" s="922"/>
    </row>
    <row r="667" spans="1:6">
      <c r="A667" s="922"/>
      <c r="B667" s="975"/>
      <c r="C667" s="975"/>
      <c r="D667" s="975"/>
      <c r="E667" s="975"/>
      <c r="F667" s="922"/>
    </row>
    <row r="668" spans="1:6">
      <c r="A668" s="922"/>
      <c r="B668" s="975"/>
      <c r="C668" s="975"/>
      <c r="D668" s="975"/>
      <c r="E668" s="975"/>
      <c r="F668" s="922"/>
    </row>
    <row r="669" spans="1:6">
      <c r="A669" s="922"/>
      <c r="B669" s="975"/>
      <c r="C669" s="975"/>
      <c r="D669" s="975"/>
      <c r="E669" s="975"/>
      <c r="F669" s="922"/>
    </row>
    <row r="670" spans="1:6">
      <c r="A670" s="922"/>
      <c r="B670" s="975"/>
      <c r="C670" s="975"/>
      <c r="D670" s="975"/>
      <c r="E670" s="975"/>
      <c r="F670" s="922"/>
    </row>
    <row r="671" spans="1:6">
      <c r="A671" s="922"/>
      <c r="B671" s="975"/>
      <c r="C671" s="975"/>
      <c r="D671" s="975"/>
      <c r="E671" s="975"/>
      <c r="F671" s="922"/>
    </row>
    <row r="672" spans="1:6">
      <c r="A672" s="922"/>
      <c r="B672" s="975"/>
      <c r="C672" s="975"/>
      <c r="D672" s="975"/>
      <c r="E672" s="975"/>
      <c r="F672" s="922"/>
    </row>
    <row r="673" spans="1:6">
      <c r="A673" s="922"/>
      <c r="B673" s="975"/>
      <c r="C673" s="975"/>
      <c r="D673" s="975"/>
      <c r="E673" s="975"/>
      <c r="F673" s="922"/>
    </row>
    <row r="674" spans="1:6">
      <c r="A674" s="922"/>
      <c r="B674" s="975"/>
      <c r="C674" s="975"/>
      <c r="D674" s="975"/>
      <c r="E674" s="975"/>
      <c r="F674" s="922"/>
    </row>
    <row r="675" spans="1:6">
      <c r="A675" s="922"/>
      <c r="B675" s="975"/>
      <c r="C675" s="975"/>
      <c r="D675" s="975"/>
      <c r="E675" s="975"/>
      <c r="F675" s="922"/>
    </row>
    <row r="676" spans="1:6">
      <c r="A676" s="922"/>
      <c r="B676" s="975"/>
      <c r="C676" s="975"/>
      <c r="D676" s="975"/>
      <c r="E676" s="975"/>
      <c r="F676" s="922"/>
    </row>
    <row r="677" spans="1:6">
      <c r="A677" s="922"/>
      <c r="B677" s="975"/>
      <c r="C677" s="975"/>
      <c r="D677" s="975"/>
      <c r="E677" s="975"/>
      <c r="F677" s="922"/>
    </row>
    <row r="678" spans="1:6">
      <c r="A678" s="922"/>
      <c r="B678" s="975"/>
      <c r="C678" s="975"/>
      <c r="D678" s="975"/>
      <c r="E678" s="975"/>
      <c r="F678" s="922"/>
    </row>
    <row r="679" spans="1:6">
      <c r="A679" s="922"/>
      <c r="B679" s="975"/>
      <c r="C679" s="975"/>
      <c r="D679" s="975"/>
      <c r="E679" s="975"/>
      <c r="F679" s="922"/>
    </row>
    <row r="680" spans="1:6">
      <c r="A680" s="922"/>
      <c r="B680" s="975"/>
      <c r="C680" s="975"/>
      <c r="D680" s="975"/>
      <c r="E680" s="975"/>
      <c r="F680" s="922"/>
    </row>
    <row r="681" spans="1:6">
      <c r="A681" s="922"/>
      <c r="B681" s="975"/>
      <c r="C681" s="975"/>
      <c r="D681" s="975"/>
      <c r="E681" s="975"/>
      <c r="F681" s="922"/>
    </row>
    <row r="682" spans="1:6">
      <c r="A682" s="922"/>
      <c r="B682" s="975"/>
      <c r="C682" s="975"/>
      <c r="D682" s="975"/>
      <c r="E682" s="975"/>
      <c r="F682" s="922"/>
    </row>
    <row r="683" spans="1:6">
      <c r="A683" s="922"/>
      <c r="B683" s="975"/>
      <c r="C683" s="975"/>
      <c r="D683" s="975"/>
      <c r="E683" s="975"/>
      <c r="F683" s="922"/>
    </row>
    <row r="684" spans="1:6">
      <c r="A684" s="922"/>
      <c r="B684" s="975"/>
      <c r="C684" s="975"/>
      <c r="D684" s="975"/>
      <c r="E684" s="975"/>
      <c r="F684" s="922"/>
    </row>
    <row r="685" spans="1:6">
      <c r="A685" s="922"/>
      <c r="B685" s="975"/>
      <c r="C685" s="975"/>
      <c r="D685" s="975"/>
      <c r="E685" s="975"/>
      <c r="F685" s="922"/>
    </row>
    <row r="686" spans="1:6">
      <c r="A686" s="922"/>
      <c r="B686" s="975"/>
      <c r="C686" s="975"/>
      <c r="D686" s="975"/>
      <c r="E686" s="975"/>
      <c r="F686" s="922"/>
    </row>
    <row r="687" spans="1:6">
      <c r="A687" s="922"/>
      <c r="B687" s="975"/>
      <c r="C687" s="975"/>
      <c r="D687" s="975"/>
      <c r="E687" s="975"/>
      <c r="F687" s="922"/>
    </row>
    <row r="688" spans="1:6">
      <c r="A688" s="922"/>
      <c r="B688" s="975"/>
      <c r="C688" s="975"/>
      <c r="D688" s="975"/>
      <c r="E688" s="975"/>
      <c r="F688" s="922"/>
    </row>
    <row r="689" spans="1:6">
      <c r="A689" s="922"/>
      <c r="B689" s="975"/>
      <c r="C689" s="975"/>
      <c r="D689" s="975"/>
      <c r="E689" s="975"/>
      <c r="F689" s="922"/>
    </row>
    <row r="690" spans="1:6">
      <c r="A690" s="922"/>
      <c r="B690" s="975"/>
      <c r="C690" s="975"/>
      <c r="D690" s="975"/>
      <c r="E690" s="975"/>
      <c r="F690" s="922"/>
    </row>
    <row r="691" spans="1:6">
      <c r="A691" s="922"/>
      <c r="B691" s="975"/>
      <c r="C691" s="975"/>
      <c r="D691" s="975"/>
      <c r="E691" s="975"/>
      <c r="F691" s="922"/>
    </row>
    <row r="692" spans="1:6">
      <c r="A692" s="922"/>
      <c r="B692" s="975"/>
      <c r="C692" s="975"/>
      <c r="D692" s="975"/>
      <c r="E692" s="975"/>
      <c r="F692" s="922"/>
    </row>
    <row r="693" spans="1:6">
      <c r="A693" s="922"/>
      <c r="B693" s="975"/>
      <c r="C693" s="975"/>
      <c r="D693" s="975"/>
      <c r="E693" s="975"/>
      <c r="F693" s="922"/>
    </row>
    <row r="694" spans="1:6">
      <c r="A694" s="922"/>
      <c r="B694" s="975"/>
      <c r="C694" s="975"/>
      <c r="D694" s="975"/>
      <c r="E694" s="975"/>
      <c r="F694" s="922"/>
    </row>
    <row r="695" spans="1:6">
      <c r="A695" s="922"/>
      <c r="B695" s="975"/>
      <c r="C695" s="975"/>
      <c r="D695" s="975"/>
      <c r="E695" s="975"/>
      <c r="F695" s="922"/>
    </row>
    <row r="696" spans="1:6">
      <c r="A696" s="922"/>
      <c r="B696" s="975"/>
      <c r="C696" s="975"/>
      <c r="D696" s="975"/>
      <c r="E696" s="975"/>
      <c r="F696" s="922"/>
    </row>
    <row r="697" spans="1:6">
      <c r="A697" s="922"/>
      <c r="B697" s="975"/>
      <c r="C697" s="975"/>
      <c r="D697" s="975"/>
      <c r="E697" s="975"/>
      <c r="F697" s="922"/>
    </row>
    <row r="698" spans="1:6">
      <c r="A698" s="922"/>
      <c r="B698" s="975"/>
      <c r="C698" s="975"/>
      <c r="D698" s="975"/>
      <c r="E698" s="975"/>
      <c r="F698" s="922"/>
    </row>
    <row r="699" spans="1:6">
      <c r="A699" s="922"/>
      <c r="B699" s="975"/>
      <c r="C699" s="975"/>
      <c r="D699" s="975"/>
      <c r="E699" s="975"/>
      <c r="F699" s="922"/>
    </row>
    <row r="700" spans="1:6">
      <c r="A700" s="922"/>
      <c r="B700" s="975"/>
      <c r="C700" s="975"/>
      <c r="D700" s="975"/>
      <c r="E700" s="975"/>
      <c r="F700" s="922"/>
    </row>
    <row r="701" spans="1:6">
      <c r="A701" s="922"/>
      <c r="B701" s="975"/>
      <c r="C701" s="975"/>
      <c r="D701" s="975"/>
      <c r="E701" s="975"/>
      <c r="F701" s="922"/>
    </row>
    <row r="702" spans="1:6">
      <c r="A702" s="922"/>
      <c r="B702" s="975"/>
      <c r="C702" s="975"/>
      <c r="D702" s="975"/>
      <c r="E702" s="975"/>
      <c r="F702" s="922"/>
    </row>
    <row r="703" spans="1:6">
      <c r="A703" s="922"/>
      <c r="B703" s="975"/>
      <c r="C703" s="975"/>
      <c r="D703" s="975"/>
      <c r="E703" s="975"/>
      <c r="F703" s="922"/>
    </row>
    <row r="704" spans="1:6">
      <c r="A704" s="922"/>
      <c r="B704" s="975"/>
      <c r="C704" s="975"/>
      <c r="D704" s="975"/>
      <c r="E704" s="975"/>
      <c r="F704" s="922"/>
    </row>
    <row r="705" spans="1:6">
      <c r="A705" s="922"/>
      <c r="B705" s="975"/>
      <c r="C705" s="975"/>
      <c r="D705" s="975"/>
      <c r="E705" s="975"/>
      <c r="F705" s="922"/>
    </row>
    <row r="706" spans="1:6">
      <c r="A706" s="922"/>
      <c r="B706" s="975"/>
      <c r="C706" s="975"/>
      <c r="D706" s="975"/>
      <c r="E706" s="975"/>
      <c r="F706" s="922"/>
    </row>
    <row r="707" spans="1:6">
      <c r="A707" s="922"/>
      <c r="B707" s="975"/>
      <c r="C707" s="975"/>
      <c r="D707" s="975"/>
      <c r="E707" s="975"/>
      <c r="F707" s="922"/>
    </row>
    <row r="708" spans="1:6">
      <c r="A708" s="922"/>
      <c r="B708" s="975"/>
      <c r="C708" s="975"/>
      <c r="D708" s="975"/>
      <c r="E708" s="975"/>
      <c r="F708" s="922"/>
    </row>
    <row r="709" spans="1:6">
      <c r="A709" s="922"/>
      <c r="B709" s="975"/>
      <c r="C709" s="975"/>
      <c r="D709" s="975"/>
      <c r="E709" s="975"/>
      <c r="F709" s="922"/>
    </row>
    <row r="710" spans="1:6">
      <c r="A710" s="922"/>
      <c r="B710" s="975"/>
      <c r="C710" s="975"/>
      <c r="D710" s="975"/>
      <c r="E710" s="975"/>
      <c r="F710" s="922"/>
    </row>
    <row r="711" spans="1:6">
      <c r="A711" s="922"/>
      <c r="B711" s="975"/>
      <c r="C711" s="975"/>
      <c r="D711" s="975"/>
      <c r="E711" s="975"/>
      <c r="F711" s="922"/>
    </row>
    <row r="712" spans="1:6">
      <c r="A712" s="922"/>
      <c r="B712" s="975"/>
      <c r="C712" s="975"/>
      <c r="D712" s="975"/>
      <c r="E712" s="975"/>
      <c r="F712" s="922"/>
    </row>
    <row r="713" spans="1:6">
      <c r="A713" s="922"/>
      <c r="B713" s="975"/>
      <c r="C713" s="975"/>
      <c r="D713" s="975"/>
      <c r="E713" s="975"/>
      <c r="F713" s="922"/>
    </row>
    <row r="714" spans="1:6">
      <c r="A714" s="922"/>
      <c r="B714" s="975"/>
      <c r="C714" s="975"/>
      <c r="D714" s="975"/>
      <c r="E714" s="975"/>
      <c r="F714" s="922"/>
    </row>
    <row r="715" spans="1:6">
      <c r="A715" s="922"/>
      <c r="B715" s="975"/>
      <c r="C715" s="975"/>
      <c r="D715" s="975"/>
      <c r="E715" s="975"/>
      <c r="F715" s="922"/>
    </row>
    <row r="716" spans="1:6">
      <c r="A716" s="922"/>
      <c r="B716" s="975"/>
      <c r="C716" s="975"/>
      <c r="D716" s="975"/>
      <c r="E716" s="975"/>
      <c r="F716" s="922"/>
    </row>
    <row r="717" spans="1:6">
      <c r="A717" s="922"/>
      <c r="B717" s="975"/>
      <c r="C717" s="975"/>
      <c r="D717" s="975"/>
      <c r="E717" s="975"/>
      <c r="F717" s="922"/>
    </row>
    <row r="718" spans="1:6">
      <c r="A718" s="922"/>
      <c r="B718" s="975"/>
      <c r="C718" s="975"/>
      <c r="D718" s="975"/>
      <c r="E718" s="975"/>
      <c r="F718" s="922"/>
    </row>
    <row r="719" spans="1:6">
      <c r="A719" s="922"/>
      <c r="B719" s="975"/>
      <c r="C719" s="975"/>
      <c r="D719" s="975"/>
      <c r="E719" s="975"/>
      <c r="F719" s="922"/>
    </row>
    <row r="720" spans="1:6">
      <c r="A720" s="922"/>
      <c r="B720" s="975"/>
      <c r="C720" s="975"/>
      <c r="D720" s="975"/>
      <c r="E720" s="975"/>
      <c r="F720" s="922"/>
    </row>
    <row r="721" spans="1:6">
      <c r="A721" s="922"/>
      <c r="B721" s="975"/>
      <c r="C721" s="975"/>
      <c r="D721" s="975"/>
      <c r="E721" s="975"/>
      <c r="F721" s="922"/>
    </row>
    <row r="722" spans="1:6">
      <c r="A722" s="922"/>
      <c r="B722" s="975"/>
      <c r="C722" s="975"/>
      <c r="D722" s="975"/>
      <c r="E722" s="975"/>
      <c r="F722" s="922"/>
    </row>
    <row r="723" spans="1:6">
      <c r="A723" s="922"/>
      <c r="B723" s="975"/>
      <c r="C723" s="975"/>
      <c r="D723" s="975"/>
      <c r="E723" s="975"/>
      <c r="F723" s="922"/>
    </row>
    <row r="724" spans="1:6">
      <c r="A724" s="922"/>
      <c r="B724" s="975"/>
      <c r="C724" s="975"/>
      <c r="D724" s="975"/>
      <c r="E724" s="975"/>
      <c r="F724" s="922"/>
    </row>
    <row r="725" spans="1:6">
      <c r="A725" s="922"/>
      <c r="B725" s="975"/>
      <c r="C725" s="975"/>
      <c r="D725" s="975"/>
      <c r="E725" s="975"/>
      <c r="F725" s="922"/>
    </row>
    <row r="726" spans="1:6">
      <c r="A726" s="922"/>
      <c r="B726" s="975"/>
      <c r="C726" s="975"/>
      <c r="D726" s="975"/>
      <c r="E726" s="975"/>
      <c r="F726" s="922"/>
    </row>
    <row r="727" spans="1:6">
      <c r="A727" s="922"/>
      <c r="B727" s="975"/>
      <c r="C727" s="975"/>
      <c r="D727" s="975"/>
      <c r="E727" s="975"/>
      <c r="F727" s="922"/>
    </row>
    <row r="728" spans="1:6">
      <c r="A728" s="922"/>
      <c r="B728" s="975"/>
      <c r="C728" s="975"/>
      <c r="D728" s="975"/>
      <c r="E728" s="975"/>
      <c r="F728" s="922"/>
    </row>
    <row r="729" spans="1:6">
      <c r="A729" s="922"/>
      <c r="B729" s="975"/>
      <c r="C729" s="975"/>
      <c r="D729" s="975"/>
      <c r="E729" s="975"/>
      <c r="F729" s="922"/>
    </row>
    <row r="730" spans="1:6">
      <c r="A730" s="922"/>
      <c r="B730" s="975"/>
      <c r="C730" s="975"/>
      <c r="D730" s="975"/>
      <c r="E730" s="975"/>
      <c r="F730" s="922"/>
    </row>
    <row r="731" spans="1:6">
      <c r="A731" s="922"/>
      <c r="B731" s="975"/>
      <c r="C731" s="975"/>
      <c r="D731" s="975"/>
      <c r="E731" s="975"/>
      <c r="F731" s="922"/>
    </row>
    <row r="732" spans="1:6">
      <c r="A732" s="922"/>
      <c r="B732" s="975"/>
      <c r="C732" s="975"/>
      <c r="D732" s="975"/>
      <c r="E732" s="975"/>
      <c r="F732" s="922"/>
    </row>
    <row r="733" spans="1:6">
      <c r="A733" s="922"/>
      <c r="B733" s="975"/>
      <c r="C733" s="975"/>
      <c r="D733" s="975"/>
      <c r="E733" s="975"/>
      <c r="F733" s="922"/>
    </row>
    <row r="734" spans="1:6">
      <c r="A734" s="922"/>
      <c r="B734" s="975"/>
      <c r="C734" s="975"/>
      <c r="D734" s="975"/>
      <c r="E734" s="975"/>
      <c r="F734" s="922"/>
    </row>
    <row r="735" spans="1:6">
      <c r="A735" s="922"/>
      <c r="B735" s="975"/>
      <c r="C735" s="975"/>
      <c r="D735" s="975"/>
      <c r="E735" s="975"/>
      <c r="F735" s="922"/>
    </row>
    <row r="736" spans="1:6">
      <c r="A736" s="922"/>
      <c r="B736" s="975"/>
      <c r="C736" s="975"/>
      <c r="D736" s="975"/>
      <c r="E736" s="975"/>
      <c r="F736" s="922"/>
    </row>
    <row r="737" spans="1:6">
      <c r="A737" s="922"/>
      <c r="B737" s="975"/>
      <c r="C737" s="975"/>
      <c r="D737" s="975"/>
      <c r="E737" s="975"/>
      <c r="F737" s="922"/>
    </row>
    <row r="738" spans="1:6">
      <c r="A738" s="922"/>
      <c r="B738" s="975"/>
      <c r="C738" s="975"/>
      <c r="D738" s="975"/>
      <c r="E738" s="975"/>
      <c r="F738" s="922"/>
    </row>
    <row r="739" spans="1:6">
      <c r="A739" s="922"/>
      <c r="B739" s="975"/>
      <c r="C739" s="975"/>
      <c r="D739" s="975"/>
      <c r="E739" s="975"/>
      <c r="F739" s="922"/>
    </row>
    <row r="740" spans="1:6">
      <c r="A740" s="922"/>
      <c r="B740" s="975"/>
      <c r="C740" s="975"/>
      <c r="D740" s="975"/>
      <c r="E740" s="975"/>
      <c r="F740" s="922"/>
    </row>
    <row r="741" spans="1:6">
      <c r="A741" s="922"/>
      <c r="B741" s="975"/>
      <c r="C741" s="975"/>
      <c r="D741" s="975"/>
      <c r="E741" s="975"/>
      <c r="F741" s="922"/>
    </row>
    <row r="742" spans="1:6">
      <c r="A742" s="922"/>
      <c r="B742" s="975"/>
      <c r="C742" s="975"/>
      <c r="D742" s="975"/>
      <c r="E742" s="975"/>
      <c r="F742" s="922"/>
    </row>
    <row r="743" spans="1:6">
      <c r="A743" s="922"/>
      <c r="B743" s="975"/>
      <c r="C743" s="975"/>
      <c r="D743" s="975"/>
      <c r="E743" s="975"/>
      <c r="F743" s="922"/>
    </row>
    <row r="744" spans="1:6">
      <c r="A744" s="922"/>
      <c r="B744" s="975"/>
      <c r="C744" s="975"/>
      <c r="D744" s="975"/>
      <c r="E744" s="975"/>
      <c r="F744" s="922"/>
    </row>
    <row r="745" spans="1:6">
      <c r="A745" s="922"/>
      <c r="B745" s="975"/>
      <c r="C745" s="975"/>
      <c r="D745" s="975"/>
      <c r="E745" s="975"/>
      <c r="F745" s="922"/>
    </row>
    <row r="746" spans="1:6">
      <c r="A746" s="922"/>
      <c r="B746" s="975"/>
      <c r="C746" s="975"/>
      <c r="D746" s="975"/>
      <c r="E746" s="975"/>
      <c r="F746" s="922"/>
    </row>
    <row r="747" spans="1:6">
      <c r="A747" s="922"/>
      <c r="B747" s="975"/>
      <c r="C747" s="975"/>
      <c r="D747" s="975"/>
      <c r="E747" s="975"/>
      <c r="F747" s="922"/>
    </row>
    <row r="748" spans="1:6">
      <c r="A748" s="922"/>
      <c r="B748" s="975"/>
      <c r="C748" s="975"/>
      <c r="D748" s="975"/>
      <c r="E748" s="975"/>
      <c r="F748" s="922"/>
    </row>
    <row r="749" spans="1:6">
      <c r="A749" s="922"/>
      <c r="B749" s="975"/>
      <c r="C749" s="975"/>
      <c r="D749" s="975"/>
      <c r="E749" s="975"/>
      <c r="F749" s="922"/>
    </row>
    <row r="750" spans="1:6">
      <c r="A750" s="922"/>
      <c r="B750" s="975"/>
      <c r="C750" s="975"/>
      <c r="D750" s="975"/>
      <c r="E750" s="975"/>
      <c r="F750" s="922"/>
    </row>
    <row r="751" spans="1:6">
      <c r="A751" s="922"/>
      <c r="B751" s="975"/>
      <c r="C751" s="975"/>
      <c r="D751" s="975"/>
      <c r="E751" s="975"/>
      <c r="F751" s="922"/>
    </row>
    <row r="752" spans="1:6">
      <c r="A752" s="922"/>
      <c r="B752" s="975"/>
      <c r="C752" s="975"/>
      <c r="D752" s="975"/>
      <c r="E752" s="975"/>
      <c r="F752" s="922"/>
    </row>
    <row r="753" spans="1:6">
      <c r="A753" s="922"/>
      <c r="B753" s="975"/>
      <c r="C753" s="975"/>
      <c r="D753" s="975"/>
      <c r="E753" s="975"/>
      <c r="F753" s="922"/>
    </row>
    <row r="754" spans="1:6">
      <c r="A754" s="922"/>
      <c r="B754" s="975"/>
      <c r="C754" s="975"/>
      <c r="D754" s="975"/>
      <c r="E754" s="975"/>
      <c r="F754" s="922"/>
    </row>
    <row r="755" spans="1:6">
      <c r="A755" s="922"/>
      <c r="B755" s="975"/>
      <c r="C755" s="975"/>
      <c r="D755" s="975"/>
      <c r="E755" s="975"/>
      <c r="F755" s="922"/>
    </row>
    <row r="756" spans="1:6">
      <c r="A756" s="922"/>
      <c r="B756" s="975"/>
      <c r="C756" s="975"/>
      <c r="D756" s="975"/>
      <c r="E756" s="975"/>
      <c r="F756" s="922"/>
    </row>
    <row r="757" spans="1:6">
      <c r="A757" s="922"/>
      <c r="B757" s="975"/>
      <c r="C757" s="975"/>
      <c r="D757" s="975"/>
      <c r="E757" s="975"/>
      <c r="F757" s="922"/>
    </row>
    <row r="758" spans="1:6">
      <c r="A758" s="922"/>
      <c r="B758" s="975"/>
      <c r="C758" s="975"/>
      <c r="D758" s="975"/>
      <c r="E758" s="975"/>
      <c r="F758" s="922"/>
    </row>
    <row r="759" spans="1:6">
      <c r="A759" s="922"/>
      <c r="B759" s="975"/>
      <c r="C759" s="975"/>
      <c r="D759" s="975"/>
      <c r="E759" s="975"/>
      <c r="F759" s="922"/>
    </row>
    <row r="760" spans="1:6">
      <c r="A760" s="922"/>
      <c r="B760" s="975"/>
      <c r="C760" s="975"/>
      <c r="D760" s="975"/>
      <c r="E760" s="975"/>
      <c r="F760" s="922"/>
    </row>
    <row r="761" spans="1:6">
      <c r="A761" s="922"/>
      <c r="B761" s="975"/>
      <c r="C761" s="975"/>
      <c r="D761" s="975"/>
      <c r="E761" s="975"/>
      <c r="F761" s="922"/>
    </row>
    <row r="762" spans="1:6">
      <c r="A762" s="922"/>
      <c r="B762" s="975"/>
      <c r="C762" s="975"/>
      <c r="D762" s="975"/>
      <c r="E762" s="975"/>
      <c r="F762" s="922"/>
    </row>
    <row r="763" spans="1:6">
      <c r="A763" s="922"/>
      <c r="B763" s="975"/>
      <c r="C763" s="975"/>
      <c r="D763" s="975"/>
      <c r="E763" s="975"/>
      <c r="F763" s="922"/>
    </row>
    <row r="764" spans="1:6">
      <c r="A764" s="922"/>
      <c r="B764" s="975"/>
      <c r="C764" s="975"/>
      <c r="D764" s="975"/>
      <c r="E764" s="975"/>
      <c r="F764" s="922"/>
    </row>
    <row r="765" spans="1:6">
      <c r="A765" s="922"/>
      <c r="B765" s="975"/>
      <c r="C765" s="975"/>
      <c r="D765" s="975"/>
      <c r="E765" s="975"/>
      <c r="F765" s="922"/>
    </row>
    <row r="766" spans="1:6">
      <c r="A766" s="922"/>
      <c r="B766" s="975"/>
      <c r="C766" s="975"/>
      <c r="D766" s="975"/>
      <c r="E766" s="975"/>
      <c r="F766" s="922"/>
    </row>
    <row r="767" spans="1:6">
      <c r="A767" s="922"/>
      <c r="B767" s="975"/>
      <c r="C767" s="975"/>
      <c r="D767" s="975"/>
      <c r="E767" s="975"/>
      <c r="F767" s="922"/>
    </row>
    <row r="768" spans="1:6">
      <c r="A768" s="922"/>
      <c r="B768" s="975"/>
      <c r="C768" s="975"/>
      <c r="D768" s="975"/>
      <c r="E768" s="975"/>
      <c r="F768" s="922"/>
    </row>
    <row r="769" spans="1:6">
      <c r="A769" s="922"/>
      <c r="B769" s="975"/>
      <c r="C769" s="975"/>
      <c r="D769" s="975"/>
      <c r="E769" s="975"/>
      <c r="F769" s="922"/>
    </row>
    <row r="770" spans="1:6">
      <c r="A770" s="922"/>
      <c r="B770" s="975"/>
      <c r="C770" s="975"/>
      <c r="D770" s="975"/>
      <c r="E770" s="975"/>
      <c r="F770" s="922"/>
    </row>
    <row r="771" spans="1:6">
      <c r="A771" s="922"/>
      <c r="B771" s="975"/>
      <c r="C771" s="975"/>
      <c r="D771" s="975"/>
      <c r="E771" s="975"/>
      <c r="F771" s="922"/>
    </row>
    <row r="772" spans="1:6">
      <c r="A772" s="922"/>
      <c r="B772" s="975"/>
      <c r="C772" s="975"/>
      <c r="D772" s="975"/>
      <c r="E772" s="975"/>
      <c r="F772" s="922"/>
    </row>
    <row r="773" spans="1:6">
      <c r="A773" s="922"/>
      <c r="B773" s="975"/>
      <c r="C773" s="975"/>
      <c r="D773" s="975"/>
      <c r="E773" s="975"/>
      <c r="F773" s="922"/>
    </row>
    <row r="774" spans="1:6">
      <c r="A774" s="922"/>
      <c r="B774" s="975"/>
      <c r="C774" s="975"/>
      <c r="D774" s="975"/>
      <c r="E774" s="975"/>
      <c r="F774" s="922"/>
    </row>
    <row r="775" spans="1:6">
      <c r="A775" s="922"/>
      <c r="B775" s="975"/>
      <c r="C775" s="975"/>
      <c r="D775" s="975"/>
      <c r="E775" s="975"/>
      <c r="F775" s="922"/>
    </row>
    <row r="776" spans="1:6">
      <c r="A776" s="922"/>
      <c r="B776" s="975"/>
      <c r="C776" s="975"/>
      <c r="D776" s="975"/>
      <c r="E776" s="975"/>
      <c r="F776" s="922"/>
    </row>
    <row r="777" spans="1:6">
      <c r="A777" s="922"/>
      <c r="B777" s="975"/>
      <c r="C777" s="975"/>
      <c r="D777" s="975"/>
      <c r="E777" s="975"/>
      <c r="F777" s="922"/>
    </row>
    <row r="778" spans="1:6">
      <c r="A778" s="922"/>
      <c r="B778" s="975"/>
      <c r="C778" s="975"/>
      <c r="D778" s="975"/>
      <c r="E778" s="975"/>
      <c r="F778" s="922"/>
    </row>
    <row r="779" spans="1:6">
      <c r="A779" s="922"/>
      <c r="B779" s="975"/>
      <c r="C779" s="975"/>
      <c r="D779" s="975"/>
      <c r="E779" s="975"/>
      <c r="F779" s="922"/>
    </row>
    <row r="780" spans="1:6">
      <c r="A780" s="922"/>
      <c r="B780" s="975"/>
      <c r="C780" s="975"/>
      <c r="D780" s="975"/>
      <c r="E780" s="975"/>
      <c r="F780" s="922"/>
    </row>
    <row r="781" spans="1:6">
      <c r="A781" s="922"/>
      <c r="B781" s="975"/>
      <c r="C781" s="975"/>
      <c r="D781" s="975"/>
      <c r="E781" s="975"/>
      <c r="F781" s="922"/>
    </row>
    <row r="782" spans="1:6">
      <c r="A782" s="922"/>
      <c r="B782" s="975"/>
      <c r="C782" s="975"/>
      <c r="D782" s="975"/>
      <c r="E782" s="975"/>
      <c r="F782" s="922"/>
    </row>
    <row r="783" spans="1:6">
      <c r="A783" s="922"/>
      <c r="B783" s="975"/>
      <c r="C783" s="975"/>
      <c r="D783" s="975"/>
      <c r="E783" s="975"/>
      <c r="F783" s="922"/>
    </row>
    <row r="784" spans="1:6">
      <c r="A784" s="922"/>
      <c r="B784" s="975"/>
      <c r="C784" s="975"/>
      <c r="D784" s="975"/>
      <c r="E784" s="975"/>
      <c r="F784" s="922"/>
    </row>
    <row r="785" spans="1:6">
      <c r="A785" s="922"/>
      <c r="B785" s="975"/>
      <c r="C785" s="975"/>
      <c r="D785" s="975"/>
      <c r="E785" s="975"/>
      <c r="F785" s="922"/>
    </row>
    <row r="786" spans="1:6">
      <c r="A786" s="922"/>
      <c r="B786" s="975"/>
      <c r="C786" s="975"/>
      <c r="D786" s="975"/>
      <c r="E786" s="975"/>
      <c r="F786" s="922"/>
    </row>
    <row r="787" spans="1:6">
      <c r="A787" s="922"/>
      <c r="B787" s="975"/>
      <c r="C787" s="975"/>
      <c r="D787" s="975"/>
      <c r="E787" s="975"/>
      <c r="F787" s="922"/>
    </row>
    <row r="788" spans="1:6">
      <c r="A788" s="922"/>
      <c r="B788" s="975"/>
      <c r="C788" s="975"/>
      <c r="D788" s="975"/>
      <c r="E788" s="975"/>
      <c r="F788" s="922"/>
    </row>
    <row r="789" spans="1:6">
      <c r="A789" s="922"/>
      <c r="B789" s="975"/>
      <c r="C789" s="975"/>
      <c r="D789" s="975"/>
      <c r="E789" s="975"/>
      <c r="F789" s="922"/>
    </row>
    <row r="790" spans="1:6">
      <c r="A790" s="922"/>
      <c r="B790" s="975"/>
      <c r="C790" s="975"/>
      <c r="D790" s="975"/>
      <c r="E790" s="975"/>
      <c r="F790" s="922"/>
    </row>
    <row r="791" spans="1:6">
      <c r="A791" s="922"/>
      <c r="B791" s="975"/>
      <c r="C791" s="975"/>
      <c r="D791" s="975"/>
      <c r="E791" s="975"/>
      <c r="F791" s="922"/>
    </row>
    <row r="792" spans="1:6">
      <c r="A792" s="922"/>
      <c r="B792" s="975"/>
      <c r="C792" s="975"/>
      <c r="D792" s="975"/>
      <c r="E792" s="975"/>
      <c r="F792" s="922"/>
    </row>
    <row r="793" spans="1:6">
      <c r="A793" s="922"/>
      <c r="B793" s="975"/>
      <c r="C793" s="975"/>
      <c r="D793" s="975"/>
      <c r="E793" s="975"/>
      <c r="F793" s="922"/>
    </row>
    <row r="794" spans="1:6">
      <c r="A794" s="922"/>
      <c r="B794" s="975"/>
      <c r="C794" s="975"/>
      <c r="D794" s="975"/>
      <c r="E794" s="975"/>
      <c r="F794" s="922"/>
    </row>
    <row r="795" spans="1:6">
      <c r="A795" s="922"/>
      <c r="B795" s="975"/>
      <c r="C795" s="975"/>
      <c r="D795" s="975"/>
      <c r="E795" s="975"/>
      <c r="F795" s="922"/>
    </row>
    <row r="796" spans="1:6">
      <c r="A796" s="922"/>
      <c r="B796" s="975"/>
      <c r="C796" s="975"/>
      <c r="D796" s="975"/>
      <c r="E796" s="975"/>
      <c r="F796" s="922"/>
    </row>
    <row r="797" spans="1:6">
      <c r="A797" s="922"/>
      <c r="B797" s="975"/>
      <c r="C797" s="975"/>
      <c r="D797" s="975"/>
      <c r="E797" s="975"/>
      <c r="F797" s="922"/>
    </row>
    <row r="798" spans="1:6">
      <c r="A798" s="922"/>
      <c r="B798" s="975"/>
      <c r="C798" s="975"/>
      <c r="D798" s="975"/>
      <c r="E798" s="975"/>
      <c r="F798" s="922"/>
    </row>
    <row r="799" spans="1:6">
      <c r="A799" s="922"/>
      <c r="B799" s="975"/>
      <c r="C799" s="975"/>
      <c r="D799" s="975"/>
      <c r="E799" s="975"/>
      <c r="F799" s="922"/>
    </row>
    <row r="800" spans="1:6">
      <c r="A800" s="922"/>
      <c r="B800" s="975"/>
      <c r="C800" s="975"/>
      <c r="D800" s="975"/>
      <c r="E800" s="975"/>
      <c r="F800" s="922"/>
    </row>
    <row r="801" spans="1:6">
      <c r="A801" s="922"/>
      <c r="B801" s="975"/>
      <c r="C801" s="975"/>
      <c r="D801" s="975"/>
      <c r="E801" s="975"/>
      <c r="F801" s="922"/>
    </row>
    <row r="802" spans="1:6">
      <c r="A802" s="922"/>
      <c r="B802" s="975"/>
      <c r="C802" s="975"/>
      <c r="D802" s="975"/>
      <c r="E802" s="975"/>
      <c r="F802" s="922"/>
    </row>
    <row r="803" spans="1:6">
      <c r="A803" s="922"/>
      <c r="B803" s="975"/>
      <c r="C803" s="975"/>
      <c r="D803" s="975"/>
      <c r="E803" s="975"/>
      <c r="F803" s="922"/>
    </row>
    <row r="804" spans="1:6">
      <c r="A804" s="922"/>
      <c r="B804" s="975"/>
      <c r="C804" s="975"/>
      <c r="D804" s="975"/>
      <c r="E804" s="975"/>
      <c r="F804" s="922"/>
    </row>
    <row r="805" spans="1:6">
      <c r="A805" s="922"/>
      <c r="B805" s="975"/>
      <c r="C805" s="975"/>
      <c r="D805" s="975"/>
      <c r="E805" s="975"/>
      <c r="F805" s="922"/>
    </row>
    <row r="806" spans="1:6">
      <c r="A806" s="922"/>
      <c r="B806" s="975"/>
      <c r="C806" s="975"/>
      <c r="D806" s="975"/>
      <c r="E806" s="975"/>
      <c r="F806" s="922"/>
    </row>
  </sheetData>
  <pageMargins left="0.65" right="0.25" top="0.5" bottom="0.5" header="0.25" footer="0.25"/>
  <pageSetup scale="93" orientation="portrait" r:id="rId1"/>
  <headerFooter alignWithMargins="0">
    <oddHeader>&amp;L&amp;"Arial,Regular"&amp;8 94&amp;R&amp;"Arial,Regular"&amp;8Road Initials: UPRR  Year: 2012</oddHeader>
    <oddFooter>&amp;L&amp;"Arial,Regular"&amp;8Railroad Annual Report R-1</oddFooter>
  </headerFooter>
</worksheet>
</file>

<file path=xl/worksheets/sheet84.xml><?xml version="1.0" encoding="utf-8"?>
<worksheet xmlns="http://schemas.openxmlformats.org/spreadsheetml/2006/main" xmlns:r="http://schemas.openxmlformats.org/officeDocument/2006/relationships">
  <sheetPr codeName="Sheet84">
    <pageSetUpPr fitToPage="1"/>
  </sheetPr>
  <dimension ref="A1:F227"/>
  <sheetViews>
    <sheetView zoomScaleNormal="100" workbookViewId="0"/>
  </sheetViews>
  <sheetFormatPr defaultRowHeight="11.25"/>
  <cols>
    <col min="1" max="1" width="3.375" style="748" bestFit="1" customWidth="1"/>
    <col min="2" max="2" width="4.625" style="748" bestFit="1" customWidth="1"/>
    <col min="3" max="3" width="50.25" style="748" customWidth="1"/>
    <col min="4" max="5" width="12" style="748" customWidth="1"/>
    <col min="6" max="6" width="3.375" style="748" bestFit="1" customWidth="1"/>
    <col min="7" max="7" width="4.625" style="748" customWidth="1"/>
    <col min="8" max="16384" width="9" style="748"/>
  </cols>
  <sheetData>
    <row r="1" spans="1:6" s="1892" customFormat="1" ht="12.75" customHeight="1">
      <c r="A1" s="1536"/>
      <c r="B1" s="1890"/>
      <c r="C1" s="1890"/>
      <c r="D1" s="1890"/>
      <c r="E1" s="1890"/>
      <c r="F1" s="2617"/>
    </row>
    <row r="2" spans="1:6" s="1892" customFormat="1" ht="12.75" customHeight="1">
      <c r="A2" s="2545" t="s">
        <v>960</v>
      </c>
      <c r="B2" s="1893"/>
      <c r="C2" s="1535"/>
      <c r="D2" s="1893"/>
      <c r="E2" s="1893"/>
      <c r="F2" s="2158"/>
    </row>
    <row r="3" spans="1:6" s="1892" customFormat="1" ht="12.75" customHeight="1">
      <c r="A3" s="1450"/>
      <c r="B3" s="1898"/>
      <c r="C3" s="1898"/>
      <c r="D3" s="1898"/>
      <c r="E3" s="1898"/>
      <c r="F3" s="1905"/>
    </row>
    <row r="4" spans="1:6" s="1892" customFormat="1" ht="12.75" customHeight="1">
      <c r="A4" s="1400" t="s">
        <v>7</v>
      </c>
      <c r="B4" s="1656" t="s">
        <v>8</v>
      </c>
      <c r="C4" s="2140"/>
      <c r="D4" s="2140"/>
      <c r="E4" s="2619" t="s">
        <v>744</v>
      </c>
      <c r="F4" s="1656" t="s">
        <v>7</v>
      </c>
    </row>
    <row r="5" spans="1:6" s="1892" customFormat="1" ht="12.75" customHeight="1">
      <c r="A5" s="1400" t="s">
        <v>12</v>
      </c>
      <c r="B5" s="1656" t="s">
        <v>13</v>
      </c>
      <c r="C5" s="1656" t="s">
        <v>921</v>
      </c>
      <c r="D5" s="1656" t="s">
        <v>922</v>
      </c>
      <c r="E5" s="1656" t="s">
        <v>923</v>
      </c>
      <c r="F5" s="1656" t="s">
        <v>12</v>
      </c>
    </row>
    <row r="6" spans="1:6" s="1892" customFormat="1" ht="12.75" customHeight="1" thickBot="1">
      <c r="A6" s="1904"/>
      <c r="B6" s="1900"/>
      <c r="C6" s="2568" t="s">
        <v>21</v>
      </c>
      <c r="D6" s="2568" t="s">
        <v>22</v>
      </c>
      <c r="E6" s="2568" t="s">
        <v>23</v>
      </c>
      <c r="F6" s="1905"/>
    </row>
    <row r="7" spans="1:6" s="1892" customFormat="1" ht="12.75" customHeight="1">
      <c r="A7" s="1901"/>
      <c r="B7" s="2140"/>
      <c r="C7" s="2620" t="s">
        <v>961</v>
      </c>
      <c r="D7" s="2625"/>
      <c r="E7" s="1827"/>
      <c r="F7" s="1902"/>
    </row>
    <row r="8" spans="1:6" s="1892" customFormat="1" ht="12.75" customHeight="1">
      <c r="A8" s="2162">
        <v>31</v>
      </c>
      <c r="B8" s="1900"/>
      <c r="C8" s="2167" t="s">
        <v>962</v>
      </c>
      <c r="D8" s="2626">
        <v>0</v>
      </c>
      <c r="E8" s="2795" t="s">
        <v>927</v>
      </c>
      <c r="F8" s="2568">
        <v>31</v>
      </c>
    </row>
    <row r="9" spans="1:6" s="1892" customFormat="1" ht="12.75" customHeight="1">
      <c r="A9" s="2162">
        <v>32</v>
      </c>
      <c r="B9" s="1900"/>
      <c r="C9" s="2167" t="s">
        <v>963</v>
      </c>
      <c r="D9" s="2626">
        <v>9190</v>
      </c>
      <c r="E9" s="2795" t="s">
        <v>927</v>
      </c>
      <c r="F9" s="2568">
        <v>32</v>
      </c>
    </row>
    <row r="10" spans="1:6" s="1892" customFormat="1" ht="12.75" customHeight="1">
      <c r="A10" s="2162">
        <v>33</v>
      </c>
      <c r="B10" s="1900"/>
      <c r="C10" s="2167" t="s">
        <v>964</v>
      </c>
      <c r="D10" s="2626">
        <v>185947</v>
      </c>
      <c r="E10" s="2795" t="s">
        <v>927</v>
      </c>
      <c r="F10" s="2568">
        <v>33</v>
      </c>
    </row>
    <row r="11" spans="1:6" s="1892" customFormat="1" ht="12.75" customHeight="1">
      <c r="A11" s="2162">
        <v>34</v>
      </c>
      <c r="B11" s="1900"/>
      <c r="C11" s="2167" t="s">
        <v>965</v>
      </c>
      <c r="D11" s="2626">
        <v>155072</v>
      </c>
      <c r="E11" s="2795" t="s">
        <v>927</v>
      </c>
      <c r="F11" s="2568">
        <v>34</v>
      </c>
    </row>
    <row r="12" spans="1:6" s="1892" customFormat="1" ht="12.75" customHeight="1">
      <c r="A12" s="2162">
        <v>35</v>
      </c>
      <c r="B12" s="1900"/>
      <c r="C12" s="2167" t="s">
        <v>966</v>
      </c>
      <c r="D12" s="2626">
        <v>82360</v>
      </c>
      <c r="E12" s="2795" t="s">
        <v>927</v>
      </c>
      <c r="F12" s="2568">
        <v>35</v>
      </c>
    </row>
    <row r="13" spans="1:6" s="1892" customFormat="1" ht="12.75" customHeight="1">
      <c r="A13" s="2162">
        <v>36</v>
      </c>
      <c r="B13" s="1900"/>
      <c r="C13" s="2167" t="s">
        <v>967</v>
      </c>
      <c r="D13" s="2626">
        <v>379154</v>
      </c>
      <c r="E13" s="2795" t="s">
        <v>927</v>
      </c>
      <c r="F13" s="2568">
        <v>36</v>
      </c>
    </row>
    <row r="14" spans="1:6" s="1892" customFormat="1" ht="12.75" customHeight="1">
      <c r="A14" s="2162">
        <v>37</v>
      </c>
      <c r="B14" s="1900"/>
      <c r="C14" s="2167" t="s">
        <v>968</v>
      </c>
      <c r="D14" s="2626">
        <v>191654</v>
      </c>
      <c r="E14" s="2795" t="s">
        <v>927</v>
      </c>
      <c r="F14" s="2568">
        <v>37</v>
      </c>
    </row>
    <row r="15" spans="1:6" s="1892" customFormat="1" ht="12.75" customHeight="1">
      <c r="A15" s="2162">
        <v>38</v>
      </c>
      <c r="B15" s="1900"/>
      <c r="C15" s="2167" t="s">
        <v>969</v>
      </c>
      <c r="D15" s="2626">
        <v>109205</v>
      </c>
      <c r="E15" s="2795" t="s">
        <v>927</v>
      </c>
      <c r="F15" s="2568">
        <v>38</v>
      </c>
    </row>
    <row r="16" spans="1:6" s="1892" customFormat="1" ht="12.75" customHeight="1">
      <c r="A16" s="2162">
        <v>39</v>
      </c>
      <c r="B16" s="1900"/>
      <c r="C16" s="2167" t="s">
        <v>970</v>
      </c>
      <c r="D16" s="2626">
        <v>64788</v>
      </c>
      <c r="E16" s="2795" t="s">
        <v>927</v>
      </c>
      <c r="F16" s="2568">
        <v>39</v>
      </c>
    </row>
    <row r="17" spans="1:6" s="1892" customFormat="1" ht="12.75" customHeight="1">
      <c r="A17" s="2162">
        <v>40</v>
      </c>
      <c r="B17" s="1900"/>
      <c r="C17" s="2167" t="s">
        <v>971</v>
      </c>
      <c r="D17" s="2626">
        <v>19260</v>
      </c>
      <c r="E17" s="2795" t="s">
        <v>927</v>
      </c>
      <c r="F17" s="2568">
        <v>40</v>
      </c>
    </row>
    <row r="18" spans="1:6" s="1892" customFormat="1" ht="12.75" customHeight="1">
      <c r="A18" s="2162">
        <v>41</v>
      </c>
      <c r="B18" s="1900"/>
      <c r="C18" s="2167" t="s">
        <v>972</v>
      </c>
      <c r="D18" s="2626">
        <v>15089</v>
      </c>
      <c r="E18" s="2795" t="s">
        <v>927</v>
      </c>
      <c r="F18" s="2568">
        <v>41</v>
      </c>
    </row>
    <row r="19" spans="1:6" s="1892" customFormat="1" ht="12.75" customHeight="1">
      <c r="A19" s="2162">
        <v>42</v>
      </c>
      <c r="B19" s="1900"/>
      <c r="C19" s="2167" t="s">
        <v>973</v>
      </c>
      <c r="D19" s="2626">
        <v>32898</v>
      </c>
      <c r="E19" s="2795" t="s">
        <v>927</v>
      </c>
      <c r="F19" s="2568">
        <v>42</v>
      </c>
    </row>
    <row r="20" spans="1:6" s="1892" customFormat="1" ht="12.75" customHeight="1">
      <c r="A20" s="2162">
        <v>43</v>
      </c>
      <c r="B20" s="1900"/>
      <c r="C20" s="2167" t="s">
        <v>974</v>
      </c>
      <c r="D20" s="2626">
        <v>390</v>
      </c>
      <c r="E20" s="2795" t="s">
        <v>927</v>
      </c>
      <c r="F20" s="2568">
        <v>43</v>
      </c>
    </row>
    <row r="21" spans="1:6" s="1892" customFormat="1" ht="12.75" customHeight="1">
      <c r="A21" s="2162">
        <v>44</v>
      </c>
      <c r="B21" s="1900"/>
      <c r="C21" s="2167" t="s">
        <v>975</v>
      </c>
      <c r="D21" s="2626">
        <v>61943</v>
      </c>
      <c r="E21" s="2795" t="s">
        <v>927</v>
      </c>
      <c r="F21" s="2568">
        <v>44</v>
      </c>
    </row>
    <row r="22" spans="1:6" s="1892" customFormat="1" ht="12.75" customHeight="1">
      <c r="A22" s="2162">
        <v>45</v>
      </c>
      <c r="B22" s="1900"/>
      <c r="C22" s="2167" t="s">
        <v>976</v>
      </c>
      <c r="D22" s="2626">
        <v>674</v>
      </c>
      <c r="E22" s="2795" t="s">
        <v>927</v>
      </c>
      <c r="F22" s="2568">
        <v>45</v>
      </c>
    </row>
    <row r="23" spans="1:6" s="1892" customFormat="1" ht="12.75" customHeight="1">
      <c r="A23" s="2162">
        <v>46</v>
      </c>
      <c r="B23" s="1900"/>
      <c r="C23" s="2167" t="s">
        <v>977</v>
      </c>
      <c r="D23" s="1531">
        <f>SUM(D8:D22)</f>
        <v>1307624</v>
      </c>
      <c r="E23" s="2795" t="s">
        <v>927</v>
      </c>
      <c r="F23" s="2568">
        <v>46</v>
      </c>
    </row>
    <row r="24" spans="1:6" s="1892" customFormat="1" ht="12.75" customHeight="1">
      <c r="A24" s="1901"/>
      <c r="B24" s="2140"/>
      <c r="C24" s="2620" t="s">
        <v>978</v>
      </c>
      <c r="D24" s="2627"/>
      <c r="E24" s="2621"/>
      <c r="F24" s="1902"/>
    </row>
    <row r="25" spans="1:6" s="1892" customFormat="1" ht="12.75" customHeight="1">
      <c r="A25" s="2162">
        <v>47</v>
      </c>
      <c r="B25" s="1900"/>
      <c r="C25" s="2167" t="s">
        <v>979</v>
      </c>
      <c r="D25" s="2628">
        <v>0</v>
      </c>
      <c r="E25" s="2795" t="s">
        <v>927</v>
      </c>
      <c r="F25" s="2568">
        <v>47</v>
      </c>
    </row>
    <row r="26" spans="1:6" s="1892" customFormat="1" ht="12.75" customHeight="1">
      <c r="A26" s="2162">
        <v>48</v>
      </c>
      <c r="B26" s="1900"/>
      <c r="C26" s="2167" t="s">
        <v>980</v>
      </c>
      <c r="D26" s="1531">
        <v>39843</v>
      </c>
      <c r="E26" s="2795" t="s">
        <v>927</v>
      </c>
      <c r="F26" s="2568">
        <v>48</v>
      </c>
    </row>
    <row r="27" spans="1:6" s="1892" customFormat="1" ht="12.75" customHeight="1">
      <c r="A27" s="2162">
        <v>49</v>
      </c>
      <c r="B27" s="1900"/>
      <c r="C27" s="2167" t="s">
        <v>981</v>
      </c>
      <c r="D27" s="1531">
        <v>86405</v>
      </c>
      <c r="E27" s="2795" t="s">
        <v>927</v>
      </c>
      <c r="F27" s="2568">
        <v>49</v>
      </c>
    </row>
    <row r="28" spans="1:6" s="1892" customFormat="1" ht="12.75" customHeight="1">
      <c r="A28" s="2162">
        <v>50</v>
      </c>
      <c r="B28" s="1900"/>
      <c r="C28" s="2167" t="s">
        <v>982</v>
      </c>
      <c r="D28" s="1531">
        <v>905688</v>
      </c>
      <c r="E28" s="2795" t="s">
        <v>927</v>
      </c>
      <c r="F28" s="2568">
        <v>50</v>
      </c>
    </row>
    <row r="29" spans="1:6" s="1892" customFormat="1" ht="12.75" customHeight="1">
      <c r="A29" s="2162">
        <v>51</v>
      </c>
      <c r="B29" s="1900"/>
      <c r="C29" s="2167" t="s">
        <v>983</v>
      </c>
      <c r="D29" s="1531">
        <v>24065</v>
      </c>
      <c r="E29" s="2795" t="s">
        <v>927</v>
      </c>
      <c r="F29" s="2568">
        <v>51</v>
      </c>
    </row>
    <row r="30" spans="1:6" s="1892" customFormat="1" ht="12.75" customHeight="1">
      <c r="A30" s="2162">
        <v>52</v>
      </c>
      <c r="B30" s="1900"/>
      <c r="C30" s="2167" t="s">
        <v>984</v>
      </c>
      <c r="D30" s="1531">
        <v>841093</v>
      </c>
      <c r="E30" s="2795" t="s">
        <v>927</v>
      </c>
      <c r="F30" s="2568">
        <v>52</v>
      </c>
    </row>
    <row r="31" spans="1:6" s="1892" customFormat="1" ht="12.75" customHeight="1">
      <c r="A31" s="2162">
        <v>53</v>
      </c>
      <c r="B31" s="1900"/>
      <c r="C31" s="2167" t="s">
        <v>985</v>
      </c>
      <c r="D31" s="1531">
        <v>36012</v>
      </c>
      <c r="E31" s="2795" t="s">
        <v>927</v>
      </c>
      <c r="F31" s="2568">
        <v>53</v>
      </c>
    </row>
    <row r="32" spans="1:6" s="1892" customFormat="1" ht="12.75" customHeight="1">
      <c r="A32" s="2162">
        <v>54</v>
      </c>
      <c r="B32" s="1900"/>
      <c r="C32" s="2167" t="s">
        <v>986</v>
      </c>
      <c r="D32" s="1531">
        <v>299063</v>
      </c>
      <c r="E32" s="2795" t="s">
        <v>927</v>
      </c>
      <c r="F32" s="2568">
        <v>54</v>
      </c>
    </row>
    <row r="33" spans="1:6" s="1892" customFormat="1" ht="12.75" customHeight="1">
      <c r="A33" s="2162">
        <v>55</v>
      </c>
      <c r="B33" s="1900"/>
      <c r="C33" s="2167" t="s">
        <v>987</v>
      </c>
      <c r="D33" s="1531">
        <v>18670</v>
      </c>
      <c r="E33" s="2795" t="s">
        <v>927</v>
      </c>
      <c r="F33" s="2568">
        <v>55</v>
      </c>
    </row>
    <row r="34" spans="1:6" s="1892" customFormat="1" ht="12.75" customHeight="1">
      <c r="A34" s="2162">
        <v>56</v>
      </c>
      <c r="B34" s="1900"/>
      <c r="C34" s="2167" t="s">
        <v>988</v>
      </c>
      <c r="D34" s="1531">
        <v>1909</v>
      </c>
      <c r="E34" s="2795" t="s">
        <v>927</v>
      </c>
      <c r="F34" s="2568">
        <v>56</v>
      </c>
    </row>
    <row r="35" spans="1:6" s="1892" customFormat="1" ht="12.75" customHeight="1">
      <c r="A35" s="2162">
        <v>57</v>
      </c>
      <c r="B35" s="1900"/>
      <c r="C35" s="2167" t="s">
        <v>989</v>
      </c>
      <c r="D35" s="1531">
        <v>952492</v>
      </c>
      <c r="E35" s="2795" t="s">
        <v>927</v>
      </c>
      <c r="F35" s="2568">
        <v>57</v>
      </c>
    </row>
    <row r="36" spans="1:6" s="1892" customFormat="1" ht="12.75" customHeight="1">
      <c r="A36" s="2162">
        <v>58</v>
      </c>
      <c r="B36" s="1900"/>
      <c r="C36" s="2167" t="s">
        <v>990</v>
      </c>
      <c r="D36" s="1531">
        <v>491573</v>
      </c>
      <c r="E36" s="2795" t="s">
        <v>927</v>
      </c>
      <c r="F36" s="2568">
        <v>58</v>
      </c>
    </row>
    <row r="37" spans="1:6" s="1892" customFormat="1" ht="12.75" customHeight="1">
      <c r="A37" s="2162">
        <v>59</v>
      </c>
      <c r="B37" s="1900"/>
      <c r="C37" s="2167" t="s">
        <v>991</v>
      </c>
      <c r="D37" s="1531">
        <v>38</v>
      </c>
      <c r="E37" s="2795" t="s">
        <v>927</v>
      </c>
      <c r="F37" s="2568">
        <v>59</v>
      </c>
    </row>
    <row r="38" spans="1:6" s="1892" customFormat="1" ht="12.75" customHeight="1">
      <c r="A38" s="2162">
        <v>60</v>
      </c>
      <c r="B38" s="1900"/>
      <c r="C38" s="2167" t="s">
        <v>992</v>
      </c>
      <c r="D38" s="1531">
        <v>128491</v>
      </c>
      <c r="E38" s="2795" t="s">
        <v>927</v>
      </c>
      <c r="F38" s="2568">
        <v>60</v>
      </c>
    </row>
    <row r="39" spans="1:6" s="1892" customFormat="1" ht="12.75" customHeight="1">
      <c r="A39" s="2162">
        <v>61</v>
      </c>
      <c r="B39" s="1900"/>
      <c r="C39" s="2167" t="s">
        <v>993</v>
      </c>
      <c r="D39" s="1531">
        <v>158184</v>
      </c>
      <c r="E39" s="2795" t="s">
        <v>927</v>
      </c>
      <c r="F39" s="2568">
        <v>61</v>
      </c>
    </row>
    <row r="40" spans="1:6" s="1892" customFormat="1" ht="12.75" customHeight="1">
      <c r="A40" s="2162">
        <v>62</v>
      </c>
      <c r="B40" s="1900"/>
      <c r="C40" s="2167" t="s">
        <v>994</v>
      </c>
      <c r="D40" s="1531">
        <v>562705</v>
      </c>
      <c r="E40" s="2795" t="s">
        <v>927</v>
      </c>
      <c r="F40" s="2568">
        <v>62</v>
      </c>
    </row>
    <row r="41" spans="1:6" s="1892" customFormat="1" ht="12.75" customHeight="1">
      <c r="A41" s="2162">
        <v>63</v>
      </c>
      <c r="B41" s="1900"/>
      <c r="C41" s="2167" t="s">
        <v>995</v>
      </c>
      <c r="D41" s="1531">
        <v>23972</v>
      </c>
      <c r="E41" s="2795" t="s">
        <v>927</v>
      </c>
      <c r="F41" s="2568">
        <v>63</v>
      </c>
    </row>
    <row r="42" spans="1:6" s="1892" customFormat="1" ht="12.75" customHeight="1" thickBot="1">
      <c r="A42" s="2162">
        <v>64</v>
      </c>
      <c r="B42" s="1900"/>
      <c r="C42" s="2167" t="s">
        <v>996</v>
      </c>
      <c r="D42" s="1826">
        <f>SUM(D25:D41)</f>
        <v>4570203</v>
      </c>
      <c r="E42" s="2623" t="s">
        <v>927</v>
      </c>
      <c r="F42" s="2568">
        <v>64</v>
      </c>
    </row>
    <row r="43" spans="1:6" s="1892" customFormat="1" ht="12.75" customHeight="1">
      <c r="A43" s="1410"/>
      <c r="B43" s="1894"/>
      <c r="C43" s="1894"/>
      <c r="D43" s="1894"/>
      <c r="E43" s="1894"/>
      <c r="F43" s="1902"/>
    </row>
    <row r="44" spans="1:6" s="1892" customFormat="1" ht="12.75" customHeight="1">
      <c r="A44" s="1410"/>
      <c r="B44" s="1894"/>
      <c r="C44" s="1894"/>
      <c r="D44" s="1894"/>
      <c r="E44" s="1894"/>
      <c r="F44" s="1902"/>
    </row>
    <row r="45" spans="1:6" s="1892" customFormat="1" ht="12.75" customHeight="1">
      <c r="A45" s="1410"/>
      <c r="B45" s="1894"/>
      <c r="C45" s="1894"/>
      <c r="D45" s="1894"/>
      <c r="E45" s="1894"/>
      <c r="F45" s="1902"/>
    </row>
    <row r="46" spans="1:6" s="1892" customFormat="1" ht="12.75" customHeight="1">
      <c r="A46" s="1410"/>
      <c r="B46" s="1894"/>
      <c r="C46" s="1894"/>
      <c r="D46" s="1894"/>
      <c r="E46" s="1894"/>
      <c r="F46" s="1902"/>
    </row>
    <row r="47" spans="1:6" s="1892" customFormat="1" ht="12.75" customHeight="1">
      <c r="A47" s="1410"/>
      <c r="B47" s="1894"/>
      <c r="C47" s="1894"/>
      <c r="D47" s="1894"/>
      <c r="E47" s="1894"/>
      <c r="F47" s="1902"/>
    </row>
    <row r="48" spans="1:6" s="1892" customFormat="1" ht="12.75" customHeight="1">
      <c r="A48" s="1410"/>
      <c r="B48" s="1894"/>
      <c r="C48" s="1894"/>
      <c r="D48" s="1894"/>
      <c r="E48" s="1894"/>
      <c r="F48" s="1902"/>
    </row>
    <row r="49" spans="1:6" s="1892" customFormat="1" ht="12.75" customHeight="1">
      <c r="A49" s="1410"/>
      <c r="B49" s="1894"/>
      <c r="C49" s="1894"/>
      <c r="D49" s="1894"/>
      <c r="E49" s="1894"/>
      <c r="F49" s="1902"/>
    </row>
    <row r="50" spans="1:6" s="1892" customFormat="1" ht="12.75" customHeight="1">
      <c r="A50" s="1410"/>
      <c r="B50" s="1894"/>
      <c r="C50" s="1894"/>
      <c r="D50" s="1894"/>
      <c r="E50" s="1894"/>
      <c r="F50" s="1902"/>
    </row>
    <row r="51" spans="1:6" s="1892" customFormat="1" ht="12.75" customHeight="1">
      <c r="A51" s="1410"/>
      <c r="B51" s="1894"/>
      <c r="C51" s="1894"/>
      <c r="D51" s="1894"/>
      <c r="E51" s="1894"/>
      <c r="F51" s="1902"/>
    </row>
    <row r="52" spans="1:6" s="1892" customFormat="1" ht="12.75" customHeight="1">
      <c r="A52" s="1410"/>
      <c r="B52" s="1894"/>
      <c r="C52" s="1894"/>
      <c r="D52" s="1894"/>
      <c r="E52" s="1894"/>
      <c r="F52" s="1902"/>
    </row>
    <row r="53" spans="1:6" s="1892" customFormat="1" ht="12.75" customHeight="1">
      <c r="A53" s="1410"/>
      <c r="B53" s="1894"/>
      <c r="C53" s="1894"/>
      <c r="D53" s="1894"/>
      <c r="E53" s="1894"/>
      <c r="F53" s="1902"/>
    </row>
    <row r="54" spans="1:6" s="1892" customFormat="1" ht="12.75" customHeight="1">
      <c r="A54" s="1410"/>
      <c r="B54" s="1894"/>
      <c r="C54" s="1894"/>
      <c r="D54" s="1894"/>
      <c r="E54" s="1894"/>
      <c r="F54" s="1902"/>
    </row>
    <row r="55" spans="1:6" s="1892" customFormat="1">
      <c r="A55" s="1410"/>
      <c r="B55" s="1894"/>
      <c r="C55" s="1894"/>
      <c r="D55" s="1894"/>
      <c r="E55" s="1894"/>
      <c r="F55" s="1902"/>
    </row>
    <row r="56" spans="1:6" s="1892" customFormat="1">
      <c r="A56" s="1410"/>
      <c r="B56" s="1894"/>
      <c r="C56" s="1894"/>
      <c r="D56" s="1894"/>
      <c r="E56" s="1894"/>
      <c r="F56" s="1902"/>
    </row>
    <row r="57" spans="1:6" s="1892" customFormat="1" ht="12">
      <c r="A57" s="1828"/>
      <c r="B57" s="2629"/>
      <c r="C57" s="2629"/>
      <c r="D57" s="2629"/>
      <c r="E57" s="2629"/>
      <c r="F57" s="1530"/>
    </row>
    <row r="58" spans="1:6" s="1892" customFormat="1"/>
    <row r="59" spans="1:6" s="1892" customFormat="1"/>
    <row r="60" spans="1:6" s="1892" customFormat="1"/>
    <row r="61" spans="1:6" s="1892" customFormat="1"/>
    <row r="62" spans="1:6" s="1892" customFormat="1"/>
    <row r="63" spans="1:6" s="1892" customFormat="1"/>
    <row r="64" spans="1:6" s="1892" customFormat="1"/>
    <row r="65" s="1892" customFormat="1"/>
    <row r="66" s="1892" customFormat="1"/>
    <row r="67" s="1892" customFormat="1"/>
    <row r="68" s="1892" customFormat="1"/>
    <row r="69" s="1892" customFormat="1"/>
    <row r="70" s="1892" customFormat="1"/>
    <row r="71" s="1892" customFormat="1"/>
    <row r="72" s="1892" customFormat="1"/>
    <row r="73" s="1892" customFormat="1"/>
    <row r="74" s="1892" customFormat="1"/>
    <row r="75" s="1892" customFormat="1"/>
    <row r="76" s="1892" customFormat="1"/>
    <row r="77" s="1892" customFormat="1"/>
    <row r="78" s="1892" customFormat="1"/>
    <row r="79" s="1892" customFormat="1"/>
    <row r="80" s="1892" customFormat="1"/>
    <row r="81" s="1892" customFormat="1"/>
    <row r="82" s="1892" customFormat="1"/>
    <row r="83" s="1892" customFormat="1"/>
    <row r="84" s="1892" customFormat="1"/>
    <row r="85" s="1892" customFormat="1"/>
    <row r="86" s="1892" customFormat="1"/>
    <row r="87" s="1892" customFormat="1"/>
    <row r="88" s="1892" customFormat="1"/>
    <row r="89" s="1892" customFormat="1"/>
    <row r="90" s="1892" customFormat="1"/>
    <row r="91" s="1892" customFormat="1"/>
    <row r="92" s="1892" customFormat="1"/>
    <row r="93" s="1892" customFormat="1"/>
    <row r="94" s="1892" customFormat="1"/>
    <row r="95" s="1892" customFormat="1"/>
    <row r="96" s="1892" customFormat="1"/>
    <row r="97" s="1892" customFormat="1"/>
    <row r="98" s="1892" customFormat="1"/>
    <row r="99" s="1892" customFormat="1"/>
    <row r="100" s="1892" customFormat="1"/>
    <row r="101" s="1892" customFormat="1"/>
    <row r="102" s="1892" customFormat="1"/>
    <row r="103" s="1892" customFormat="1"/>
    <row r="104" s="1892" customFormat="1"/>
    <row r="105" s="1892" customFormat="1"/>
    <row r="106" s="1892" customFormat="1"/>
    <row r="107" s="1892" customFormat="1"/>
    <row r="108" s="1892" customFormat="1"/>
    <row r="109" s="1892" customFormat="1"/>
    <row r="110" s="1892" customFormat="1"/>
    <row r="111" s="1892" customFormat="1"/>
    <row r="112" s="1892" customFormat="1"/>
    <row r="113" s="1892" customFormat="1"/>
    <row r="114" s="1892" customFormat="1"/>
    <row r="115" s="1892" customFormat="1"/>
    <row r="116" s="1892" customFormat="1"/>
    <row r="117" s="1892" customFormat="1"/>
    <row r="118" s="1892" customFormat="1"/>
    <row r="119" s="1892" customFormat="1"/>
    <row r="120" s="1892" customFormat="1"/>
    <row r="121" s="1892" customFormat="1"/>
    <row r="122" s="1892" customFormat="1"/>
    <row r="123" s="1892" customFormat="1"/>
    <row r="124" s="1892" customFormat="1"/>
    <row r="125" s="1892" customFormat="1"/>
    <row r="126" s="1892" customFormat="1"/>
    <row r="127" s="1892" customFormat="1"/>
    <row r="128" s="1892" customFormat="1"/>
    <row r="129" s="1892" customFormat="1"/>
    <row r="130" s="1892" customFormat="1"/>
    <row r="131" s="1892" customFormat="1"/>
    <row r="132" s="1892" customFormat="1"/>
    <row r="133" s="1892" customFormat="1"/>
    <row r="134" s="1892" customFormat="1"/>
    <row r="135" s="1892" customFormat="1"/>
    <row r="136" s="1892" customFormat="1"/>
    <row r="137" s="1892" customFormat="1"/>
    <row r="138" s="1892" customFormat="1"/>
    <row r="139" s="1892" customFormat="1"/>
    <row r="140" s="1892" customFormat="1"/>
    <row r="141" s="1892" customFormat="1"/>
    <row r="142" s="1892" customFormat="1"/>
    <row r="143" s="1892" customFormat="1"/>
    <row r="144" s="1892" customFormat="1"/>
    <row r="145" s="1892" customFormat="1"/>
    <row r="146" s="1892" customFormat="1"/>
    <row r="147" s="1892" customFormat="1"/>
    <row r="148" s="1892" customFormat="1"/>
    <row r="149" s="1892" customFormat="1"/>
    <row r="150" s="1892" customFormat="1"/>
    <row r="151" s="1892" customFormat="1"/>
    <row r="152" s="1892" customFormat="1"/>
    <row r="153" s="1892" customFormat="1"/>
    <row r="154" s="1892" customFormat="1"/>
    <row r="155" s="1892" customFormat="1"/>
    <row r="156" s="1892" customFormat="1"/>
    <row r="157" s="1892" customFormat="1"/>
    <row r="158" s="1892" customFormat="1"/>
    <row r="159" s="1892" customFormat="1"/>
    <row r="160" s="1892" customFormat="1"/>
    <row r="161" s="1892" customFormat="1"/>
    <row r="162" s="1892" customFormat="1"/>
    <row r="163" s="1892" customFormat="1"/>
    <row r="164" s="1892" customFormat="1"/>
    <row r="165" s="1892" customFormat="1"/>
    <row r="166" s="1892" customFormat="1"/>
    <row r="167" s="1892" customFormat="1"/>
    <row r="168" s="1892" customFormat="1"/>
    <row r="169" s="1892" customFormat="1"/>
    <row r="170" s="1892" customFormat="1"/>
    <row r="171" s="1892" customFormat="1"/>
    <row r="172" s="1892" customFormat="1"/>
    <row r="173" s="1892" customFormat="1"/>
    <row r="174" s="1892" customFormat="1"/>
    <row r="175" s="1892" customFormat="1"/>
    <row r="176" s="1892" customFormat="1"/>
    <row r="177" s="1892" customFormat="1"/>
    <row r="178" s="1892" customFormat="1"/>
    <row r="179" s="1892" customFormat="1"/>
    <row r="180" s="1892" customFormat="1"/>
    <row r="181" s="1892" customFormat="1"/>
    <row r="182" s="1892" customFormat="1"/>
    <row r="183" s="1892" customFormat="1"/>
    <row r="184" s="1892" customFormat="1"/>
    <row r="185" s="1892" customFormat="1"/>
    <row r="186" s="1892" customFormat="1"/>
    <row r="187" s="1892" customFormat="1"/>
    <row r="188" s="1892" customFormat="1"/>
    <row r="189" s="1892" customFormat="1"/>
    <row r="190" s="1892" customFormat="1"/>
    <row r="191" s="1892" customFormat="1"/>
    <row r="192" s="1892" customFormat="1"/>
    <row r="193" s="1892" customFormat="1"/>
    <row r="194" s="1892" customFormat="1"/>
    <row r="195" s="1892" customFormat="1"/>
    <row r="196" s="1892" customFormat="1"/>
    <row r="197" s="1892" customFormat="1"/>
    <row r="198" s="1892" customFormat="1"/>
    <row r="199" s="1892" customFormat="1"/>
    <row r="200" s="1892" customFormat="1"/>
    <row r="201" s="1892" customFormat="1"/>
    <row r="202" s="1892" customFormat="1"/>
    <row r="203" s="1892" customFormat="1"/>
    <row r="204" s="1892" customFormat="1"/>
    <row r="205" s="1892" customFormat="1"/>
    <row r="206" s="1892" customFormat="1"/>
    <row r="207" s="1892" customFormat="1"/>
    <row r="208" s="1892" customFormat="1"/>
    <row r="209" s="1892" customFormat="1"/>
    <row r="210" s="1892" customFormat="1"/>
    <row r="211" s="1892" customFormat="1"/>
    <row r="212" s="1892" customFormat="1"/>
    <row r="213" s="1892" customFormat="1"/>
    <row r="214" s="1892" customFormat="1"/>
    <row r="215" s="1892" customFormat="1"/>
    <row r="216" s="1892" customFormat="1"/>
    <row r="217" s="1892" customFormat="1"/>
    <row r="218" s="1892" customFormat="1"/>
    <row r="219" s="1892" customFormat="1"/>
    <row r="220" s="1892" customFormat="1"/>
    <row r="221" s="1892" customFormat="1"/>
    <row r="222" s="1892" customFormat="1"/>
    <row r="223" s="1892" customFormat="1"/>
    <row r="224" s="1892" customFormat="1"/>
    <row r="225" s="1892" customFormat="1"/>
    <row r="226" s="1892" customFormat="1"/>
    <row r="227" s="1892" customFormat="1"/>
  </sheetData>
  <pageMargins left="0.65" right="0.25" top="0.5" bottom="0.5" header="0.25" footer="0.25"/>
  <pageSetup orientation="portrait" r:id="rId1"/>
  <headerFooter alignWithMargins="0">
    <oddHeader>&amp;L&amp;"Arial,Regular"&amp;8Road Initials: UPRR  Year: 2012&amp;R&amp;"Arial,Regular"&amp;8 95</oddHeader>
    <oddFooter>&amp;L&amp;"Arial,Regular"&amp;8Railroad Annual Report R-1</oddFooter>
  </headerFooter>
</worksheet>
</file>

<file path=xl/worksheets/sheet85.xml><?xml version="1.0" encoding="utf-8"?>
<worksheet xmlns="http://schemas.openxmlformats.org/spreadsheetml/2006/main" xmlns:r="http://schemas.openxmlformats.org/officeDocument/2006/relationships">
  <sheetPr codeName="Sheet85">
    <pageSetUpPr fitToPage="1"/>
  </sheetPr>
  <dimension ref="A1:F220"/>
  <sheetViews>
    <sheetView zoomScaleNormal="100" workbookViewId="0"/>
  </sheetViews>
  <sheetFormatPr defaultRowHeight="11.25"/>
  <cols>
    <col min="1" max="1" width="3.375" style="748" bestFit="1" customWidth="1"/>
    <col min="2" max="2" width="4.625" style="748" bestFit="1" customWidth="1"/>
    <col min="3" max="3" width="50.25" style="748" customWidth="1"/>
    <col min="4" max="5" width="12" style="748" customWidth="1"/>
    <col min="6" max="6" width="3.375" style="748" bestFit="1" customWidth="1"/>
    <col min="7" max="16384" width="9" style="748"/>
  </cols>
  <sheetData>
    <row r="1" spans="1:6" s="1892" customFormat="1" ht="12.75" customHeight="1">
      <c r="A1" s="2630"/>
      <c r="B1" s="1425"/>
      <c r="C1" s="1425"/>
      <c r="D1" s="1425"/>
      <c r="E1" s="1425"/>
      <c r="F1" s="2534"/>
    </row>
    <row r="2" spans="1:6" s="1892" customFormat="1" ht="12.75" customHeight="1">
      <c r="A2" s="2545" t="s">
        <v>960</v>
      </c>
      <c r="B2" s="1893"/>
      <c r="C2" s="1535"/>
      <c r="D2" s="1893"/>
      <c r="E2" s="1893"/>
      <c r="F2" s="2158"/>
    </row>
    <row r="3" spans="1:6" s="1892" customFormat="1" ht="12.75" customHeight="1">
      <c r="A3" s="1450"/>
      <c r="B3" s="1898"/>
      <c r="C3" s="1898"/>
      <c r="D3" s="1898"/>
      <c r="E3" s="1898"/>
      <c r="F3" s="1905"/>
    </row>
    <row r="4" spans="1:6" s="1892" customFormat="1" ht="12.75" customHeight="1">
      <c r="A4" s="1400" t="s">
        <v>7</v>
      </c>
      <c r="B4" s="1656" t="s">
        <v>8</v>
      </c>
      <c r="C4" s="2140"/>
      <c r="D4" s="2140"/>
      <c r="E4" s="2619" t="s">
        <v>744</v>
      </c>
      <c r="F4" s="1656" t="s">
        <v>7</v>
      </c>
    </row>
    <row r="5" spans="1:6" s="1892" customFormat="1" ht="12.75" customHeight="1">
      <c r="A5" s="1400" t="s">
        <v>12</v>
      </c>
      <c r="B5" s="1656" t="s">
        <v>13</v>
      </c>
      <c r="C5" s="1656" t="s">
        <v>921</v>
      </c>
      <c r="D5" s="1656" t="s">
        <v>922</v>
      </c>
      <c r="E5" s="1656" t="s">
        <v>923</v>
      </c>
      <c r="F5" s="1656" t="s">
        <v>12</v>
      </c>
    </row>
    <row r="6" spans="1:6" s="1892" customFormat="1" ht="12.75" customHeight="1" thickBot="1">
      <c r="A6" s="1904"/>
      <c r="B6" s="1900"/>
      <c r="C6" s="2568" t="s">
        <v>21</v>
      </c>
      <c r="D6" s="2568" t="s">
        <v>22</v>
      </c>
      <c r="E6" s="2568" t="s">
        <v>23</v>
      </c>
      <c r="F6" s="1905"/>
    </row>
    <row r="7" spans="1:6" s="1892" customFormat="1" ht="12.75" customHeight="1">
      <c r="A7" s="1901"/>
      <c r="B7" s="2140"/>
      <c r="C7" s="2620" t="s">
        <v>997</v>
      </c>
      <c r="D7" s="2625" t="s">
        <v>927</v>
      </c>
      <c r="E7" s="1827" t="s">
        <v>927</v>
      </c>
      <c r="F7" s="1902"/>
    </row>
    <row r="8" spans="1:6" s="1892" customFormat="1" ht="12.75" customHeight="1">
      <c r="A8" s="2162">
        <v>65</v>
      </c>
      <c r="B8" s="1900"/>
      <c r="C8" s="2167" t="s">
        <v>998</v>
      </c>
      <c r="D8" s="1829">
        <v>0</v>
      </c>
      <c r="E8" s="2795" t="s">
        <v>927</v>
      </c>
      <c r="F8" s="2568">
        <v>65</v>
      </c>
    </row>
    <row r="9" spans="1:6" s="1892" customFormat="1" ht="12.75" customHeight="1">
      <c r="A9" s="2162">
        <v>66</v>
      </c>
      <c r="B9" s="1900"/>
      <c r="C9" s="2167" t="s">
        <v>999</v>
      </c>
      <c r="D9" s="1829">
        <v>22826</v>
      </c>
      <c r="E9" s="2795" t="s">
        <v>927</v>
      </c>
      <c r="F9" s="2568">
        <v>66</v>
      </c>
    </row>
    <row r="10" spans="1:6" s="1892" customFormat="1" ht="12.75" customHeight="1">
      <c r="A10" s="2162">
        <v>67</v>
      </c>
      <c r="B10" s="1900"/>
      <c r="C10" s="2167" t="s">
        <v>1000</v>
      </c>
      <c r="D10" s="1829">
        <v>54350</v>
      </c>
      <c r="E10" s="2795" t="s">
        <v>927</v>
      </c>
      <c r="F10" s="2568">
        <v>67</v>
      </c>
    </row>
    <row r="11" spans="1:6" s="1892" customFormat="1" ht="12.75" customHeight="1">
      <c r="A11" s="2162">
        <v>68</v>
      </c>
      <c r="B11" s="1900"/>
      <c r="C11" s="2167" t="s">
        <v>1001</v>
      </c>
      <c r="D11" s="1829">
        <v>897907</v>
      </c>
      <c r="E11" s="2795" t="s">
        <v>927</v>
      </c>
      <c r="F11" s="2568">
        <v>68</v>
      </c>
    </row>
    <row r="12" spans="1:6" s="1892" customFormat="1" ht="12.75" customHeight="1">
      <c r="A12" s="2162">
        <v>69</v>
      </c>
      <c r="B12" s="1900"/>
      <c r="C12" s="2167" t="s">
        <v>1002</v>
      </c>
      <c r="D12" s="1829">
        <v>23547</v>
      </c>
      <c r="E12" s="2795" t="s">
        <v>927</v>
      </c>
      <c r="F12" s="2568">
        <v>69</v>
      </c>
    </row>
    <row r="13" spans="1:6" s="1892" customFormat="1" ht="12.75" customHeight="1">
      <c r="A13" s="2162">
        <v>70</v>
      </c>
      <c r="B13" s="1900"/>
      <c r="C13" s="2167" t="s">
        <v>1003</v>
      </c>
      <c r="D13" s="1388">
        <v>810748</v>
      </c>
      <c r="E13" s="2795" t="s">
        <v>927</v>
      </c>
      <c r="F13" s="2568">
        <v>70</v>
      </c>
    </row>
    <row r="14" spans="1:6" s="1892" customFormat="1" ht="12.75" customHeight="1">
      <c r="A14" s="2162">
        <v>71</v>
      </c>
      <c r="B14" s="1900"/>
      <c r="C14" s="2167" t="s">
        <v>1004</v>
      </c>
      <c r="D14" s="1388">
        <v>35021</v>
      </c>
      <c r="E14" s="2795" t="s">
        <v>927</v>
      </c>
      <c r="F14" s="2568">
        <v>71</v>
      </c>
    </row>
    <row r="15" spans="1:6" s="1892" customFormat="1" ht="12.75" customHeight="1">
      <c r="A15" s="2162">
        <v>72</v>
      </c>
      <c r="B15" s="1900"/>
      <c r="C15" s="2167" t="s">
        <v>1005</v>
      </c>
      <c r="D15" s="1388">
        <v>294644</v>
      </c>
      <c r="E15" s="2795" t="s">
        <v>927</v>
      </c>
      <c r="F15" s="2568">
        <v>72</v>
      </c>
    </row>
    <row r="16" spans="1:6" s="1892" customFormat="1" ht="12.75" customHeight="1">
      <c r="A16" s="2162">
        <v>73</v>
      </c>
      <c r="B16" s="1900"/>
      <c r="C16" s="2167" t="s">
        <v>1006</v>
      </c>
      <c r="D16" s="1388">
        <v>16533</v>
      </c>
      <c r="E16" s="2795" t="s">
        <v>927</v>
      </c>
      <c r="F16" s="2568">
        <v>73</v>
      </c>
    </row>
    <row r="17" spans="1:6" s="1892" customFormat="1" ht="12.75" customHeight="1">
      <c r="A17" s="2162">
        <v>74</v>
      </c>
      <c r="B17" s="1900"/>
      <c r="C17" s="2167" t="s">
        <v>1007</v>
      </c>
      <c r="D17" s="1388">
        <v>1771</v>
      </c>
      <c r="E17" s="2795" t="s">
        <v>927</v>
      </c>
      <c r="F17" s="2568">
        <v>74</v>
      </c>
    </row>
    <row r="18" spans="1:6" s="1892" customFormat="1" ht="12.75" customHeight="1">
      <c r="A18" s="2162">
        <v>75</v>
      </c>
      <c r="B18" s="1900"/>
      <c r="C18" s="2167" t="s">
        <v>1008</v>
      </c>
      <c r="D18" s="1388">
        <v>48390</v>
      </c>
      <c r="E18" s="2795" t="s">
        <v>927</v>
      </c>
      <c r="F18" s="2568">
        <v>75</v>
      </c>
    </row>
    <row r="19" spans="1:6" s="1892" customFormat="1" ht="12.75" customHeight="1">
      <c r="A19" s="2162">
        <v>76</v>
      </c>
      <c r="B19" s="1900"/>
      <c r="C19" s="2167" t="s">
        <v>1009</v>
      </c>
      <c r="D19" s="1388">
        <v>186309</v>
      </c>
      <c r="E19" s="2795" t="s">
        <v>927</v>
      </c>
      <c r="F19" s="2568">
        <v>76</v>
      </c>
    </row>
    <row r="20" spans="1:6" s="1892" customFormat="1" ht="12.75" customHeight="1">
      <c r="A20" s="2162">
        <v>77</v>
      </c>
      <c r="B20" s="1900"/>
      <c r="C20" s="2167" t="s">
        <v>1010</v>
      </c>
      <c r="D20" s="1388">
        <v>61</v>
      </c>
      <c r="E20" s="2795" t="s">
        <v>927</v>
      </c>
      <c r="F20" s="2568">
        <v>77</v>
      </c>
    </row>
    <row r="21" spans="1:6" s="1892" customFormat="1" ht="12.75" customHeight="1">
      <c r="A21" s="2162">
        <v>78</v>
      </c>
      <c r="B21" s="1900"/>
      <c r="C21" s="2167" t="s">
        <v>1011</v>
      </c>
      <c r="D21" s="1388">
        <v>114179</v>
      </c>
      <c r="E21" s="2795" t="s">
        <v>927</v>
      </c>
      <c r="F21" s="2568">
        <v>78</v>
      </c>
    </row>
    <row r="22" spans="1:6" s="1892" customFormat="1" ht="12.75" customHeight="1">
      <c r="A22" s="2162">
        <v>79</v>
      </c>
      <c r="B22" s="1900"/>
      <c r="C22" s="2167" t="s">
        <v>1012</v>
      </c>
      <c r="D22" s="1388">
        <v>156484</v>
      </c>
      <c r="E22" s="2795" t="s">
        <v>927</v>
      </c>
      <c r="F22" s="2568">
        <v>79</v>
      </c>
    </row>
    <row r="23" spans="1:6" s="1892" customFormat="1" ht="12.75" customHeight="1">
      <c r="A23" s="2162">
        <v>80</v>
      </c>
      <c r="B23" s="1900"/>
      <c r="C23" s="2167" t="s">
        <v>1013</v>
      </c>
      <c r="D23" s="1388">
        <v>555904</v>
      </c>
      <c r="E23" s="2795" t="s">
        <v>927</v>
      </c>
      <c r="F23" s="2568">
        <v>80</v>
      </c>
    </row>
    <row r="24" spans="1:6" s="1892" customFormat="1" ht="12.75" customHeight="1">
      <c r="A24" s="2162">
        <v>81</v>
      </c>
      <c r="B24" s="1900"/>
      <c r="C24" s="2167" t="s">
        <v>1014</v>
      </c>
      <c r="D24" s="1388">
        <v>5267</v>
      </c>
      <c r="E24" s="2795" t="s">
        <v>927</v>
      </c>
      <c r="F24" s="2568">
        <v>81</v>
      </c>
    </row>
    <row r="25" spans="1:6" s="1892" customFormat="1" ht="12.75" customHeight="1">
      <c r="A25" s="2162">
        <v>82</v>
      </c>
      <c r="B25" s="1900"/>
      <c r="C25" s="2167" t="s">
        <v>1015</v>
      </c>
      <c r="D25" s="1388">
        <f>SUM(D8:D24)</f>
        <v>3223941</v>
      </c>
      <c r="E25" s="2795" t="s">
        <v>927</v>
      </c>
      <c r="F25" s="2568">
        <v>82</v>
      </c>
    </row>
    <row r="26" spans="1:6" s="1892" customFormat="1" ht="12.75" customHeight="1">
      <c r="A26" s="2162">
        <v>83</v>
      </c>
      <c r="B26" s="1900"/>
      <c r="C26" s="2167" t="s">
        <v>1016</v>
      </c>
      <c r="D26" s="3070">
        <v>118211</v>
      </c>
      <c r="E26" s="2795" t="s">
        <v>927</v>
      </c>
      <c r="F26" s="2568">
        <v>83</v>
      </c>
    </row>
    <row r="27" spans="1:6" s="1892" customFormat="1" ht="12.75" customHeight="1">
      <c r="A27" s="2162">
        <v>84</v>
      </c>
      <c r="B27" s="1900"/>
      <c r="C27" s="2167" t="s">
        <v>1017</v>
      </c>
      <c r="D27" s="1829">
        <v>0</v>
      </c>
      <c r="E27" s="2795" t="s">
        <v>927</v>
      </c>
      <c r="F27" s="2568">
        <v>84</v>
      </c>
    </row>
    <row r="28" spans="1:6" s="1892" customFormat="1" ht="12.75" customHeight="1">
      <c r="A28" s="1901"/>
      <c r="B28" s="2140"/>
      <c r="C28" s="2620" t="s">
        <v>1018</v>
      </c>
      <c r="D28" s="2535"/>
      <c r="E28" s="2621"/>
      <c r="F28" s="1902"/>
    </row>
    <row r="29" spans="1:6" s="1892" customFormat="1" ht="12.75" customHeight="1">
      <c r="A29" s="2162">
        <v>85</v>
      </c>
      <c r="B29" s="1900"/>
      <c r="C29" s="2167" t="s">
        <v>1019</v>
      </c>
      <c r="D29" s="1388">
        <v>4506185</v>
      </c>
      <c r="E29" s="2795" t="s">
        <v>927</v>
      </c>
      <c r="F29" s="2568">
        <v>85</v>
      </c>
    </row>
    <row r="30" spans="1:6" s="1892" customFormat="1" ht="12.75" customHeight="1">
      <c r="A30" s="2162">
        <v>86</v>
      </c>
      <c r="B30" s="1900"/>
      <c r="C30" s="2167" t="s">
        <v>1020</v>
      </c>
      <c r="D30" s="1388">
        <v>167474</v>
      </c>
      <c r="E30" s="2795" t="s">
        <v>927</v>
      </c>
      <c r="F30" s="2568">
        <v>86</v>
      </c>
    </row>
    <row r="31" spans="1:6" s="1892" customFormat="1" ht="12.75" customHeight="1">
      <c r="A31" s="2162">
        <v>87</v>
      </c>
      <c r="B31" s="1900"/>
      <c r="C31" s="2167" t="s">
        <v>1021</v>
      </c>
      <c r="D31" s="1388">
        <v>6284484</v>
      </c>
      <c r="E31" s="2795" t="s">
        <v>927</v>
      </c>
      <c r="F31" s="2568">
        <v>87</v>
      </c>
    </row>
    <row r="32" spans="1:6" s="1892" customFormat="1" ht="12.75" customHeight="1">
      <c r="A32" s="2162">
        <v>88</v>
      </c>
      <c r="B32" s="1900"/>
      <c r="C32" s="2167" t="s">
        <v>1022</v>
      </c>
      <c r="D32" s="1388">
        <f>SUM(D29:D31)</f>
        <v>10958143</v>
      </c>
      <c r="E32" s="2795" t="s">
        <v>927</v>
      </c>
      <c r="F32" s="2568">
        <v>88</v>
      </c>
    </row>
    <row r="33" spans="1:6" s="1892" customFormat="1" ht="12.75" customHeight="1" thickBot="1">
      <c r="A33" s="2162">
        <v>89</v>
      </c>
      <c r="B33" s="1900"/>
      <c r="C33" s="2167" t="s">
        <v>1023</v>
      </c>
      <c r="D33" s="1826">
        <v>39</v>
      </c>
      <c r="E33" s="2623" t="s">
        <v>927</v>
      </c>
      <c r="F33" s="2568">
        <v>89</v>
      </c>
    </row>
    <row r="34" spans="1:6" s="1892" customFormat="1" ht="12.75" customHeight="1">
      <c r="A34" s="1410"/>
      <c r="B34" s="1894"/>
      <c r="C34" s="1894"/>
      <c r="D34" s="1894"/>
      <c r="E34" s="1894"/>
      <c r="F34" s="1902"/>
    </row>
    <row r="35" spans="1:6" s="1892" customFormat="1" ht="12.75" customHeight="1">
      <c r="A35" s="1410"/>
      <c r="B35" s="1529" t="s">
        <v>742</v>
      </c>
      <c r="C35" s="1894" t="s">
        <v>1024</v>
      </c>
      <c r="D35" s="1894"/>
      <c r="E35" s="1894"/>
      <c r="F35" s="1902"/>
    </row>
    <row r="36" spans="1:6" s="1892" customFormat="1" ht="12.75" customHeight="1">
      <c r="A36" s="1410"/>
      <c r="B36" s="1529" t="s">
        <v>744</v>
      </c>
      <c r="C36" s="3052" t="s">
        <v>1024</v>
      </c>
      <c r="D36" s="1894"/>
      <c r="E36" s="1894"/>
      <c r="F36" s="1902"/>
    </row>
    <row r="37" spans="1:6" s="1892" customFormat="1" ht="12.75" customHeight="1">
      <c r="A37" s="1410"/>
      <c r="D37" s="1894"/>
      <c r="E37" s="1894"/>
      <c r="F37" s="1902"/>
    </row>
    <row r="38" spans="1:6" s="1892" customFormat="1" ht="12.75" customHeight="1">
      <c r="A38" s="1410"/>
      <c r="D38" s="1894"/>
      <c r="E38" s="1894"/>
      <c r="F38" s="1902"/>
    </row>
    <row r="39" spans="1:6" s="1892" customFormat="1" ht="12.75" customHeight="1">
      <c r="A39" s="1410"/>
      <c r="B39" s="748"/>
      <c r="C39" s="748"/>
      <c r="D39" s="1894"/>
      <c r="E39" s="1894"/>
      <c r="F39" s="1902"/>
    </row>
    <row r="40" spans="1:6" s="1892" customFormat="1" ht="12.75" customHeight="1">
      <c r="A40" s="1410"/>
      <c r="B40" s="1751"/>
      <c r="C40" s="1751"/>
      <c r="D40" s="1894"/>
      <c r="E40" s="1894"/>
      <c r="F40" s="1902"/>
    </row>
    <row r="41" spans="1:6" s="1892" customFormat="1" ht="12.75" customHeight="1">
      <c r="A41" s="1410"/>
      <c r="B41" s="2624" t="s">
        <v>1025</v>
      </c>
      <c r="C41" s="2624" t="s">
        <v>1026</v>
      </c>
      <c r="D41" s="1894"/>
      <c r="E41" s="1894"/>
      <c r="F41" s="1902"/>
    </row>
    <row r="42" spans="1:6" s="1892" customFormat="1" ht="12.75" customHeight="1">
      <c r="A42" s="1410"/>
      <c r="B42" s="1894"/>
      <c r="C42" s="2624" t="s">
        <v>1027</v>
      </c>
      <c r="D42" s="1894"/>
      <c r="E42" s="1894"/>
      <c r="F42" s="1902"/>
    </row>
    <row r="43" spans="1:6" s="1892" customFormat="1" ht="12.75" customHeight="1">
      <c r="A43" s="1410"/>
      <c r="B43" s="1751"/>
      <c r="C43" s="2624" t="s">
        <v>1028</v>
      </c>
      <c r="D43" s="1894"/>
      <c r="E43" s="1894"/>
      <c r="F43" s="1902"/>
    </row>
    <row r="44" spans="1:6" s="1892" customFormat="1" ht="12.75" customHeight="1">
      <c r="A44" s="1410"/>
      <c r="B44" s="1894"/>
      <c r="C44" s="1894"/>
      <c r="D44" s="1894"/>
      <c r="E44" s="1894"/>
      <c r="F44" s="1902"/>
    </row>
    <row r="45" spans="1:6" s="1892" customFormat="1" ht="12.75" customHeight="1">
      <c r="A45" s="1410"/>
      <c r="B45" s="1894"/>
      <c r="C45" s="1894"/>
      <c r="D45" s="1894"/>
      <c r="E45" s="1894"/>
      <c r="F45" s="1902"/>
    </row>
    <row r="46" spans="1:6" s="1892" customFormat="1" ht="12.75" customHeight="1">
      <c r="A46" s="1410"/>
      <c r="B46" s="1894"/>
      <c r="C46" s="1894"/>
      <c r="D46" s="1894"/>
      <c r="E46" s="1894"/>
      <c r="F46" s="1902"/>
    </row>
    <row r="47" spans="1:6" s="1892" customFormat="1" ht="12.75" customHeight="1">
      <c r="A47" s="1410"/>
      <c r="B47" s="1894"/>
      <c r="C47" s="1894"/>
      <c r="D47" s="1894"/>
      <c r="E47" s="1894"/>
      <c r="F47" s="1902"/>
    </row>
    <row r="48" spans="1:6" s="1892" customFormat="1" ht="12.75" customHeight="1">
      <c r="A48" s="1410"/>
      <c r="B48" s="1894"/>
      <c r="C48" s="1894"/>
      <c r="D48" s="1894"/>
      <c r="E48" s="1894"/>
      <c r="F48" s="1902"/>
    </row>
    <row r="49" spans="1:6" s="1892" customFormat="1" ht="12.75" customHeight="1">
      <c r="A49" s="1410"/>
      <c r="B49" s="1894"/>
      <c r="C49" s="1894"/>
      <c r="D49" s="1894"/>
      <c r="E49" s="1894"/>
      <c r="F49" s="1902"/>
    </row>
    <row r="50" spans="1:6" s="1892" customFormat="1" ht="12.75" customHeight="1">
      <c r="A50" s="1410"/>
      <c r="B50" s="1894"/>
      <c r="C50" s="1894"/>
      <c r="D50" s="1894"/>
      <c r="E50" s="1894"/>
      <c r="F50" s="1902"/>
    </row>
    <row r="51" spans="1:6" s="1892" customFormat="1" ht="12.75" customHeight="1">
      <c r="A51" s="1410"/>
      <c r="B51" s="1894"/>
      <c r="C51" s="1894"/>
      <c r="D51" s="1894"/>
      <c r="E51" s="1894"/>
      <c r="F51" s="1902"/>
    </row>
    <row r="52" spans="1:6" s="1892" customFormat="1" ht="12.75" customHeight="1">
      <c r="A52" s="1410"/>
      <c r="B52" s="1894"/>
      <c r="C52" s="1894"/>
      <c r="D52" s="1894"/>
      <c r="E52" s="1894"/>
      <c r="F52" s="1902"/>
    </row>
    <row r="53" spans="1:6" s="1892" customFormat="1" ht="12.75" customHeight="1">
      <c r="A53" s="1410"/>
      <c r="B53" s="1894"/>
      <c r="C53" s="1894"/>
      <c r="D53" s="1894"/>
      <c r="E53" s="1894"/>
      <c r="F53" s="1902"/>
    </row>
    <row r="54" spans="1:6" s="1892" customFormat="1" ht="12.75" customHeight="1">
      <c r="A54" s="1410"/>
      <c r="B54" s="1894"/>
      <c r="C54" s="1894"/>
      <c r="D54" s="1894"/>
      <c r="E54" s="1894"/>
      <c r="F54" s="1902"/>
    </row>
    <row r="55" spans="1:6" s="1892" customFormat="1" ht="12.75" customHeight="1">
      <c r="A55" s="1410"/>
      <c r="B55" s="1894"/>
      <c r="C55" s="1894"/>
      <c r="D55" s="1894"/>
      <c r="E55" s="1894"/>
      <c r="F55" s="1902"/>
    </row>
    <row r="56" spans="1:6" s="1892" customFormat="1" ht="12.75" customHeight="1">
      <c r="A56" s="1450"/>
      <c r="B56" s="1898"/>
      <c r="C56" s="1898"/>
      <c r="D56" s="1898"/>
      <c r="E56" s="1898"/>
      <c r="F56" s="1905"/>
    </row>
    <row r="57" spans="1:6" s="1892" customFormat="1"/>
    <row r="58" spans="1:6" s="1892" customFormat="1"/>
    <row r="59" spans="1:6" s="1892" customFormat="1"/>
    <row r="60" spans="1:6" s="1892" customFormat="1"/>
    <row r="61" spans="1:6" s="1892" customFormat="1"/>
    <row r="62" spans="1:6" s="1892" customFormat="1"/>
    <row r="63" spans="1:6" s="1892" customFormat="1"/>
    <row r="64" spans="1:6" s="1892" customFormat="1"/>
    <row r="65" s="1892" customFormat="1"/>
    <row r="66" s="1892" customFormat="1"/>
    <row r="67" s="1892" customFormat="1"/>
    <row r="68" s="1892" customFormat="1"/>
    <row r="69" s="1892" customFormat="1"/>
    <row r="70" s="1892" customFormat="1"/>
    <row r="71" s="1892" customFormat="1"/>
    <row r="72" s="1892" customFormat="1"/>
    <row r="73" s="1892" customFormat="1"/>
    <row r="74" s="1892" customFormat="1"/>
    <row r="75" s="1892" customFormat="1"/>
    <row r="76" s="1892" customFormat="1"/>
    <row r="77" s="1892" customFormat="1"/>
    <row r="78" s="1892" customFormat="1"/>
    <row r="79" s="1892" customFormat="1"/>
    <row r="80" s="1892" customFormat="1"/>
    <row r="81" s="1892" customFormat="1"/>
    <row r="82" s="1892" customFormat="1"/>
    <row r="83" s="1892" customFormat="1"/>
    <row r="84" s="1892" customFormat="1"/>
    <row r="85" s="1892" customFormat="1"/>
    <row r="86" s="1892" customFormat="1"/>
    <row r="87" s="1892" customFormat="1"/>
    <row r="88" s="1892" customFormat="1"/>
    <row r="89" s="1892" customFormat="1"/>
    <row r="90" s="1892" customFormat="1"/>
    <row r="91" s="1892" customFormat="1"/>
    <row r="92" s="1892" customFormat="1"/>
    <row r="93" s="1892" customFormat="1"/>
    <row r="94" s="1892" customFormat="1"/>
    <row r="95" s="1892" customFormat="1"/>
    <row r="96" s="1892" customFormat="1"/>
    <row r="97" s="1892" customFormat="1"/>
    <row r="98" s="1892" customFormat="1"/>
    <row r="99" s="1892" customFormat="1"/>
    <row r="100" s="1892" customFormat="1"/>
    <row r="101" s="1892" customFormat="1"/>
    <row r="102" s="1892" customFormat="1"/>
    <row r="103" s="1892" customFormat="1"/>
    <row r="104" s="1892" customFormat="1"/>
    <row r="105" s="1892" customFormat="1"/>
    <row r="106" s="1892" customFormat="1"/>
    <row r="107" s="1892" customFormat="1"/>
    <row r="108" s="1892" customFormat="1"/>
    <row r="109" s="1892" customFormat="1"/>
    <row r="110" s="1892" customFormat="1"/>
    <row r="111" s="1892" customFormat="1"/>
    <row r="112" s="1892" customFormat="1"/>
    <row r="113" s="1892" customFormat="1"/>
    <row r="114" s="1892" customFormat="1"/>
    <row r="115" s="1892" customFormat="1"/>
    <row r="116" s="1892" customFormat="1"/>
    <row r="117" s="1892" customFormat="1"/>
    <row r="118" s="1892" customFormat="1"/>
    <row r="119" s="1892" customFormat="1"/>
    <row r="120" s="1892" customFormat="1"/>
    <row r="121" s="1892" customFormat="1"/>
    <row r="122" s="1892" customFormat="1"/>
    <row r="123" s="1892" customFormat="1"/>
    <row r="124" s="1892" customFormat="1"/>
    <row r="125" s="1892" customFormat="1"/>
    <row r="126" s="1892" customFormat="1"/>
    <row r="127" s="1892" customFormat="1"/>
    <row r="128" s="1892" customFormat="1"/>
    <row r="129" s="1892" customFormat="1"/>
    <row r="130" s="1892" customFormat="1"/>
    <row r="131" s="1892" customFormat="1"/>
    <row r="132" s="1892" customFormat="1"/>
    <row r="133" s="1892" customFormat="1"/>
    <row r="134" s="1892" customFormat="1"/>
    <row r="135" s="1892" customFormat="1"/>
    <row r="136" s="1892" customFormat="1"/>
    <row r="137" s="1892" customFormat="1"/>
    <row r="138" s="1892" customFormat="1"/>
    <row r="139" s="1892" customFormat="1"/>
    <row r="140" s="1892" customFormat="1"/>
    <row r="141" s="1892" customFormat="1"/>
    <row r="142" s="1892" customFormat="1"/>
    <row r="143" s="1892" customFormat="1"/>
    <row r="144" s="1892" customFormat="1"/>
    <row r="145" s="1892" customFormat="1"/>
    <row r="146" s="1892" customFormat="1"/>
    <row r="147" s="1892" customFormat="1"/>
    <row r="148" s="1892" customFormat="1"/>
    <row r="149" s="1892" customFormat="1"/>
    <row r="150" s="1892" customFormat="1"/>
    <row r="151" s="1892" customFormat="1"/>
    <row r="152" s="1892" customFormat="1"/>
    <row r="153" s="1892" customFormat="1"/>
    <row r="154" s="1892" customFormat="1"/>
    <row r="155" s="1892" customFormat="1"/>
    <row r="156" s="1892" customFormat="1"/>
    <row r="157" s="1892" customFormat="1"/>
    <row r="158" s="1892" customFormat="1"/>
    <row r="159" s="1892" customFormat="1"/>
    <row r="160" s="1892" customFormat="1"/>
    <row r="161" s="1892" customFormat="1"/>
    <row r="162" s="1892" customFormat="1"/>
    <row r="163" s="1892" customFormat="1"/>
    <row r="164" s="1892" customFormat="1"/>
    <row r="165" s="1892" customFormat="1"/>
    <row r="166" s="1892" customFormat="1"/>
    <row r="167" s="1892" customFormat="1"/>
    <row r="168" s="1892" customFormat="1"/>
    <row r="169" s="1892" customFormat="1"/>
    <row r="170" s="1892" customFormat="1"/>
    <row r="171" s="1892" customFormat="1"/>
    <row r="172" s="1892" customFormat="1"/>
    <row r="173" s="1892" customFormat="1"/>
    <row r="174" s="1892" customFormat="1"/>
    <row r="175" s="1892" customFormat="1"/>
    <row r="176" s="1892" customFormat="1"/>
    <row r="177" s="1892" customFormat="1"/>
    <row r="178" s="1892" customFormat="1"/>
    <row r="179" s="1892" customFormat="1"/>
    <row r="180" s="1892" customFormat="1"/>
    <row r="181" s="1892" customFormat="1"/>
    <row r="182" s="1892" customFormat="1"/>
    <row r="183" s="1892" customFormat="1"/>
    <row r="184" s="1892" customFormat="1"/>
    <row r="185" s="1892" customFormat="1"/>
    <row r="186" s="1892" customFormat="1"/>
    <row r="187" s="1892" customFormat="1"/>
    <row r="188" s="1892" customFormat="1"/>
    <row r="189" s="1892" customFormat="1"/>
    <row r="190" s="1892" customFormat="1"/>
    <row r="191" s="1892" customFormat="1"/>
    <row r="192" s="1892" customFormat="1"/>
    <row r="193" s="1892" customFormat="1"/>
    <row r="194" s="1892" customFormat="1"/>
    <row r="195" s="1892" customFormat="1"/>
    <row r="196" s="1892" customFormat="1"/>
    <row r="197" s="1892" customFormat="1"/>
    <row r="198" s="1892" customFormat="1"/>
    <row r="199" s="1892" customFormat="1"/>
    <row r="200" s="1892" customFormat="1"/>
    <row r="201" s="1892" customFormat="1"/>
    <row r="202" s="1892" customFormat="1"/>
    <row r="203" s="1892" customFormat="1"/>
    <row r="204" s="1892" customFormat="1"/>
    <row r="205" s="1892" customFormat="1"/>
    <row r="206" s="1892" customFormat="1"/>
    <row r="207" s="1892" customFormat="1"/>
    <row r="208" s="1892" customFormat="1"/>
    <row r="209" s="1892" customFormat="1"/>
    <row r="210" s="1892" customFormat="1"/>
    <row r="211" s="1892" customFormat="1"/>
    <row r="212" s="1892" customFormat="1"/>
    <row r="213" s="1892" customFormat="1"/>
    <row r="214" s="1892" customFormat="1"/>
    <row r="215" s="1892" customFormat="1"/>
    <row r="216" s="1892" customFormat="1"/>
    <row r="217" s="1892" customFormat="1"/>
    <row r="218" s="1892" customFormat="1"/>
    <row r="219" s="1892" customFormat="1"/>
    <row r="220" s="1892" customFormat="1"/>
  </sheetData>
  <pageMargins left="0.65" right="0.25" top="0.5" bottom="0.5" header="0.25" footer="0.25"/>
  <pageSetup orientation="portrait" r:id="rId1"/>
  <headerFooter alignWithMargins="0">
    <oddHeader>&amp;L&amp;"Arial,Regular"&amp;8 96&amp;R&amp;"Arial,Regular"&amp;8Road Initials: UPRR  Year: 2012</oddHeader>
    <oddFooter>&amp;L&amp;"Arial,Regular"&amp;8Railroad Annual Report R-1</oddFooter>
  </headerFooter>
</worksheet>
</file>

<file path=xl/worksheets/sheet86.xml><?xml version="1.0" encoding="utf-8"?>
<worksheet xmlns="http://schemas.openxmlformats.org/spreadsheetml/2006/main" xmlns:r="http://schemas.openxmlformats.org/officeDocument/2006/relationships">
  <sheetPr codeName="Sheet86">
    <pageSetUpPr fitToPage="1"/>
  </sheetPr>
  <dimension ref="A1:F57"/>
  <sheetViews>
    <sheetView zoomScaleNormal="100" workbookViewId="0"/>
  </sheetViews>
  <sheetFormatPr defaultRowHeight="11.25"/>
  <cols>
    <col min="1" max="1" width="3.375" style="748" bestFit="1" customWidth="1"/>
    <col min="2" max="2" width="4.625" style="748" bestFit="1" customWidth="1"/>
    <col min="3" max="3" width="50.25" style="748" customWidth="1"/>
    <col min="4" max="5" width="12" style="748" customWidth="1"/>
    <col min="6" max="6" width="3.375" style="748" bestFit="1" customWidth="1"/>
    <col min="7" max="16384" width="9" style="748"/>
  </cols>
  <sheetData>
    <row r="1" spans="1:6" s="1892" customFormat="1" ht="12.75" customHeight="1">
      <c r="A1" s="2630"/>
      <c r="B1" s="1425"/>
      <c r="C1" s="1425"/>
      <c r="D1" s="1425"/>
      <c r="E1" s="1425"/>
      <c r="F1" s="2534"/>
    </row>
    <row r="2" spans="1:6" s="1892" customFormat="1" ht="12.75" customHeight="1">
      <c r="A2" s="2545" t="s">
        <v>1029</v>
      </c>
      <c r="B2" s="1893"/>
      <c r="C2" s="1535"/>
      <c r="D2" s="1893"/>
      <c r="E2" s="1893"/>
      <c r="F2" s="2158"/>
    </row>
    <row r="3" spans="1:6" s="1892" customFormat="1" ht="12.75" customHeight="1">
      <c r="A3" s="1450"/>
      <c r="B3" s="1898"/>
      <c r="C3" s="1898"/>
      <c r="D3" s="1898"/>
      <c r="E3" s="1898"/>
      <c r="F3" s="1905"/>
    </row>
    <row r="4" spans="1:6" s="1892" customFormat="1" ht="12.75" customHeight="1">
      <c r="A4" s="1400" t="s">
        <v>7</v>
      </c>
      <c r="B4" s="1656" t="s">
        <v>8</v>
      </c>
      <c r="C4" s="2140"/>
      <c r="D4" s="2140"/>
      <c r="E4" s="2619" t="s">
        <v>744</v>
      </c>
      <c r="F4" s="1656" t="s">
        <v>7</v>
      </c>
    </row>
    <row r="5" spans="1:6" s="1892" customFormat="1" ht="12.75" customHeight="1">
      <c r="A5" s="1400" t="s">
        <v>12</v>
      </c>
      <c r="B5" s="1656" t="s">
        <v>13</v>
      </c>
      <c r="C5" s="1656" t="s">
        <v>921</v>
      </c>
      <c r="D5" s="1656" t="s">
        <v>922</v>
      </c>
      <c r="E5" s="1656" t="s">
        <v>923</v>
      </c>
      <c r="F5" s="1656" t="s">
        <v>12</v>
      </c>
    </row>
    <row r="6" spans="1:6" s="1892" customFormat="1" ht="12.75" customHeight="1" thickBot="1">
      <c r="A6" s="1904"/>
      <c r="B6" s="1900"/>
      <c r="C6" s="2568" t="s">
        <v>21</v>
      </c>
      <c r="D6" s="2568" t="s">
        <v>22</v>
      </c>
      <c r="E6" s="2568" t="s">
        <v>23</v>
      </c>
      <c r="F6" s="1905"/>
    </row>
    <row r="7" spans="1:6" s="1892" customFormat="1" ht="12.75" customHeight="1">
      <c r="A7" s="1904"/>
      <c r="B7" s="1900"/>
      <c r="C7" s="2167" t="s">
        <v>1030</v>
      </c>
      <c r="D7" s="1555"/>
      <c r="E7" s="1556"/>
      <c r="F7" s="1905"/>
    </row>
    <row r="8" spans="1:6" s="1892" customFormat="1" ht="12.75" customHeight="1">
      <c r="A8" s="2162">
        <v>98</v>
      </c>
      <c r="B8" s="1900"/>
      <c r="C8" s="2167" t="s">
        <v>1031</v>
      </c>
      <c r="D8" s="2622">
        <v>85192430</v>
      </c>
      <c r="E8" s="2795" t="s">
        <v>927</v>
      </c>
      <c r="F8" s="2568">
        <v>98</v>
      </c>
    </row>
    <row r="9" spans="1:6" s="1892" customFormat="1" ht="12.75" customHeight="1">
      <c r="A9" s="1901"/>
      <c r="B9" s="2140"/>
      <c r="C9" s="2620" t="s">
        <v>1032</v>
      </c>
      <c r="D9" s="1528"/>
      <c r="E9" s="2621"/>
      <c r="F9" s="1902"/>
    </row>
    <row r="10" spans="1:6" s="1892" customFormat="1" ht="12.75" customHeight="1">
      <c r="A10" s="2162">
        <v>99</v>
      </c>
      <c r="B10" s="1900"/>
      <c r="C10" s="2167" t="s">
        <v>1033</v>
      </c>
      <c r="D10" s="2622">
        <v>374646681</v>
      </c>
      <c r="E10" s="2795" t="s">
        <v>927</v>
      </c>
      <c r="F10" s="2568">
        <v>99</v>
      </c>
    </row>
    <row r="11" spans="1:6" s="1892" customFormat="1" ht="12.75" customHeight="1">
      <c r="A11" s="2162">
        <v>100</v>
      </c>
      <c r="B11" s="1900"/>
      <c r="C11" s="2167" t="s">
        <v>1034</v>
      </c>
      <c r="D11" s="2622">
        <v>12831229</v>
      </c>
      <c r="E11" s="2795" t="s">
        <v>927</v>
      </c>
      <c r="F11" s="2568">
        <v>100</v>
      </c>
    </row>
    <row r="12" spans="1:6" s="1892" customFormat="1" ht="12.75" customHeight="1">
      <c r="A12" s="2162">
        <v>101</v>
      </c>
      <c r="B12" s="1900"/>
      <c r="C12" s="2167" t="s">
        <v>1035</v>
      </c>
      <c r="D12" s="2622">
        <v>561586640</v>
      </c>
      <c r="E12" s="2795" t="s">
        <v>927</v>
      </c>
      <c r="F12" s="2568">
        <v>101</v>
      </c>
    </row>
    <row r="13" spans="1:6" s="1892" customFormat="1" ht="12.75" customHeight="1">
      <c r="A13" s="2162">
        <v>102</v>
      </c>
      <c r="B13" s="1900"/>
      <c r="C13" s="2167" t="s">
        <v>1036</v>
      </c>
      <c r="D13" s="2631"/>
      <c r="E13" s="1527">
        <v>0</v>
      </c>
      <c r="F13" s="2568">
        <v>102</v>
      </c>
    </row>
    <row r="14" spans="1:6" s="1892" customFormat="1" ht="12.75" customHeight="1">
      <c r="A14" s="2162">
        <v>103</v>
      </c>
      <c r="B14" s="1900"/>
      <c r="C14" s="2167" t="s">
        <v>1037</v>
      </c>
      <c r="D14" s="2622">
        <v>7099022</v>
      </c>
      <c r="E14" s="2795" t="s">
        <v>927</v>
      </c>
      <c r="F14" s="2568">
        <v>103</v>
      </c>
    </row>
    <row r="15" spans="1:6" s="1892" customFormat="1" ht="12.75" customHeight="1">
      <c r="A15" s="2162">
        <v>104</v>
      </c>
      <c r="B15" s="1900"/>
      <c r="C15" s="2167" t="s">
        <v>1038</v>
      </c>
      <c r="D15" s="3070">
        <f>SUM(D8:D14)</f>
        <v>1041356002</v>
      </c>
      <c r="E15" s="3021">
        <v>0</v>
      </c>
      <c r="F15" s="2568">
        <v>104</v>
      </c>
    </row>
    <row r="16" spans="1:6" s="1892" customFormat="1" ht="12.75" customHeight="1">
      <c r="A16" s="1901"/>
      <c r="B16" s="2140"/>
      <c r="C16" s="2620" t="s">
        <v>1039</v>
      </c>
      <c r="D16" s="1423"/>
      <c r="E16" s="2621"/>
      <c r="F16" s="1902"/>
    </row>
    <row r="17" spans="1:6" s="1892" customFormat="1" ht="12.75" customHeight="1">
      <c r="A17" s="2162">
        <v>105</v>
      </c>
      <c r="B17" s="1900"/>
      <c r="C17" s="2167" t="s">
        <v>1040</v>
      </c>
      <c r="D17" s="3070">
        <v>547526</v>
      </c>
      <c r="E17" s="2795" t="s">
        <v>927</v>
      </c>
      <c r="F17" s="2568">
        <v>105</v>
      </c>
    </row>
    <row r="18" spans="1:6" s="1892" customFormat="1" ht="12.75" customHeight="1">
      <c r="A18" s="2162">
        <v>106</v>
      </c>
      <c r="B18" s="1900"/>
      <c r="C18" s="2167" t="s">
        <v>1041</v>
      </c>
      <c r="D18" s="3070">
        <v>9676</v>
      </c>
      <c r="E18" s="2795" t="s">
        <v>927</v>
      </c>
      <c r="F18" s="2568">
        <v>106</v>
      </c>
    </row>
    <row r="19" spans="1:6" s="1892" customFormat="1" ht="12.75" customHeight="1">
      <c r="A19" s="2162">
        <v>107</v>
      </c>
      <c r="B19" s="1900"/>
      <c r="C19" s="2167" t="s">
        <v>1042</v>
      </c>
      <c r="D19" s="1422">
        <f>SUM(D17:D18)</f>
        <v>557202</v>
      </c>
      <c r="E19" s="2795" t="s">
        <v>927</v>
      </c>
      <c r="F19" s="2568">
        <v>107</v>
      </c>
    </row>
    <row r="20" spans="1:6" s="1892" customFormat="1" ht="12.75" customHeight="1">
      <c r="A20" s="1901"/>
      <c r="B20" s="2140"/>
      <c r="C20" s="2620" t="s">
        <v>1043</v>
      </c>
      <c r="D20" s="2632"/>
      <c r="E20" s="2621"/>
      <c r="F20" s="1902"/>
    </row>
    <row r="21" spans="1:6" s="1892" customFormat="1" ht="12.75" customHeight="1">
      <c r="A21" s="2162">
        <v>108</v>
      </c>
      <c r="B21" s="1900"/>
      <c r="C21" s="2167" t="s">
        <v>1044</v>
      </c>
      <c r="D21" s="1388">
        <v>514271288</v>
      </c>
      <c r="E21" s="2795" t="s">
        <v>927</v>
      </c>
      <c r="F21" s="2568">
        <v>108</v>
      </c>
    </row>
    <row r="22" spans="1:6" s="1892" customFormat="1" ht="12.75" customHeight="1">
      <c r="A22" s="2162">
        <v>109</v>
      </c>
      <c r="B22" s="1900"/>
      <c r="C22" s="2167" t="s">
        <v>1045</v>
      </c>
      <c r="D22" s="1422">
        <v>0</v>
      </c>
      <c r="E22" s="2795" t="s">
        <v>927</v>
      </c>
      <c r="F22" s="2568">
        <v>109</v>
      </c>
    </row>
    <row r="23" spans="1:6" s="1892" customFormat="1" ht="12.75" customHeight="1">
      <c r="A23" s="2162">
        <v>110</v>
      </c>
      <c r="B23" s="1900"/>
      <c r="C23" s="2167" t="s">
        <v>1046</v>
      </c>
      <c r="D23" s="1422">
        <f>SUM(D21:D22)</f>
        <v>514271288</v>
      </c>
      <c r="E23" s="2795" t="s">
        <v>927</v>
      </c>
      <c r="F23" s="2568">
        <v>110</v>
      </c>
    </row>
    <row r="24" spans="1:6" s="1892" customFormat="1" ht="12.75" customHeight="1">
      <c r="A24" s="2162">
        <v>111</v>
      </c>
      <c r="B24" s="1900"/>
      <c r="C24" s="2167" t="s">
        <v>1047</v>
      </c>
      <c r="D24" s="1422">
        <v>4926967</v>
      </c>
      <c r="E24" s="2795" t="s">
        <v>927</v>
      </c>
      <c r="F24" s="2568">
        <v>111</v>
      </c>
    </row>
    <row r="25" spans="1:6" s="1892" customFormat="1" ht="12.75" customHeight="1">
      <c r="A25" s="2162">
        <v>112</v>
      </c>
      <c r="B25" s="1900"/>
      <c r="C25" s="2167" t="s">
        <v>1048</v>
      </c>
      <c r="D25" s="1422">
        <v>0</v>
      </c>
      <c r="E25" s="2795" t="s">
        <v>927</v>
      </c>
      <c r="F25" s="2568">
        <v>112</v>
      </c>
    </row>
    <row r="26" spans="1:6" s="1892" customFormat="1" ht="12.75" customHeight="1">
      <c r="A26" s="2162">
        <v>113</v>
      </c>
      <c r="B26" s="1900"/>
      <c r="C26" s="2167" t="s">
        <v>1049</v>
      </c>
      <c r="D26" s="1422">
        <f>SUM(D24:D25)</f>
        <v>4926967</v>
      </c>
      <c r="E26" s="2795" t="s">
        <v>927</v>
      </c>
      <c r="F26" s="2568">
        <v>113</v>
      </c>
    </row>
    <row r="27" spans="1:6" s="1892" customFormat="1" ht="12.75" customHeight="1">
      <c r="A27" s="2162">
        <v>114</v>
      </c>
      <c r="B27" s="1900"/>
      <c r="C27" s="2167" t="s">
        <v>1050</v>
      </c>
      <c r="D27" s="1712">
        <f>D26+D23</f>
        <v>519198255</v>
      </c>
      <c r="E27" s="2795" t="s">
        <v>927</v>
      </c>
      <c r="F27" s="2568">
        <v>114</v>
      </c>
    </row>
    <row r="28" spans="1:6" s="1892" customFormat="1" ht="12.75" customHeight="1">
      <c r="A28" s="1901"/>
      <c r="B28" s="2140"/>
      <c r="C28" s="2620" t="s">
        <v>1051</v>
      </c>
      <c r="D28" s="1423"/>
      <c r="E28" s="2621"/>
      <c r="F28" s="1902"/>
    </row>
    <row r="29" spans="1:6" s="1892" customFormat="1" ht="12.75" customHeight="1">
      <c r="A29" s="2162">
        <v>115</v>
      </c>
      <c r="B29" s="1900"/>
      <c r="C29" s="2167" t="s">
        <v>1052</v>
      </c>
      <c r="D29" s="2622">
        <v>5934156</v>
      </c>
      <c r="E29" s="2795" t="s">
        <v>927</v>
      </c>
      <c r="F29" s="2568">
        <v>115</v>
      </c>
    </row>
    <row r="30" spans="1:6" s="1892" customFormat="1" ht="12.75" customHeight="1">
      <c r="A30" s="2162">
        <v>116</v>
      </c>
      <c r="B30" s="1900"/>
      <c r="C30" s="2167" t="s">
        <v>1053</v>
      </c>
      <c r="D30" s="2622">
        <v>1241369</v>
      </c>
      <c r="E30" s="2795" t="s">
        <v>927</v>
      </c>
      <c r="F30" s="2568">
        <v>116</v>
      </c>
    </row>
    <row r="31" spans="1:6" s="1892" customFormat="1" ht="12.75" customHeight="1">
      <c r="A31" s="1400">
        <v>117</v>
      </c>
      <c r="B31" s="2140"/>
      <c r="C31" s="2624" t="s">
        <v>1054</v>
      </c>
      <c r="D31" s="1850">
        <v>2301150</v>
      </c>
      <c r="E31" s="2621" t="s">
        <v>927</v>
      </c>
      <c r="F31" s="1656">
        <v>117</v>
      </c>
    </row>
    <row r="32" spans="1:6" s="1892" customFormat="1" ht="12.75" customHeight="1">
      <c r="A32" s="1901"/>
      <c r="B32" s="2140"/>
      <c r="C32" s="1852" t="s">
        <v>1055</v>
      </c>
      <c r="D32" s="2535"/>
      <c r="E32" s="2621"/>
      <c r="F32" s="1902"/>
    </row>
    <row r="33" spans="1:6" s="1892" customFormat="1" ht="12.75" customHeight="1">
      <c r="A33" s="2162">
        <v>118</v>
      </c>
      <c r="B33" s="1900"/>
      <c r="C33" s="2167" t="s">
        <v>1056</v>
      </c>
      <c r="D33" s="2622">
        <v>2019151</v>
      </c>
      <c r="E33" s="2795" t="s">
        <v>927</v>
      </c>
      <c r="F33" s="2568">
        <v>118</v>
      </c>
    </row>
    <row r="34" spans="1:6" s="1892" customFormat="1" ht="12.75" customHeight="1">
      <c r="A34" s="2162">
        <v>119</v>
      </c>
      <c r="B34" s="1900"/>
      <c r="C34" s="2167" t="s">
        <v>1057</v>
      </c>
      <c r="D34" s="2622"/>
      <c r="E34" s="2795" t="s">
        <v>927</v>
      </c>
      <c r="F34" s="2568">
        <v>119</v>
      </c>
    </row>
    <row r="35" spans="1:6" s="1892" customFormat="1" ht="12.75" customHeight="1">
      <c r="A35" s="1901"/>
      <c r="B35" s="2140"/>
      <c r="C35" s="2620" t="s">
        <v>1058</v>
      </c>
      <c r="D35" s="1526"/>
      <c r="E35" s="2621"/>
      <c r="F35" s="1902"/>
    </row>
    <row r="36" spans="1:6" s="1892" customFormat="1" ht="12.75" customHeight="1">
      <c r="A36" s="2162">
        <v>120</v>
      </c>
      <c r="B36" s="1900"/>
      <c r="C36" s="2167" t="s">
        <v>1059</v>
      </c>
      <c r="D36" s="1531">
        <v>3239155</v>
      </c>
      <c r="E36" s="2795" t="s">
        <v>927</v>
      </c>
      <c r="F36" s="2568">
        <v>120</v>
      </c>
    </row>
    <row r="37" spans="1:6" s="1892" customFormat="1" ht="12.75" customHeight="1">
      <c r="A37" s="2162">
        <v>121</v>
      </c>
      <c r="B37" s="1900"/>
      <c r="C37" s="2167" t="s">
        <v>1060</v>
      </c>
      <c r="D37" s="2633">
        <v>2658359</v>
      </c>
      <c r="E37" s="2795" t="s">
        <v>927</v>
      </c>
      <c r="F37" s="2568">
        <v>121</v>
      </c>
    </row>
    <row r="38" spans="1:6" s="1892" customFormat="1" ht="12.75" customHeight="1">
      <c r="A38" s="2162">
        <v>122</v>
      </c>
      <c r="B38" s="1900"/>
      <c r="C38" s="2167" t="s">
        <v>1061</v>
      </c>
      <c r="D38" s="2633">
        <v>8368200</v>
      </c>
      <c r="E38" s="2795" t="s">
        <v>927</v>
      </c>
      <c r="F38" s="2568">
        <v>122</v>
      </c>
    </row>
    <row r="39" spans="1:6" s="1892" customFormat="1" ht="12.75" customHeight="1">
      <c r="A39" s="2162">
        <v>123</v>
      </c>
      <c r="B39" s="1900"/>
      <c r="C39" s="2167" t="s">
        <v>1062</v>
      </c>
      <c r="D39" s="1859">
        <v>6148519</v>
      </c>
      <c r="E39" s="2795" t="s">
        <v>927</v>
      </c>
      <c r="F39" s="2568">
        <v>123</v>
      </c>
    </row>
    <row r="40" spans="1:6" s="1892" customFormat="1" ht="12.75" customHeight="1">
      <c r="A40" s="2162">
        <v>124</v>
      </c>
      <c r="B40" s="1900"/>
      <c r="C40" s="2167" t="s">
        <v>1063</v>
      </c>
      <c r="D40" s="1422">
        <v>3851012</v>
      </c>
      <c r="E40" s="2795" t="s">
        <v>927</v>
      </c>
      <c r="F40" s="2568">
        <v>124</v>
      </c>
    </row>
    <row r="41" spans="1:6" s="1892" customFormat="1" ht="12.75" customHeight="1">
      <c r="A41" s="2162">
        <v>125</v>
      </c>
      <c r="B41" s="1900"/>
      <c r="C41" s="2167" t="s">
        <v>1064</v>
      </c>
      <c r="D41" s="1422">
        <v>145062</v>
      </c>
      <c r="E41" s="2795" t="s">
        <v>927</v>
      </c>
      <c r="F41" s="2568">
        <v>125</v>
      </c>
    </row>
    <row r="42" spans="1:6" s="1892" customFormat="1" ht="12.75" customHeight="1">
      <c r="A42" s="1901"/>
      <c r="B42" s="2140"/>
      <c r="C42" s="2620" t="s">
        <v>1065</v>
      </c>
      <c r="D42" s="1857"/>
      <c r="E42" s="2621"/>
      <c r="F42" s="1902"/>
    </row>
    <row r="43" spans="1:6" s="1892" customFormat="1" ht="12.75" customHeight="1">
      <c r="A43" s="2162">
        <v>126</v>
      </c>
      <c r="B43" s="1900"/>
      <c r="C43" s="2167" t="s">
        <v>1066</v>
      </c>
      <c r="D43" s="1388">
        <v>0</v>
      </c>
      <c r="E43" s="2795" t="s">
        <v>927</v>
      </c>
      <c r="F43" s="2568">
        <v>126</v>
      </c>
    </row>
    <row r="44" spans="1:6" s="1892" customFormat="1" ht="12.75" customHeight="1">
      <c r="A44" s="2162">
        <v>127</v>
      </c>
      <c r="B44" s="1900"/>
      <c r="C44" s="2167" t="s">
        <v>1067</v>
      </c>
      <c r="D44" s="1422">
        <v>0</v>
      </c>
      <c r="E44" s="2795" t="s">
        <v>927</v>
      </c>
      <c r="F44" s="2568">
        <v>127</v>
      </c>
    </row>
    <row r="45" spans="1:6" s="1892" customFormat="1" ht="12.75" customHeight="1">
      <c r="A45" s="2162">
        <v>128</v>
      </c>
      <c r="B45" s="1900"/>
      <c r="C45" s="2167" t="s">
        <v>1068</v>
      </c>
      <c r="D45" s="1422">
        <v>69691890</v>
      </c>
      <c r="E45" s="2795" t="s">
        <v>927</v>
      </c>
      <c r="F45" s="2568">
        <v>128</v>
      </c>
    </row>
    <row r="46" spans="1:6" s="1892" customFormat="1" ht="12.75" customHeight="1">
      <c r="A46" s="2162">
        <v>129</v>
      </c>
      <c r="B46" s="1900"/>
      <c r="C46" s="2167" t="s">
        <v>1069</v>
      </c>
      <c r="D46" s="1422">
        <f>SUM(D43:D45)</f>
        <v>69691890</v>
      </c>
      <c r="E46" s="2795" t="s">
        <v>927</v>
      </c>
      <c r="F46" s="2568">
        <v>129</v>
      </c>
    </row>
    <row r="47" spans="1:6" s="1892" customFormat="1" ht="12.75" customHeight="1">
      <c r="A47" s="1901"/>
      <c r="B47" s="2140"/>
      <c r="C47" s="2620" t="s">
        <v>1070</v>
      </c>
      <c r="D47" s="1857"/>
      <c r="E47" s="2621"/>
      <c r="F47" s="1902"/>
    </row>
    <row r="48" spans="1:6" s="1892" customFormat="1" ht="12.75" customHeight="1">
      <c r="A48" s="2162">
        <v>130</v>
      </c>
      <c r="B48" s="1900"/>
      <c r="C48" s="2167" t="s">
        <v>1071</v>
      </c>
      <c r="D48" s="1388">
        <v>40309</v>
      </c>
      <c r="E48" s="2795" t="s">
        <v>927</v>
      </c>
      <c r="F48" s="2568">
        <v>130</v>
      </c>
    </row>
    <row r="49" spans="1:6" s="1892" customFormat="1" ht="12.75" customHeight="1">
      <c r="A49" s="2162">
        <v>131</v>
      </c>
      <c r="B49" s="1900"/>
      <c r="C49" s="2167" t="s">
        <v>1072</v>
      </c>
      <c r="D49" s="1712"/>
      <c r="E49" s="2795" t="s">
        <v>927</v>
      </c>
      <c r="F49" s="2568">
        <v>131</v>
      </c>
    </row>
    <row r="50" spans="1:6" s="1892" customFormat="1" ht="12.75" customHeight="1">
      <c r="A50" s="2162">
        <v>132</v>
      </c>
      <c r="B50" s="1900"/>
      <c r="C50" s="2167" t="s">
        <v>1073</v>
      </c>
      <c r="D50" s="1712"/>
      <c r="E50" s="2795" t="s">
        <v>927</v>
      </c>
      <c r="F50" s="2568">
        <v>132</v>
      </c>
    </row>
    <row r="51" spans="1:6" s="1892" customFormat="1" ht="12.75" customHeight="1">
      <c r="A51" s="2162">
        <v>133</v>
      </c>
      <c r="B51" s="1900"/>
      <c r="C51" s="2167" t="s">
        <v>1074</v>
      </c>
      <c r="D51" s="1712">
        <f>SUM(D48:D50)</f>
        <v>40309</v>
      </c>
      <c r="E51" s="2795" t="s">
        <v>927</v>
      </c>
      <c r="F51" s="2568">
        <v>133</v>
      </c>
    </row>
    <row r="52" spans="1:6" s="1892" customFormat="1" ht="12.75" customHeight="1" thickBot="1">
      <c r="A52" s="1354">
        <v>134</v>
      </c>
      <c r="B52" s="3050"/>
      <c r="C52" s="2163" t="s">
        <v>1075</v>
      </c>
      <c r="D52" s="1870">
        <v>4.5999999999999996</v>
      </c>
      <c r="E52" s="1424" t="s">
        <v>927</v>
      </c>
      <c r="F52" s="1429">
        <v>134</v>
      </c>
    </row>
    <row r="53" spans="1:6" s="1892" customFormat="1" ht="12.75" customHeight="1">
      <c r="A53" s="1532"/>
      <c r="B53" s="1894"/>
      <c r="C53" s="2624"/>
      <c r="D53" s="1648"/>
      <c r="E53" s="3016"/>
      <c r="F53" s="1656"/>
    </row>
    <row r="54" spans="1:6" s="1892" customFormat="1" ht="12.75" customHeight="1">
      <c r="A54" s="1532"/>
      <c r="B54" s="1894"/>
      <c r="C54" s="2624"/>
      <c r="D54" s="1648"/>
      <c r="E54" s="3016"/>
      <c r="F54" s="1656"/>
    </row>
    <row r="55" spans="1:6" s="1892" customFormat="1" ht="12.75" customHeight="1">
      <c r="A55" s="1410"/>
      <c r="B55" s="1894"/>
      <c r="C55" s="1894"/>
      <c r="D55" s="1894"/>
      <c r="E55" s="1894"/>
      <c r="F55" s="1902"/>
    </row>
    <row r="56" spans="1:6" s="1892" customFormat="1" ht="12.75" customHeight="1">
      <c r="A56" s="1410"/>
      <c r="B56" s="1894"/>
      <c r="C56" s="1894"/>
      <c r="D56" s="1894"/>
      <c r="E56" s="1894"/>
      <c r="F56" s="1902"/>
    </row>
    <row r="57" spans="1:6" ht="12.75" customHeight="1">
      <c r="A57" s="1988"/>
      <c r="B57" s="724"/>
      <c r="C57" s="724"/>
      <c r="D57" s="724"/>
      <c r="E57" s="724"/>
      <c r="F57" s="945"/>
    </row>
  </sheetData>
  <pageMargins left="0.65" right="0.25" top="0.5" bottom="0.5" header="0.25" footer="0.25"/>
  <pageSetup orientation="portrait" r:id="rId1"/>
  <headerFooter alignWithMargins="0">
    <oddHeader>&amp;L&amp;"Arial,Regular"&amp;8Road Initials: UPRR  Year: 2012&amp;R&amp;"Arial,Regular"&amp;8 97</oddHeader>
    <oddFooter>&amp;L&amp;"Arial,Regular"&amp;8Railroad Annual Report R-1</oddFooter>
  </headerFooter>
</worksheet>
</file>

<file path=xl/worksheets/sheet87.xml><?xml version="1.0" encoding="utf-8"?>
<worksheet xmlns="http://schemas.openxmlformats.org/spreadsheetml/2006/main" xmlns:r="http://schemas.openxmlformats.org/officeDocument/2006/relationships">
  <dimension ref="A1:K51"/>
  <sheetViews>
    <sheetView zoomScaleNormal="100" workbookViewId="0"/>
  </sheetViews>
  <sheetFormatPr defaultRowHeight="12"/>
  <sheetData>
    <row r="1" spans="1:11" ht="12.75">
      <c r="A1" s="2359">
        <v>98</v>
      </c>
      <c r="B1" s="2391"/>
      <c r="C1" s="2391"/>
      <c r="D1" s="2391"/>
      <c r="E1" s="2391"/>
      <c r="F1" s="2391"/>
      <c r="G1" s="2491"/>
      <c r="H1" s="2391"/>
      <c r="I1" s="2391"/>
      <c r="J1" s="2491"/>
      <c r="K1" s="2491"/>
    </row>
    <row r="6" spans="1:11" ht="20.25">
      <c r="A6" s="3592" t="s">
        <v>3325</v>
      </c>
      <c r="B6" s="3592"/>
      <c r="C6" s="3592"/>
      <c r="D6" s="3592"/>
      <c r="E6" s="3592"/>
      <c r="F6" s="3592"/>
      <c r="G6" s="3592"/>
      <c r="H6" s="3592"/>
      <c r="I6" s="3592"/>
      <c r="J6" s="3592"/>
      <c r="K6" s="2391"/>
    </row>
    <row r="7" spans="1:11" ht="12.75">
      <c r="A7" s="2391"/>
      <c r="B7" s="2359"/>
      <c r="C7" s="2391"/>
      <c r="D7" s="2391"/>
      <c r="E7" s="2391"/>
      <c r="F7" s="2391"/>
      <c r="G7" s="2391"/>
      <c r="H7" s="2391"/>
      <c r="I7" s="2391"/>
      <c r="J7" s="2391"/>
      <c r="K7" s="2391"/>
    </row>
    <row r="8" spans="1:11" ht="15.75">
      <c r="A8" s="2391" t="s">
        <v>3326</v>
      </c>
      <c r="B8" s="3593" t="s">
        <v>3327</v>
      </c>
      <c r="C8" s="3593"/>
      <c r="D8" s="3593"/>
      <c r="E8" s="3593"/>
      <c r="F8" s="3593"/>
      <c r="G8" s="3593"/>
      <c r="H8" s="3593"/>
      <c r="I8" s="3593"/>
      <c r="J8" s="2391"/>
      <c r="K8" s="2391"/>
    </row>
    <row r="9" spans="1:11" ht="12.75">
      <c r="A9" s="2391" t="s">
        <v>3326</v>
      </c>
      <c r="B9" s="2391"/>
      <c r="C9" s="2391"/>
      <c r="D9" s="2391"/>
      <c r="E9" s="2391"/>
      <c r="F9" s="2391"/>
      <c r="G9" s="2391"/>
      <c r="H9" s="2391"/>
      <c r="I9" s="2391"/>
      <c r="J9" s="2391"/>
      <c r="K9" s="2391"/>
    </row>
    <row r="10" spans="1:11" ht="12.75">
      <c r="A10" s="2391" t="s">
        <v>3326</v>
      </c>
      <c r="B10" s="2391"/>
      <c r="C10" s="2391"/>
      <c r="D10" s="2391"/>
      <c r="E10" s="2391"/>
      <c r="F10" s="2391"/>
      <c r="G10" s="2391"/>
      <c r="H10" s="2391"/>
      <c r="I10" s="2391"/>
      <c r="J10" s="2391"/>
      <c r="K10" s="2391"/>
    </row>
    <row r="11" spans="1:11" ht="12.75">
      <c r="A11" s="2391" t="s">
        <v>3326</v>
      </c>
      <c r="B11" s="2391"/>
      <c r="C11" s="2391"/>
      <c r="D11" s="2391"/>
      <c r="E11" s="2391"/>
      <c r="F11" s="2391"/>
      <c r="G11" s="2391"/>
      <c r="H11" s="2391"/>
      <c r="I11" s="2391"/>
      <c r="J11" s="2391"/>
      <c r="K11" s="2391"/>
    </row>
    <row r="12" spans="1:11" ht="12.75">
      <c r="A12" s="2391" t="s">
        <v>3326</v>
      </c>
      <c r="B12" s="2391"/>
      <c r="C12" s="2391"/>
      <c r="D12" s="2391"/>
      <c r="E12" s="2391"/>
      <c r="F12" s="2391"/>
      <c r="G12" s="2391"/>
      <c r="H12" s="2391"/>
      <c r="I12" s="2391"/>
      <c r="J12" s="2391"/>
      <c r="K12" s="2391"/>
    </row>
    <row r="13" spans="1:11" ht="12.75">
      <c r="A13" s="2391" t="s">
        <v>3326</v>
      </c>
      <c r="B13" s="2391"/>
      <c r="C13" s="2391"/>
      <c r="D13" s="2391"/>
      <c r="E13" s="2391"/>
      <c r="F13" s="2391"/>
      <c r="G13" s="2391"/>
      <c r="H13" s="2391"/>
      <c r="I13" s="2391"/>
      <c r="J13" s="2391"/>
      <c r="K13" s="2391"/>
    </row>
    <row r="14" spans="1:11" ht="12.75">
      <c r="A14" s="2391" t="s">
        <v>3326</v>
      </c>
      <c r="B14" s="2391"/>
      <c r="C14" s="2391"/>
      <c r="D14" s="2391"/>
      <c r="E14" s="2391"/>
      <c r="F14" s="2391"/>
      <c r="G14" s="2391"/>
      <c r="H14" s="2391"/>
      <c r="I14" s="2391"/>
      <c r="J14" s="2391"/>
      <c r="K14" s="2391"/>
    </row>
    <row r="15" spans="1:11" ht="12.75">
      <c r="A15" s="2391" t="s">
        <v>3326</v>
      </c>
      <c r="B15" s="2391"/>
      <c r="C15" s="2391"/>
      <c r="D15" s="2391"/>
      <c r="E15" s="2391"/>
      <c r="F15" s="2391"/>
      <c r="G15" s="2391"/>
      <c r="H15" s="2391"/>
      <c r="I15" s="2391"/>
      <c r="J15" s="2391"/>
      <c r="K15" s="2391"/>
    </row>
    <row r="16" spans="1:11" ht="12.75">
      <c r="A16" s="2391" t="s">
        <v>3326</v>
      </c>
      <c r="B16" s="2391"/>
      <c r="C16" s="2391"/>
      <c r="D16" s="2391"/>
      <c r="E16" s="2391"/>
      <c r="F16" s="2391"/>
      <c r="G16" s="2391"/>
      <c r="H16" s="2391"/>
      <c r="I16" s="2391"/>
      <c r="J16" s="2391"/>
      <c r="K16" s="2391"/>
    </row>
    <row r="17" spans="1:9" ht="12.75">
      <c r="A17" s="2391" t="s">
        <v>3326</v>
      </c>
      <c r="B17" s="2391"/>
    </row>
    <row r="18" spans="1:9" ht="12.75">
      <c r="A18" s="2391" t="s">
        <v>3326</v>
      </c>
      <c r="B18" s="2391"/>
    </row>
    <row r="19" spans="1:9" ht="18">
      <c r="A19" s="2391"/>
      <c r="B19" s="3591" t="s">
        <v>3328</v>
      </c>
      <c r="C19" s="3591"/>
      <c r="D19" s="3591"/>
      <c r="E19" s="3591"/>
      <c r="F19" s="3591"/>
      <c r="G19" s="3591"/>
      <c r="H19" s="3591"/>
      <c r="I19" s="3591"/>
    </row>
    <row r="20" spans="1:9" ht="12.75">
      <c r="A20" s="2391"/>
      <c r="B20" s="2359" t="s">
        <v>3326</v>
      </c>
    </row>
    <row r="21" spans="1:9" ht="18">
      <c r="A21" s="2391"/>
      <c r="B21" s="3591" t="s">
        <v>3329</v>
      </c>
      <c r="C21" s="3591"/>
      <c r="D21" s="3591"/>
      <c r="E21" s="3591"/>
      <c r="F21" s="3591"/>
      <c r="G21" s="3591"/>
      <c r="H21" s="3591"/>
      <c r="I21" s="3591"/>
    </row>
    <row r="22" spans="1:9" ht="12.75">
      <c r="A22" s="2391"/>
      <c r="B22" s="2359" t="s">
        <v>3326</v>
      </c>
    </row>
    <row r="23" spans="1:9" ht="18">
      <c r="A23" s="2391"/>
      <c r="B23" s="3591" t="s">
        <v>3330</v>
      </c>
      <c r="C23" s="3591"/>
      <c r="D23" s="3591"/>
      <c r="E23" s="3591"/>
      <c r="F23" s="3591"/>
      <c r="G23" s="3591"/>
      <c r="H23" s="3591"/>
      <c r="I23" s="3591"/>
    </row>
    <row r="24" spans="1:9" ht="12.75">
      <c r="A24" s="2391"/>
      <c r="B24" s="2359" t="s">
        <v>3326</v>
      </c>
    </row>
    <row r="25" spans="1:9" ht="18">
      <c r="A25" s="2391"/>
      <c r="B25" s="3591" t="s">
        <v>3331</v>
      </c>
      <c r="C25" s="3591"/>
      <c r="D25" s="3591"/>
      <c r="E25" s="3591"/>
      <c r="F25" s="3591"/>
      <c r="G25" s="3591"/>
      <c r="H25" s="3591"/>
    </row>
    <row r="26" spans="1:9" ht="12.75">
      <c r="A26" s="2391" t="s">
        <v>3326</v>
      </c>
      <c r="B26" s="2391"/>
    </row>
    <row r="27" spans="1:9" ht="12.75">
      <c r="A27" s="2391" t="s">
        <v>3326</v>
      </c>
      <c r="B27" s="2391"/>
    </row>
    <row r="28" spans="1:9" ht="12.75">
      <c r="A28" s="2391" t="s">
        <v>3326</v>
      </c>
      <c r="B28" s="2391"/>
    </row>
    <row r="29" spans="1:9" ht="12.75">
      <c r="A29" s="2391" t="s">
        <v>3326</v>
      </c>
      <c r="B29" s="2391"/>
    </row>
    <row r="51" spans="7:11" ht="12.75">
      <c r="G51" s="2391"/>
      <c r="H51" s="2391"/>
      <c r="I51" s="2391"/>
      <c r="J51" s="2491"/>
      <c r="K51" s="2491"/>
    </row>
  </sheetData>
  <mergeCells count="6">
    <mergeCell ref="B25:H25"/>
    <mergeCell ref="A6:J6"/>
    <mergeCell ref="B8:I8"/>
    <mergeCell ref="B19:I19"/>
    <mergeCell ref="B21:I21"/>
    <mergeCell ref="B23:I23"/>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sheetPr codeName="Sheet99"/>
  <dimension ref="A1:M63"/>
  <sheetViews>
    <sheetView zoomScaleNormal="100" zoomScaleSheetLayoutView="90" workbookViewId="0"/>
  </sheetViews>
  <sheetFormatPr defaultColWidth="9.625" defaultRowHeight="11.25"/>
  <cols>
    <col min="1" max="1" width="3.75" style="3377" bestFit="1" customWidth="1"/>
    <col min="2" max="2" width="5.125" style="3369" bestFit="1" customWidth="1"/>
    <col min="3" max="3" width="33.375" style="3369" customWidth="1"/>
    <col min="4" max="4" width="12.375" style="3369" customWidth="1"/>
    <col min="5" max="5" width="14.625" style="3369" customWidth="1"/>
    <col min="6" max="6" width="14.375" style="3369" customWidth="1"/>
    <col min="7" max="7" width="3.75" style="3377" bestFit="1" customWidth="1"/>
    <col min="8" max="8" width="4.625" style="3374" customWidth="1"/>
    <col min="9" max="9" width="9.75" style="3374" bestFit="1" customWidth="1"/>
    <col min="10" max="10" width="9.625" style="1560"/>
    <col min="11" max="11" width="14" style="3374" bestFit="1" customWidth="1"/>
    <col min="12" max="12" width="12.125" style="3374" bestFit="1" customWidth="1"/>
    <col min="13" max="13" width="9.75" style="3374" bestFit="1" customWidth="1"/>
    <col min="14" max="16384" width="9.625" style="3374"/>
  </cols>
  <sheetData>
    <row r="1" spans="1:13" ht="12.75" customHeight="1">
      <c r="A1" s="2350"/>
      <c r="B1" s="3368"/>
      <c r="C1" s="3368"/>
      <c r="D1" s="3368"/>
      <c r="E1" s="3368"/>
      <c r="F1" s="3368"/>
      <c r="G1" s="2351"/>
    </row>
    <row r="2" spans="1:13" ht="12.75" customHeight="1">
      <c r="A2" s="3370" t="s">
        <v>3276</v>
      </c>
      <c r="B2" s="3371"/>
      <c r="C2" s="3371"/>
      <c r="D2" s="3371"/>
      <c r="E2" s="3371"/>
      <c r="F2" s="3371"/>
      <c r="G2" s="3372"/>
    </row>
    <row r="3" spans="1:13" ht="12.75" customHeight="1">
      <c r="A3" s="3370" t="s">
        <v>1</v>
      </c>
      <c r="B3" s="3371"/>
      <c r="C3" s="3371"/>
      <c r="D3" s="3371"/>
      <c r="E3" s="3371"/>
      <c r="F3" s="3371"/>
      <c r="G3" s="3372"/>
      <c r="H3" s="2528"/>
    </row>
    <row r="4" spans="1:13" ht="12.75" customHeight="1" thickBot="1">
      <c r="A4" s="2648"/>
      <c r="B4" s="3375"/>
      <c r="C4" s="3375"/>
      <c r="D4" s="3374"/>
      <c r="E4" s="3374"/>
      <c r="F4" s="3374"/>
      <c r="G4" s="2649"/>
    </row>
    <row r="5" spans="1:13" ht="12.75" customHeight="1">
      <c r="A5" s="3379"/>
      <c r="B5" s="3373"/>
      <c r="C5" s="3373"/>
      <c r="D5" s="2527"/>
      <c r="E5" s="2650" t="s">
        <v>1991</v>
      </c>
      <c r="F5" s="2651" t="s">
        <v>1992</v>
      </c>
      <c r="G5" s="2025"/>
    </row>
    <row r="6" spans="1:13" ht="12.75" customHeight="1">
      <c r="A6" s="3379"/>
      <c r="B6" s="3373"/>
      <c r="C6" s="3373"/>
      <c r="D6" s="2908"/>
      <c r="E6" s="3376" t="s">
        <v>1993</v>
      </c>
      <c r="F6" s="2652" t="s">
        <v>1994</v>
      </c>
      <c r="G6" s="2025"/>
    </row>
    <row r="7" spans="1:13" ht="12.75" customHeight="1">
      <c r="A7" s="2653" t="s">
        <v>7</v>
      </c>
      <c r="B7" s="2653" t="s">
        <v>8</v>
      </c>
      <c r="C7" s="3373"/>
      <c r="D7" s="2654" t="s">
        <v>1960</v>
      </c>
      <c r="E7" s="2653" t="s">
        <v>1995</v>
      </c>
      <c r="F7" s="2652" t="s">
        <v>1996</v>
      </c>
      <c r="G7" s="2655" t="s">
        <v>7</v>
      </c>
      <c r="H7" s="2656"/>
    </row>
    <row r="8" spans="1:13" ht="12.75" customHeight="1">
      <c r="A8" s="2653" t="s">
        <v>12</v>
      </c>
      <c r="B8" s="2653" t="s">
        <v>13</v>
      </c>
      <c r="C8" s="2653" t="s">
        <v>14</v>
      </c>
      <c r="D8" s="2657" t="s">
        <v>1997</v>
      </c>
      <c r="E8" s="2653" t="s">
        <v>1998</v>
      </c>
      <c r="F8" s="2652" t="s">
        <v>1999</v>
      </c>
      <c r="G8" s="2655" t="s">
        <v>12</v>
      </c>
      <c r="H8" s="2656"/>
    </row>
    <row r="9" spans="1:13" ht="15.75" customHeight="1">
      <c r="A9" s="2648"/>
      <c r="B9" s="3378"/>
      <c r="C9" s="1565" t="s">
        <v>21</v>
      </c>
      <c r="D9" s="2352" t="s">
        <v>22</v>
      </c>
      <c r="E9" s="2653" t="s">
        <v>23</v>
      </c>
      <c r="F9" s="2652" t="s">
        <v>1175</v>
      </c>
      <c r="G9" s="2649"/>
    </row>
    <row r="10" spans="1:13" ht="12.75" customHeight="1">
      <c r="A10" s="2353">
        <v>1</v>
      </c>
      <c r="B10" s="3395"/>
      <c r="C10" s="2354" t="s">
        <v>2000</v>
      </c>
      <c r="D10" s="2481">
        <v>271</v>
      </c>
      <c r="E10" s="1879"/>
      <c r="F10" s="1564"/>
      <c r="G10" s="2355">
        <v>1</v>
      </c>
      <c r="H10" s="3442"/>
      <c r="I10" s="647"/>
      <c r="J10" s="1561"/>
      <c r="K10" s="3036"/>
      <c r="L10" s="2356"/>
      <c r="M10" s="2357"/>
    </row>
    <row r="11" spans="1:13" ht="12.75" customHeight="1">
      <c r="A11" s="2353">
        <v>2</v>
      </c>
      <c r="B11" s="3395"/>
      <c r="C11" s="2354" t="s">
        <v>28</v>
      </c>
      <c r="D11" s="2481">
        <v>0</v>
      </c>
      <c r="E11" s="2362"/>
      <c r="F11" s="2385"/>
      <c r="G11" s="2355">
        <v>2</v>
      </c>
      <c r="H11" s="3442"/>
      <c r="I11" s="647"/>
      <c r="J11" s="1561"/>
      <c r="K11" s="3036"/>
      <c r="L11" s="2356"/>
      <c r="M11" s="2357"/>
    </row>
    <row r="12" spans="1:13" ht="12.75" customHeight="1">
      <c r="A12" s="2353">
        <v>3</v>
      </c>
      <c r="B12" s="3395"/>
      <c r="C12" s="2354" t="s">
        <v>29</v>
      </c>
      <c r="D12" s="2481">
        <v>0</v>
      </c>
      <c r="E12" s="2362"/>
      <c r="F12" s="2385"/>
      <c r="G12" s="2355">
        <v>3</v>
      </c>
      <c r="H12" s="3442"/>
      <c r="I12" s="647"/>
      <c r="J12" s="1561"/>
      <c r="K12" s="3036"/>
      <c r="L12" s="2356"/>
      <c r="M12" s="2357"/>
    </row>
    <row r="13" spans="1:13" ht="12.75" customHeight="1">
      <c r="A13" s="2353">
        <v>4</v>
      </c>
      <c r="B13" s="3395"/>
      <c r="C13" s="2354" t="s">
        <v>30</v>
      </c>
      <c r="D13" s="2481">
        <v>0</v>
      </c>
      <c r="E13" s="2362"/>
      <c r="F13" s="2385"/>
      <c r="G13" s="2355">
        <v>4</v>
      </c>
      <c r="H13" s="3442"/>
      <c r="I13" s="647"/>
      <c r="J13" s="1561"/>
      <c r="K13" s="3036"/>
      <c r="L13" s="2357"/>
      <c r="M13" s="2357"/>
    </row>
    <row r="14" spans="1:13" ht="12.75" customHeight="1">
      <c r="A14" s="2353">
        <v>5</v>
      </c>
      <c r="B14" s="3395"/>
      <c r="C14" s="2354" t="s">
        <v>31</v>
      </c>
      <c r="D14" s="2481">
        <v>40</v>
      </c>
      <c r="E14" s="2362"/>
      <c r="F14" s="2385"/>
      <c r="G14" s="2355">
        <v>5</v>
      </c>
      <c r="H14" s="3442"/>
      <c r="I14" s="647"/>
      <c r="J14" s="1561"/>
      <c r="K14" s="3036"/>
      <c r="L14" s="2356"/>
      <c r="M14" s="2357"/>
    </row>
    <row r="15" spans="1:13" ht="12.75" customHeight="1">
      <c r="A15" s="2353">
        <v>6</v>
      </c>
      <c r="B15" s="3395"/>
      <c r="C15" s="2354" t="s">
        <v>32</v>
      </c>
      <c r="D15" s="2481">
        <v>0</v>
      </c>
      <c r="E15" s="2362"/>
      <c r="F15" s="2385"/>
      <c r="G15" s="2355">
        <v>6</v>
      </c>
      <c r="H15" s="3442"/>
      <c r="I15" s="647"/>
      <c r="J15" s="1561"/>
      <c r="K15" s="3036"/>
      <c r="L15" s="2357"/>
      <c r="M15" s="2357"/>
    </row>
    <row r="16" spans="1:13" ht="12.75" customHeight="1">
      <c r="A16" s="2353">
        <v>7</v>
      </c>
      <c r="B16" s="3395"/>
      <c r="C16" s="2354" t="s">
        <v>33</v>
      </c>
      <c r="D16" s="2481">
        <v>1</v>
      </c>
      <c r="E16" s="2362"/>
      <c r="F16" s="2385"/>
      <c r="G16" s="2355">
        <v>7</v>
      </c>
      <c r="H16" s="3442"/>
      <c r="I16" s="647"/>
      <c r="J16" s="1561"/>
      <c r="K16" s="3036"/>
      <c r="L16" s="2356"/>
      <c r="M16" s="2357"/>
    </row>
    <row r="17" spans="1:13" ht="12.75" customHeight="1">
      <c r="A17" s="2353">
        <v>8</v>
      </c>
      <c r="B17" s="3395"/>
      <c r="C17" s="2354" t="s">
        <v>34</v>
      </c>
      <c r="D17" s="2481">
        <v>6352</v>
      </c>
      <c r="E17" s="2362"/>
      <c r="F17" s="2385"/>
      <c r="G17" s="2355">
        <v>8</v>
      </c>
      <c r="H17" s="3442"/>
      <c r="I17" s="647"/>
      <c r="J17" s="1561"/>
      <c r="K17" s="3036"/>
      <c r="L17" s="2356"/>
      <c r="M17" s="2356"/>
    </row>
    <row r="18" spans="1:13" ht="12.75" customHeight="1">
      <c r="A18" s="2353">
        <v>9</v>
      </c>
      <c r="B18" s="3395"/>
      <c r="C18" s="2354" t="s">
        <v>35</v>
      </c>
      <c r="D18" s="2481">
        <v>0</v>
      </c>
      <c r="E18" s="2362"/>
      <c r="F18" s="2385"/>
      <c r="G18" s="2355">
        <v>9</v>
      </c>
      <c r="H18" s="3442"/>
      <c r="I18" s="647"/>
      <c r="J18" s="1561"/>
      <c r="K18" s="3036"/>
      <c r="L18" s="2357"/>
      <c r="M18" s="2356"/>
    </row>
    <row r="19" spans="1:13" ht="12.75" customHeight="1">
      <c r="A19" s="2353">
        <v>10</v>
      </c>
      <c r="B19" s="3395"/>
      <c r="C19" s="2354" t="s">
        <v>2001</v>
      </c>
      <c r="D19" s="2481">
        <v>0</v>
      </c>
      <c r="E19" s="2362"/>
      <c r="F19" s="2385"/>
      <c r="G19" s="2355">
        <v>10</v>
      </c>
      <c r="H19" s="3442"/>
      <c r="I19" s="647"/>
      <c r="J19" s="1561"/>
      <c r="K19" s="3036"/>
      <c r="L19" s="2356"/>
      <c r="M19" s="2357"/>
    </row>
    <row r="20" spans="1:13" ht="12.75" customHeight="1">
      <c r="A20" s="2353">
        <v>11</v>
      </c>
      <c r="B20" s="3395"/>
      <c r="C20" s="2354" t="s">
        <v>36</v>
      </c>
      <c r="D20" s="2481">
        <v>0</v>
      </c>
      <c r="E20" s="2362"/>
      <c r="F20" s="2385"/>
      <c r="G20" s="2355">
        <v>11</v>
      </c>
      <c r="H20" s="3442"/>
      <c r="I20" s="647"/>
      <c r="J20" s="1561"/>
      <c r="K20" s="3036"/>
      <c r="L20" s="2356"/>
      <c r="M20" s="2357"/>
    </row>
    <row r="21" spans="1:13" ht="12.75" customHeight="1">
      <c r="A21" s="2353">
        <v>12</v>
      </c>
      <c r="B21" s="3395"/>
      <c r="C21" s="2354" t="s">
        <v>37</v>
      </c>
      <c r="D21" s="2481">
        <v>0</v>
      </c>
      <c r="E21" s="2362"/>
      <c r="F21" s="2385"/>
      <c r="G21" s="2355">
        <v>12</v>
      </c>
      <c r="H21" s="3442"/>
      <c r="I21" s="647"/>
      <c r="J21" s="1561"/>
      <c r="K21" s="3036"/>
      <c r="L21" s="2356"/>
      <c r="M21" s="2357"/>
    </row>
    <row r="22" spans="1:13" ht="12.75" customHeight="1">
      <c r="A22" s="2353">
        <v>13</v>
      </c>
      <c r="B22" s="3395"/>
      <c r="C22" s="2354" t="s">
        <v>38</v>
      </c>
      <c r="D22" s="2481">
        <v>0</v>
      </c>
      <c r="E22" s="2362"/>
      <c r="F22" s="2385"/>
      <c r="G22" s="2355">
        <v>13</v>
      </c>
      <c r="H22" s="3442"/>
      <c r="I22" s="647"/>
      <c r="J22" s="1561"/>
      <c r="K22" s="3036"/>
      <c r="L22" s="2357"/>
      <c r="M22" s="2357"/>
    </row>
    <row r="23" spans="1:13" ht="12.75" customHeight="1">
      <c r="A23" s="2353">
        <v>14</v>
      </c>
      <c r="B23" s="3395"/>
      <c r="C23" s="2354" t="s">
        <v>39</v>
      </c>
      <c r="D23" s="2481">
        <v>0</v>
      </c>
      <c r="E23" s="2362"/>
      <c r="F23" s="2385"/>
      <c r="G23" s="2355">
        <v>14</v>
      </c>
      <c r="H23" s="3442"/>
      <c r="I23" s="647"/>
      <c r="J23" s="1561"/>
      <c r="K23" s="3036"/>
      <c r="L23" s="2357"/>
      <c r="M23" s="2357"/>
    </row>
    <row r="24" spans="1:13" ht="12.75" customHeight="1">
      <c r="A24" s="2353">
        <v>15</v>
      </c>
      <c r="B24" s="3395"/>
      <c r="C24" s="2354" t="s">
        <v>2002</v>
      </c>
      <c r="D24" s="2481">
        <v>0</v>
      </c>
      <c r="E24" s="2362"/>
      <c r="F24" s="2385"/>
      <c r="G24" s="2355">
        <v>15</v>
      </c>
      <c r="H24" s="3442"/>
      <c r="I24" s="647"/>
      <c r="J24" s="1561"/>
      <c r="K24" s="3036"/>
      <c r="L24" s="2357"/>
      <c r="M24" s="2357"/>
    </row>
    <row r="25" spans="1:13" ht="12.75" customHeight="1">
      <c r="A25" s="2353">
        <v>16</v>
      </c>
      <c r="B25" s="3395"/>
      <c r="C25" s="2354" t="s">
        <v>40</v>
      </c>
      <c r="D25" s="2481">
        <v>0</v>
      </c>
      <c r="E25" s="2362"/>
      <c r="F25" s="2385"/>
      <c r="G25" s="2355">
        <v>16</v>
      </c>
      <c r="H25" s="3442"/>
      <c r="I25" s="647"/>
      <c r="J25" s="1561"/>
      <c r="K25" s="3036"/>
      <c r="L25" s="2357"/>
      <c r="M25" s="2357"/>
    </row>
    <row r="26" spans="1:13" ht="12.75" customHeight="1">
      <c r="A26" s="2353">
        <v>17</v>
      </c>
      <c r="B26" s="3395"/>
      <c r="C26" s="2354" t="s">
        <v>41</v>
      </c>
      <c r="D26" s="2481">
        <v>0</v>
      </c>
      <c r="E26" s="2362"/>
      <c r="F26" s="2385"/>
      <c r="G26" s="2355">
        <v>17</v>
      </c>
      <c r="H26" s="3442"/>
      <c r="I26" s="647"/>
      <c r="J26" s="1561"/>
      <c r="K26" s="3036"/>
      <c r="L26" s="2357"/>
      <c r="M26" s="2357"/>
    </row>
    <row r="27" spans="1:13" ht="12.75" customHeight="1">
      <c r="A27" s="2353">
        <v>18</v>
      </c>
      <c r="B27" s="3395"/>
      <c r="C27" s="2354" t="s">
        <v>42</v>
      </c>
      <c r="D27" s="2481">
        <v>0</v>
      </c>
      <c r="E27" s="2362"/>
      <c r="F27" s="2385"/>
      <c r="G27" s="2355">
        <v>18</v>
      </c>
      <c r="H27" s="3442"/>
      <c r="I27" s="647"/>
      <c r="J27" s="1561"/>
      <c r="K27" s="3036"/>
      <c r="L27" s="2357"/>
      <c r="M27" s="2357"/>
    </row>
    <row r="28" spans="1:13" ht="12.75" customHeight="1">
      <c r="A28" s="2353">
        <v>19</v>
      </c>
      <c r="B28" s="3395"/>
      <c r="C28" s="2354" t="s">
        <v>43</v>
      </c>
      <c r="D28" s="2481">
        <v>0</v>
      </c>
      <c r="E28" s="2362"/>
      <c r="F28" s="2385"/>
      <c r="G28" s="2355">
        <v>19</v>
      </c>
      <c r="H28" s="3442"/>
      <c r="I28" s="647"/>
      <c r="J28" s="1561"/>
      <c r="K28" s="3036"/>
      <c r="L28" s="2356"/>
      <c r="M28" s="2357"/>
    </row>
    <row r="29" spans="1:13" ht="12.75" customHeight="1">
      <c r="A29" s="2353">
        <v>20</v>
      </c>
      <c r="B29" s="3395"/>
      <c r="C29" s="2354" t="s">
        <v>44</v>
      </c>
      <c r="D29" s="2481">
        <v>51782</v>
      </c>
      <c r="E29" s="2362"/>
      <c r="F29" s="2385"/>
      <c r="G29" s="2355">
        <v>20</v>
      </c>
      <c r="H29" s="3442"/>
      <c r="I29" s="647"/>
      <c r="J29" s="1561"/>
      <c r="K29" s="3036"/>
      <c r="L29" s="2357"/>
      <c r="M29" s="2357"/>
    </row>
    <row r="30" spans="1:13" ht="12.75" customHeight="1">
      <c r="A30" s="2353">
        <v>21</v>
      </c>
      <c r="B30" s="3395"/>
      <c r="C30" s="2354" t="s">
        <v>45</v>
      </c>
      <c r="D30" s="2481">
        <v>421192</v>
      </c>
      <c r="E30" s="2362"/>
      <c r="F30" s="2385"/>
      <c r="G30" s="2355">
        <v>21</v>
      </c>
      <c r="H30" s="3442"/>
      <c r="I30" s="647"/>
      <c r="J30" s="1561"/>
      <c r="K30" s="3036"/>
      <c r="L30" s="2357"/>
      <c r="M30" s="2357"/>
    </row>
    <row r="31" spans="1:13" ht="12.75" customHeight="1">
      <c r="A31" s="2353">
        <v>22</v>
      </c>
      <c r="B31" s="3395"/>
      <c r="C31" s="2354" t="s">
        <v>46</v>
      </c>
      <c r="D31" s="2481">
        <v>0</v>
      </c>
      <c r="E31" s="2362"/>
      <c r="F31" s="2385"/>
      <c r="G31" s="2355">
        <v>22</v>
      </c>
      <c r="H31" s="3442"/>
      <c r="I31" s="647"/>
      <c r="J31" s="1561"/>
      <c r="K31" s="3036"/>
      <c r="L31" s="2357"/>
      <c r="M31" s="2357"/>
    </row>
    <row r="32" spans="1:13" ht="12.75" customHeight="1">
      <c r="A32" s="2353">
        <v>23</v>
      </c>
      <c r="B32" s="3395"/>
      <c r="C32" s="2354" t="s">
        <v>47</v>
      </c>
      <c r="D32" s="2481">
        <v>25454</v>
      </c>
      <c r="E32" s="2362"/>
      <c r="F32" s="2385"/>
      <c r="G32" s="2355">
        <v>23</v>
      </c>
      <c r="H32" s="3442"/>
      <c r="I32" s="647"/>
      <c r="J32" s="1561"/>
      <c r="K32" s="3036"/>
      <c r="L32" s="2356"/>
      <c r="M32" s="2356"/>
    </row>
    <row r="33" spans="1:13" ht="12.75" customHeight="1">
      <c r="A33" s="2353">
        <v>24</v>
      </c>
      <c r="B33" s="3395"/>
      <c r="C33" s="2354" t="s">
        <v>48</v>
      </c>
      <c r="D33" s="2481">
        <v>0</v>
      </c>
      <c r="E33" s="2362"/>
      <c r="F33" s="2385"/>
      <c r="G33" s="2355">
        <v>24</v>
      </c>
      <c r="H33" s="3442"/>
      <c r="I33" s="647"/>
      <c r="J33" s="1561"/>
      <c r="K33" s="3036"/>
      <c r="L33" s="2357"/>
      <c r="M33" s="2357"/>
    </row>
    <row r="34" spans="1:13" ht="12.75" customHeight="1">
      <c r="A34" s="2353">
        <v>25</v>
      </c>
      <c r="B34" s="3395"/>
      <c r="C34" s="2354" t="s">
        <v>173</v>
      </c>
      <c r="D34" s="2481">
        <v>0</v>
      </c>
      <c r="E34" s="2362"/>
      <c r="F34" s="2385"/>
      <c r="G34" s="2355">
        <v>25</v>
      </c>
      <c r="H34" s="3442"/>
      <c r="I34" s="647"/>
      <c r="J34" s="1561"/>
      <c r="K34" s="3036"/>
      <c r="L34" s="2357"/>
      <c r="M34" s="2357"/>
    </row>
    <row r="35" spans="1:13" ht="12.75" customHeight="1">
      <c r="A35" s="2353">
        <v>26</v>
      </c>
      <c r="B35" s="3395"/>
      <c r="C35" s="2354" t="s">
        <v>2003</v>
      </c>
      <c r="D35" s="2481">
        <v>0</v>
      </c>
      <c r="E35" s="2362"/>
      <c r="F35" s="2385"/>
      <c r="G35" s="2355">
        <v>26</v>
      </c>
      <c r="H35" s="3442"/>
      <c r="I35" s="647"/>
      <c r="J35" s="1561"/>
      <c r="K35" s="3036"/>
      <c r="L35" s="2357"/>
      <c r="M35" s="2357"/>
    </row>
    <row r="36" spans="1:13" ht="12.75" customHeight="1">
      <c r="A36" s="2353">
        <v>27</v>
      </c>
      <c r="B36" s="3395"/>
      <c r="C36" s="2354" t="s">
        <v>2004</v>
      </c>
      <c r="D36" s="2481">
        <v>0</v>
      </c>
      <c r="E36" s="2362"/>
      <c r="F36" s="2385"/>
      <c r="G36" s="2355">
        <v>27</v>
      </c>
      <c r="H36" s="3442"/>
      <c r="I36" s="647"/>
      <c r="J36" s="1561"/>
      <c r="K36" s="3036"/>
      <c r="L36" s="2356"/>
      <c r="M36" s="2357"/>
    </row>
    <row r="37" spans="1:13" ht="12.75" customHeight="1">
      <c r="A37" s="2353">
        <v>28</v>
      </c>
      <c r="B37" s="3395"/>
      <c r="C37" s="2354" t="s">
        <v>50</v>
      </c>
      <c r="D37" s="2481">
        <v>0</v>
      </c>
      <c r="E37" s="2362"/>
      <c r="F37" s="2385"/>
      <c r="G37" s="2355">
        <v>28</v>
      </c>
      <c r="H37" s="3442"/>
      <c r="I37" s="647"/>
      <c r="J37" s="3035"/>
      <c r="K37" s="3036"/>
      <c r="L37" s="2357"/>
      <c r="M37" s="2357"/>
    </row>
    <row r="38" spans="1:13" ht="12.75" customHeight="1">
      <c r="A38" s="2353">
        <v>29</v>
      </c>
      <c r="B38" s="3395"/>
      <c r="C38" s="2354" t="s">
        <v>2005</v>
      </c>
      <c r="D38" s="2481">
        <v>0</v>
      </c>
      <c r="E38" s="2362"/>
      <c r="F38" s="2385"/>
      <c r="G38" s="2355">
        <v>29</v>
      </c>
      <c r="H38" s="3442"/>
      <c r="I38" s="647"/>
      <c r="J38" s="3035"/>
      <c r="K38" s="3036"/>
      <c r="L38" s="2357"/>
      <c r="M38" s="2357"/>
    </row>
    <row r="39" spans="1:13" ht="12.75" customHeight="1">
      <c r="A39" s="2353">
        <v>30</v>
      </c>
      <c r="B39" s="3395"/>
      <c r="C39" s="2354" t="s">
        <v>2006</v>
      </c>
      <c r="D39" s="2724">
        <v>505092</v>
      </c>
      <c r="E39" s="2363">
        <v>0</v>
      </c>
      <c r="F39" s="2420">
        <v>0</v>
      </c>
      <c r="G39" s="2355">
        <v>30</v>
      </c>
      <c r="H39" s="3442"/>
      <c r="I39" s="647"/>
      <c r="J39" s="3038"/>
      <c r="K39" s="3036"/>
      <c r="L39" s="2356"/>
      <c r="M39" s="2357"/>
    </row>
    <row r="40" spans="1:13" ht="12.75" customHeight="1">
      <c r="A40" s="2353">
        <v>31</v>
      </c>
      <c r="B40" s="3395"/>
      <c r="C40" s="2354" t="s">
        <v>177</v>
      </c>
      <c r="D40" s="2481">
        <v>116257</v>
      </c>
      <c r="E40" s="2364"/>
      <c r="F40" s="2385"/>
      <c r="G40" s="2355">
        <v>31</v>
      </c>
      <c r="H40" s="3442"/>
      <c r="I40" s="647"/>
      <c r="J40" s="1561"/>
      <c r="K40" s="3036"/>
      <c r="L40" s="2356"/>
      <c r="M40" s="2356"/>
    </row>
    <row r="41" spans="1:13" ht="12.75" customHeight="1">
      <c r="A41" s="2353">
        <v>32</v>
      </c>
      <c r="B41" s="3395"/>
      <c r="C41" s="2354" t="s">
        <v>2007</v>
      </c>
      <c r="D41" s="2481">
        <v>0</v>
      </c>
      <c r="E41" s="2364"/>
      <c r="F41" s="2385"/>
      <c r="G41" s="2355">
        <v>32</v>
      </c>
      <c r="H41" s="3442"/>
      <c r="I41" s="647"/>
      <c r="J41" s="1561"/>
      <c r="K41" s="3036"/>
      <c r="L41" s="2357"/>
      <c r="M41" s="2357"/>
    </row>
    <row r="42" spans="1:13" ht="12.75" customHeight="1">
      <c r="A42" s="2353">
        <v>33</v>
      </c>
      <c r="B42" s="3395"/>
      <c r="C42" s="2354" t="s">
        <v>2008</v>
      </c>
      <c r="D42" s="2481">
        <v>0</v>
      </c>
      <c r="E42" s="2364"/>
      <c r="F42" s="2385"/>
      <c r="G42" s="2355">
        <v>33</v>
      </c>
      <c r="H42" s="3442"/>
      <c r="I42" s="647"/>
      <c r="J42" s="1561"/>
      <c r="K42" s="3036"/>
      <c r="L42" s="2357"/>
      <c r="M42" s="2357"/>
    </row>
    <row r="43" spans="1:13" ht="12.75" customHeight="1">
      <c r="A43" s="2353">
        <v>34</v>
      </c>
      <c r="B43" s="3395"/>
      <c r="C43" s="2354" t="s">
        <v>57</v>
      </c>
      <c r="D43" s="2481">
        <v>0</v>
      </c>
      <c r="E43" s="2364"/>
      <c r="F43" s="2385"/>
      <c r="G43" s="2355">
        <v>34</v>
      </c>
      <c r="H43" s="3442"/>
      <c r="I43" s="647"/>
      <c r="J43" s="1561"/>
      <c r="K43" s="3036"/>
      <c r="L43" s="2357"/>
      <c r="M43" s="2357"/>
    </row>
    <row r="44" spans="1:13" ht="12.75" customHeight="1">
      <c r="A44" s="2353">
        <v>35</v>
      </c>
      <c r="B44" s="3395"/>
      <c r="C44" s="2354" t="s">
        <v>58</v>
      </c>
      <c r="D44" s="2481">
        <v>0</v>
      </c>
      <c r="E44" s="2364"/>
      <c r="F44" s="2385"/>
      <c r="G44" s="2355">
        <v>35</v>
      </c>
      <c r="H44" s="3442"/>
      <c r="I44" s="647"/>
      <c r="J44" s="1561"/>
      <c r="K44" s="3036"/>
      <c r="L44" s="2357"/>
      <c r="M44" s="2357"/>
    </row>
    <row r="45" spans="1:13" ht="12.75" customHeight="1">
      <c r="A45" s="2353">
        <v>36</v>
      </c>
      <c r="B45" s="3395"/>
      <c r="C45" s="2354" t="s">
        <v>178</v>
      </c>
      <c r="D45" s="2481">
        <v>1250</v>
      </c>
      <c r="E45" s="2364"/>
      <c r="F45" s="2385"/>
      <c r="G45" s="2355">
        <v>36</v>
      </c>
      <c r="H45" s="3442"/>
      <c r="I45" s="647"/>
      <c r="J45" s="1561"/>
      <c r="K45" s="3036"/>
      <c r="L45" s="2357"/>
      <c r="M45" s="2357"/>
    </row>
    <row r="46" spans="1:13" ht="12.75" customHeight="1">
      <c r="A46" s="2353">
        <v>37</v>
      </c>
      <c r="B46" s="3395"/>
      <c r="C46" s="2354" t="s">
        <v>59</v>
      </c>
      <c r="D46" s="2481">
        <v>643</v>
      </c>
      <c r="E46" s="2364"/>
      <c r="F46" s="2385"/>
      <c r="G46" s="2355">
        <v>37</v>
      </c>
      <c r="H46" s="3442"/>
      <c r="I46" s="647"/>
      <c r="J46" s="1561"/>
      <c r="K46" s="3036"/>
      <c r="L46" s="2357"/>
      <c r="M46" s="2357"/>
    </row>
    <row r="47" spans="1:13" ht="12.75" customHeight="1">
      <c r="A47" s="2353">
        <v>38</v>
      </c>
      <c r="B47" s="3395"/>
      <c r="C47" s="2354" t="s">
        <v>2009</v>
      </c>
      <c r="D47" s="2481">
        <v>39568</v>
      </c>
      <c r="E47" s="2364"/>
      <c r="F47" s="2385"/>
      <c r="G47" s="2355">
        <v>38</v>
      </c>
      <c r="H47" s="3442"/>
      <c r="I47" s="647"/>
      <c r="J47" s="1561"/>
      <c r="K47" s="3036"/>
      <c r="L47" s="2356"/>
      <c r="M47" s="2357"/>
    </row>
    <row r="48" spans="1:13" ht="12.75" customHeight="1">
      <c r="A48" s="2353">
        <v>39</v>
      </c>
      <c r="B48" s="3395"/>
      <c r="C48" s="2354" t="s">
        <v>2010</v>
      </c>
      <c r="D48" s="2724">
        <v>157718</v>
      </c>
      <c r="E48" s="2363">
        <v>0</v>
      </c>
      <c r="F48" s="2420">
        <v>0</v>
      </c>
      <c r="G48" s="2355">
        <v>39</v>
      </c>
      <c r="H48" s="3442"/>
      <c r="I48" s="647"/>
      <c r="J48" s="3038"/>
      <c r="K48" s="3036"/>
      <c r="L48" s="2357"/>
      <c r="M48" s="2357"/>
    </row>
    <row r="49" spans="1:13" ht="12.75" customHeight="1">
      <c r="A49" s="2353">
        <v>40</v>
      </c>
      <c r="B49" s="3395"/>
      <c r="C49" s="2354" t="s">
        <v>2011</v>
      </c>
      <c r="D49" s="2481">
        <v>0</v>
      </c>
      <c r="E49" s="2727"/>
      <c r="F49" s="2385"/>
      <c r="G49" s="2355">
        <v>40</v>
      </c>
      <c r="H49" s="3442"/>
      <c r="I49" s="647"/>
      <c r="J49" s="3035"/>
      <c r="K49" s="3036"/>
      <c r="L49" s="2357"/>
      <c r="M49" s="2357"/>
    </row>
    <row r="50" spans="1:13" ht="12.75" customHeight="1">
      <c r="A50" s="2353">
        <v>41</v>
      </c>
      <c r="B50" s="3395"/>
      <c r="C50" s="2354" t="s">
        <v>2012</v>
      </c>
      <c r="D50" s="2481">
        <v>0</v>
      </c>
      <c r="E50" s="2364"/>
      <c r="F50" s="2385"/>
      <c r="G50" s="2355">
        <v>41</v>
      </c>
      <c r="H50" s="3442"/>
      <c r="I50" s="647"/>
      <c r="J50" s="3035"/>
      <c r="K50" s="3036"/>
      <c r="L50" s="2357"/>
      <c r="M50" s="2357"/>
    </row>
    <row r="51" spans="1:13" ht="12.75" customHeight="1">
      <c r="A51" s="2353">
        <v>42</v>
      </c>
      <c r="B51" s="3395"/>
      <c r="C51" s="2354" t="s">
        <v>2013</v>
      </c>
      <c r="D51" s="2481">
        <v>39718</v>
      </c>
      <c r="E51" s="2364"/>
      <c r="F51" s="2385"/>
      <c r="G51" s="2355">
        <v>42</v>
      </c>
      <c r="H51" s="3442"/>
      <c r="I51" s="647"/>
      <c r="J51" s="3035"/>
      <c r="K51" s="3036"/>
      <c r="L51" s="2357"/>
      <c r="M51" s="2356"/>
    </row>
    <row r="52" spans="1:13" ht="12.75" customHeight="1" thickBot="1">
      <c r="A52" s="2353">
        <v>43</v>
      </c>
      <c r="B52" s="3395"/>
      <c r="C52" s="2354" t="s">
        <v>2014</v>
      </c>
      <c r="D52" s="2725">
        <v>702528</v>
      </c>
      <c r="E52" s="2722">
        <v>0</v>
      </c>
      <c r="F52" s="2723">
        <v>0</v>
      </c>
      <c r="G52" s="2355">
        <v>43</v>
      </c>
      <c r="H52" s="3442"/>
      <c r="I52" s="647"/>
      <c r="J52" s="2895"/>
      <c r="K52" s="2076"/>
      <c r="L52" s="2357"/>
      <c r="M52" s="2357"/>
    </row>
    <row r="53" spans="1:13">
      <c r="A53" s="3379"/>
      <c r="B53" s="2358"/>
      <c r="C53" s="3374"/>
      <c r="D53" s="2819"/>
      <c r="E53" s="3374"/>
      <c r="F53" s="3374"/>
      <c r="G53" s="2025"/>
    </row>
    <row r="54" spans="1:13">
      <c r="A54" s="3379"/>
      <c r="D54" s="3374"/>
      <c r="E54" s="3374"/>
      <c r="F54" s="3374"/>
      <c r="G54" s="2025"/>
    </row>
    <row r="55" spans="1:13">
      <c r="A55" s="3379"/>
      <c r="D55" s="3374"/>
      <c r="E55" s="3374"/>
      <c r="F55" s="3374"/>
      <c r="G55" s="2025"/>
    </row>
    <row r="56" spans="1:13">
      <c r="A56" s="3379"/>
      <c r="D56" s="3374"/>
      <c r="E56" s="3374"/>
      <c r="F56" s="3374"/>
      <c r="G56" s="2025"/>
    </row>
    <row r="57" spans="1:13">
      <c r="A57" s="3379"/>
      <c r="D57" s="3374"/>
      <c r="E57" s="3374"/>
      <c r="F57" s="3374"/>
      <c r="G57" s="2025"/>
    </row>
    <row r="58" spans="1:13">
      <c r="A58" s="2648"/>
      <c r="B58" s="3375"/>
      <c r="C58" s="3375"/>
      <c r="D58" s="3375"/>
      <c r="E58" s="3375"/>
      <c r="F58" s="3375"/>
      <c r="G58" s="2649"/>
    </row>
    <row r="60" spans="1:13">
      <c r="D60" s="2178"/>
    </row>
    <row r="61" spans="1:13">
      <c r="C61" s="3394"/>
      <c r="D61" s="2178"/>
    </row>
    <row r="62" spans="1:13">
      <c r="D62" s="3142"/>
    </row>
    <row r="63" spans="1:13">
      <c r="D63" s="3142"/>
    </row>
  </sheetData>
  <pageMargins left="0.5" right="0.25" top="0.5" bottom="0.5" header="0.25" footer="0.38"/>
  <pageSetup orientation="portrait" r:id="rId1"/>
  <headerFooter alignWithMargins="0">
    <oddHeader>&amp;L&amp;8Road Initials: UPRR  Year: 2013&amp;R&amp;8 99</oddHeader>
    <oddFooter>&amp;L&amp;8PTC Supplement to Railroad Annual Report R-1</oddFooter>
  </headerFooter>
  <drawing r:id="rId2"/>
</worksheet>
</file>

<file path=xl/worksheets/sheet89.xml><?xml version="1.0" encoding="utf-8"?>
<worksheet xmlns="http://schemas.openxmlformats.org/spreadsheetml/2006/main" xmlns:r="http://schemas.openxmlformats.org/officeDocument/2006/relationships">
  <sheetPr codeName="Sheet100"/>
  <dimension ref="A1:Q95"/>
  <sheetViews>
    <sheetView zoomScaleNormal="100" zoomScaleSheetLayoutView="90" workbookViewId="0"/>
  </sheetViews>
  <sheetFormatPr defaultRowHeight="11.25"/>
  <cols>
    <col min="1" max="1" width="3.375" style="2386" customWidth="1"/>
    <col min="2" max="2" width="4.125" style="2484" customWidth="1"/>
    <col min="3" max="3" width="17.75" style="2484" customWidth="1"/>
    <col min="4" max="4" width="18.625" style="2484" customWidth="1"/>
    <col min="5" max="5" width="19.625" style="2484" customWidth="1"/>
    <col min="6" max="6" width="18.25" style="2484" customWidth="1"/>
    <col min="7" max="7" width="3.375" style="2386" customWidth="1"/>
    <col min="8" max="8" width="8.875" style="2718" bestFit="1" customWidth="1"/>
    <col min="9" max="9" width="7.375" style="2718" bestFit="1" customWidth="1"/>
    <col min="10" max="10" width="3.375" style="2718" customWidth="1"/>
    <col min="11" max="11" width="3.375" style="2714" customWidth="1"/>
    <col min="12" max="12" width="22.875" style="2714" customWidth="1"/>
    <col min="13" max="13" width="11" style="3447" customWidth="1"/>
    <col min="14" max="14" width="12.375" style="3447" customWidth="1"/>
    <col min="15" max="15" width="11" style="3447" customWidth="1"/>
    <col min="16" max="17" width="11.625" style="2714" bestFit="1" customWidth="1"/>
    <col min="18" max="16384" width="9" style="2484"/>
  </cols>
  <sheetData>
    <row r="1" spans="1:17" ht="12.75" customHeight="1">
      <c r="A1" s="2366"/>
      <c r="B1" s="2388"/>
      <c r="C1" s="2388"/>
      <c r="D1" s="2929"/>
      <c r="E1" s="2388"/>
      <c r="F1" s="2388"/>
      <c r="G1" s="2801"/>
      <c r="H1" s="2894"/>
      <c r="I1" s="2894"/>
      <c r="J1" s="2894"/>
    </row>
    <row r="2" spans="1:17" ht="12.75" customHeight="1">
      <c r="A2" s="3594" t="s">
        <v>3277</v>
      </c>
      <c r="B2" s="3595"/>
      <c r="C2" s="3595"/>
      <c r="D2" s="3595"/>
      <c r="E2" s="3595"/>
      <c r="F2" s="3595"/>
      <c r="G2" s="3596"/>
      <c r="H2" s="2494"/>
      <c r="I2" s="2494"/>
      <c r="J2" s="2494"/>
    </row>
    <row r="3" spans="1:17" ht="12.75" customHeight="1">
      <c r="A3" s="3594" t="s">
        <v>1</v>
      </c>
      <c r="B3" s="3595"/>
      <c r="C3" s="3595"/>
      <c r="D3" s="3595"/>
      <c r="E3" s="3595"/>
      <c r="F3" s="3595"/>
      <c r="G3" s="3596"/>
      <c r="H3" s="2494"/>
      <c r="I3" s="2494"/>
      <c r="J3" s="2494"/>
    </row>
    <row r="4" spans="1:17" ht="12.75" customHeight="1">
      <c r="A4" s="2887"/>
      <c r="B4" s="2367"/>
      <c r="C4" s="2368"/>
      <c r="D4" s="2368"/>
      <c r="E4" s="2368"/>
      <c r="F4" s="2367"/>
      <c r="G4" s="2369"/>
      <c r="H4" s="2894"/>
      <c r="I4" s="2894"/>
      <c r="J4" s="2894"/>
    </row>
    <row r="5" spans="1:17" ht="24.75" customHeight="1">
      <c r="A5" s="2370"/>
      <c r="B5" s="2371"/>
      <c r="C5" s="2372"/>
      <c r="D5" s="2379"/>
      <c r="E5" s="2379"/>
      <c r="F5" s="2387"/>
      <c r="G5" s="2370"/>
      <c r="H5" s="2894"/>
      <c r="I5" s="2894"/>
      <c r="J5" s="2894"/>
      <c r="L5" s="2715"/>
    </row>
    <row r="6" spans="1:17" ht="12.75" customHeight="1">
      <c r="A6" s="2370"/>
      <c r="B6" s="2371"/>
      <c r="C6" s="2930"/>
      <c r="D6" s="2373"/>
      <c r="E6" s="2373"/>
      <c r="F6" s="2387"/>
      <c r="G6" s="2370"/>
      <c r="H6" s="2894"/>
      <c r="I6" s="2894"/>
      <c r="J6" s="2894"/>
    </row>
    <row r="7" spans="1:17" ht="12.75" customHeight="1">
      <c r="A7" s="2374" t="s">
        <v>7</v>
      </c>
      <c r="B7" s="2375" t="s">
        <v>8</v>
      </c>
      <c r="C7" s="2375" t="s">
        <v>2016</v>
      </c>
      <c r="D7" s="2374" t="s">
        <v>2017</v>
      </c>
      <c r="E7" s="2380"/>
      <c r="F7" s="2387"/>
      <c r="G7" s="2374" t="s">
        <v>7</v>
      </c>
      <c r="H7" s="2716"/>
      <c r="I7" s="1843"/>
      <c r="J7" s="1843"/>
      <c r="L7" s="2719"/>
      <c r="M7" s="2419"/>
      <c r="N7" s="2419"/>
      <c r="O7" s="2419"/>
    </row>
    <row r="8" spans="1:17" ht="12.75" customHeight="1">
      <c r="A8" s="2374" t="s">
        <v>12</v>
      </c>
      <c r="B8" s="2375" t="s">
        <v>13</v>
      </c>
      <c r="C8" s="2375" t="s">
        <v>2018</v>
      </c>
      <c r="D8" s="2374" t="s">
        <v>2018</v>
      </c>
      <c r="E8" s="2374" t="s">
        <v>2019</v>
      </c>
      <c r="F8" s="2482" t="s">
        <v>2020</v>
      </c>
      <c r="G8" s="2374" t="s">
        <v>12</v>
      </c>
      <c r="H8" s="1843"/>
      <c r="I8" s="1843"/>
      <c r="J8" s="1843"/>
      <c r="L8" s="2719"/>
      <c r="M8" s="2419"/>
      <c r="N8" s="2419"/>
      <c r="O8" s="2419"/>
    </row>
    <row r="9" spans="1:17" ht="12.75" customHeight="1" thickBot="1">
      <c r="A9" s="1563"/>
      <c r="B9" s="2928"/>
      <c r="C9" s="2375" t="s">
        <v>24</v>
      </c>
      <c r="D9" s="2374" t="s">
        <v>25</v>
      </c>
      <c r="E9" s="2374" t="s">
        <v>26</v>
      </c>
      <c r="F9" s="2482" t="s">
        <v>322</v>
      </c>
      <c r="G9" s="1563"/>
      <c r="H9" s="2418"/>
      <c r="I9" s="2894"/>
      <c r="J9" s="2894"/>
      <c r="L9" s="2719"/>
      <c r="M9" s="2555"/>
      <c r="N9" s="2555"/>
      <c r="O9" s="2555"/>
    </row>
    <row r="10" spans="1:17" ht="12.75" customHeight="1">
      <c r="A10" s="2376">
        <v>1</v>
      </c>
      <c r="B10" s="2928"/>
      <c r="C10" s="2933">
        <v>-1</v>
      </c>
      <c r="D10" s="2931">
        <v>0</v>
      </c>
      <c r="E10" s="2382">
        <v>-1</v>
      </c>
      <c r="F10" s="2745">
        <v>270</v>
      </c>
      <c r="G10" s="2800">
        <v>1</v>
      </c>
      <c r="H10" s="2716"/>
      <c r="I10" s="2716"/>
      <c r="J10" s="2716"/>
      <c r="L10" s="2493"/>
      <c r="M10" s="3036"/>
      <c r="N10" s="2492"/>
      <c r="O10" s="3036"/>
      <c r="P10" s="2717"/>
      <c r="Q10" s="2717"/>
    </row>
    <row r="11" spans="1:17" ht="12.75" customHeight="1">
      <c r="A11" s="2376">
        <v>2</v>
      </c>
      <c r="B11" s="2928"/>
      <c r="C11" s="2481">
        <v>0</v>
      </c>
      <c r="D11" s="2799">
        <v>0</v>
      </c>
      <c r="E11" s="3160">
        <v>0</v>
      </c>
      <c r="F11" s="2384">
        <v>0</v>
      </c>
      <c r="G11" s="2800">
        <v>2</v>
      </c>
      <c r="H11" s="2716"/>
      <c r="I11" s="2716"/>
      <c r="J11" s="2716"/>
      <c r="L11" s="2493"/>
      <c r="M11" s="3036"/>
      <c r="N11" s="2492"/>
      <c r="O11" s="3036"/>
      <c r="P11" s="2717"/>
      <c r="Q11" s="2717"/>
    </row>
    <row r="12" spans="1:17" ht="12.75" customHeight="1">
      <c r="A12" s="2376">
        <v>3</v>
      </c>
      <c r="B12" s="2928"/>
      <c r="C12" s="2481">
        <v>0</v>
      </c>
      <c r="D12" s="2799">
        <v>0</v>
      </c>
      <c r="E12" s="3160">
        <v>0</v>
      </c>
      <c r="F12" s="2384">
        <v>0</v>
      </c>
      <c r="G12" s="2800">
        <v>3</v>
      </c>
      <c r="H12" s="2716"/>
      <c r="I12" s="2716"/>
      <c r="J12" s="2716"/>
      <c r="L12" s="2493"/>
      <c r="M12" s="3036"/>
      <c r="N12" s="2492"/>
      <c r="O12" s="3036"/>
      <c r="P12" s="2717"/>
      <c r="Q12" s="2717"/>
    </row>
    <row r="13" spans="1:17" ht="12.75" customHeight="1">
      <c r="A13" s="2376">
        <v>4</v>
      </c>
      <c r="B13" s="2928"/>
      <c r="C13" s="2481">
        <v>0</v>
      </c>
      <c r="D13" s="2799">
        <v>0</v>
      </c>
      <c r="E13" s="3160">
        <v>0</v>
      </c>
      <c r="F13" s="2384">
        <v>0</v>
      </c>
      <c r="G13" s="2800">
        <v>4</v>
      </c>
      <c r="H13" s="2716"/>
      <c r="I13" s="2716"/>
      <c r="J13" s="2716"/>
      <c r="L13" s="2493"/>
      <c r="M13" s="3036"/>
      <c r="N13" s="2492"/>
      <c r="O13" s="3036"/>
      <c r="P13" s="2717"/>
      <c r="Q13" s="2717"/>
    </row>
    <row r="14" spans="1:17" ht="12.75" customHeight="1">
      <c r="A14" s="2376">
        <v>5</v>
      </c>
      <c r="B14" s="2928"/>
      <c r="C14" s="2481">
        <v>0</v>
      </c>
      <c r="D14" s="2799">
        <v>0</v>
      </c>
      <c r="E14" s="3160">
        <v>0</v>
      </c>
      <c r="F14" s="2384">
        <v>40</v>
      </c>
      <c r="G14" s="2800">
        <v>5</v>
      </c>
      <c r="H14" s="2716"/>
      <c r="I14" s="2716"/>
      <c r="J14" s="2716"/>
      <c r="L14" s="2493"/>
      <c r="M14" s="3036"/>
      <c r="N14" s="2492"/>
      <c r="O14" s="3036"/>
      <c r="P14" s="2717"/>
      <c r="Q14" s="2717"/>
    </row>
    <row r="15" spans="1:17" ht="12.75" customHeight="1">
      <c r="A15" s="2376">
        <v>6</v>
      </c>
      <c r="B15" s="2928"/>
      <c r="C15" s="2481">
        <v>0</v>
      </c>
      <c r="D15" s="2799">
        <v>0</v>
      </c>
      <c r="E15" s="3160">
        <v>0</v>
      </c>
      <c r="F15" s="2384">
        <v>0</v>
      </c>
      <c r="G15" s="2800">
        <v>6</v>
      </c>
      <c r="H15" s="2716"/>
      <c r="I15" s="2716"/>
      <c r="J15" s="2716"/>
      <c r="L15" s="2493"/>
      <c r="M15" s="3036"/>
      <c r="N15" s="2492"/>
      <c r="O15" s="3036"/>
      <c r="P15" s="2717"/>
      <c r="Q15" s="2717"/>
    </row>
    <row r="16" spans="1:17" ht="12.75" customHeight="1">
      <c r="A16" s="2376">
        <v>7</v>
      </c>
      <c r="B16" s="2928"/>
      <c r="C16" s="2481">
        <v>17</v>
      </c>
      <c r="D16" s="2799">
        <v>0</v>
      </c>
      <c r="E16" s="3160">
        <v>17</v>
      </c>
      <c r="F16" s="2384">
        <v>18</v>
      </c>
      <c r="G16" s="2800">
        <v>7</v>
      </c>
      <c r="H16" s="2716"/>
      <c r="I16" s="2716"/>
      <c r="J16" s="2716"/>
      <c r="L16" s="2493"/>
      <c r="M16" s="3036"/>
      <c r="N16" s="2492"/>
      <c r="O16" s="3036"/>
      <c r="P16" s="2717"/>
      <c r="Q16" s="2717"/>
    </row>
    <row r="17" spans="1:17" ht="12.75" customHeight="1">
      <c r="A17" s="2376">
        <v>8</v>
      </c>
      <c r="B17" s="2928"/>
      <c r="C17" s="2481">
        <v>8101</v>
      </c>
      <c r="D17" s="2799">
        <v>0</v>
      </c>
      <c r="E17" s="3160">
        <v>8101</v>
      </c>
      <c r="F17" s="2384">
        <v>14453</v>
      </c>
      <c r="G17" s="2800">
        <v>8</v>
      </c>
      <c r="H17" s="2716"/>
      <c r="I17" s="2716"/>
      <c r="J17" s="2716"/>
      <c r="L17" s="2493"/>
      <c r="M17" s="3036"/>
      <c r="N17" s="2492"/>
      <c r="O17" s="3036"/>
      <c r="P17" s="2717"/>
      <c r="Q17" s="2717"/>
    </row>
    <row r="18" spans="1:17" ht="12.75" customHeight="1">
      <c r="A18" s="2376">
        <v>9</v>
      </c>
      <c r="B18" s="2928"/>
      <c r="C18" s="2481">
        <v>167</v>
      </c>
      <c r="D18" s="2799">
        <v>0</v>
      </c>
      <c r="E18" s="3160">
        <v>167</v>
      </c>
      <c r="F18" s="2384">
        <v>167</v>
      </c>
      <c r="G18" s="2800">
        <v>9</v>
      </c>
      <c r="H18" s="2716"/>
      <c r="I18" s="2716"/>
      <c r="J18" s="2716"/>
      <c r="L18" s="2493"/>
      <c r="M18" s="3036"/>
      <c r="N18" s="2492"/>
      <c r="O18" s="3036"/>
      <c r="P18" s="2717"/>
      <c r="Q18" s="2717"/>
    </row>
    <row r="19" spans="1:17" ht="12.75" customHeight="1">
      <c r="A19" s="2376">
        <v>10</v>
      </c>
      <c r="B19" s="2928"/>
      <c r="C19" s="2481">
        <v>0</v>
      </c>
      <c r="D19" s="2799">
        <v>0</v>
      </c>
      <c r="E19" s="3160">
        <v>0</v>
      </c>
      <c r="F19" s="2384">
        <v>0</v>
      </c>
      <c r="G19" s="2800">
        <v>10</v>
      </c>
      <c r="H19" s="2716"/>
      <c r="I19" s="2716"/>
      <c r="J19" s="2716"/>
      <c r="L19" s="2493"/>
      <c r="M19" s="3036"/>
      <c r="N19" s="2492"/>
      <c r="O19" s="3036"/>
      <c r="P19" s="2717"/>
      <c r="Q19" s="2717"/>
    </row>
    <row r="20" spans="1:17" ht="12.75" customHeight="1">
      <c r="A20" s="2376">
        <v>11</v>
      </c>
      <c r="B20" s="2928"/>
      <c r="C20" s="2481">
        <v>0</v>
      </c>
      <c r="D20" s="2799">
        <v>0</v>
      </c>
      <c r="E20" s="3160">
        <v>0</v>
      </c>
      <c r="F20" s="2384">
        <v>0</v>
      </c>
      <c r="G20" s="2800">
        <v>11</v>
      </c>
      <c r="H20" s="2716"/>
      <c r="I20" s="2716"/>
      <c r="J20" s="2716"/>
      <c r="L20" s="2493"/>
      <c r="M20" s="3036"/>
      <c r="N20" s="2492"/>
      <c r="O20" s="3036"/>
      <c r="P20" s="2717"/>
      <c r="Q20" s="2717"/>
    </row>
    <row r="21" spans="1:17" ht="12.75" customHeight="1">
      <c r="A21" s="2376">
        <v>12</v>
      </c>
      <c r="B21" s="2928"/>
      <c r="C21" s="2481">
        <v>0</v>
      </c>
      <c r="D21" s="2799">
        <v>0</v>
      </c>
      <c r="E21" s="3160">
        <v>0</v>
      </c>
      <c r="F21" s="2384">
        <v>0</v>
      </c>
      <c r="G21" s="2800">
        <v>12</v>
      </c>
      <c r="H21" s="2716"/>
      <c r="I21" s="2716"/>
      <c r="J21" s="2716"/>
      <c r="L21" s="2493"/>
      <c r="M21" s="3036"/>
      <c r="N21" s="2492"/>
      <c r="O21" s="3036"/>
      <c r="P21" s="2717"/>
      <c r="Q21" s="2717"/>
    </row>
    <row r="22" spans="1:17" ht="12.75" customHeight="1">
      <c r="A22" s="2376">
        <v>13</v>
      </c>
      <c r="B22" s="2928"/>
      <c r="C22" s="2481">
        <v>0</v>
      </c>
      <c r="D22" s="2799">
        <v>0</v>
      </c>
      <c r="E22" s="3160">
        <v>0</v>
      </c>
      <c r="F22" s="2384">
        <v>0</v>
      </c>
      <c r="G22" s="2800">
        <v>13</v>
      </c>
      <c r="H22" s="2716"/>
      <c r="I22" s="2716"/>
      <c r="J22" s="2716"/>
      <c r="L22" s="2493"/>
      <c r="M22" s="3036"/>
      <c r="N22" s="2492"/>
      <c r="O22" s="3036"/>
      <c r="P22" s="2717"/>
      <c r="Q22" s="2717"/>
    </row>
    <row r="23" spans="1:17" ht="12.75" customHeight="1">
      <c r="A23" s="2376">
        <v>14</v>
      </c>
      <c r="B23" s="2928"/>
      <c r="C23" s="2481">
        <v>0</v>
      </c>
      <c r="D23" s="2799">
        <v>0</v>
      </c>
      <c r="E23" s="3160">
        <v>0</v>
      </c>
      <c r="F23" s="2384">
        <v>0</v>
      </c>
      <c r="G23" s="2800">
        <v>14</v>
      </c>
      <c r="H23" s="2716"/>
      <c r="I23" s="2716"/>
      <c r="J23" s="2716"/>
      <c r="L23" s="2493"/>
      <c r="M23" s="3036"/>
      <c r="N23" s="2492"/>
      <c r="O23" s="3036"/>
      <c r="P23" s="2717"/>
      <c r="Q23" s="2717"/>
    </row>
    <row r="24" spans="1:17" ht="12.75" customHeight="1">
      <c r="A24" s="2376">
        <v>15</v>
      </c>
      <c r="B24" s="2928"/>
      <c r="C24" s="2481">
        <v>0</v>
      </c>
      <c r="D24" s="2799">
        <v>0</v>
      </c>
      <c r="E24" s="3160">
        <v>0</v>
      </c>
      <c r="F24" s="2384">
        <v>0</v>
      </c>
      <c r="G24" s="2800">
        <v>15</v>
      </c>
      <c r="H24" s="2716"/>
      <c r="I24" s="2716"/>
      <c r="J24" s="2716"/>
      <c r="L24" s="2493"/>
      <c r="M24" s="3036"/>
      <c r="N24" s="2492"/>
      <c r="O24" s="3036"/>
      <c r="P24" s="2717"/>
      <c r="Q24" s="2717"/>
    </row>
    <row r="25" spans="1:17" ht="12.75" customHeight="1">
      <c r="A25" s="2376">
        <v>16</v>
      </c>
      <c r="B25" s="2928"/>
      <c r="C25" s="2481">
        <v>0</v>
      </c>
      <c r="D25" s="2799">
        <v>0</v>
      </c>
      <c r="E25" s="3160">
        <v>0</v>
      </c>
      <c r="F25" s="2384">
        <v>0</v>
      </c>
      <c r="G25" s="2800">
        <v>16</v>
      </c>
      <c r="H25" s="2716"/>
      <c r="I25" s="2716"/>
      <c r="J25" s="2716"/>
      <c r="L25" s="2493"/>
      <c r="M25" s="3036"/>
      <c r="N25" s="2492"/>
      <c r="O25" s="3036"/>
      <c r="P25" s="2717"/>
      <c r="Q25" s="2717"/>
    </row>
    <row r="26" spans="1:17" ht="12.75" customHeight="1">
      <c r="A26" s="2376">
        <v>17</v>
      </c>
      <c r="B26" s="2928"/>
      <c r="C26" s="2481">
        <v>0</v>
      </c>
      <c r="D26" s="2799">
        <v>0</v>
      </c>
      <c r="E26" s="3160">
        <v>0</v>
      </c>
      <c r="F26" s="2384">
        <v>0</v>
      </c>
      <c r="G26" s="2800">
        <v>17</v>
      </c>
      <c r="H26" s="2716"/>
      <c r="I26" s="2716"/>
      <c r="J26" s="2716"/>
      <c r="L26" s="2493"/>
      <c r="M26" s="3036"/>
      <c r="N26" s="2492"/>
      <c r="O26" s="3036"/>
      <c r="P26" s="2717"/>
      <c r="Q26" s="2717"/>
    </row>
    <row r="27" spans="1:17" ht="12.75" customHeight="1">
      <c r="A27" s="2376">
        <v>18</v>
      </c>
      <c r="B27" s="2928"/>
      <c r="C27" s="2481">
        <v>0</v>
      </c>
      <c r="D27" s="2799">
        <v>0</v>
      </c>
      <c r="E27" s="3160">
        <v>0</v>
      </c>
      <c r="F27" s="2384">
        <v>0</v>
      </c>
      <c r="G27" s="2800">
        <v>18</v>
      </c>
      <c r="H27" s="2716"/>
      <c r="I27" s="2716"/>
      <c r="J27" s="2716"/>
      <c r="L27" s="2493"/>
      <c r="M27" s="3036"/>
      <c r="N27" s="2492"/>
      <c r="O27" s="3036"/>
      <c r="P27" s="2717"/>
      <c r="Q27" s="2717"/>
    </row>
    <row r="28" spans="1:17" ht="12.75" customHeight="1">
      <c r="A28" s="2376">
        <v>19</v>
      </c>
      <c r="B28" s="2928"/>
      <c r="C28" s="2481">
        <v>0</v>
      </c>
      <c r="D28" s="2799">
        <v>0</v>
      </c>
      <c r="E28" s="3160">
        <v>0</v>
      </c>
      <c r="F28" s="2384">
        <v>0</v>
      </c>
      <c r="G28" s="2800">
        <v>19</v>
      </c>
      <c r="H28" s="2716"/>
      <c r="I28" s="2716"/>
      <c r="J28" s="2716"/>
      <c r="L28" s="2493"/>
      <c r="M28" s="3036"/>
      <c r="N28" s="2492"/>
      <c r="O28" s="3036"/>
      <c r="P28" s="2717"/>
      <c r="Q28" s="2717"/>
    </row>
    <row r="29" spans="1:17" ht="12.75" customHeight="1">
      <c r="A29" s="2376">
        <v>20</v>
      </c>
      <c r="B29" s="2928"/>
      <c r="C29" s="2481">
        <v>31693</v>
      </c>
      <c r="D29" s="2799">
        <v>0</v>
      </c>
      <c r="E29" s="3160">
        <v>31693</v>
      </c>
      <c r="F29" s="2384">
        <v>83475</v>
      </c>
      <c r="G29" s="2800">
        <v>20</v>
      </c>
      <c r="H29" s="2716"/>
      <c r="I29" s="2716"/>
      <c r="J29" s="2716"/>
      <c r="L29" s="2493"/>
      <c r="M29" s="3036"/>
      <c r="N29" s="2492"/>
      <c r="O29" s="3036"/>
      <c r="P29" s="2717"/>
      <c r="Q29" s="2717"/>
    </row>
    <row r="30" spans="1:17" ht="12.75" customHeight="1">
      <c r="A30" s="2376">
        <v>21</v>
      </c>
      <c r="B30" s="2928"/>
      <c r="C30" s="2481">
        <v>230730</v>
      </c>
      <c r="D30" s="2799">
        <v>0</v>
      </c>
      <c r="E30" s="3160">
        <v>230730</v>
      </c>
      <c r="F30" s="2384">
        <v>651922</v>
      </c>
      <c r="G30" s="2800">
        <v>21</v>
      </c>
      <c r="H30" s="2716"/>
      <c r="I30" s="2716"/>
      <c r="J30" s="2716"/>
      <c r="L30" s="2493"/>
      <c r="M30" s="3036"/>
      <c r="N30" s="2492"/>
      <c r="O30" s="3036"/>
      <c r="P30" s="2717"/>
      <c r="Q30" s="2717"/>
    </row>
    <row r="31" spans="1:17" ht="12.75" customHeight="1">
      <c r="A31" s="2376">
        <v>22</v>
      </c>
      <c r="B31" s="2928"/>
      <c r="C31" s="2481">
        <v>0</v>
      </c>
      <c r="D31" s="2799">
        <v>0</v>
      </c>
      <c r="E31" s="3160">
        <v>0</v>
      </c>
      <c r="F31" s="2384">
        <v>0</v>
      </c>
      <c r="G31" s="2800">
        <v>22</v>
      </c>
      <c r="H31" s="2716"/>
      <c r="I31" s="2716"/>
      <c r="J31" s="2716"/>
      <c r="L31" s="2493"/>
      <c r="M31" s="3036"/>
      <c r="N31" s="2492"/>
      <c r="O31" s="3036"/>
      <c r="P31" s="2717"/>
      <c r="Q31" s="2717"/>
    </row>
    <row r="32" spans="1:17" ht="12.75" customHeight="1">
      <c r="A32" s="2376">
        <v>23</v>
      </c>
      <c r="B32" s="2928"/>
      <c r="C32" s="2481">
        <v>15652</v>
      </c>
      <c r="D32" s="2799">
        <v>0</v>
      </c>
      <c r="E32" s="3160">
        <v>15652</v>
      </c>
      <c r="F32" s="2384">
        <v>41106</v>
      </c>
      <c r="G32" s="2800">
        <v>23</v>
      </c>
      <c r="H32" s="2716"/>
      <c r="I32" s="2716"/>
      <c r="J32" s="2716"/>
      <c r="L32" s="2493"/>
      <c r="M32" s="3036"/>
      <c r="N32" s="2492"/>
      <c r="O32" s="3036"/>
      <c r="P32" s="2717"/>
      <c r="Q32" s="2717"/>
    </row>
    <row r="33" spans="1:17" ht="12.75" customHeight="1">
      <c r="A33" s="2376">
        <v>24</v>
      </c>
      <c r="B33" s="2928"/>
      <c r="C33" s="2481">
        <v>0</v>
      </c>
      <c r="D33" s="2799">
        <v>0</v>
      </c>
      <c r="E33" s="3160">
        <v>0</v>
      </c>
      <c r="F33" s="2384">
        <v>0</v>
      </c>
      <c r="G33" s="2800">
        <v>24</v>
      </c>
      <c r="H33" s="2716"/>
      <c r="I33" s="2716"/>
      <c r="J33" s="2716"/>
      <c r="L33" s="2493"/>
      <c r="M33" s="3036"/>
      <c r="N33" s="2492"/>
      <c r="O33" s="3036"/>
      <c r="P33" s="2717"/>
      <c r="Q33" s="2717"/>
    </row>
    <row r="34" spans="1:17" ht="12.75" customHeight="1">
      <c r="A34" s="2376">
        <v>25</v>
      </c>
      <c r="B34" s="2928"/>
      <c r="C34" s="2481">
        <v>0</v>
      </c>
      <c r="D34" s="2799">
        <v>0</v>
      </c>
      <c r="E34" s="3160">
        <v>0</v>
      </c>
      <c r="F34" s="2384">
        <v>0</v>
      </c>
      <c r="G34" s="2800">
        <v>25</v>
      </c>
      <c r="H34" s="2716"/>
      <c r="I34" s="2716"/>
      <c r="J34" s="2716"/>
      <c r="L34" s="2493"/>
      <c r="M34" s="3036"/>
      <c r="N34" s="2492"/>
      <c r="O34" s="3036"/>
      <c r="P34" s="2717"/>
      <c r="Q34" s="2717"/>
    </row>
    <row r="35" spans="1:17" ht="12.75" customHeight="1">
      <c r="A35" s="2376">
        <v>26</v>
      </c>
      <c r="B35" s="2928"/>
      <c r="C35" s="2481">
        <v>0</v>
      </c>
      <c r="D35" s="2799">
        <v>0</v>
      </c>
      <c r="E35" s="3160">
        <v>0</v>
      </c>
      <c r="F35" s="2384">
        <v>0</v>
      </c>
      <c r="G35" s="2800">
        <v>26</v>
      </c>
      <c r="H35" s="2716"/>
      <c r="I35" s="2716"/>
      <c r="J35" s="2716"/>
      <c r="L35" s="2493"/>
      <c r="M35" s="3036"/>
      <c r="N35" s="2492"/>
      <c r="O35" s="3036"/>
      <c r="P35" s="2717"/>
      <c r="Q35" s="2717"/>
    </row>
    <row r="36" spans="1:17" ht="12.75" customHeight="1">
      <c r="A36" s="2376">
        <v>27</v>
      </c>
      <c r="B36" s="2928"/>
      <c r="C36" s="2481">
        <v>0</v>
      </c>
      <c r="D36" s="2799">
        <v>0</v>
      </c>
      <c r="E36" s="3160">
        <v>0</v>
      </c>
      <c r="F36" s="2384">
        <v>0</v>
      </c>
      <c r="G36" s="2800">
        <v>27</v>
      </c>
      <c r="H36" s="2716"/>
      <c r="I36" s="2716"/>
      <c r="J36" s="2716"/>
      <c r="L36" s="2493"/>
      <c r="M36" s="3036"/>
      <c r="N36" s="2492"/>
      <c r="O36" s="3036"/>
      <c r="P36" s="2717"/>
      <c r="Q36" s="2717"/>
    </row>
    <row r="37" spans="1:17" ht="12.75" customHeight="1">
      <c r="A37" s="2376">
        <v>28</v>
      </c>
      <c r="B37" s="2928"/>
      <c r="C37" s="2481">
        <v>0</v>
      </c>
      <c r="D37" s="2799">
        <v>0</v>
      </c>
      <c r="E37" s="3160">
        <v>0</v>
      </c>
      <c r="F37" s="2384">
        <v>0</v>
      </c>
      <c r="G37" s="2800">
        <v>28</v>
      </c>
      <c r="H37" s="2716"/>
      <c r="I37" s="2716"/>
      <c r="J37" s="2716"/>
      <c r="L37" s="2493"/>
      <c r="M37" s="2492"/>
      <c r="N37" s="2492"/>
      <c r="O37" s="2492"/>
      <c r="P37" s="2717"/>
      <c r="Q37" s="2717"/>
    </row>
    <row r="38" spans="1:17" ht="12.75" customHeight="1">
      <c r="A38" s="2376">
        <v>29</v>
      </c>
      <c r="B38" s="2928"/>
      <c r="C38" s="2481">
        <v>0</v>
      </c>
      <c r="D38" s="2799">
        <v>0</v>
      </c>
      <c r="E38" s="3160">
        <v>0</v>
      </c>
      <c r="F38" s="2384">
        <v>0</v>
      </c>
      <c r="G38" s="2800">
        <v>29</v>
      </c>
      <c r="H38" s="2716"/>
      <c r="I38" s="2716"/>
      <c r="J38" s="2716"/>
      <c r="L38" s="2493"/>
      <c r="M38" s="2492"/>
      <c r="N38" s="2492"/>
      <c r="O38" s="2492"/>
      <c r="P38" s="2717"/>
      <c r="Q38" s="2717"/>
    </row>
    <row r="39" spans="1:17" ht="12.75" customHeight="1">
      <c r="A39" s="2376">
        <v>30</v>
      </c>
      <c r="B39" s="2928"/>
      <c r="C39" s="2481">
        <v>286359</v>
      </c>
      <c r="D39" s="2799">
        <v>0</v>
      </c>
      <c r="E39" s="2799">
        <v>286359</v>
      </c>
      <c r="F39" s="2384">
        <v>791451</v>
      </c>
      <c r="G39" s="2800">
        <v>30</v>
      </c>
      <c r="H39" s="2716"/>
      <c r="I39" s="2716"/>
      <c r="J39" s="2716"/>
      <c r="L39" s="2493"/>
      <c r="M39" s="2492"/>
      <c r="N39" s="2492"/>
      <c r="O39" s="2492"/>
      <c r="P39" s="2717"/>
      <c r="Q39" s="2717"/>
    </row>
    <row r="40" spans="1:17" ht="12.75" customHeight="1">
      <c r="A40" s="2376">
        <v>31</v>
      </c>
      <c r="B40" s="2928"/>
      <c r="C40" s="2481">
        <v>108550</v>
      </c>
      <c r="D40" s="2932">
        <v>0</v>
      </c>
      <c r="E40" s="3160">
        <v>108550</v>
      </c>
      <c r="F40" s="2384">
        <v>224807</v>
      </c>
      <c r="G40" s="2800">
        <v>31</v>
      </c>
      <c r="H40" s="2716"/>
      <c r="I40" s="2716"/>
      <c r="J40" s="2716"/>
      <c r="L40" s="2493"/>
      <c r="M40" s="3036"/>
      <c r="N40" s="2492"/>
      <c r="O40" s="3036"/>
    </row>
    <row r="41" spans="1:17" ht="12.75" customHeight="1">
      <c r="A41" s="2376">
        <v>32</v>
      </c>
      <c r="B41" s="2928"/>
      <c r="C41" s="2481">
        <v>0</v>
      </c>
      <c r="D41" s="2932">
        <v>0</v>
      </c>
      <c r="E41" s="3160">
        <v>0</v>
      </c>
      <c r="F41" s="2384">
        <v>0</v>
      </c>
      <c r="G41" s="2800">
        <v>32</v>
      </c>
      <c r="H41" s="2716"/>
      <c r="I41" s="2716"/>
      <c r="J41" s="2716"/>
      <c r="L41" s="2493"/>
      <c r="M41" s="3036"/>
      <c r="N41" s="2492"/>
      <c r="O41" s="3036"/>
    </row>
    <row r="42" spans="1:17" ht="12.75" customHeight="1">
      <c r="A42" s="2376">
        <v>33</v>
      </c>
      <c r="B42" s="2928"/>
      <c r="C42" s="2481">
        <v>0</v>
      </c>
      <c r="D42" s="2932">
        <v>0</v>
      </c>
      <c r="E42" s="3160">
        <v>0</v>
      </c>
      <c r="F42" s="2384">
        <v>0</v>
      </c>
      <c r="G42" s="2800">
        <v>33</v>
      </c>
      <c r="H42" s="2716"/>
      <c r="I42" s="2716"/>
      <c r="J42" s="2716"/>
      <c r="L42" s="2493"/>
      <c r="M42" s="3036"/>
      <c r="N42" s="2492"/>
      <c r="O42" s="3036"/>
    </row>
    <row r="43" spans="1:17" ht="12.75" customHeight="1">
      <c r="A43" s="2376">
        <v>34</v>
      </c>
      <c r="B43" s="2928"/>
      <c r="C43" s="2481">
        <v>0</v>
      </c>
      <c r="D43" s="2932">
        <v>0</v>
      </c>
      <c r="E43" s="3160">
        <v>0</v>
      </c>
      <c r="F43" s="2384">
        <v>0</v>
      </c>
      <c r="G43" s="2800">
        <v>34</v>
      </c>
      <c r="H43" s="2716"/>
      <c r="I43" s="2716"/>
      <c r="J43" s="2716"/>
      <c r="L43" s="2493"/>
      <c r="M43" s="3036"/>
      <c r="N43" s="2492"/>
      <c r="O43" s="3036"/>
    </row>
    <row r="44" spans="1:17" ht="12.75" customHeight="1">
      <c r="A44" s="2376">
        <v>35</v>
      </c>
      <c r="B44" s="2928"/>
      <c r="C44" s="2481">
        <v>0</v>
      </c>
      <c r="D44" s="2932">
        <v>0</v>
      </c>
      <c r="E44" s="3160">
        <v>0</v>
      </c>
      <c r="F44" s="2384">
        <v>0</v>
      </c>
      <c r="G44" s="2800">
        <v>35</v>
      </c>
      <c r="H44" s="2716"/>
      <c r="I44" s="2716"/>
      <c r="J44" s="2716"/>
      <c r="L44" s="2493"/>
      <c r="M44" s="3036"/>
      <c r="N44" s="2492"/>
      <c r="O44" s="3036"/>
    </row>
    <row r="45" spans="1:17" ht="12.75" customHeight="1">
      <c r="A45" s="2376">
        <v>36</v>
      </c>
      <c r="B45" s="2928"/>
      <c r="C45" s="2481">
        <v>1150</v>
      </c>
      <c r="D45" s="2932">
        <v>0</v>
      </c>
      <c r="E45" s="3160">
        <v>1150</v>
      </c>
      <c r="F45" s="2384">
        <v>2400</v>
      </c>
      <c r="G45" s="2800">
        <v>36</v>
      </c>
      <c r="H45" s="2716"/>
      <c r="I45" s="2716"/>
      <c r="J45" s="2716"/>
      <c r="L45" s="2493"/>
      <c r="M45" s="3036"/>
      <c r="N45" s="2492"/>
      <c r="O45" s="3036"/>
    </row>
    <row r="46" spans="1:17" ht="12.75" customHeight="1">
      <c r="A46" s="2376">
        <v>37</v>
      </c>
      <c r="B46" s="2928"/>
      <c r="C46" s="2481">
        <v>83</v>
      </c>
      <c r="D46" s="2932">
        <v>0</v>
      </c>
      <c r="E46" s="3160">
        <v>83</v>
      </c>
      <c r="F46" s="2384">
        <v>726</v>
      </c>
      <c r="G46" s="2800">
        <v>37</v>
      </c>
      <c r="H46" s="2716"/>
      <c r="I46" s="2716"/>
      <c r="J46" s="2716"/>
      <c r="L46" s="2493"/>
      <c r="M46" s="3036"/>
      <c r="N46" s="2492"/>
      <c r="O46" s="3036"/>
    </row>
    <row r="47" spans="1:17" ht="12.75" customHeight="1">
      <c r="A47" s="2376">
        <v>38</v>
      </c>
      <c r="B47" s="2928"/>
      <c r="C47" s="2481">
        <v>47159</v>
      </c>
      <c r="D47" s="2932">
        <v>0</v>
      </c>
      <c r="E47" s="3160">
        <v>47159</v>
      </c>
      <c r="F47" s="2384">
        <v>86727</v>
      </c>
      <c r="G47" s="2800">
        <v>38</v>
      </c>
      <c r="H47" s="2716"/>
      <c r="I47" s="2716"/>
      <c r="J47" s="2716"/>
      <c r="L47" s="2493"/>
      <c r="M47" s="3036"/>
      <c r="N47" s="2492"/>
      <c r="O47" s="3036"/>
    </row>
    <row r="48" spans="1:17" ht="12.75" customHeight="1">
      <c r="A48" s="2376">
        <v>39</v>
      </c>
      <c r="B48" s="2928"/>
      <c r="C48" s="2481">
        <v>156942</v>
      </c>
      <c r="D48" s="2799">
        <v>0</v>
      </c>
      <c r="E48" s="2421">
        <v>156942</v>
      </c>
      <c r="F48" s="2384">
        <v>314660</v>
      </c>
      <c r="G48" s="2800">
        <v>39</v>
      </c>
      <c r="H48" s="2716"/>
      <c r="I48" s="2716"/>
      <c r="J48" s="2716"/>
      <c r="L48" s="2493"/>
      <c r="M48" s="2492"/>
      <c r="N48" s="2492"/>
      <c r="O48" s="2492"/>
    </row>
    <row r="49" spans="1:15" ht="12.75" customHeight="1">
      <c r="A49" s="2376">
        <v>40</v>
      </c>
      <c r="B49" s="2928"/>
      <c r="C49" s="2481">
        <v>0</v>
      </c>
      <c r="D49" s="2932">
        <v>0</v>
      </c>
      <c r="E49" s="3160">
        <v>0</v>
      </c>
      <c r="F49" s="2384">
        <v>0</v>
      </c>
      <c r="G49" s="2800">
        <v>40</v>
      </c>
      <c r="H49" s="2716"/>
      <c r="I49" s="2716"/>
      <c r="J49" s="2716"/>
      <c r="L49" s="2493"/>
      <c r="M49" s="2492"/>
      <c r="N49" s="2492"/>
      <c r="O49" s="2492"/>
    </row>
    <row r="50" spans="1:15" ht="12.75" customHeight="1">
      <c r="A50" s="2376">
        <v>41</v>
      </c>
      <c r="B50" s="2928"/>
      <c r="C50" s="2481">
        <v>0</v>
      </c>
      <c r="D50" s="2932">
        <v>0</v>
      </c>
      <c r="E50" s="3160">
        <v>0</v>
      </c>
      <c r="F50" s="2384">
        <v>0</v>
      </c>
      <c r="G50" s="2800">
        <v>41</v>
      </c>
      <c r="H50" s="2716"/>
      <c r="I50" s="2716"/>
      <c r="J50" s="2716"/>
      <c r="L50" s="2493"/>
      <c r="M50" s="2492"/>
      <c r="N50" s="2492"/>
      <c r="O50" s="2492"/>
    </row>
    <row r="51" spans="1:15" ht="12.75" customHeight="1">
      <c r="A51" s="2376">
        <v>42</v>
      </c>
      <c r="B51" s="2928"/>
      <c r="C51" s="2481">
        <v>-24245</v>
      </c>
      <c r="D51" s="2799">
        <v>0</v>
      </c>
      <c r="E51" s="3160">
        <v>-24245</v>
      </c>
      <c r="F51" s="2384">
        <v>15473</v>
      </c>
      <c r="G51" s="2800">
        <v>42</v>
      </c>
      <c r="H51" s="2716"/>
      <c r="I51" s="2716"/>
      <c r="J51" s="2716"/>
      <c r="L51" s="2493"/>
      <c r="M51" s="3036"/>
      <c r="N51" s="2492"/>
      <c r="O51" s="3036"/>
    </row>
    <row r="52" spans="1:15" ht="12.75" customHeight="1" thickBot="1">
      <c r="A52" s="2376">
        <v>43</v>
      </c>
      <c r="B52" s="2928"/>
      <c r="C52" s="3039">
        <v>419056</v>
      </c>
      <c r="D52" s="2886">
        <v>0</v>
      </c>
      <c r="E52" s="2886">
        <v>419056</v>
      </c>
      <c r="F52" s="2485">
        <v>1121584</v>
      </c>
      <c r="G52" s="2800">
        <v>43</v>
      </c>
      <c r="H52" s="2716"/>
      <c r="I52" s="2716"/>
      <c r="J52" s="2716"/>
      <c r="L52" s="2493"/>
      <c r="M52" s="2492"/>
      <c r="N52" s="2492"/>
      <c r="O52" s="2492"/>
    </row>
    <row r="53" spans="1:15" ht="12.75" customHeight="1">
      <c r="A53" s="2888"/>
      <c r="B53" s="2368"/>
      <c r="C53" s="2726"/>
      <c r="D53" s="2726"/>
      <c r="E53" s="2381"/>
      <c r="F53" s="2377"/>
      <c r="G53" s="2378"/>
      <c r="H53" s="2716"/>
      <c r="I53" s="2716"/>
      <c r="J53" s="2716"/>
    </row>
    <row r="54" spans="1:15" ht="12.75" customHeight="1">
      <c r="A54" s="2888"/>
      <c r="B54" s="2368"/>
      <c r="C54" s="3452" t="s">
        <v>3278</v>
      </c>
      <c r="D54" s="3452"/>
      <c r="E54" s="3452"/>
      <c r="F54" s="3452"/>
      <c r="G54" s="2378"/>
      <c r="H54" s="2716"/>
      <c r="I54" s="2716"/>
      <c r="J54" s="2716"/>
    </row>
    <row r="55" spans="1:15" ht="12.75" customHeight="1">
      <c r="A55" s="2888"/>
      <c r="B55" s="2368"/>
      <c r="C55" s="3452" t="s">
        <v>3279</v>
      </c>
      <c r="D55" s="3452"/>
      <c r="E55" s="3452" t="s">
        <v>3334</v>
      </c>
      <c r="F55" s="3452"/>
      <c r="G55" s="2378"/>
      <c r="H55" s="2716"/>
      <c r="I55" s="2716"/>
      <c r="J55" s="2716"/>
    </row>
    <row r="56" spans="1:15" ht="12.75" customHeight="1">
      <c r="A56" s="2888"/>
      <c r="B56" s="2368"/>
      <c r="D56" s="2377"/>
      <c r="E56" s="2377"/>
      <c r="F56" s="2377"/>
      <c r="G56" s="2378"/>
      <c r="H56" s="2716"/>
      <c r="I56" s="2716"/>
      <c r="J56" s="2716"/>
      <c r="L56" s="2493"/>
      <c r="M56" s="2492"/>
      <c r="N56" s="2492"/>
      <c r="O56" s="2492"/>
    </row>
    <row r="57" spans="1:15" ht="15.75" customHeight="1">
      <c r="A57" s="2887"/>
      <c r="B57" s="2367"/>
      <c r="C57" s="2367"/>
      <c r="D57" s="2367"/>
      <c r="E57" s="2367"/>
      <c r="F57" s="2367"/>
      <c r="G57" s="2369"/>
      <c r="H57" s="2894"/>
      <c r="I57" s="2894"/>
      <c r="J57" s="2894"/>
      <c r="L57" s="2719"/>
      <c r="M57" s="2419"/>
      <c r="N57" s="2419"/>
      <c r="O57" s="2419"/>
    </row>
    <row r="58" spans="1:15" ht="12.75">
      <c r="L58" s="2719"/>
      <c r="M58" s="2419"/>
      <c r="N58" s="2419"/>
      <c r="O58" s="2419"/>
    </row>
    <row r="59" spans="1:15" ht="12.75">
      <c r="L59" s="2719"/>
      <c r="M59" s="2419"/>
      <c r="N59" s="2419"/>
      <c r="O59" s="2419"/>
    </row>
    <row r="60" spans="1:15" ht="12.75">
      <c r="L60" s="2719"/>
      <c r="M60" s="2419"/>
      <c r="N60" s="2419"/>
      <c r="O60" s="2419"/>
    </row>
    <row r="61" spans="1:15" ht="12.75">
      <c r="L61" s="2719"/>
      <c r="M61" s="2419"/>
      <c r="N61" s="2419"/>
      <c r="O61" s="2419"/>
    </row>
    <row r="62" spans="1:15" ht="12.75">
      <c r="F62" s="2157"/>
      <c r="L62" s="2719"/>
      <c r="M62" s="2419"/>
      <c r="N62" s="2419"/>
      <c r="O62" s="2419"/>
    </row>
    <row r="63" spans="1:15" ht="12.75">
      <c r="F63" s="2157"/>
      <c r="L63" s="2719"/>
      <c r="M63" s="2419"/>
      <c r="N63" s="2419"/>
      <c r="O63" s="2419"/>
    </row>
    <row r="64" spans="1:15" ht="12.75">
      <c r="F64" s="2157"/>
      <c r="L64" s="2719"/>
      <c r="M64" s="2419"/>
      <c r="N64" s="2419"/>
      <c r="O64" s="2419"/>
    </row>
    <row r="65" spans="6:15" ht="12.75">
      <c r="F65" s="2157"/>
      <c r="L65" s="2719"/>
      <c r="M65" s="2419"/>
      <c r="N65" s="2419"/>
      <c r="O65" s="2419"/>
    </row>
    <row r="66" spans="6:15" ht="12.75">
      <c r="F66" s="2157"/>
      <c r="L66" s="2719"/>
      <c r="M66" s="2419"/>
      <c r="N66" s="2419"/>
      <c r="O66" s="2419"/>
    </row>
    <row r="67" spans="6:15" ht="12.75">
      <c r="F67" s="2157"/>
      <c r="L67" s="2719"/>
      <c r="M67" s="2419"/>
      <c r="N67" s="2419"/>
      <c r="O67" s="2419"/>
    </row>
    <row r="68" spans="6:15" ht="12.75">
      <c r="F68" s="2157"/>
      <c r="L68" s="2719"/>
      <c r="M68" s="2419"/>
      <c r="N68" s="2419"/>
      <c r="O68" s="2419"/>
    </row>
    <row r="69" spans="6:15" ht="12.75">
      <c r="F69" s="2157"/>
      <c r="L69" s="2719"/>
      <c r="M69" s="2419"/>
      <c r="N69" s="2419"/>
      <c r="O69" s="2419"/>
    </row>
    <row r="70" spans="6:15" ht="12.75">
      <c r="L70" s="2719"/>
      <c r="M70" s="2419"/>
      <c r="N70" s="2419"/>
      <c r="O70" s="2419"/>
    </row>
    <row r="71" spans="6:15" ht="12.75">
      <c r="L71" s="2719"/>
      <c r="M71" s="2419"/>
      <c r="N71" s="2419"/>
      <c r="O71" s="2419"/>
    </row>
    <row r="72" spans="6:15" ht="12.75">
      <c r="L72" s="2719"/>
      <c r="M72" s="2419"/>
      <c r="N72" s="2419"/>
      <c r="O72" s="2419"/>
    </row>
    <row r="73" spans="6:15" ht="12.75">
      <c r="L73" s="2719"/>
      <c r="M73" s="2419"/>
      <c r="N73" s="2419"/>
      <c r="O73" s="2419"/>
    </row>
    <row r="74" spans="6:15" ht="12.75">
      <c r="L74" s="2719"/>
      <c r="M74" s="2419"/>
      <c r="N74" s="2419"/>
      <c r="O74" s="2419"/>
    </row>
    <row r="75" spans="6:15" ht="12.75">
      <c r="L75" s="2719"/>
      <c r="M75" s="2419"/>
      <c r="N75" s="2419"/>
      <c r="O75" s="2419"/>
    </row>
    <row r="76" spans="6:15" ht="12.75">
      <c r="L76" s="2719"/>
      <c r="M76" s="2419"/>
      <c r="N76" s="2419"/>
      <c r="O76" s="2419"/>
    </row>
    <row r="77" spans="6:15" ht="12.75">
      <c r="L77" s="2719"/>
      <c r="M77" s="2419"/>
      <c r="N77" s="2419"/>
      <c r="O77" s="2419"/>
    </row>
    <row r="78" spans="6:15" ht="12.75">
      <c r="L78" s="2719"/>
      <c r="M78" s="2419"/>
      <c r="N78" s="2419"/>
      <c r="O78" s="2419"/>
    </row>
    <row r="79" spans="6:15" ht="12.75">
      <c r="L79" s="2719"/>
      <c r="M79" s="2419"/>
      <c r="N79" s="2419"/>
      <c r="O79" s="2419"/>
    </row>
    <row r="80" spans="6:15" ht="12.75">
      <c r="L80" s="2719"/>
      <c r="M80" s="2419"/>
      <c r="N80" s="2419"/>
      <c r="O80" s="2419"/>
    </row>
    <row r="81" spans="12:15" ht="12.75">
      <c r="L81" s="2719"/>
      <c r="M81" s="2419"/>
      <c r="N81" s="2419"/>
      <c r="O81" s="2419"/>
    </row>
    <row r="82" spans="12:15" ht="12.75">
      <c r="L82" s="2719"/>
      <c r="M82" s="2419"/>
      <c r="N82" s="2419"/>
      <c r="O82" s="2419"/>
    </row>
    <row r="83" spans="12:15" ht="12.75">
      <c r="L83" s="2719"/>
      <c r="M83" s="2419"/>
      <c r="N83" s="2419"/>
      <c r="O83" s="2419"/>
    </row>
    <row r="84" spans="12:15" ht="12.75">
      <c r="L84" s="2719"/>
      <c r="M84" s="2419"/>
      <c r="N84" s="2419"/>
      <c r="O84" s="2419"/>
    </row>
    <row r="85" spans="12:15" ht="12.75">
      <c r="L85" s="2719"/>
      <c r="M85" s="2419"/>
      <c r="N85" s="2419"/>
      <c r="O85" s="2419"/>
    </row>
    <row r="86" spans="12:15" ht="12.75">
      <c r="L86" s="2719"/>
      <c r="M86" s="2419"/>
      <c r="N86" s="2419"/>
      <c r="O86" s="2419"/>
    </row>
    <row r="87" spans="12:15" ht="12.75">
      <c r="L87" s="2719"/>
      <c r="M87" s="2419"/>
      <c r="N87" s="2419"/>
      <c r="O87" s="2419"/>
    </row>
    <row r="88" spans="12:15" ht="12.75">
      <c r="L88" s="2719"/>
      <c r="M88" s="2419"/>
      <c r="N88" s="2419"/>
      <c r="O88" s="2419"/>
    </row>
    <row r="89" spans="12:15" ht="12.75">
      <c r="L89" s="2719"/>
      <c r="M89" s="2419"/>
      <c r="N89" s="2419"/>
      <c r="O89" s="2419"/>
    </row>
    <row r="90" spans="12:15" ht="12.75">
      <c r="L90" s="2719"/>
      <c r="M90" s="2419"/>
      <c r="N90" s="2419"/>
      <c r="O90" s="2419"/>
    </row>
    <row r="91" spans="12:15" ht="12.75">
      <c r="L91" s="2719"/>
      <c r="M91" s="2419"/>
      <c r="N91" s="2419"/>
      <c r="O91" s="2419"/>
    </row>
    <row r="92" spans="12:15" ht="12.75">
      <c r="L92" s="2719"/>
      <c r="M92" s="2419"/>
      <c r="N92" s="2419"/>
      <c r="O92" s="2419"/>
    </row>
    <row r="93" spans="12:15" ht="12.75">
      <c r="L93" s="2719"/>
      <c r="M93" s="2419"/>
      <c r="N93" s="2419"/>
      <c r="O93" s="2419"/>
    </row>
    <row r="94" spans="12:15" ht="12.75">
      <c r="L94" s="2719"/>
      <c r="M94" s="2419"/>
      <c r="N94" s="2419"/>
      <c r="O94" s="2419"/>
    </row>
    <row r="95" spans="12:15" ht="12.75">
      <c r="L95" s="2719"/>
      <c r="M95" s="2419"/>
      <c r="N95" s="2419"/>
      <c r="O95" s="2419"/>
    </row>
  </sheetData>
  <mergeCells count="2">
    <mergeCell ref="A2:G2"/>
    <mergeCell ref="A3:G3"/>
  </mergeCells>
  <pageMargins left="0.23" right="0.65" top="0.5" bottom="0.5" header="0.25" footer="0.25"/>
  <pageSetup orientation="portrait" blackAndWhite="1" r:id="rId1"/>
  <headerFooter alignWithMargins="0">
    <oddHeader>&amp;L&amp;8 100&amp;R&amp;8Road Initials: UPRR  Year: 2013</oddHeader>
    <oddFooter>&amp;R&amp;8PTC Supplement to Railroad Annual Report R-1</oddFooter>
  </headerFooter>
</worksheet>
</file>

<file path=xl/worksheets/sheet90.xml><?xml version="1.0" encoding="utf-8"?>
<worksheet xmlns="http://schemas.openxmlformats.org/spreadsheetml/2006/main" xmlns:r="http://schemas.openxmlformats.org/officeDocument/2006/relationships">
  <sheetPr codeName="Sheet98"/>
  <dimension ref="A1:K113"/>
  <sheetViews>
    <sheetView zoomScaleNormal="100" zoomScaleSheetLayoutView="110" workbookViewId="0"/>
  </sheetViews>
  <sheetFormatPr defaultRowHeight="9.75"/>
  <cols>
    <col min="1" max="1" width="3.5" style="2107" customWidth="1"/>
    <col min="2" max="2" width="3.75" style="2107" customWidth="1"/>
    <col min="3" max="3" width="26.625" style="2107" customWidth="1"/>
    <col min="4" max="9" width="8.125" style="2107" customWidth="1"/>
    <col min="10" max="10" width="3" style="2107" bestFit="1" customWidth="1"/>
    <col min="11" max="11" width="9.625" style="2107" customWidth="1"/>
    <col min="12" max="16384" width="9" style="2107"/>
  </cols>
  <sheetData>
    <row r="1" spans="1:10" ht="8.25" customHeight="1">
      <c r="A1" s="2298"/>
      <c r="B1" s="2299"/>
      <c r="C1" s="2299"/>
      <c r="D1" s="2299"/>
      <c r="E1" s="2300"/>
      <c r="F1" s="2299"/>
      <c r="G1" s="2299"/>
      <c r="H1" s="2299"/>
      <c r="I1" s="2299"/>
      <c r="J1" s="2301"/>
    </row>
    <row r="2" spans="1:10" s="1702" customFormat="1" ht="10.5" customHeight="1">
      <c r="A2" s="2360" t="s">
        <v>3275</v>
      </c>
      <c r="B2" s="3380"/>
      <c r="C2" s="2361"/>
      <c r="D2" s="2361"/>
      <c r="E2" s="2361"/>
      <c r="F2" s="2361"/>
      <c r="G2" s="2361"/>
      <c r="H2" s="2361"/>
      <c r="I2" s="2361"/>
      <c r="J2" s="2389"/>
    </row>
    <row r="3" spans="1:10" s="2322" customFormat="1" ht="9" customHeight="1">
      <c r="A3" s="2318" t="s">
        <v>1</v>
      </c>
      <c r="B3" s="2319"/>
      <c r="C3" s="2320"/>
      <c r="D3" s="2320"/>
      <c r="E3" s="2320"/>
      <c r="F3" s="2320"/>
      <c r="G3" s="2320"/>
      <c r="H3" s="2320"/>
      <c r="I3" s="2320"/>
      <c r="J3" s="2321"/>
    </row>
    <row r="4" spans="1:10" s="2322" customFormat="1" ht="6.75" customHeight="1">
      <c r="A4" s="2972"/>
      <c r="B4" s="2639"/>
      <c r="C4" s="2323"/>
      <c r="D4" s="2323"/>
      <c r="E4" s="2323"/>
      <c r="F4" s="2323"/>
      <c r="G4" s="2323"/>
      <c r="H4" s="2323"/>
      <c r="I4" s="2323"/>
      <c r="J4" s="2324"/>
    </row>
    <row r="5" spans="1:10" s="2720" customFormat="1" ht="9.6" customHeight="1">
      <c r="A5" s="2325" t="s">
        <v>65</v>
      </c>
      <c r="B5" s="2326" t="s">
        <v>2950</v>
      </c>
      <c r="C5" s="2326"/>
      <c r="D5" s="2326"/>
      <c r="E5" s="2326"/>
      <c r="F5" s="2326"/>
      <c r="G5" s="2326"/>
      <c r="H5" s="2326"/>
      <c r="I5" s="2326"/>
      <c r="J5" s="2822"/>
    </row>
    <row r="6" spans="1:10" s="2720" customFormat="1" ht="9.6" customHeight="1">
      <c r="A6" s="3133"/>
      <c r="B6" s="2326" t="s">
        <v>2951</v>
      </c>
      <c r="C6" s="2326"/>
      <c r="D6" s="2326"/>
      <c r="E6" s="2326"/>
      <c r="F6" s="2326"/>
      <c r="G6" s="2326"/>
      <c r="H6" s="2326"/>
      <c r="I6" s="2326"/>
      <c r="J6" s="2822"/>
    </row>
    <row r="7" spans="1:10" s="2720" customFormat="1" ht="9.6" customHeight="1">
      <c r="A7" s="3133"/>
      <c r="B7" s="2326" t="s">
        <v>2952</v>
      </c>
      <c r="C7" s="2326"/>
      <c r="D7" s="2326"/>
      <c r="E7" s="2326"/>
      <c r="F7" s="2326"/>
      <c r="G7" s="2326"/>
      <c r="H7" s="2326"/>
      <c r="I7" s="2326"/>
      <c r="J7" s="2822"/>
    </row>
    <row r="8" spans="1:10" s="2720" customFormat="1" ht="9.6" customHeight="1">
      <c r="A8" s="3133"/>
      <c r="B8" s="2326" t="s">
        <v>2953</v>
      </c>
      <c r="C8" s="2326"/>
      <c r="D8" s="2326"/>
      <c r="E8" s="2326"/>
      <c r="F8" s="2326"/>
      <c r="G8" s="2326"/>
      <c r="H8" s="2326"/>
      <c r="I8" s="2326"/>
      <c r="J8" s="2822"/>
    </row>
    <row r="9" spans="1:10" s="2720" customFormat="1" ht="9.6" customHeight="1">
      <c r="A9" s="3133"/>
      <c r="B9" s="2326" t="s">
        <v>2954</v>
      </c>
      <c r="C9" s="2326"/>
      <c r="D9" s="2326"/>
      <c r="E9" s="2326"/>
      <c r="F9" s="2326"/>
      <c r="G9" s="2326"/>
      <c r="H9" s="2326"/>
      <c r="I9" s="2326"/>
      <c r="J9" s="2822"/>
    </row>
    <row r="10" spans="1:10" s="2720" customFormat="1" ht="9.6" customHeight="1">
      <c r="A10" s="3133"/>
      <c r="B10" s="2326" t="s">
        <v>2955</v>
      </c>
      <c r="C10" s="2326"/>
      <c r="D10" s="2326"/>
      <c r="E10" s="2326"/>
      <c r="F10" s="2326"/>
      <c r="G10" s="2326"/>
      <c r="H10" s="2326"/>
      <c r="I10" s="2326"/>
      <c r="J10" s="2822"/>
    </row>
    <row r="11" spans="1:10" s="2720" customFormat="1" ht="9.6" customHeight="1">
      <c r="A11" s="3133"/>
      <c r="B11" s="2326" t="s">
        <v>2956</v>
      </c>
      <c r="C11" s="2326"/>
      <c r="D11" s="2326"/>
      <c r="E11" s="2326"/>
      <c r="F11" s="2326"/>
      <c r="G11" s="2326"/>
      <c r="H11" s="2326"/>
      <c r="I11" s="2326"/>
      <c r="J11" s="2822"/>
    </row>
    <row r="12" spans="1:10" s="2720" customFormat="1" ht="9.6" customHeight="1">
      <c r="A12" s="3133"/>
      <c r="B12" s="2326" t="s">
        <v>2957</v>
      </c>
      <c r="C12" s="2326"/>
      <c r="D12" s="2326"/>
      <c r="E12" s="2326"/>
      <c r="F12" s="2326"/>
      <c r="G12" s="2326"/>
      <c r="H12" s="2326"/>
      <c r="I12" s="2326"/>
      <c r="J12" s="2822"/>
    </row>
    <row r="13" spans="1:10" s="2720" customFormat="1" ht="9.6" customHeight="1">
      <c r="A13" s="3133"/>
      <c r="B13" s="2326" t="s">
        <v>2958</v>
      </c>
      <c r="C13" s="2326"/>
      <c r="D13" s="2326"/>
      <c r="E13" s="2326"/>
      <c r="F13" s="2326"/>
      <c r="G13" s="2326"/>
      <c r="H13" s="2326"/>
      <c r="I13" s="2326"/>
      <c r="J13" s="2822"/>
    </row>
    <row r="14" spans="1:10" s="2720" customFormat="1" ht="9.6" customHeight="1">
      <c r="A14" s="3133"/>
      <c r="B14" s="2326" t="s">
        <v>2959</v>
      </c>
      <c r="C14" s="2326"/>
      <c r="D14" s="2326"/>
      <c r="E14" s="2326"/>
      <c r="F14" s="2326"/>
      <c r="G14" s="2326"/>
      <c r="H14" s="2326"/>
      <c r="I14" s="2326"/>
      <c r="J14" s="2822"/>
    </row>
    <row r="15" spans="1:10" s="2720" customFormat="1" ht="9.6" customHeight="1">
      <c r="A15" s="3133"/>
      <c r="B15" s="2326" t="s">
        <v>2960</v>
      </c>
      <c r="C15" s="2326"/>
      <c r="D15" s="2326"/>
      <c r="E15" s="2326"/>
      <c r="F15" s="2326"/>
      <c r="G15" s="2326"/>
      <c r="H15" s="2326"/>
      <c r="I15" s="2326"/>
      <c r="J15" s="2822"/>
    </row>
    <row r="16" spans="1:10" s="2720" customFormat="1" ht="3.95" customHeight="1">
      <c r="A16" s="2327"/>
      <c r="B16" s="2326"/>
      <c r="C16" s="2326"/>
      <c r="D16" s="2326"/>
      <c r="E16" s="2326"/>
      <c r="F16" s="2326"/>
      <c r="G16" s="2326"/>
      <c r="H16" s="2326"/>
      <c r="I16" s="2326"/>
      <c r="J16" s="2822"/>
    </row>
    <row r="17" spans="1:10" s="2720" customFormat="1" ht="9.6" customHeight="1">
      <c r="A17" s="2325" t="s">
        <v>67</v>
      </c>
      <c r="B17" s="2326" t="s">
        <v>2961</v>
      </c>
      <c r="C17" s="2326"/>
      <c r="D17" s="2326"/>
      <c r="E17" s="2326"/>
      <c r="F17" s="2326"/>
      <c r="G17" s="2326"/>
      <c r="H17" s="2326"/>
      <c r="I17" s="2326"/>
      <c r="J17" s="2822"/>
    </row>
    <row r="18" spans="1:10" s="2720" customFormat="1" ht="9.6" customHeight="1">
      <c r="A18" s="3133"/>
      <c r="B18" s="2326" t="s">
        <v>2962</v>
      </c>
      <c r="C18" s="2326"/>
      <c r="D18" s="2326"/>
      <c r="E18" s="2326"/>
      <c r="F18" s="2326"/>
      <c r="G18" s="2326"/>
      <c r="H18" s="2326"/>
      <c r="I18" s="2326"/>
      <c r="J18" s="2822"/>
    </row>
    <row r="19" spans="1:10" s="2720" customFormat="1" ht="3.95" customHeight="1">
      <c r="A19" s="2328"/>
      <c r="B19" s="2329"/>
      <c r="C19" s="2329"/>
      <c r="D19" s="2329"/>
      <c r="E19" s="2329"/>
      <c r="F19" s="2329"/>
      <c r="G19" s="2329"/>
      <c r="H19" s="2329"/>
      <c r="I19" s="2329"/>
      <c r="J19" s="2330"/>
    </row>
    <row r="20" spans="1:10" s="2720" customFormat="1" ht="9.6" customHeight="1">
      <c r="A20" s="2325" t="s">
        <v>68</v>
      </c>
      <c r="B20" s="2326" t="s">
        <v>2963</v>
      </c>
      <c r="C20" s="2326"/>
      <c r="D20" s="2326"/>
      <c r="E20" s="2326"/>
      <c r="F20" s="2326"/>
      <c r="G20" s="2326"/>
      <c r="H20" s="2326"/>
      <c r="I20" s="2326"/>
      <c r="J20" s="2822"/>
    </row>
    <row r="21" spans="1:10" s="2720" customFormat="1" ht="9.6" customHeight="1">
      <c r="A21" s="3133"/>
      <c r="B21" s="2326" t="s">
        <v>2964</v>
      </c>
      <c r="C21" s="2326"/>
      <c r="D21" s="2326"/>
      <c r="E21" s="2326"/>
      <c r="F21" s="2326"/>
      <c r="G21" s="2326"/>
      <c r="H21" s="2326"/>
      <c r="I21" s="2326"/>
      <c r="J21" s="2822"/>
    </row>
    <row r="22" spans="1:10" s="2720" customFormat="1" ht="3.95" customHeight="1">
      <c r="A22" s="2327"/>
      <c r="B22" s="2326"/>
      <c r="C22" s="2326"/>
      <c r="D22" s="2326"/>
      <c r="E22" s="2326"/>
      <c r="F22" s="2326"/>
      <c r="G22" s="2326"/>
      <c r="H22" s="2326"/>
      <c r="I22" s="2326"/>
      <c r="J22" s="2822"/>
    </row>
    <row r="23" spans="1:10" s="2720" customFormat="1" ht="9.6" customHeight="1">
      <c r="A23" s="2325" t="s">
        <v>69</v>
      </c>
      <c r="B23" s="2326" t="s">
        <v>2102</v>
      </c>
      <c r="C23" s="2326"/>
      <c r="D23" s="2326"/>
      <c r="E23" s="2326"/>
      <c r="F23" s="2326"/>
      <c r="G23" s="2326"/>
      <c r="H23" s="2326"/>
      <c r="I23" s="2326"/>
      <c r="J23" s="2822"/>
    </row>
    <row r="24" spans="1:10" s="2720" customFormat="1" ht="9.6" customHeight="1">
      <c r="A24" s="3133"/>
      <c r="B24" s="2326" t="s">
        <v>2965</v>
      </c>
      <c r="C24" s="2326"/>
      <c r="D24" s="2326"/>
      <c r="E24" s="2326"/>
      <c r="F24" s="2326"/>
      <c r="G24" s="2326"/>
      <c r="H24" s="2326"/>
      <c r="I24" s="2326"/>
      <c r="J24" s="2822"/>
    </row>
    <row r="25" spans="1:10" s="2720" customFormat="1" ht="3.95" customHeight="1">
      <c r="A25" s="2327"/>
      <c r="B25" s="2326"/>
      <c r="C25" s="2326"/>
      <c r="D25" s="2326"/>
      <c r="E25" s="2326"/>
      <c r="F25" s="2326"/>
      <c r="G25" s="2326"/>
      <c r="H25" s="2326"/>
      <c r="I25" s="2326"/>
      <c r="J25" s="2822"/>
    </row>
    <row r="26" spans="1:10" s="2720" customFormat="1" ht="9.6" customHeight="1">
      <c r="A26" s="2325" t="s">
        <v>70</v>
      </c>
      <c r="B26" s="2326" t="s">
        <v>2966</v>
      </c>
      <c r="C26" s="2326"/>
      <c r="D26" s="2326"/>
      <c r="E26" s="2326"/>
      <c r="F26" s="2326"/>
      <c r="G26" s="2326"/>
      <c r="H26" s="2326"/>
      <c r="I26" s="2326"/>
      <c r="J26" s="2822"/>
    </row>
    <row r="27" spans="1:10" s="2720" customFormat="1" ht="9.6" customHeight="1">
      <c r="A27" s="3133"/>
      <c r="B27" s="2326" t="s">
        <v>2967</v>
      </c>
      <c r="C27" s="2326"/>
      <c r="D27" s="2326"/>
      <c r="E27" s="2326"/>
      <c r="F27" s="2326"/>
      <c r="G27" s="2326"/>
      <c r="H27" s="2326"/>
      <c r="I27" s="2326"/>
      <c r="J27" s="2822"/>
    </row>
    <row r="28" spans="1:10" ht="3.75" customHeight="1">
      <c r="A28" s="1707"/>
      <c r="B28" s="2640"/>
      <c r="C28" s="2331"/>
      <c r="D28" s="1753"/>
      <c r="E28" s="1753"/>
      <c r="F28" s="1753"/>
      <c r="G28" s="1753"/>
      <c r="H28" s="1753"/>
      <c r="I28" s="1753"/>
      <c r="J28" s="2565"/>
    </row>
    <row r="29" spans="1:10" s="2322" customFormat="1" ht="9.9499999999999993" customHeight="1">
      <c r="A29" s="2332"/>
      <c r="B29" s="2333"/>
      <c r="C29" s="2333"/>
      <c r="D29" s="2334"/>
      <c r="E29" s="2335" t="s">
        <v>2022</v>
      </c>
      <c r="F29" s="2336"/>
      <c r="G29" s="2334"/>
      <c r="H29" s="2335" t="s">
        <v>2023</v>
      </c>
      <c r="I29" s="2336"/>
      <c r="J29" s="2333"/>
    </row>
    <row r="30" spans="1:10" s="2322" customFormat="1" ht="9.9499999999999993" customHeight="1">
      <c r="A30" s="2332"/>
      <c r="B30" s="2333"/>
      <c r="C30" s="2333"/>
      <c r="D30" s="3597" t="s">
        <v>2024</v>
      </c>
      <c r="E30" s="3598"/>
      <c r="F30" s="3134" t="s">
        <v>2025</v>
      </c>
      <c r="G30" s="3597" t="s">
        <v>2024</v>
      </c>
      <c r="H30" s="3598"/>
      <c r="I30" s="3134" t="s">
        <v>2025</v>
      </c>
      <c r="J30" s="2333"/>
    </row>
    <row r="31" spans="1:10" s="2322" customFormat="1" ht="9.9499999999999993" customHeight="1">
      <c r="A31" s="2332"/>
      <c r="B31" s="2333"/>
      <c r="C31" s="2333"/>
      <c r="D31" s="3134" t="s">
        <v>2026</v>
      </c>
      <c r="E31" s="3134" t="s">
        <v>2027</v>
      </c>
      <c r="F31" s="3134" t="s">
        <v>2028</v>
      </c>
      <c r="G31" s="2333"/>
      <c r="H31" s="2333"/>
      <c r="I31" s="3134" t="s">
        <v>2028</v>
      </c>
      <c r="J31" s="2333"/>
    </row>
    <row r="32" spans="1:10" s="2322" customFormat="1" ht="9.9499999999999993" customHeight="1">
      <c r="A32" s="2821" t="s">
        <v>7</v>
      </c>
      <c r="B32" s="3134"/>
      <c r="C32" s="2333"/>
      <c r="D32" s="3134" t="s">
        <v>2029</v>
      </c>
      <c r="E32" s="3134" t="s">
        <v>2030</v>
      </c>
      <c r="F32" s="3134" t="s">
        <v>2031</v>
      </c>
      <c r="G32" s="3134" t="s">
        <v>2029</v>
      </c>
      <c r="H32" s="3134" t="s">
        <v>2030</v>
      </c>
      <c r="I32" s="3134" t="s">
        <v>2031</v>
      </c>
      <c r="J32" s="3134" t="s">
        <v>7</v>
      </c>
    </row>
    <row r="33" spans="1:10" s="2322" customFormat="1" ht="9.9499999999999993" customHeight="1">
      <c r="A33" s="2821" t="s">
        <v>12</v>
      </c>
      <c r="B33" s="3134"/>
      <c r="C33" s="3134" t="s">
        <v>14</v>
      </c>
      <c r="D33" s="3134" t="s">
        <v>15</v>
      </c>
      <c r="E33" s="3134" t="s">
        <v>15</v>
      </c>
      <c r="F33" s="3134" t="s">
        <v>2032</v>
      </c>
      <c r="G33" s="3134" t="s">
        <v>15</v>
      </c>
      <c r="H33" s="3134" t="s">
        <v>15</v>
      </c>
      <c r="I33" s="3134" t="s">
        <v>2032</v>
      </c>
      <c r="J33" s="3134" t="s">
        <v>12</v>
      </c>
    </row>
    <row r="34" spans="1:10" s="2322" customFormat="1" ht="9.9499999999999993" customHeight="1" thickBot="1">
      <c r="A34" s="1832"/>
      <c r="B34" s="2336"/>
      <c r="C34" s="2641" t="s">
        <v>21</v>
      </c>
      <c r="D34" s="3134" t="s">
        <v>22</v>
      </c>
      <c r="E34" s="3134" t="s">
        <v>23</v>
      </c>
      <c r="F34" s="2641" t="s">
        <v>168</v>
      </c>
      <c r="G34" s="2641" t="s">
        <v>24</v>
      </c>
      <c r="H34" s="2641" t="s">
        <v>25</v>
      </c>
      <c r="I34" s="2641" t="s">
        <v>26</v>
      </c>
      <c r="J34" s="2336"/>
    </row>
    <row r="35" spans="1:10" s="2322" customFormat="1" ht="9.9499999999999993" customHeight="1">
      <c r="A35" s="2332"/>
      <c r="B35" s="1708"/>
      <c r="C35" s="2642" t="s">
        <v>27</v>
      </c>
      <c r="D35" s="2643"/>
      <c r="E35" s="2907"/>
      <c r="F35" s="3135"/>
      <c r="G35" s="2643"/>
      <c r="H35" s="2907"/>
      <c r="I35" s="3135"/>
      <c r="J35" s="3136"/>
    </row>
    <row r="36" spans="1:10" ht="9.9499999999999993" customHeight="1">
      <c r="A36" s="3045">
        <v>1</v>
      </c>
      <c r="B36" s="1188">
        <v>-3</v>
      </c>
      <c r="C36" s="2305" t="s">
        <v>527</v>
      </c>
      <c r="D36" s="3128">
        <v>0</v>
      </c>
      <c r="E36" s="2307">
        <v>0</v>
      </c>
      <c r="F36" s="3137">
        <v>1.1599999999999999</v>
      </c>
      <c r="G36" s="2884"/>
      <c r="H36" s="2885"/>
      <c r="I36" s="1346"/>
      <c r="J36" s="1421">
        <v>1</v>
      </c>
    </row>
    <row r="37" spans="1:10" ht="9.9499999999999993" customHeight="1">
      <c r="A37" s="3045">
        <v>2</v>
      </c>
      <c r="B37" s="1188">
        <v>-4</v>
      </c>
      <c r="C37" s="2305" t="s">
        <v>529</v>
      </c>
      <c r="D37" s="3128">
        <v>0</v>
      </c>
      <c r="E37" s="2307">
        <v>0</v>
      </c>
      <c r="F37" s="3137">
        <v>2.56</v>
      </c>
      <c r="G37" s="1345"/>
      <c r="H37" s="3138"/>
      <c r="I37" s="1346"/>
      <c r="J37" s="1421">
        <v>2</v>
      </c>
    </row>
    <row r="38" spans="1:10" ht="9.9499999999999993" customHeight="1">
      <c r="A38" s="3045">
        <v>3</v>
      </c>
      <c r="B38" s="1188">
        <v>-5</v>
      </c>
      <c r="C38" s="2305" t="s">
        <v>531</v>
      </c>
      <c r="D38" s="3128">
        <v>0</v>
      </c>
      <c r="E38" s="2307">
        <v>0</v>
      </c>
      <c r="F38" s="3137">
        <v>0.85</v>
      </c>
      <c r="G38" s="1345"/>
      <c r="H38" s="3138"/>
      <c r="I38" s="1346"/>
      <c r="J38" s="1421">
        <v>3</v>
      </c>
    </row>
    <row r="39" spans="1:10" ht="9.9499999999999993" customHeight="1">
      <c r="A39" s="3045">
        <v>4</v>
      </c>
      <c r="B39" s="1188">
        <v>-6</v>
      </c>
      <c r="C39" s="2305" t="s">
        <v>533</v>
      </c>
      <c r="D39" s="3128">
        <v>40</v>
      </c>
      <c r="E39" s="2307">
        <v>40</v>
      </c>
      <c r="F39" s="3137">
        <v>1.41</v>
      </c>
      <c r="G39" s="1345"/>
      <c r="H39" s="3138"/>
      <c r="I39" s="1346"/>
      <c r="J39" s="1421">
        <v>4</v>
      </c>
    </row>
    <row r="40" spans="1:10" ht="9.9499999999999993" customHeight="1">
      <c r="A40" s="3045">
        <v>5</v>
      </c>
      <c r="B40" s="1188">
        <v>-7</v>
      </c>
      <c r="C40" s="2305" t="s">
        <v>535</v>
      </c>
      <c r="D40" s="3128">
        <v>0</v>
      </c>
      <c r="E40" s="2307">
        <v>0</v>
      </c>
      <c r="F40" s="3137">
        <v>0</v>
      </c>
      <c r="G40" s="1345"/>
      <c r="H40" s="3138"/>
      <c r="I40" s="1346"/>
      <c r="J40" s="1421">
        <v>5</v>
      </c>
    </row>
    <row r="41" spans="1:10" ht="9.9499999999999993" customHeight="1">
      <c r="A41" s="3045">
        <v>6</v>
      </c>
      <c r="B41" s="1188">
        <v>-8</v>
      </c>
      <c r="C41" s="2305" t="s">
        <v>537</v>
      </c>
      <c r="D41" s="3128">
        <v>1</v>
      </c>
      <c r="E41" s="2307">
        <v>12</v>
      </c>
      <c r="F41" s="3137">
        <v>4.6500000000000004</v>
      </c>
      <c r="G41" s="1345"/>
      <c r="H41" s="3138"/>
      <c r="I41" s="1346"/>
      <c r="J41" s="1421">
        <v>6</v>
      </c>
    </row>
    <row r="42" spans="1:10" ht="9.9499999999999993" customHeight="1">
      <c r="A42" s="3045">
        <v>7</v>
      </c>
      <c r="B42" s="1188">
        <v>-9</v>
      </c>
      <c r="C42" s="2305" t="s">
        <v>539</v>
      </c>
      <c r="D42" s="3128">
        <v>6352</v>
      </c>
      <c r="E42" s="2307">
        <v>13653</v>
      </c>
      <c r="F42" s="3137">
        <v>3.93</v>
      </c>
      <c r="G42" s="1345"/>
      <c r="H42" s="3138"/>
      <c r="I42" s="1346"/>
      <c r="J42" s="1421">
        <v>7</v>
      </c>
    </row>
    <row r="43" spans="1:10" ht="9.9499999999999993" customHeight="1">
      <c r="A43" s="3045">
        <v>8</v>
      </c>
      <c r="B43" s="1188">
        <v>-11</v>
      </c>
      <c r="C43" s="2305" t="s">
        <v>541</v>
      </c>
      <c r="D43" s="3128">
        <v>0</v>
      </c>
      <c r="E43" s="2307">
        <v>159</v>
      </c>
      <c r="F43" s="3137">
        <v>2.94</v>
      </c>
      <c r="G43" s="1345"/>
      <c r="H43" s="3138"/>
      <c r="I43" s="1346"/>
      <c r="J43" s="1421">
        <v>8</v>
      </c>
    </row>
    <row r="44" spans="1:10" ht="9.9499999999999993" customHeight="1">
      <c r="A44" s="3045">
        <v>9</v>
      </c>
      <c r="B44" s="1188">
        <v>-13</v>
      </c>
      <c r="C44" s="2305" t="s">
        <v>543</v>
      </c>
      <c r="D44" s="3128">
        <v>0</v>
      </c>
      <c r="E44" s="2307">
        <v>0</v>
      </c>
      <c r="F44" s="3137">
        <v>1.69</v>
      </c>
      <c r="G44" s="1345"/>
      <c r="H44" s="3138"/>
      <c r="I44" s="1346"/>
      <c r="J44" s="1421">
        <v>9</v>
      </c>
    </row>
    <row r="45" spans="1:10" ht="9.9499999999999993" customHeight="1">
      <c r="A45" s="3045">
        <v>10</v>
      </c>
      <c r="B45" s="1188">
        <v>-16</v>
      </c>
      <c r="C45" s="2305" t="s">
        <v>545</v>
      </c>
      <c r="D45" s="3128">
        <v>0</v>
      </c>
      <c r="E45" s="2307">
        <v>0</v>
      </c>
      <c r="F45" s="3137">
        <v>3.27</v>
      </c>
      <c r="G45" s="1345"/>
      <c r="H45" s="3138"/>
      <c r="I45" s="1346"/>
      <c r="J45" s="1421">
        <v>10</v>
      </c>
    </row>
    <row r="46" spans="1:10" ht="9.9499999999999993" customHeight="1">
      <c r="A46" s="3045">
        <v>11</v>
      </c>
      <c r="B46" s="1188">
        <v>-17</v>
      </c>
      <c r="C46" s="2305" t="s">
        <v>547</v>
      </c>
      <c r="D46" s="3128">
        <v>0</v>
      </c>
      <c r="E46" s="2307">
        <v>0</v>
      </c>
      <c r="F46" s="3137">
        <v>3.09</v>
      </c>
      <c r="G46" s="1345"/>
      <c r="H46" s="3138"/>
      <c r="I46" s="1346"/>
      <c r="J46" s="1421">
        <v>11</v>
      </c>
    </row>
    <row r="47" spans="1:10" ht="9.9499999999999993" customHeight="1">
      <c r="A47" s="3045">
        <v>12</v>
      </c>
      <c r="B47" s="1188">
        <v>-18</v>
      </c>
      <c r="C47" s="2305" t="s">
        <v>549</v>
      </c>
      <c r="D47" s="3128">
        <v>0</v>
      </c>
      <c r="E47" s="2307">
        <v>0</v>
      </c>
      <c r="F47" s="3137">
        <v>2.63</v>
      </c>
      <c r="G47" s="1345"/>
      <c r="H47" s="3138"/>
      <c r="I47" s="1346"/>
      <c r="J47" s="1421">
        <v>12</v>
      </c>
    </row>
    <row r="48" spans="1:10" ht="9.9499999999999993" customHeight="1">
      <c r="A48" s="3045">
        <v>13</v>
      </c>
      <c r="B48" s="1188">
        <v>-19</v>
      </c>
      <c r="C48" s="2305" t="s">
        <v>551</v>
      </c>
      <c r="D48" s="3128">
        <v>0</v>
      </c>
      <c r="E48" s="2307">
        <v>0</v>
      </c>
      <c r="F48" s="3137">
        <v>3.23</v>
      </c>
      <c r="G48" s="1345"/>
      <c r="H48" s="3138"/>
      <c r="I48" s="1346"/>
      <c r="J48" s="1421">
        <v>13</v>
      </c>
    </row>
    <row r="49" spans="1:11" ht="9.9499999999999993" customHeight="1">
      <c r="A49" s="3045">
        <v>14</v>
      </c>
      <c r="B49" s="1188">
        <v>-20</v>
      </c>
      <c r="C49" s="2305" t="s">
        <v>553</v>
      </c>
      <c r="D49" s="3128">
        <v>0</v>
      </c>
      <c r="E49" s="2307">
        <v>0</v>
      </c>
      <c r="F49" s="3137">
        <v>2.15</v>
      </c>
      <c r="G49" s="1345"/>
      <c r="H49" s="3138"/>
      <c r="I49" s="1346"/>
      <c r="J49" s="1421">
        <v>14</v>
      </c>
    </row>
    <row r="50" spans="1:11" ht="9.9499999999999993" customHeight="1">
      <c r="A50" s="3045">
        <v>15</v>
      </c>
      <c r="B50" s="1188">
        <v>-22</v>
      </c>
      <c r="C50" s="2305" t="s">
        <v>555</v>
      </c>
      <c r="D50" s="3128">
        <v>0</v>
      </c>
      <c r="E50" s="2307">
        <v>0</v>
      </c>
      <c r="F50" s="3137">
        <v>2</v>
      </c>
      <c r="G50" s="1345"/>
      <c r="H50" s="3138"/>
      <c r="I50" s="1346"/>
      <c r="J50" s="1421">
        <v>15</v>
      </c>
    </row>
    <row r="51" spans="1:11" ht="9.9499999999999993" customHeight="1">
      <c r="A51" s="3045">
        <v>16</v>
      </c>
      <c r="B51" s="1188">
        <v>-23</v>
      </c>
      <c r="C51" s="2305" t="s">
        <v>557</v>
      </c>
      <c r="D51" s="3128">
        <v>0</v>
      </c>
      <c r="E51" s="2307">
        <v>0</v>
      </c>
      <c r="F51" s="3137">
        <v>3.33</v>
      </c>
      <c r="G51" s="1345"/>
      <c r="H51" s="3138"/>
      <c r="I51" s="1346"/>
      <c r="J51" s="1421">
        <v>16</v>
      </c>
      <c r="K51" s="3139"/>
    </row>
    <row r="52" spans="1:11" ht="9.9499999999999993" customHeight="1">
      <c r="A52" s="3045">
        <v>17</v>
      </c>
      <c r="B52" s="1188">
        <v>-24</v>
      </c>
      <c r="C52" s="2305" t="s">
        <v>559</v>
      </c>
      <c r="D52" s="3128">
        <v>0</v>
      </c>
      <c r="E52" s="2307">
        <v>0</v>
      </c>
      <c r="F52" s="3137">
        <v>2.56</v>
      </c>
      <c r="G52" s="1345"/>
      <c r="H52" s="3138"/>
      <c r="I52" s="1346"/>
      <c r="J52" s="1421">
        <v>17</v>
      </c>
    </row>
    <row r="53" spans="1:11" ht="9.9499999999999993" customHeight="1">
      <c r="A53" s="3045">
        <v>18</v>
      </c>
      <c r="B53" s="1188">
        <v>-25</v>
      </c>
      <c r="C53" s="2305" t="s">
        <v>561</v>
      </c>
      <c r="D53" s="3128">
        <v>0</v>
      </c>
      <c r="E53" s="2307">
        <v>0</v>
      </c>
      <c r="F53" s="3137">
        <v>2.7</v>
      </c>
      <c r="G53" s="1345"/>
      <c r="H53" s="3138"/>
      <c r="I53" s="1346"/>
      <c r="J53" s="1421">
        <v>18</v>
      </c>
    </row>
    <row r="54" spans="1:11" ht="9.9499999999999993" customHeight="1">
      <c r="A54" s="3045">
        <v>19</v>
      </c>
      <c r="B54" s="1188">
        <v>-26</v>
      </c>
      <c r="C54" s="2305" t="s">
        <v>563</v>
      </c>
      <c r="D54" s="3128">
        <v>51782</v>
      </c>
      <c r="E54" s="2307">
        <v>81909</v>
      </c>
      <c r="F54" s="3137">
        <v>3.23</v>
      </c>
      <c r="G54" s="1345"/>
      <c r="H54" s="3138"/>
      <c r="I54" s="1346"/>
      <c r="J54" s="1421">
        <v>19</v>
      </c>
    </row>
    <row r="55" spans="1:11" ht="9.9499999999999993" customHeight="1">
      <c r="A55" s="3045">
        <v>20</v>
      </c>
      <c r="B55" s="1188">
        <v>-27</v>
      </c>
      <c r="C55" s="2305" t="s">
        <v>565</v>
      </c>
      <c r="D55" s="3128">
        <v>421192</v>
      </c>
      <c r="E55" s="2307">
        <v>636616</v>
      </c>
      <c r="F55" s="3137">
        <v>3.85</v>
      </c>
      <c r="G55" s="1345"/>
      <c r="H55" s="3138"/>
      <c r="I55" s="1346"/>
      <c r="J55" s="1421">
        <v>20</v>
      </c>
    </row>
    <row r="56" spans="1:11" ht="9.9499999999999993" customHeight="1">
      <c r="A56" s="3045">
        <v>21</v>
      </c>
      <c r="B56" s="1188">
        <v>-29</v>
      </c>
      <c r="C56" s="2305" t="s">
        <v>567</v>
      </c>
      <c r="D56" s="3128">
        <v>0</v>
      </c>
      <c r="E56" s="2307">
        <v>0</v>
      </c>
      <c r="F56" s="3137">
        <v>0</v>
      </c>
      <c r="G56" s="1345"/>
      <c r="H56" s="3138"/>
      <c r="I56" s="1346"/>
      <c r="J56" s="1421">
        <v>21</v>
      </c>
    </row>
    <row r="57" spans="1:11" ht="9.9499999999999993" customHeight="1">
      <c r="A57" s="3045">
        <v>22</v>
      </c>
      <c r="B57" s="1188">
        <v>-31</v>
      </c>
      <c r="C57" s="2305" t="s">
        <v>569</v>
      </c>
      <c r="D57" s="3128">
        <v>25454</v>
      </c>
      <c r="E57" s="2307">
        <v>40196</v>
      </c>
      <c r="F57" s="3137">
        <v>2.27</v>
      </c>
      <c r="G57" s="1345"/>
      <c r="H57" s="3138"/>
      <c r="I57" s="1346"/>
      <c r="J57" s="1421">
        <v>22</v>
      </c>
    </row>
    <row r="58" spans="1:11" ht="9.9499999999999993" customHeight="1">
      <c r="A58" s="3045">
        <v>23</v>
      </c>
      <c r="B58" s="1188">
        <v>-35</v>
      </c>
      <c r="C58" s="2305" t="s">
        <v>571</v>
      </c>
      <c r="D58" s="3128">
        <v>0</v>
      </c>
      <c r="E58" s="2307">
        <v>0</v>
      </c>
      <c r="F58" s="3137">
        <v>2.5</v>
      </c>
      <c r="G58" s="1345"/>
      <c r="H58" s="3138"/>
      <c r="I58" s="1346"/>
      <c r="J58" s="1421">
        <v>23</v>
      </c>
    </row>
    <row r="59" spans="1:11" ht="9.9499999999999993" customHeight="1">
      <c r="A59" s="3045">
        <v>24</v>
      </c>
      <c r="B59" s="1188">
        <v>-37</v>
      </c>
      <c r="C59" s="2305" t="s">
        <v>573</v>
      </c>
      <c r="D59" s="3128">
        <v>0</v>
      </c>
      <c r="E59" s="2307">
        <v>0</v>
      </c>
      <c r="F59" s="3137">
        <v>5.94</v>
      </c>
      <c r="G59" s="1345"/>
      <c r="H59" s="3138"/>
      <c r="I59" s="1346"/>
      <c r="J59" s="1421">
        <v>24</v>
      </c>
    </row>
    <row r="60" spans="1:11" ht="9.9499999999999993" customHeight="1">
      <c r="A60" s="3045">
        <v>25</v>
      </c>
      <c r="B60" s="1188">
        <v>-39</v>
      </c>
      <c r="C60" s="2305" t="s">
        <v>2968</v>
      </c>
      <c r="D60" s="3128">
        <v>0</v>
      </c>
      <c r="E60" s="2307">
        <v>0</v>
      </c>
      <c r="F60" s="3137">
        <v>2.13</v>
      </c>
      <c r="G60" s="1345"/>
      <c r="H60" s="3138"/>
      <c r="I60" s="1346"/>
      <c r="J60" s="1421">
        <v>25</v>
      </c>
    </row>
    <row r="61" spans="1:11" ht="9.9499999999999993" customHeight="1">
      <c r="A61" s="3045">
        <v>26</v>
      </c>
      <c r="B61" s="1188">
        <v>-44</v>
      </c>
      <c r="C61" s="2305" t="s">
        <v>2940</v>
      </c>
      <c r="D61" s="3128">
        <v>0</v>
      </c>
      <c r="E61" s="2307">
        <v>0</v>
      </c>
      <c r="F61" s="3137">
        <v>3.68</v>
      </c>
      <c r="G61" s="1345"/>
      <c r="H61" s="3138"/>
      <c r="I61" s="1346"/>
      <c r="J61" s="1421">
        <v>26</v>
      </c>
    </row>
    <row r="62" spans="1:11" ht="9.9499999999999993" customHeight="1">
      <c r="A62" s="3045">
        <v>27</v>
      </c>
      <c r="B62" s="1188">
        <v>-45</v>
      </c>
      <c r="C62" s="2305" t="s">
        <v>2941</v>
      </c>
      <c r="D62" s="3128">
        <v>0</v>
      </c>
      <c r="E62" s="2307">
        <v>0</v>
      </c>
      <c r="F62" s="3137">
        <v>0</v>
      </c>
      <c r="G62" s="1345"/>
      <c r="H62" s="3138"/>
      <c r="I62" s="1346"/>
      <c r="J62" s="1421">
        <v>27</v>
      </c>
    </row>
    <row r="63" spans="1:11" ht="9.9499999999999993" customHeight="1">
      <c r="A63" s="3045">
        <v>28</v>
      </c>
      <c r="B63" s="1188"/>
      <c r="C63" s="2305" t="s">
        <v>51</v>
      </c>
      <c r="D63" s="3128">
        <v>0</v>
      </c>
      <c r="E63" s="2307">
        <v>0</v>
      </c>
      <c r="F63" s="3137">
        <v>0</v>
      </c>
      <c r="G63" s="1345"/>
      <c r="H63" s="3138"/>
      <c r="I63" s="1346"/>
      <c r="J63" s="1421">
        <v>28</v>
      </c>
    </row>
    <row r="64" spans="1:11" ht="9.9499999999999993" customHeight="1">
      <c r="A64" s="3045">
        <v>29</v>
      </c>
      <c r="B64" s="1188"/>
      <c r="C64" s="2305" t="s">
        <v>2033</v>
      </c>
      <c r="D64" s="3128">
        <v>0</v>
      </c>
      <c r="E64" s="2307">
        <v>0</v>
      </c>
      <c r="F64" s="3137">
        <v>0</v>
      </c>
      <c r="G64" s="1345"/>
      <c r="H64" s="3138"/>
      <c r="I64" s="1346"/>
      <c r="J64" s="1421">
        <v>29</v>
      </c>
    </row>
    <row r="65" spans="1:10" ht="9.9499999999999993" customHeight="1" thickBot="1">
      <c r="A65" s="2135">
        <v>30</v>
      </c>
      <c r="B65" s="1189"/>
      <c r="C65" s="3140" t="s">
        <v>2034</v>
      </c>
      <c r="D65" s="2396">
        <v>504821</v>
      </c>
      <c r="E65" s="1833">
        <v>772585</v>
      </c>
      <c r="F65" s="2644">
        <v>3.56</v>
      </c>
      <c r="G65" s="1520"/>
      <c r="H65" s="2645"/>
      <c r="I65" s="1409"/>
      <c r="J65" s="2911">
        <v>30</v>
      </c>
    </row>
    <row r="66" spans="1:10" ht="9.9499999999999993" customHeight="1" thickTop="1">
      <c r="A66" s="2118"/>
      <c r="B66" s="2023"/>
      <c r="C66" s="1664" t="s">
        <v>54</v>
      </c>
      <c r="D66" s="2646"/>
      <c r="E66" s="2897"/>
      <c r="F66" s="2337"/>
      <c r="G66" s="2338"/>
      <c r="H66" s="2339"/>
      <c r="I66" s="2340"/>
      <c r="J66" s="2123"/>
    </row>
    <row r="67" spans="1:10" ht="9.9499999999999993" customHeight="1">
      <c r="A67" s="3045">
        <v>31</v>
      </c>
      <c r="B67" s="1190">
        <v>-52</v>
      </c>
      <c r="C67" s="2305" t="s">
        <v>2169</v>
      </c>
      <c r="D67" s="3128">
        <v>116257</v>
      </c>
      <c r="E67" s="2307">
        <v>207152</v>
      </c>
      <c r="F67" s="3137">
        <v>6.02</v>
      </c>
      <c r="G67" s="2884"/>
      <c r="H67" s="2885"/>
      <c r="I67" s="1346"/>
      <c r="J67" s="1421">
        <v>31</v>
      </c>
    </row>
    <row r="68" spans="1:10" ht="9.9499999999999993" customHeight="1">
      <c r="A68" s="3045">
        <v>32</v>
      </c>
      <c r="B68" s="1190">
        <v>-53</v>
      </c>
      <c r="C68" s="2305" t="s">
        <v>2942</v>
      </c>
      <c r="D68" s="3128">
        <v>0</v>
      </c>
      <c r="E68" s="2307">
        <v>0</v>
      </c>
      <c r="F68" s="3137">
        <v>3.18</v>
      </c>
      <c r="G68" s="1345"/>
      <c r="H68" s="3138"/>
      <c r="I68" s="1346"/>
      <c r="J68" s="1421">
        <v>32</v>
      </c>
    </row>
    <row r="69" spans="1:10" ht="9.9499999999999993" customHeight="1">
      <c r="A69" s="3045">
        <v>33</v>
      </c>
      <c r="B69" s="1190">
        <v>-54</v>
      </c>
      <c r="C69" s="2305" t="s">
        <v>2943</v>
      </c>
      <c r="D69" s="3128">
        <v>0</v>
      </c>
      <c r="E69" s="2307">
        <v>0</v>
      </c>
      <c r="F69" s="3137">
        <v>0</v>
      </c>
      <c r="G69" s="1345"/>
      <c r="H69" s="3138"/>
      <c r="I69" s="1346"/>
      <c r="J69" s="1421">
        <v>33</v>
      </c>
    </row>
    <row r="70" spans="1:10" ht="9.9499999999999993" customHeight="1">
      <c r="A70" s="3045">
        <v>34</v>
      </c>
      <c r="B70" s="1190">
        <v>-55</v>
      </c>
      <c r="C70" s="2305" t="s">
        <v>2944</v>
      </c>
      <c r="D70" s="3128">
        <v>0</v>
      </c>
      <c r="E70" s="2307">
        <v>0</v>
      </c>
      <c r="F70" s="3137">
        <v>7</v>
      </c>
      <c r="G70" s="1345"/>
      <c r="H70" s="3138"/>
      <c r="I70" s="1346"/>
      <c r="J70" s="1421">
        <v>34</v>
      </c>
    </row>
    <row r="71" spans="1:10" ht="9.9499999999999993" customHeight="1">
      <c r="A71" s="3045">
        <v>35</v>
      </c>
      <c r="B71" s="1190">
        <v>-56</v>
      </c>
      <c r="C71" s="2305" t="s">
        <v>2945</v>
      </c>
      <c r="D71" s="3128">
        <v>0</v>
      </c>
      <c r="E71" s="2307">
        <v>0</v>
      </c>
      <c r="F71" s="3137">
        <v>0</v>
      </c>
      <c r="G71" s="1345"/>
      <c r="H71" s="3138"/>
      <c r="I71" s="1346"/>
      <c r="J71" s="1421">
        <v>35</v>
      </c>
    </row>
    <row r="72" spans="1:10" ht="9.9499999999999993" customHeight="1">
      <c r="A72" s="3045">
        <v>36</v>
      </c>
      <c r="B72" s="1190">
        <v>-57</v>
      </c>
      <c r="C72" s="2305" t="s">
        <v>2946</v>
      </c>
      <c r="D72" s="3128">
        <v>1250</v>
      </c>
      <c r="E72" s="2307">
        <v>2400</v>
      </c>
      <c r="F72" s="3137">
        <v>2.65</v>
      </c>
      <c r="G72" s="1345"/>
      <c r="H72" s="3138"/>
      <c r="I72" s="1346"/>
      <c r="J72" s="1421">
        <v>36</v>
      </c>
    </row>
    <row r="73" spans="1:10" ht="9.9499999999999993" customHeight="1">
      <c r="A73" s="3045">
        <v>37</v>
      </c>
      <c r="B73" s="1190">
        <v>-58</v>
      </c>
      <c r="C73" s="2305" t="s">
        <v>2947</v>
      </c>
      <c r="D73" s="3128">
        <v>643</v>
      </c>
      <c r="E73" s="2307">
        <v>726</v>
      </c>
      <c r="F73" s="3137">
        <v>8.2100000000000009</v>
      </c>
      <c r="G73" s="1345"/>
      <c r="H73" s="3138"/>
      <c r="I73" s="1346"/>
      <c r="J73" s="1421">
        <v>37</v>
      </c>
    </row>
    <row r="74" spans="1:10" ht="9.9499999999999993" customHeight="1">
      <c r="A74" s="3045">
        <v>38</v>
      </c>
      <c r="B74" s="1190">
        <v>-59</v>
      </c>
      <c r="C74" s="2305" t="s">
        <v>2969</v>
      </c>
      <c r="D74" s="3128">
        <v>39568</v>
      </c>
      <c r="E74" s="2307">
        <v>83388</v>
      </c>
      <c r="F74" s="3137">
        <v>13.19</v>
      </c>
      <c r="G74" s="1345"/>
      <c r="H74" s="3138"/>
      <c r="I74" s="2341"/>
      <c r="J74" s="1421">
        <v>38</v>
      </c>
    </row>
    <row r="75" spans="1:10" ht="9.9499999999999993" customHeight="1">
      <c r="A75" s="3045">
        <v>39</v>
      </c>
      <c r="B75" s="2825"/>
      <c r="C75" s="2305" t="s">
        <v>2035</v>
      </c>
      <c r="D75" s="3128">
        <v>157718</v>
      </c>
      <c r="E75" s="2307">
        <v>293666</v>
      </c>
      <c r="F75" s="3137">
        <v>5.82</v>
      </c>
      <c r="G75" s="1874"/>
      <c r="H75" s="2342"/>
      <c r="I75" s="2343"/>
      <c r="J75" s="1421">
        <v>39</v>
      </c>
    </row>
    <row r="76" spans="1:10" ht="9.9499999999999993" customHeight="1" thickBot="1">
      <c r="A76" s="1522">
        <v>40</v>
      </c>
      <c r="B76" s="2529"/>
      <c r="C76" s="2647" t="s">
        <v>2036</v>
      </c>
      <c r="D76" s="2344">
        <v>662539</v>
      </c>
      <c r="E76" s="2820">
        <v>1066251</v>
      </c>
      <c r="F76" s="3141" t="s">
        <v>370</v>
      </c>
      <c r="G76" s="2345"/>
      <c r="H76" s="2346"/>
      <c r="I76" s="2347" t="s">
        <v>370</v>
      </c>
      <c r="J76" s="2402">
        <v>40</v>
      </c>
    </row>
    <row r="77" spans="1:10" ht="11.25" customHeight="1">
      <c r="A77" s="2111"/>
      <c r="B77" s="2112"/>
      <c r="C77" s="2112" t="s">
        <v>2970</v>
      </c>
      <c r="D77" s="2112"/>
      <c r="E77" s="2112"/>
      <c r="F77" s="2112"/>
      <c r="G77" s="2112"/>
      <c r="H77" s="2112"/>
      <c r="I77" s="2112"/>
      <c r="J77" s="2113"/>
    </row>
    <row r="78" spans="1:10" ht="6" customHeight="1">
      <c r="A78" s="2117"/>
      <c r="B78" s="1753"/>
      <c r="C78" s="1753"/>
      <c r="D78" s="1753"/>
      <c r="E78" s="1753"/>
      <c r="F78" s="1753"/>
      <c r="G78" s="1753"/>
      <c r="H78" s="1753"/>
      <c r="I78" s="1753"/>
      <c r="J78" s="2565"/>
    </row>
    <row r="83" spans="1:11">
      <c r="F83" s="2348"/>
    </row>
    <row r="86" spans="1:11">
      <c r="K86" s="2112"/>
    </row>
    <row r="87" spans="1:11" s="2112" customFormat="1">
      <c r="A87" s="2349"/>
      <c r="B87" s="2349"/>
    </row>
    <row r="88" spans="1:11" s="2112" customFormat="1"/>
    <row r="89" spans="1:11" s="2112" customFormat="1"/>
    <row r="90" spans="1:11" s="2112" customFormat="1"/>
    <row r="91" spans="1:11" s="2112" customFormat="1"/>
    <row r="92" spans="1:11" s="2112" customFormat="1"/>
    <row r="93" spans="1:11" s="2112" customFormat="1"/>
    <row r="94" spans="1:11" s="2112" customFormat="1"/>
    <row r="95" spans="1:11" s="2112" customFormat="1"/>
    <row r="96" spans="1:11" s="2112" customFormat="1"/>
    <row r="97" spans="4:8" s="2112" customFormat="1">
      <c r="F97" s="2023"/>
      <c r="H97" s="2023"/>
    </row>
    <row r="98" spans="4:8" s="2112" customFormat="1">
      <c r="D98" s="2023"/>
      <c r="F98" s="2023"/>
      <c r="H98" s="2023"/>
    </row>
    <row r="99" spans="4:8" s="2112" customFormat="1">
      <c r="D99" s="2023"/>
      <c r="F99" s="2023"/>
      <c r="H99" s="2023"/>
    </row>
    <row r="100" spans="4:8" s="2112" customFormat="1">
      <c r="F100" s="2023"/>
      <c r="H100" s="2023"/>
    </row>
    <row r="101" spans="4:8" s="2112" customFormat="1"/>
    <row r="102" spans="4:8" s="2112" customFormat="1">
      <c r="D102" s="2023"/>
      <c r="F102" s="2023"/>
      <c r="H102" s="2023"/>
    </row>
    <row r="103" spans="4:8" s="2112" customFormat="1"/>
    <row r="104" spans="4:8" s="2112" customFormat="1"/>
    <row r="105" spans="4:8" s="2112" customFormat="1"/>
    <row r="106" spans="4:8" s="2112" customFormat="1"/>
    <row r="107" spans="4:8" s="2112" customFormat="1"/>
    <row r="108" spans="4:8" s="2112" customFormat="1"/>
    <row r="109" spans="4:8" s="2112" customFormat="1"/>
    <row r="110" spans="4:8" s="2112" customFormat="1"/>
    <row r="111" spans="4:8" s="2112" customFormat="1"/>
    <row r="112" spans="4:8" s="2112" customFormat="1"/>
    <row r="113" spans="11:11" s="2112" customFormat="1">
      <c r="K113" s="2107"/>
    </row>
  </sheetData>
  <mergeCells count="2">
    <mergeCell ref="D30:E30"/>
    <mergeCell ref="G30:H30"/>
  </mergeCells>
  <pageMargins left="0.5" right="0.25" top="0.5" bottom="0.5" header="0.25" footer="0.25"/>
  <pageSetup orientation="portrait" horizontalDpi="1200" verticalDpi="1200" r:id="rId1"/>
  <headerFooter alignWithMargins="0">
    <oddHeader>&amp;L&amp;"Arial,Regular"&amp;8Road Initials: UPRR  Year: 2013&amp;R&amp;"Arial,Regular"&amp;8 101</oddHeader>
    <oddFooter>&amp;L&amp;8PTC Supplement to Railroad Annual Report R-1</oddFooter>
  </headerFooter>
</worksheet>
</file>

<file path=xl/worksheets/sheet91.xml><?xml version="1.0" encoding="utf-8"?>
<worksheet xmlns="http://schemas.openxmlformats.org/spreadsheetml/2006/main" xmlns:r="http://schemas.openxmlformats.org/officeDocument/2006/relationships">
  <sheetPr syncVertical="1" syncRef="A1" transitionEvaluation="1" codeName="Sheet95">
    <pageSetUpPr fitToPage="1"/>
  </sheetPr>
  <dimension ref="A1:M117"/>
  <sheetViews>
    <sheetView showGridLines="0" zoomScaleNormal="100" workbookViewId="0"/>
  </sheetViews>
  <sheetFormatPr defaultColWidth="9.625" defaultRowHeight="11.25"/>
  <cols>
    <col min="1" max="1" width="3.75" style="2010" customWidth="1"/>
    <col min="2" max="3" width="4.25" style="2010" customWidth="1"/>
    <col min="4" max="4" width="22.5" style="2010" customWidth="1"/>
    <col min="5" max="9" width="8.375" style="2010" customWidth="1"/>
    <col min="10" max="10" width="8.625" style="2010" customWidth="1"/>
    <col min="11" max="11" width="3.375" style="2010" bestFit="1" customWidth="1"/>
    <col min="12" max="16384" width="9.625" style="2010"/>
  </cols>
  <sheetData>
    <row r="1" spans="1:11" s="3020" customFormat="1" ht="9.9499999999999993" customHeight="1">
      <c r="A1" s="629" t="s">
        <v>3274</v>
      </c>
      <c r="B1" s="630"/>
      <c r="C1" s="630"/>
      <c r="D1" s="630"/>
      <c r="E1" s="630"/>
      <c r="F1" s="631"/>
      <c r="G1" s="630"/>
      <c r="H1" s="630"/>
      <c r="I1" s="630"/>
      <c r="J1" s="630"/>
      <c r="K1" s="632"/>
    </row>
    <row r="2" spans="1:11" s="3020" customFormat="1" ht="9.9499999999999993" customHeight="1">
      <c r="A2" s="633" t="s">
        <v>1</v>
      </c>
      <c r="B2" s="634"/>
      <c r="C2" s="634"/>
      <c r="D2" s="634"/>
      <c r="E2" s="634"/>
      <c r="F2" s="635"/>
      <c r="G2" s="634"/>
      <c r="H2" s="634"/>
      <c r="I2" s="634"/>
      <c r="J2" s="636"/>
      <c r="K2" s="637"/>
    </row>
    <row r="3" spans="1:11" s="3020" customFormat="1" ht="9.9499999999999993" customHeight="1">
      <c r="A3" s="2239"/>
      <c r="B3" s="638"/>
      <c r="C3" s="638"/>
      <c r="D3" s="638"/>
      <c r="E3" s="3521"/>
      <c r="F3" s="3521"/>
      <c r="G3" s="3521"/>
      <c r="H3" s="638"/>
      <c r="I3" s="638"/>
      <c r="J3" s="638"/>
      <c r="K3" s="639"/>
    </row>
    <row r="4" spans="1:11" s="2794" customFormat="1" ht="9.9499999999999993" customHeight="1">
      <c r="A4" s="714" t="s">
        <v>65</v>
      </c>
      <c r="B4" s="2315" t="s">
        <v>2929</v>
      </c>
      <c r="C4" s="2315"/>
      <c r="D4" s="2316"/>
      <c r="E4" s="2316"/>
      <c r="F4" s="2316"/>
      <c r="G4" s="2296"/>
      <c r="H4" s="2296"/>
      <c r="I4" s="2296"/>
      <c r="J4" s="656"/>
      <c r="K4" s="1036"/>
    </row>
    <row r="5" spans="1:11" s="2794" customFormat="1" ht="9.9499999999999993" customHeight="1">
      <c r="A5" s="624"/>
      <c r="B5" s="649" t="s">
        <v>64</v>
      </c>
      <c r="C5" s="649"/>
      <c r="D5" s="661"/>
      <c r="E5" s="661"/>
      <c r="F5" s="661"/>
      <c r="G5" s="657"/>
      <c r="H5" s="657"/>
      <c r="I5" s="657"/>
      <c r="J5" s="657"/>
      <c r="K5" s="1036"/>
    </row>
    <row r="6" spans="1:11" s="2794" customFormat="1" ht="9.9499999999999993" customHeight="1">
      <c r="A6" s="624"/>
      <c r="B6" s="649" t="s">
        <v>2930</v>
      </c>
      <c r="C6" s="649"/>
      <c r="D6" s="661"/>
      <c r="E6" s="661"/>
      <c r="F6" s="661"/>
      <c r="G6" s="657"/>
      <c r="H6" s="657"/>
      <c r="I6" s="657"/>
      <c r="J6" s="657"/>
      <c r="K6" s="1036"/>
    </row>
    <row r="7" spans="1:11" s="2794" customFormat="1" ht="9.9499999999999993" customHeight="1">
      <c r="A7" s="624"/>
      <c r="B7" s="661" t="s">
        <v>2931</v>
      </c>
      <c r="C7" s="661"/>
      <c r="D7" s="661"/>
      <c r="E7" s="661"/>
      <c r="F7" s="661"/>
      <c r="G7" s="657"/>
      <c r="H7" s="657"/>
      <c r="I7" s="657"/>
      <c r="J7" s="657"/>
      <c r="K7" s="1036"/>
    </row>
    <row r="8" spans="1:11" s="2794" customFormat="1" ht="9.9499999999999993" customHeight="1">
      <c r="A8" s="624"/>
      <c r="B8" s="661" t="s">
        <v>2932</v>
      </c>
      <c r="C8" s="661"/>
      <c r="D8" s="661"/>
      <c r="E8" s="661"/>
      <c r="F8" s="661"/>
      <c r="G8" s="657"/>
      <c r="H8" s="657"/>
      <c r="I8" s="657"/>
      <c r="J8" s="657"/>
      <c r="K8" s="1036"/>
    </row>
    <row r="9" spans="1:11" s="2794" customFormat="1" ht="5.25" customHeight="1">
      <c r="A9" s="624"/>
      <c r="B9" s="661"/>
      <c r="C9" s="661"/>
      <c r="D9" s="661"/>
      <c r="E9" s="661"/>
      <c r="F9" s="661"/>
      <c r="G9" s="657"/>
      <c r="H9" s="657"/>
      <c r="I9" s="657"/>
      <c r="J9" s="657"/>
      <c r="K9" s="1036"/>
    </row>
    <row r="10" spans="1:11" s="2794" customFormat="1" ht="9.9499999999999993" customHeight="1">
      <c r="A10" s="714" t="s">
        <v>67</v>
      </c>
      <c r="B10" s="661" t="s">
        <v>66</v>
      </c>
      <c r="C10" s="661"/>
      <c r="D10" s="661"/>
      <c r="E10" s="661"/>
      <c r="F10" s="661"/>
      <c r="G10" s="657"/>
      <c r="H10" s="657"/>
      <c r="I10" s="657"/>
      <c r="J10" s="657"/>
      <c r="K10" s="1036"/>
    </row>
    <row r="11" spans="1:11" s="2794" customFormat="1" ht="5.25" customHeight="1">
      <c r="A11" s="624"/>
      <c r="B11" s="661"/>
      <c r="C11" s="661"/>
      <c r="D11" s="661"/>
      <c r="E11" s="661"/>
      <c r="F11" s="661"/>
      <c r="G11" s="657"/>
      <c r="H11" s="657"/>
      <c r="I11" s="657"/>
      <c r="J11" s="657"/>
      <c r="K11" s="1036"/>
    </row>
    <row r="12" spans="1:11" s="2794" customFormat="1" ht="9.9499999999999993" customHeight="1">
      <c r="A12" s="714" t="s">
        <v>68</v>
      </c>
      <c r="B12" s="661" t="s">
        <v>2933</v>
      </c>
      <c r="C12" s="661"/>
      <c r="D12" s="661"/>
      <c r="E12" s="661"/>
      <c r="F12" s="661"/>
      <c r="G12" s="657"/>
      <c r="H12" s="657"/>
      <c r="I12" s="657"/>
      <c r="J12" s="657"/>
      <c r="K12" s="1036"/>
    </row>
    <row r="13" spans="1:11" s="2794" customFormat="1" ht="5.25" customHeight="1">
      <c r="A13" s="624"/>
      <c r="B13" s="661"/>
      <c r="C13" s="661"/>
      <c r="D13" s="661"/>
      <c r="E13" s="661"/>
      <c r="F13" s="661"/>
      <c r="G13" s="657"/>
      <c r="H13" s="657"/>
      <c r="I13" s="657"/>
      <c r="J13" s="657"/>
      <c r="K13" s="1036"/>
    </row>
    <row r="14" spans="1:11" s="2794" customFormat="1" ht="9.9499999999999993" customHeight="1">
      <c r="A14" s="714" t="s">
        <v>69</v>
      </c>
      <c r="B14" s="661" t="s">
        <v>2934</v>
      </c>
      <c r="C14" s="661"/>
      <c r="D14" s="661"/>
      <c r="E14" s="661"/>
      <c r="F14" s="661"/>
      <c r="G14" s="657"/>
      <c r="H14" s="657"/>
      <c r="I14" s="657"/>
      <c r="J14" s="657"/>
      <c r="K14" s="1036"/>
    </row>
    <row r="15" spans="1:11" s="2794" customFormat="1" ht="9.9499999999999993" customHeight="1">
      <c r="A15" s="624"/>
      <c r="B15" s="649" t="s">
        <v>2935</v>
      </c>
      <c r="C15" s="649"/>
      <c r="D15" s="661"/>
      <c r="E15" s="661"/>
      <c r="F15" s="661"/>
      <c r="G15" s="657"/>
      <c r="H15" s="657"/>
      <c r="I15" s="657"/>
      <c r="J15" s="657"/>
      <c r="K15" s="1036"/>
    </row>
    <row r="16" spans="1:11" s="2794" customFormat="1" ht="5.25" customHeight="1">
      <c r="A16" s="624"/>
      <c r="B16" s="661"/>
      <c r="C16" s="661"/>
      <c r="D16" s="661"/>
      <c r="E16" s="661"/>
      <c r="F16" s="661"/>
      <c r="G16" s="657"/>
      <c r="H16" s="657"/>
      <c r="I16" s="657"/>
      <c r="J16" s="657"/>
      <c r="K16" s="1036"/>
    </row>
    <row r="17" spans="1:13" s="2794" customFormat="1" ht="9.75">
      <c r="A17" s="714" t="s">
        <v>70</v>
      </c>
      <c r="B17" s="661" t="s">
        <v>2936</v>
      </c>
      <c r="C17" s="661"/>
      <c r="D17" s="661"/>
      <c r="E17" s="661"/>
      <c r="F17" s="661"/>
      <c r="G17" s="657"/>
      <c r="H17" s="657"/>
      <c r="I17" s="657"/>
      <c r="J17" s="657"/>
      <c r="K17" s="1036"/>
    </row>
    <row r="18" spans="1:13" s="2794" customFormat="1" ht="5.25" customHeight="1">
      <c r="A18" s="1032"/>
      <c r="B18" s="660"/>
      <c r="C18" s="660"/>
      <c r="D18" s="660"/>
      <c r="E18" s="660"/>
      <c r="F18" s="660"/>
      <c r="G18" s="660"/>
      <c r="H18" s="660"/>
      <c r="I18" s="660"/>
      <c r="J18" s="660"/>
      <c r="K18" s="659"/>
    </row>
    <row r="19" spans="1:13" s="1033" customFormat="1">
      <c r="A19" s="1038"/>
      <c r="B19" s="666"/>
      <c r="C19" s="667"/>
      <c r="D19" s="666"/>
      <c r="E19" s="666"/>
      <c r="F19" s="668" t="s">
        <v>2</v>
      </c>
      <c r="G19" s="632"/>
      <c r="H19" s="668" t="s">
        <v>3</v>
      </c>
      <c r="I19" s="632"/>
      <c r="J19" s="666"/>
      <c r="K19" s="666"/>
    </row>
    <row r="20" spans="1:13" s="1033" customFormat="1">
      <c r="A20" s="669"/>
      <c r="B20" s="639"/>
      <c r="C20" s="670"/>
      <c r="D20" s="639"/>
      <c r="E20" s="1414"/>
      <c r="F20" s="672" t="s">
        <v>4</v>
      </c>
      <c r="G20" s="673"/>
      <c r="H20" s="672" t="s">
        <v>4</v>
      </c>
      <c r="I20" s="673"/>
      <c r="J20" s="1414"/>
      <c r="K20" s="639"/>
    </row>
    <row r="21" spans="1:13" s="1033" customFormat="1">
      <c r="A21" s="669"/>
      <c r="B21" s="639"/>
      <c r="C21" s="670"/>
      <c r="D21" s="639"/>
      <c r="E21" s="674" t="s">
        <v>5</v>
      </c>
      <c r="F21" s="674" t="s">
        <v>6</v>
      </c>
      <c r="G21" s="2240"/>
      <c r="H21" s="2240"/>
      <c r="I21" s="2240"/>
      <c r="J21" s="674" t="s">
        <v>5</v>
      </c>
      <c r="K21" s="2240"/>
    </row>
    <row r="22" spans="1:13" s="1033" customFormat="1">
      <c r="A22" s="675" t="s">
        <v>7</v>
      </c>
      <c r="B22" s="674" t="s">
        <v>8</v>
      </c>
      <c r="C22" s="676"/>
      <c r="D22" s="639"/>
      <c r="E22" s="674" t="s">
        <v>9</v>
      </c>
      <c r="F22" s="674" t="s">
        <v>10</v>
      </c>
      <c r="G22" s="674" t="s">
        <v>329</v>
      </c>
      <c r="H22" s="2240"/>
      <c r="I22" s="674" t="s">
        <v>329</v>
      </c>
      <c r="J22" s="674" t="s">
        <v>11</v>
      </c>
      <c r="K22" s="674" t="s">
        <v>7</v>
      </c>
    </row>
    <row r="23" spans="1:13" s="1033" customFormat="1">
      <c r="A23" s="675" t="s">
        <v>12</v>
      </c>
      <c r="B23" s="674" t="s">
        <v>13</v>
      </c>
      <c r="C23" s="676"/>
      <c r="D23" s="674" t="s">
        <v>14</v>
      </c>
      <c r="E23" s="674" t="s">
        <v>15</v>
      </c>
      <c r="F23" s="674" t="s">
        <v>16</v>
      </c>
      <c r="G23" s="674" t="s">
        <v>2937</v>
      </c>
      <c r="H23" s="674" t="s">
        <v>18</v>
      </c>
      <c r="I23" s="674" t="s">
        <v>2938</v>
      </c>
      <c r="J23" s="674" t="s">
        <v>20</v>
      </c>
      <c r="K23" s="674" t="s">
        <v>12</v>
      </c>
    </row>
    <row r="24" spans="1:13" s="1033" customFormat="1" ht="12" thickBot="1">
      <c r="A24" s="677"/>
      <c r="B24" s="678"/>
      <c r="C24" s="679"/>
      <c r="D24" s="753" t="s">
        <v>21</v>
      </c>
      <c r="E24" s="753" t="s">
        <v>22</v>
      </c>
      <c r="F24" s="753" t="s">
        <v>23</v>
      </c>
      <c r="G24" s="753" t="s">
        <v>63</v>
      </c>
      <c r="H24" s="753" t="s">
        <v>24</v>
      </c>
      <c r="I24" s="753" t="s">
        <v>25</v>
      </c>
      <c r="J24" s="753" t="s">
        <v>26</v>
      </c>
      <c r="K24" s="678"/>
    </row>
    <row r="25" spans="1:13" s="1033" customFormat="1">
      <c r="A25" s="669"/>
      <c r="B25" s="639"/>
      <c r="C25" s="638"/>
      <c r="D25" s="680" t="s">
        <v>27</v>
      </c>
      <c r="E25" s="681"/>
      <c r="F25" s="682"/>
      <c r="G25" s="682"/>
      <c r="H25" s="683"/>
      <c r="I25" s="682"/>
      <c r="J25" s="684"/>
      <c r="K25" s="2240"/>
    </row>
    <row r="26" spans="1:13" s="1033" customFormat="1">
      <c r="A26" s="1039">
        <v>1</v>
      </c>
      <c r="B26" s="678"/>
      <c r="C26" s="685">
        <v>-3</v>
      </c>
      <c r="D26" s="686" t="s">
        <v>527</v>
      </c>
      <c r="E26" s="687">
        <v>0</v>
      </c>
      <c r="F26" s="688">
        <v>0</v>
      </c>
      <c r="G26" s="688">
        <v>0</v>
      </c>
      <c r="H26" s="688">
        <v>0</v>
      </c>
      <c r="I26" s="688">
        <v>0</v>
      </c>
      <c r="J26" s="689">
        <v>0</v>
      </c>
      <c r="K26" s="753">
        <v>1</v>
      </c>
      <c r="M26" s="662"/>
    </row>
    <row r="27" spans="1:13" s="1033" customFormat="1">
      <c r="A27" s="1039">
        <v>2</v>
      </c>
      <c r="B27" s="678"/>
      <c r="C27" s="685">
        <v>-4</v>
      </c>
      <c r="D27" s="686" t="s">
        <v>529</v>
      </c>
      <c r="E27" s="687">
        <v>0</v>
      </c>
      <c r="F27" s="688">
        <v>0</v>
      </c>
      <c r="G27" s="688">
        <v>0</v>
      </c>
      <c r="H27" s="688">
        <v>0</v>
      </c>
      <c r="I27" s="688">
        <v>0</v>
      </c>
      <c r="J27" s="689">
        <v>0</v>
      </c>
      <c r="K27" s="753">
        <v>2</v>
      </c>
      <c r="M27" s="662"/>
    </row>
    <row r="28" spans="1:13" s="1033" customFormat="1">
      <c r="A28" s="1039">
        <v>3</v>
      </c>
      <c r="B28" s="678"/>
      <c r="C28" s="685">
        <v>-5</v>
      </c>
      <c r="D28" s="686" t="s">
        <v>531</v>
      </c>
      <c r="E28" s="687">
        <v>0</v>
      </c>
      <c r="F28" s="688">
        <v>0</v>
      </c>
      <c r="G28" s="688">
        <v>0</v>
      </c>
      <c r="H28" s="688">
        <v>0</v>
      </c>
      <c r="I28" s="688">
        <v>0</v>
      </c>
      <c r="J28" s="689">
        <v>0</v>
      </c>
      <c r="K28" s="753">
        <v>3</v>
      </c>
      <c r="M28" s="662"/>
    </row>
    <row r="29" spans="1:13" s="1033" customFormat="1">
      <c r="A29" s="1039">
        <v>4</v>
      </c>
      <c r="B29" s="678"/>
      <c r="C29" s="685">
        <v>-6</v>
      </c>
      <c r="D29" s="686" t="s">
        <v>533</v>
      </c>
      <c r="E29" s="687">
        <v>1</v>
      </c>
      <c r="F29" s="688">
        <v>1</v>
      </c>
      <c r="G29" s="688">
        <v>0</v>
      </c>
      <c r="H29" s="688">
        <v>0</v>
      </c>
      <c r="I29" s="688">
        <v>0</v>
      </c>
      <c r="J29" s="689">
        <v>2</v>
      </c>
      <c r="K29" s="753">
        <v>4</v>
      </c>
      <c r="M29" s="662"/>
    </row>
    <row r="30" spans="1:13" s="1033" customFormat="1">
      <c r="A30" s="1039">
        <v>5</v>
      </c>
      <c r="B30" s="678"/>
      <c r="C30" s="685">
        <v>-7</v>
      </c>
      <c r="D30" s="686" t="s">
        <v>535</v>
      </c>
      <c r="E30" s="687">
        <v>0</v>
      </c>
      <c r="F30" s="688">
        <v>0</v>
      </c>
      <c r="G30" s="688">
        <v>0</v>
      </c>
      <c r="H30" s="688">
        <v>0</v>
      </c>
      <c r="I30" s="688">
        <v>0</v>
      </c>
      <c r="J30" s="689">
        <v>0</v>
      </c>
      <c r="K30" s="753">
        <v>5</v>
      </c>
      <c r="M30" s="662"/>
    </row>
    <row r="31" spans="1:13" s="1033" customFormat="1">
      <c r="A31" s="1039">
        <v>6</v>
      </c>
      <c r="B31" s="678"/>
      <c r="C31" s="685">
        <v>-8</v>
      </c>
      <c r="D31" s="686" t="s">
        <v>537</v>
      </c>
      <c r="E31" s="687">
        <v>0</v>
      </c>
      <c r="F31" s="688">
        <v>0</v>
      </c>
      <c r="G31" s="688">
        <v>0</v>
      </c>
      <c r="H31" s="688">
        <v>0</v>
      </c>
      <c r="I31" s="688">
        <v>0</v>
      </c>
      <c r="J31" s="689">
        <v>0</v>
      </c>
      <c r="K31" s="753">
        <v>6</v>
      </c>
      <c r="M31" s="662"/>
    </row>
    <row r="32" spans="1:13" s="1033" customFormat="1">
      <c r="A32" s="1039">
        <v>7</v>
      </c>
      <c r="B32" s="678"/>
      <c r="C32" s="685">
        <v>-9</v>
      </c>
      <c r="D32" s="686" t="s">
        <v>539</v>
      </c>
      <c r="E32" s="687">
        <v>456</v>
      </c>
      <c r="F32" s="688">
        <v>403</v>
      </c>
      <c r="G32" s="688">
        <v>0</v>
      </c>
      <c r="H32" s="688">
        <v>0</v>
      </c>
      <c r="I32" s="688">
        <v>0</v>
      </c>
      <c r="J32" s="689">
        <v>859</v>
      </c>
      <c r="K32" s="753">
        <v>7</v>
      </c>
      <c r="M32" s="662"/>
    </row>
    <row r="33" spans="1:13" s="1033" customFormat="1">
      <c r="A33" s="1039">
        <v>8</v>
      </c>
      <c r="B33" s="678"/>
      <c r="C33" s="685">
        <v>-11</v>
      </c>
      <c r="D33" s="686" t="s">
        <v>541</v>
      </c>
      <c r="E33" s="687">
        <v>0</v>
      </c>
      <c r="F33" s="688">
        <v>1</v>
      </c>
      <c r="G33" s="688">
        <v>0</v>
      </c>
      <c r="H33" s="688">
        <v>0</v>
      </c>
      <c r="I33" s="688">
        <v>0</v>
      </c>
      <c r="J33" s="689">
        <v>1</v>
      </c>
      <c r="K33" s="753">
        <v>8</v>
      </c>
      <c r="M33" s="662"/>
    </row>
    <row r="34" spans="1:13" s="1033" customFormat="1">
      <c r="A34" s="1039">
        <v>9</v>
      </c>
      <c r="B34" s="678"/>
      <c r="C34" s="685">
        <v>-13</v>
      </c>
      <c r="D34" s="686" t="s">
        <v>543</v>
      </c>
      <c r="E34" s="687">
        <v>0</v>
      </c>
      <c r="F34" s="688">
        <v>0</v>
      </c>
      <c r="G34" s="688">
        <v>0</v>
      </c>
      <c r="H34" s="688">
        <v>0</v>
      </c>
      <c r="I34" s="688">
        <v>0</v>
      </c>
      <c r="J34" s="689">
        <v>0</v>
      </c>
      <c r="K34" s="753">
        <v>9</v>
      </c>
      <c r="M34" s="662"/>
    </row>
    <row r="35" spans="1:13" s="1033" customFormat="1">
      <c r="A35" s="1039">
        <v>10</v>
      </c>
      <c r="B35" s="678"/>
      <c r="C35" s="685">
        <v>-16</v>
      </c>
      <c r="D35" s="686" t="s">
        <v>545</v>
      </c>
      <c r="E35" s="687">
        <v>0</v>
      </c>
      <c r="F35" s="688">
        <v>0</v>
      </c>
      <c r="G35" s="688">
        <v>0</v>
      </c>
      <c r="H35" s="688">
        <v>0</v>
      </c>
      <c r="I35" s="688">
        <v>0</v>
      </c>
      <c r="J35" s="689">
        <v>0</v>
      </c>
      <c r="K35" s="753">
        <v>10</v>
      </c>
      <c r="M35" s="662"/>
    </row>
    <row r="36" spans="1:13" s="1033" customFormat="1">
      <c r="A36" s="1039">
        <v>11</v>
      </c>
      <c r="B36" s="678"/>
      <c r="C36" s="685">
        <v>-17</v>
      </c>
      <c r="D36" s="686" t="s">
        <v>547</v>
      </c>
      <c r="E36" s="687">
        <v>0</v>
      </c>
      <c r="F36" s="688">
        <v>0</v>
      </c>
      <c r="G36" s="688">
        <v>0</v>
      </c>
      <c r="H36" s="688">
        <v>0</v>
      </c>
      <c r="I36" s="688">
        <v>0</v>
      </c>
      <c r="J36" s="689">
        <v>0</v>
      </c>
      <c r="K36" s="753">
        <v>11</v>
      </c>
      <c r="M36" s="662"/>
    </row>
    <row r="37" spans="1:13" s="1033" customFormat="1">
      <c r="A37" s="1039">
        <v>12</v>
      </c>
      <c r="B37" s="678"/>
      <c r="C37" s="685">
        <v>-18</v>
      </c>
      <c r="D37" s="686" t="s">
        <v>549</v>
      </c>
      <c r="E37" s="687">
        <v>0</v>
      </c>
      <c r="F37" s="688">
        <v>0</v>
      </c>
      <c r="G37" s="688">
        <v>0</v>
      </c>
      <c r="H37" s="688">
        <v>0</v>
      </c>
      <c r="I37" s="688">
        <v>0</v>
      </c>
      <c r="J37" s="689">
        <v>0</v>
      </c>
      <c r="K37" s="753">
        <v>12</v>
      </c>
      <c r="M37" s="662"/>
    </row>
    <row r="38" spans="1:13" s="1033" customFormat="1">
      <c r="A38" s="1039">
        <v>13</v>
      </c>
      <c r="B38" s="678"/>
      <c r="C38" s="685">
        <v>-19</v>
      </c>
      <c r="D38" s="686" t="s">
        <v>551</v>
      </c>
      <c r="E38" s="687">
        <v>0</v>
      </c>
      <c r="F38" s="688">
        <v>0</v>
      </c>
      <c r="G38" s="688">
        <v>0</v>
      </c>
      <c r="H38" s="688">
        <v>0</v>
      </c>
      <c r="I38" s="688">
        <v>0</v>
      </c>
      <c r="J38" s="689">
        <v>0</v>
      </c>
      <c r="K38" s="753">
        <v>13</v>
      </c>
      <c r="M38" s="662"/>
    </row>
    <row r="39" spans="1:13" s="1033" customFormat="1">
      <c r="A39" s="1039">
        <v>14</v>
      </c>
      <c r="B39" s="678"/>
      <c r="C39" s="685">
        <v>-20</v>
      </c>
      <c r="D39" s="686" t="s">
        <v>553</v>
      </c>
      <c r="E39" s="687">
        <v>0</v>
      </c>
      <c r="F39" s="688">
        <v>0</v>
      </c>
      <c r="G39" s="688">
        <v>0</v>
      </c>
      <c r="H39" s="688">
        <v>0</v>
      </c>
      <c r="I39" s="688">
        <v>0</v>
      </c>
      <c r="J39" s="689">
        <v>0</v>
      </c>
      <c r="K39" s="753">
        <v>14</v>
      </c>
      <c r="M39" s="662"/>
    </row>
    <row r="40" spans="1:13" s="1033" customFormat="1">
      <c r="A40" s="1039">
        <v>15</v>
      </c>
      <c r="B40" s="678"/>
      <c r="C40" s="685">
        <v>-22</v>
      </c>
      <c r="D40" s="686" t="s">
        <v>555</v>
      </c>
      <c r="E40" s="687">
        <v>0</v>
      </c>
      <c r="F40" s="688">
        <v>0</v>
      </c>
      <c r="G40" s="688">
        <v>0</v>
      </c>
      <c r="H40" s="688">
        <v>0</v>
      </c>
      <c r="I40" s="688">
        <v>0</v>
      </c>
      <c r="J40" s="689">
        <v>0</v>
      </c>
      <c r="K40" s="753">
        <v>15</v>
      </c>
      <c r="M40" s="662"/>
    </row>
    <row r="41" spans="1:13" s="1033" customFormat="1">
      <c r="A41" s="1039">
        <v>16</v>
      </c>
      <c r="B41" s="678"/>
      <c r="C41" s="685">
        <v>-23</v>
      </c>
      <c r="D41" s="686" t="s">
        <v>557</v>
      </c>
      <c r="E41" s="687">
        <v>0</v>
      </c>
      <c r="F41" s="688">
        <v>0</v>
      </c>
      <c r="G41" s="688">
        <v>0</v>
      </c>
      <c r="H41" s="688">
        <v>0</v>
      </c>
      <c r="I41" s="688">
        <v>0</v>
      </c>
      <c r="J41" s="689">
        <v>0</v>
      </c>
      <c r="K41" s="753">
        <v>16</v>
      </c>
      <c r="M41" s="662"/>
    </row>
    <row r="42" spans="1:13" s="1033" customFormat="1">
      <c r="A42" s="1039">
        <v>17</v>
      </c>
      <c r="B42" s="678"/>
      <c r="C42" s="685">
        <v>-24</v>
      </c>
      <c r="D42" s="686" t="s">
        <v>559</v>
      </c>
      <c r="E42" s="687">
        <v>0</v>
      </c>
      <c r="F42" s="688">
        <v>0</v>
      </c>
      <c r="G42" s="688">
        <v>0</v>
      </c>
      <c r="H42" s="688">
        <v>0</v>
      </c>
      <c r="I42" s="688">
        <v>0</v>
      </c>
      <c r="J42" s="689">
        <v>0</v>
      </c>
      <c r="K42" s="753">
        <v>17</v>
      </c>
      <c r="M42" s="662"/>
    </row>
    <row r="43" spans="1:13" s="1033" customFormat="1">
      <c r="A43" s="1039">
        <v>18</v>
      </c>
      <c r="B43" s="678"/>
      <c r="C43" s="685">
        <v>-25</v>
      </c>
      <c r="D43" s="686" t="s">
        <v>561</v>
      </c>
      <c r="E43" s="687">
        <v>0</v>
      </c>
      <c r="F43" s="688">
        <v>0</v>
      </c>
      <c r="G43" s="688">
        <v>0</v>
      </c>
      <c r="H43" s="688">
        <v>0</v>
      </c>
      <c r="I43" s="688">
        <v>0</v>
      </c>
      <c r="J43" s="689">
        <v>0</v>
      </c>
      <c r="K43" s="753">
        <v>18</v>
      </c>
      <c r="M43" s="662"/>
    </row>
    <row r="44" spans="1:13" s="1033" customFormat="1">
      <c r="A44" s="1039">
        <v>19</v>
      </c>
      <c r="B44" s="678"/>
      <c r="C44" s="685">
        <v>-26</v>
      </c>
      <c r="D44" s="686" t="s">
        <v>563</v>
      </c>
      <c r="E44" s="687">
        <v>1479</v>
      </c>
      <c r="F44" s="688">
        <v>2245</v>
      </c>
      <c r="G44" s="688">
        <v>0</v>
      </c>
      <c r="H44" s="688">
        <v>0</v>
      </c>
      <c r="I44" s="688">
        <v>0</v>
      </c>
      <c r="J44" s="689">
        <v>3724</v>
      </c>
      <c r="K44" s="753">
        <v>19</v>
      </c>
      <c r="M44" s="662"/>
    </row>
    <row r="45" spans="1:13" s="1033" customFormat="1">
      <c r="A45" s="1039">
        <v>20</v>
      </c>
      <c r="B45" s="678"/>
      <c r="C45" s="685">
        <v>-27</v>
      </c>
      <c r="D45" s="686" t="s">
        <v>565</v>
      </c>
      <c r="E45" s="687">
        <v>14168</v>
      </c>
      <c r="F45" s="688">
        <v>20279</v>
      </c>
      <c r="G45" s="688">
        <v>0</v>
      </c>
      <c r="H45" s="688">
        <v>0</v>
      </c>
      <c r="I45" s="688">
        <v>0</v>
      </c>
      <c r="J45" s="689">
        <v>34447</v>
      </c>
      <c r="K45" s="753">
        <v>20</v>
      </c>
      <c r="M45" s="662"/>
    </row>
    <row r="46" spans="1:13" s="1033" customFormat="1">
      <c r="A46" s="1039">
        <v>21</v>
      </c>
      <c r="B46" s="678"/>
      <c r="C46" s="685">
        <v>-29</v>
      </c>
      <c r="D46" s="686" t="s">
        <v>567</v>
      </c>
      <c r="E46" s="687">
        <v>0</v>
      </c>
      <c r="F46" s="688">
        <v>0</v>
      </c>
      <c r="G46" s="688">
        <v>0</v>
      </c>
      <c r="H46" s="688">
        <v>0</v>
      </c>
      <c r="I46" s="688">
        <v>0</v>
      </c>
      <c r="J46" s="689">
        <v>0</v>
      </c>
      <c r="K46" s="753">
        <v>21</v>
      </c>
      <c r="M46" s="662"/>
    </row>
    <row r="47" spans="1:13" s="1033" customFormat="1">
      <c r="A47" s="1039">
        <v>22</v>
      </c>
      <c r="B47" s="678"/>
      <c r="C47" s="685">
        <v>-31</v>
      </c>
      <c r="D47" s="686" t="s">
        <v>569</v>
      </c>
      <c r="E47" s="687">
        <v>71</v>
      </c>
      <c r="F47" s="688">
        <v>754</v>
      </c>
      <c r="G47" s="688">
        <v>0</v>
      </c>
      <c r="H47" s="688">
        <v>0</v>
      </c>
      <c r="I47" s="688">
        <v>0</v>
      </c>
      <c r="J47" s="689">
        <v>825</v>
      </c>
      <c r="K47" s="753">
        <v>22</v>
      </c>
      <c r="M47" s="662"/>
    </row>
    <row r="48" spans="1:13" s="1033" customFormat="1">
      <c r="A48" s="1039">
        <v>23</v>
      </c>
      <c r="B48" s="678"/>
      <c r="C48" s="685">
        <v>-35</v>
      </c>
      <c r="D48" s="686" t="s">
        <v>571</v>
      </c>
      <c r="E48" s="687">
        <v>0</v>
      </c>
      <c r="F48" s="688">
        <v>0</v>
      </c>
      <c r="G48" s="688">
        <v>0</v>
      </c>
      <c r="H48" s="688">
        <v>0</v>
      </c>
      <c r="I48" s="688">
        <v>0</v>
      </c>
      <c r="J48" s="689">
        <v>0</v>
      </c>
      <c r="K48" s="753">
        <v>23</v>
      </c>
      <c r="M48" s="662"/>
    </row>
    <row r="49" spans="1:13" s="1033" customFormat="1">
      <c r="A49" s="1039">
        <v>24</v>
      </c>
      <c r="B49" s="678"/>
      <c r="C49" s="685">
        <v>-37</v>
      </c>
      <c r="D49" s="686" t="s">
        <v>573</v>
      </c>
      <c r="E49" s="687">
        <v>0</v>
      </c>
      <c r="F49" s="688">
        <v>0</v>
      </c>
      <c r="G49" s="688">
        <v>0</v>
      </c>
      <c r="H49" s="688">
        <v>0</v>
      </c>
      <c r="I49" s="688">
        <v>0</v>
      </c>
      <c r="J49" s="689">
        <v>0</v>
      </c>
      <c r="K49" s="753">
        <v>24</v>
      </c>
      <c r="M49" s="662"/>
    </row>
    <row r="50" spans="1:13" s="1033" customFormat="1">
      <c r="A50" s="1039">
        <v>25</v>
      </c>
      <c r="B50" s="678"/>
      <c r="C50" s="685">
        <v>-39</v>
      </c>
      <c r="D50" s="686" t="s">
        <v>2939</v>
      </c>
      <c r="E50" s="687">
        <v>0</v>
      </c>
      <c r="F50" s="688">
        <v>0</v>
      </c>
      <c r="G50" s="688">
        <v>0</v>
      </c>
      <c r="H50" s="688">
        <v>0</v>
      </c>
      <c r="I50" s="688">
        <v>0</v>
      </c>
      <c r="J50" s="689">
        <v>0</v>
      </c>
      <c r="K50" s="753">
        <v>25</v>
      </c>
      <c r="M50" s="662"/>
    </row>
    <row r="51" spans="1:13" s="1033" customFormat="1">
      <c r="A51" s="1039">
        <v>26</v>
      </c>
      <c r="B51" s="678"/>
      <c r="C51" s="685">
        <v>-44</v>
      </c>
      <c r="D51" s="686" t="s">
        <v>2940</v>
      </c>
      <c r="E51" s="687">
        <v>0</v>
      </c>
      <c r="F51" s="688">
        <v>0</v>
      </c>
      <c r="G51" s="688">
        <v>0</v>
      </c>
      <c r="H51" s="688">
        <v>0</v>
      </c>
      <c r="I51" s="688">
        <v>0</v>
      </c>
      <c r="J51" s="689">
        <v>0</v>
      </c>
      <c r="K51" s="753">
        <v>26</v>
      </c>
      <c r="M51" s="662"/>
    </row>
    <row r="52" spans="1:13" s="1033" customFormat="1">
      <c r="A52" s="1039">
        <v>27</v>
      </c>
      <c r="B52" s="678"/>
      <c r="C52" s="685">
        <v>-45</v>
      </c>
      <c r="D52" s="686" t="s">
        <v>2941</v>
      </c>
      <c r="E52" s="687">
        <v>0</v>
      </c>
      <c r="F52" s="688">
        <v>0</v>
      </c>
      <c r="G52" s="688">
        <v>0</v>
      </c>
      <c r="H52" s="688">
        <v>0</v>
      </c>
      <c r="I52" s="688">
        <v>0</v>
      </c>
      <c r="J52" s="689">
        <v>0</v>
      </c>
      <c r="K52" s="753">
        <v>27</v>
      </c>
      <c r="M52" s="662"/>
    </row>
    <row r="53" spans="1:13" s="1033" customFormat="1">
      <c r="A53" s="1039">
        <v>28</v>
      </c>
      <c r="B53" s="678"/>
      <c r="C53" s="690"/>
      <c r="D53" s="691" t="s">
        <v>51</v>
      </c>
      <c r="E53" s="687">
        <v>0</v>
      </c>
      <c r="F53" s="688">
        <v>0</v>
      </c>
      <c r="G53" s="688">
        <v>0</v>
      </c>
      <c r="H53" s="688">
        <v>0</v>
      </c>
      <c r="I53" s="688">
        <v>0</v>
      </c>
      <c r="J53" s="689">
        <v>0</v>
      </c>
      <c r="K53" s="753">
        <v>28</v>
      </c>
      <c r="M53" s="662"/>
    </row>
    <row r="54" spans="1:13" s="1033" customFormat="1">
      <c r="A54" s="1039">
        <v>29</v>
      </c>
      <c r="B54" s="678"/>
      <c r="C54" s="690"/>
      <c r="D54" s="691" t="s">
        <v>52</v>
      </c>
      <c r="E54" s="687">
        <v>0</v>
      </c>
      <c r="F54" s="688">
        <v>0</v>
      </c>
      <c r="G54" s="688">
        <v>0</v>
      </c>
      <c r="H54" s="688">
        <v>0</v>
      </c>
      <c r="I54" s="688">
        <v>0</v>
      </c>
      <c r="J54" s="689">
        <v>0</v>
      </c>
      <c r="K54" s="753">
        <v>29</v>
      </c>
      <c r="M54" s="662"/>
    </row>
    <row r="55" spans="1:13" s="1033" customFormat="1" ht="12" thickBot="1">
      <c r="A55" s="692">
        <v>30</v>
      </c>
      <c r="B55" s="693"/>
      <c r="C55" s="694"/>
      <c r="D55" s="695" t="s">
        <v>53</v>
      </c>
      <c r="E55" s="696">
        <v>16175</v>
      </c>
      <c r="F55" s="697">
        <v>23683</v>
      </c>
      <c r="G55" s="697">
        <v>0</v>
      </c>
      <c r="H55" s="697">
        <v>0</v>
      </c>
      <c r="I55" s="697">
        <v>0</v>
      </c>
      <c r="J55" s="698">
        <v>39858</v>
      </c>
      <c r="K55" s="699">
        <v>30</v>
      </c>
      <c r="M55" s="662"/>
    </row>
    <row r="56" spans="1:13" s="1033" customFormat="1" ht="12" thickTop="1">
      <c r="A56" s="700"/>
      <c r="B56" s="639"/>
      <c r="C56" s="638"/>
      <c r="D56" s="680" t="s">
        <v>54</v>
      </c>
      <c r="E56" s="701"/>
      <c r="F56" s="702"/>
      <c r="G56" s="702"/>
      <c r="H56" s="702"/>
      <c r="I56" s="702"/>
      <c r="J56" s="703"/>
      <c r="K56" s="2240"/>
      <c r="M56" s="662"/>
    </row>
    <row r="57" spans="1:13" s="1033" customFormat="1">
      <c r="A57" s="1039">
        <v>31</v>
      </c>
      <c r="B57" s="754"/>
      <c r="C57" s="685">
        <v>-52</v>
      </c>
      <c r="D57" s="686" t="s">
        <v>2169</v>
      </c>
      <c r="E57" s="687">
        <v>9997</v>
      </c>
      <c r="F57" s="688">
        <v>20944</v>
      </c>
      <c r="G57" s="688">
        <v>0</v>
      </c>
      <c r="H57" s="688">
        <v>0</v>
      </c>
      <c r="I57" s="688">
        <v>0</v>
      </c>
      <c r="J57" s="689">
        <v>30941</v>
      </c>
      <c r="K57" s="753">
        <v>31</v>
      </c>
      <c r="M57" s="662"/>
    </row>
    <row r="58" spans="1:13" s="1033" customFormat="1">
      <c r="A58" s="1039">
        <v>32</v>
      </c>
      <c r="B58" s="754"/>
      <c r="C58" s="685">
        <v>-53</v>
      </c>
      <c r="D58" s="686" t="s">
        <v>2942</v>
      </c>
      <c r="E58" s="687">
        <v>0</v>
      </c>
      <c r="F58" s="688">
        <v>0</v>
      </c>
      <c r="G58" s="688">
        <v>0</v>
      </c>
      <c r="H58" s="688">
        <v>0</v>
      </c>
      <c r="I58" s="688">
        <v>0</v>
      </c>
      <c r="J58" s="689">
        <v>0</v>
      </c>
      <c r="K58" s="753">
        <v>32</v>
      </c>
      <c r="M58" s="662"/>
    </row>
    <row r="59" spans="1:13" s="1033" customFormat="1">
      <c r="A59" s="1039">
        <v>33</v>
      </c>
      <c r="B59" s="754"/>
      <c r="C59" s="685">
        <v>-54</v>
      </c>
      <c r="D59" s="686" t="s">
        <v>2943</v>
      </c>
      <c r="E59" s="687">
        <v>0</v>
      </c>
      <c r="F59" s="688">
        <v>0</v>
      </c>
      <c r="G59" s="688">
        <v>0</v>
      </c>
      <c r="H59" s="688">
        <v>0</v>
      </c>
      <c r="I59" s="688">
        <v>0</v>
      </c>
      <c r="J59" s="689">
        <v>0</v>
      </c>
      <c r="K59" s="753">
        <v>33</v>
      </c>
      <c r="M59" s="662"/>
    </row>
    <row r="60" spans="1:13" s="1033" customFormat="1">
      <c r="A60" s="1039">
        <v>34</v>
      </c>
      <c r="B60" s="754"/>
      <c r="C60" s="685">
        <v>-55</v>
      </c>
      <c r="D60" s="686" t="s">
        <v>2944</v>
      </c>
      <c r="E60" s="687">
        <v>0</v>
      </c>
      <c r="F60" s="688">
        <v>0</v>
      </c>
      <c r="G60" s="688">
        <v>0</v>
      </c>
      <c r="H60" s="688">
        <v>0</v>
      </c>
      <c r="I60" s="688">
        <v>0</v>
      </c>
      <c r="J60" s="689">
        <v>0</v>
      </c>
      <c r="K60" s="753">
        <v>34</v>
      </c>
      <c r="M60" s="662"/>
    </row>
    <row r="61" spans="1:13" s="1033" customFormat="1">
      <c r="A61" s="1039">
        <v>35</v>
      </c>
      <c r="B61" s="754"/>
      <c r="C61" s="685">
        <v>-56</v>
      </c>
      <c r="D61" s="686" t="s">
        <v>2945</v>
      </c>
      <c r="E61" s="687">
        <v>0</v>
      </c>
      <c r="F61" s="688">
        <v>0</v>
      </c>
      <c r="G61" s="688">
        <v>0</v>
      </c>
      <c r="H61" s="688">
        <v>0</v>
      </c>
      <c r="I61" s="688">
        <v>0</v>
      </c>
      <c r="J61" s="689">
        <v>0</v>
      </c>
      <c r="K61" s="753">
        <v>35</v>
      </c>
      <c r="M61" s="662"/>
    </row>
    <row r="62" spans="1:13" s="1033" customFormat="1">
      <c r="A62" s="1039">
        <v>36</v>
      </c>
      <c r="B62" s="754"/>
      <c r="C62" s="685">
        <v>-57</v>
      </c>
      <c r="D62" s="686" t="s">
        <v>2946</v>
      </c>
      <c r="E62" s="687">
        <v>7</v>
      </c>
      <c r="F62" s="688">
        <v>57</v>
      </c>
      <c r="G62" s="688">
        <v>0</v>
      </c>
      <c r="H62" s="688">
        <v>0</v>
      </c>
      <c r="I62" s="688">
        <v>0</v>
      </c>
      <c r="J62" s="689">
        <v>64</v>
      </c>
      <c r="K62" s="753">
        <v>36</v>
      </c>
      <c r="M62" s="662"/>
    </row>
    <row r="63" spans="1:13" s="1033" customFormat="1">
      <c r="A63" s="1039">
        <v>37</v>
      </c>
      <c r="B63" s="754"/>
      <c r="C63" s="685">
        <v>-58</v>
      </c>
      <c r="D63" s="686" t="s">
        <v>2947</v>
      </c>
      <c r="E63" s="687">
        <v>22</v>
      </c>
      <c r="F63" s="688">
        <v>45</v>
      </c>
      <c r="G63" s="688">
        <v>0</v>
      </c>
      <c r="H63" s="688">
        <v>0</v>
      </c>
      <c r="I63" s="688">
        <v>0</v>
      </c>
      <c r="J63" s="689">
        <v>67</v>
      </c>
      <c r="K63" s="753">
        <v>37</v>
      </c>
      <c r="M63" s="662"/>
    </row>
    <row r="64" spans="1:13" s="1033" customFormat="1">
      <c r="A64" s="704">
        <v>38</v>
      </c>
      <c r="B64" s="705"/>
      <c r="C64" s="685">
        <v>-59</v>
      </c>
      <c r="D64" s="686" t="s">
        <v>2948</v>
      </c>
      <c r="E64" s="687">
        <v>15351</v>
      </c>
      <c r="F64" s="688">
        <v>12361</v>
      </c>
      <c r="G64" s="706">
        <v>0</v>
      </c>
      <c r="H64" s="688">
        <v>0</v>
      </c>
      <c r="I64" s="706">
        <v>0</v>
      </c>
      <c r="J64" s="707">
        <v>27712</v>
      </c>
      <c r="K64" s="708">
        <v>38</v>
      </c>
    </row>
    <row r="65" spans="1:11" s="1033" customFormat="1">
      <c r="A65" s="1039">
        <v>39</v>
      </c>
      <c r="B65" s="754"/>
      <c r="C65" s="691"/>
      <c r="D65" s="691" t="s">
        <v>60</v>
      </c>
      <c r="E65" s="687">
        <v>0</v>
      </c>
      <c r="F65" s="688">
        <v>0</v>
      </c>
      <c r="G65" s="688">
        <v>0</v>
      </c>
      <c r="H65" s="688">
        <v>0</v>
      </c>
      <c r="I65" s="688">
        <v>0</v>
      </c>
      <c r="J65" s="689">
        <v>0</v>
      </c>
      <c r="K65" s="753">
        <v>39</v>
      </c>
    </row>
    <row r="66" spans="1:11" s="1033" customFormat="1" ht="12" thickBot="1">
      <c r="A66" s="692">
        <v>40</v>
      </c>
      <c r="B66" s="693"/>
      <c r="C66" s="694"/>
      <c r="D66" s="695" t="s">
        <v>61</v>
      </c>
      <c r="E66" s="696">
        <v>25377</v>
      </c>
      <c r="F66" s="697">
        <v>33407</v>
      </c>
      <c r="G66" s="697">
        <v>0</v>
      </c>
      <c r="H66" s="697">
        <v>0</v>
      </c>
      <c r="I66" s="697">
        <v>0</v>
      </c>
      <c r="J66" s="698">
        <v>58784</v>
      </c>
      <c r="K66" s="699">
        <v>40</v>
      </c>
    </row>
    <row r="67" spans="1:11" s="1033" customFormat="1" ht="12.75" thickTop="1" thickBot="1">
      <c r="A67" s="1039">
        <v>41</v>
      </c>
      <c r="B67" s="639"/>
      <c r="C67" s="638"/>
      <c r="D67" s="709" t="s">
        <v>62</v>
      </c>
      <c r="E67" s="710">
        <v>41552</v>
      </c>
      <c r="F67" s="1037">
        <v>57090</v>
      </c>
      <c r="G67" s="1037">
        <v>0</v>
      </c>
      <c r="H67" s="1037">
        <v>0</v>
      </c>
      <c r="I67" s="1037">
        <v>0</v>
      </c>
      <c r="J67" s="711">
        <v>98642</v>
      </c>
      <c r="K67" s="753">
        <v>41</v>
      </c>
    </row>
    <row r="68" spans="1:11" s="3020" customFormat="1">
      <c r="A68" s="619"/>
      <c r="B68" s="655"/>
      <c r="C68" s="655"/>
      <c r="D68" s="655"/>
      <c r="I68" s="620"/>
      <c r="J68" s="620"/>
      <c r="K68" s="712"/>
    </row>
    <row r="69" spans="1:11" s="3020" customFormat="1">
      <c r="A69" s="621"/>
      <c r="B69" s="622" t="s">
        <v>2949</v>
      </c>
      <c r="C69" s="622"/>
      <c r="D69" s="709"/>
      <c r="E69" s="713"/>
      <c r="F69" s="620"/>
      <c r="G69" s="620"/>
      <c r="H69" s="620"/>
      <c r="I69" s="620"/>
      <c r="J69" s="620"/>
      <c r="K69" s="623"/>
    </row>
    <row r="70" spans="1:11" s="3020" customFormat="1">
      <c r="A70" s="1665"/>
      <c r="B70" s="1521"/>
      <c r="C70" s="1521"/>
      <c r="D70" s="691"/>
      <c r="E70" s="2638"/>
      <c r="F70" s="3130"/>
      <c r="G70" s="3130"/>
      <c r="H70" s="3130"/>
      <c r="I70" s="3130"/>
      <c r="J70" s="3130"/>
      <c r="K70" s="2824"/>
    </row>
    <row r="71" spans="1:11" s="3020" customFormat="1">
      <c r="A71" s="3131"/>
      <c r="B71" s="578"/>
      <c r="C71" s="578"/>
      <c r="D71" s="3132"/>
      <c r="E71" s="1449"/>
      <c r="F71" s="2024"/>
      <c r="G71" s="2024"/>
      <c r="H71" s="2024"/>
      <c r="I71" s="2024"/>
      <c r="J71" s="2024"/>
      <c r="K71" s="3131"/>
    </row>
    <row r="72" spans="1:11" s="3020" customFormat="1">
      <c r="A72" s="2317"/>
      <c r="B72" s="622"/>
      <c r="C72" s="622"/>
      <c r="D72" s="709"/>
      <c r="E72" s="713"/>
      <c r="F72" s="620"/>
      <c r="G72" s="620"/>
      <c r="H72" s="620"/>
      <c r="I72" s="620"/>
      <c r="J72" s="620"/>
      <c r="K72" s="2317"/>
    </row>
    <row r="73" spans="1:11" s="3020" customFormat="1">
      <c r="A73" s="2317"/>
      <c r="B73" s="622"/>
      <c r="C73" s="622"/>
      <c r="D73" s="709"/>
      <c r="E73" s="713"/>
      <c r="F73" s="620"/>
      <c r="G73" s="620"/>
      <c r="H73" s="620"/>
      <c r="I73" s="620"/>
      <c r="J73" s="620"/>
      <c r="K73" s="2317"/>
    </row>
    <row r="74" spans="1:11" s="3020" customFormat="1">
      <c r="A74" s="2317"/>
      <c r="B74" s="622"/>
      <c r="C74" s="622"/>
      <c r="D74" s="709"/>
      <c r="E74" s="713"/>
      <c r="F74" s="620"/>
      <c r="G74" s="620"/>
      <c r="H74" s="620"/>
      <c r="I74" s="620"/>
      <c r="J74" s="620"/>
      <c r="K74" s="2317"/>
    </row>
    <row r="75" spans="1:11" s="3020" customFormat="1">
      <c r="A75" s="2317"/>
      <c r="B75" s="622"/>
      <c r="C75" s="622"/>
      <c r="D75" s="709"/>
      <c r="E75" s="713"/>
      <c r="F75" s="620"/>
      <c r="G75" s="620"/>
      <c r="H75" s="620"/>
      <c r="I75" s="620"/>
      <c r="J75" s="620"/>
      <c r="K75" s="2317"/>
    </row>
    <row r="76" spans="1:11" s="3020" customFormat="1">
      <c r="A76" s="2317"/>
      <c r="B76" s="622"/>
      <c r="C76" s="622"/>
      <c r="D76" s="709"/>
      <c r="E76" s="713"/>
      <c r="F76" s="620"/>
      <c r="G76" s="620"/>
      <c r="H76" s="620"/>
      <c r="I76" s="620"/>
      <c r="J76" s="620"/>
      <c r="K76" s="2317"/>
    </row>
    <row r="77" spans="1:11" s="3020" customFormat="1">
      <c r="A77" s="2317"/>
      <c r="B77" s="622"/>
      <c r="C77" s="622"/>
      <c r="D77" s="709"/>
      <c r="E77" s="713"/>
      <c r="F77" s="620"/>
      <c r="G77" s="620"/>
      <c r="H77" s="620"/>
      <c r="I77" s="620"/>
      <c r="J77" s="620"/>
      <c r="K77" s="2317"/>
    </row>
    <row r="78" spans="1:11">
      <c r="A78" s="644"/>
      <c r="B78" s="644"/>
      <c r="C78" s="644"/>
      <c r="D78" s="644"/>
      <c r="E78" s="644"/>
      <c r="F78" s="644"/>
      <c r="G78" s="644"/>
      <c r="H78" s="644"/>
      <c r="I78" s="644"/>
      <c r="J78" s="644"/>
      <c r="K78" s="644"/>
    </row>
    <row r="79" spans="1:11">
      <c r="A79" s="644"/>
      <c r="B79" s="644"/>
      <c r="C79" s="644"/>
      <c r="D79" s="644"/>
      <c r="E79" s="644"/>
      <c r="F79" s="644"/>
      <c r="G79" s="663"/>
      <c r="H79" s="644"/>
      <c r="I79" s="644"/>
      <c r="J79" s="1034"/>
      <c r="K79" s="644"/>
    </row>
    <row r="80" spans="1:11">
      <c r="G80" s="648"/>
      <c r="J80" s="646"/>
    </row>
    <row r="81" spans="7:10">
      <c r="G81" s="648"/>
      <c r="J81" s="646"/>
    </row>
    <row r="82" spans="7:10">
      <c r="G82" s="1031"/>
      <c r="J82" s="646"/>
    </row>
    <row r="83" spans="7:10">
      <c r="J83" s="646"/>
    </row>
    <row r="84" spans="7:10">
      <c r="J84" s="646"/>
    </row>
    <row r="85" spans="7:10">
      <c r="J85" s="646"/>
    </row>
    <row r="86" spans="7:10">
      <c r="J86" s="646"/>
    </row>
    <row r="87" spans="7:10">
      <c r="J87" s="646"/>
    </row>
    <row r="88" spans="7:10">
      <c r="J88" s="646"/>
    </row>
    <row r="89" spans="7:10">
      <c r="J89" s="646"/>
    </row>
    <row r="90" spans="7:10">
      <c r="J90" s="646"/>
    </row>
    <row r="91" spans="7:10">
      <c r="J91" s="646"/>
    </row>
    <row r="92" spans="7:10">
      <c r="J92" s="646"/>
    </row>
    <row r="93" spans="7:10">
      <c r="J93" s="646"/>
    </row>
    <row r="94" spans="7:10">
      <c r="J94" s="646"/>
    </row>
    <row r="95" spans="7:10">
      <c r="J95" s="646"/>
    </row>
    <row r="96" spans="7:10">
      <c r="J96" s="646"/>
    </row>
    <row r="97" spans="10:10">
      <c r="J97" s="646"/>
    </row>
    <row r="98" spans="10:10">
      <c r="J98" s="646"/>
    </row>
    <row r="99" spans="10:10">
      <c r="J99" s="646"/>
    </row>
    <row r="100" spans="10:10">
      <c r="J100" s="646"/>
    </row>
    <row r="101" spans="10:10">
      <c r="J101" s="646"/>
    </row>
    <row r="102" spans="10:10">
      <c r="J102" s="646"/>
    </row>
    <row r="103" spans="10:10">
      <c r="J103" s="646"/>
    </row>
    <row r="104" spans="10:10">
      <c r="J104" s="645"/>
    </row>
    <row r="105" spans="10:10">
      <c r="J105" s="646"/>
    </row>
    <row r="106" spans="10:10">
      <c r="J106" s="645"/>
    </row>
    <row r="107" spans="10:10">
      <c r="J107" s="646"/>
    </row>
    <row r="108" spans="10:10">
      <c r="J108" s="646"/>
    </row>
    <row r="109" spans="10:10">
      <c r="J109" s="646"/>
    </row>
    <row r="110" spans="10:10">
      <c r="J110" s="646"/>
    </row>
    <row r="111" spans="10:10">
      <c r="J111" s="646"/>
    </row>
    <row r="112" spans="10:10">
      <c r="J112" s="646"/>
    </row>
    <row r="113" spans="10:10">
      <c r="J113" s="646"/>
    </row>
    <row r="114" spans="10:10">
      <c r="J114" s="646"/>
    </row>
    <row r="115" spans="10:10">
      <c r="J115" s="646"/>
    </row>
    <row r="116" spans="10:10">
      <c r="J116" s="645"/>
    </row>
    <row r="117" spans="10:10">
      <c r="J117" s="645"/>
    </row>
  </sheetData>
  <sheetProtection password="CE69"/>
  <mergeCells count="1">
    <mergeCell ref="E3:G3"/>
  </mergeCells>
  <printOptions gridLinesSet="0"/>
  <pageMargins left="0.44" right="0.65" top="0.5" bottom="0.5" header="0.25" footer="0.25"/>
  <pageSetup fitToHeight="0" orientation="portrait" blackAndWhite="1" horizontalDpi="2400" verticalDpi="2400" r:id="rId1"/>
  <headerFooter alignWithMargins="0">
    <oddHeader>&amp;L&amp;"Arial,Regular"&amp;8 102&amp;R&amp;"Arial,Regular"&amp;8Road Initials:  UPRR   Year: 2013</oddHeader>
    <oddFooter>&amp;R&amp;"Arial,Regular"&amp;8PTC Supplement to Railroad Annual Report R-1</oddFooter>
  </headerFooter>
</worksheet>
</file>

<file path=xl/worksheets/sheet92.xml><?xml version="1.0" encoding="utf-8"?>
<worksheet xmlns="http://schemas.openxmlformats.org/spreadsheetml/2006/main" xmlns:r="http://schemas.openxmlformats.org/officeDocument/2006/relationships">
  <sheetPr codeName="Sheet94"/>
  <dimension ref="A1:I75"/>
  <sheetViews>
    <sheetView zoomScaleNormal="100" workbookViewId="0"/>
  </sheetViews>
  <sheetFormatPr defaultRowHeight="9.75"/>
  <cols>
    <col min="1" max="1" width="3.375" style="2107" customWidth="1"/>
    <col min="2" max="2" width="4.25" style="2107" customWidth="1"/>
    <col min="3" max="3" width="28.125" style="2107" customWidth="1"/>
    <col min="4" max="6" width="11.125" style="2107" customWidth="1"/>
    <col min="7" max="7" width="1.75" style="2112" customWidth="1"/>
    <col min="8" max="8" width="11.125" style="2107" customWidth="1"/>
    <col min="9" max="9" width="3.375" style="2107" customWidth="1"/>
    <col min="10" max="10" width="9" style="2107"/>
    <col min="11" max="11" width="8.25" style="2107" bestFit="1" customWidth="1"/>
    <col min="12" max="16384" width="9" style="2107"/>
  </cols>
  <sheetData>
    <row r="1" spans="1:9" ht="10.5" customHeight="1">
      <c r="A1" s="2298"/>
      <c r="B1" s="2299"/>
      <c r="C1" s="2299"/>
      <c r="D1" s="2300"/>
      <c r="E1" s="2299"/>
      <c r="F1" s="2299"/>
      <c r="G1" s="2299"/>
      <c r="H1" s="2299"/>
      <c r="I1" s="2301"/>
    </row>
    <row r="2" spans="1:9" ht="11.25" customHeight="1">
      <c r="A2" s="2108" t="s">
        <v>3273</v>
      </c>
      <c r="B2" s="2109"/>
      <c r="C2" s="2109"/>
      <c r="D2" s="2109"/>
      <c r="E2" s="2109"/>
      <c r="F2" s="2109"/>
      <c r="G2" s="2109"/>
      <c r="H2" s="2109"/>
      <c r="I2" s="2110"/>
    </row>
    <row r="3" spans="1:9" ht="10.5" customHeight="1">
      <c r="A3" s="2302" t="s">
        <v>1</v>
      </c>
      <c r="B3" s="2109"/>
      <c r="C3" s="2109"/>
      <c r="D3" s="2109"/>
      <c r="E3" s="2109"/>
      <c r="F3" s="2109"/>
      <c r="G3" s="2109"/>
      <c r="H3" s="2109"/>
      <c r="I3" s="2110"/>
    </row>
    <row r="4" spans="1:9" ht="10.5" customHeight="1">
      <c r="A4" s="2115"/>
      <c r="B4" s="2112"/>
      <c r="C4" s="2112"/>
      <c r="D4" s="2112"/>
      <c r="E4" s="2112"/>
      <c r="F4" s="2112"/>
      <c r="H4" s="2112"/>
      <c r="I4" s="2113"/>
    </row>
    <row r="5" spans="1:9">
      <c r="A5" s="1523" t="s">
        <v>65</v>
      </c>
      <c r="B5" s="2636" t="s">
        <v>3065</v>
      </c>
      <c r="C5" s="2636"/>
      <c r="D5" s="2636"/>
      <c r="E5" s="2636"/>
      <c r="F5" s="2636"/>
      <c r="G5" s="2636"/>
      <c r="H5" s="2636"/>
      <c r="I5" s="2303"/>
    </row>
    <row r="6" spans="1:9">
      <c r="A6" s="2304" t="s">
        <v>3066</v>
      </c>
      <c r="B6" s="2636"/>
      <c r="C6" s="2636"/>
      <c r="D6" s="2636"/>
      <c r="E6" s="2636"/>
      <c r="F6" s="2636"/>
      <c r="G6" s="2636"/>
      <c r="H6" s="2636"/>
      <c r="I6" s="2303"/>
    </row>
    <row r="7" spans="1:9" ht="5.0999999999999996" customHeight="1">
      <c r="A7" s="2304"/>
      <c r="B7" s="2636"/>
      <c r="C7" s="2636"/>
      <c r="D7" s="2636"/>
      <c r="E7" s="2636"/>
      <c r="F7" s="2636"/>
      <c r="G7" s="2636"/>
      <c r="H7" s="2636"/>
      <c r="I7" s="2303"/>
    </row>
    <row r="8" spans="1:9">
      <c r="A8" s="1523" t="s">
        <v>67</v>
      </c>
      <c r="B8" s="2636" t="s">
        <v>3067</v>
      </c>
      <c r="C8" s="2636"/>
      <c r="D8" s="2636"/>
      <c r="E8" s="2636"/>
      <c r="F8" s="2636"/>
      <c r="G8" s="2636"/>
      <c r="H8" s="2636"/>
      <c r="I8" s="2303"/>
    </row>
    <row r="9" spans="1:9">
      <c r="A9" s="2304" t="s">
        <v>3068</v>
      </c>
      <c r="B9" s="2636"/>
      <c r="C9" s="2636"/>
      <c r="D9" s="2636"/>
      <c r="E9" s="2636"/>
      <c r="F9" s="2636"/>
      <c r="G9" s="2636"/>
      <c r="H9" s="2636"/>
      <c r="I9" s="2303"/>
    </row>
    <row r="10" spans="1:9">
      <c r="A10" s="2304" t="s">
        <v>3069</v>
      </c>
      <c r="B10" s="2636"/>
      <c r="C10" s="2636"/>
      <c r="D10" s="2636"/>
      <c r="E10" s="2636"/>
      <c r="F10" s="2636"/>
      <c r="G10" s="2636"/>
      <c r="H10" s="2636"/>
      <c r="I10" s="2303"/>
    </row>
    <row r="11" spans="1:9" ht="5.0999999999999996" customHeight="1">
      <c r="A11" s="2304"/>
      <c r="B11" s="2636"/>
      <c r="C11" s="2636"/>
      <c r="D11" s="2636"/>
      <c r="E11" s="2636"/>
      <c r="F11" s="2636"/>
      <c r="G11" s="2636"/>
      <c r="H11" s="2636"/>
      <c r="I11" s="2303"/>
    </row>
    <row r="12" spans="1:9">
      <c r="A12" s="1523" t="s">
        <v>68</v>
      </c>
      <c r="B12" s="2636" t="s">
        <v>3070</v>
      </c>
      <c r="C12" s="2636"/>
      <c r="D12" s="2636"/>
      <c r="E12" s="2636"/>
      <c r="F12" s="2636"/>
      <c r="G12" s="2636"/>
      <c r="H12" s="2636"/>
      <c r="I12" s="2303"/>
    </row>
    <row r="13" spans="1:9">
      <c r="A13" s="2304" t="s">
        <v>3071</v>
      </c>
      <c r="B13" s="2636"/>
      <c r="C13" s="2636"/>
      <c r="D13" s="2636"/>
      <c r="E13" s="2636"/>
      <c r="F13" s="2636"/>
      <c r="G13" s="2636"/>
      <c r="H13" s="2636"/>
      <c r="I13" s="2303"/>
    </row>
    <row r="14" spans="1:9">
      <c r="A14" s="2304" t="s">
        <v>3072</v>
      </c>
      <c r="B14" s="2636"/>
      <c r="C14" s="2636"/>
      <c r="D14" s="2636"/>
      <c r="E14" s="2636"/>
      <c r="F14" s="2636"/>
      <c r="G14" s="2636"/>
      <c r="H14" s="2636"/>
      <c r="I14" s="2303"/>
    </row>
    <row r="15" spans="1:9" ht="5.0999999999999996" customHeight="1">
      <c r="A15" s="2304"/>
      <c r="B15" s="2636"/>
      <c r="C15" s="2636"/>
      <c r="D15" s="2636"/>
      <c r="E15" s="2636"/>
      <c r="F15" s="2636"/>
      <c r="G15" s="2636"/>
      <c r="H15" s="2636"/>
      <c r="I15" s="2303"/>
    </row>
    <row r="16" spans="1:9">
      <c r="A16" s="1523" t="s">
        <v>69</v>
      </c>
      <c r="B16" s="2636" t="s">
        <v>3073</v>
      </c>
      <c r="C16" s="2636"/>
      <c r="D16" s="2636"/>
      <c r="E16" s="2636"/>
      <c r="F16" s="2636"/>
      <c r="G16" s="2636"/>
      <c r="H16" s="2636"/>
      <c r="I16" s="2303"/>
    </row>
    <row r="17" spans="1:9">
      <c r="A17" s="2304" t="s">
        <v>184</v>
      </c>
      <c r="B17" s="2636"/>
      <c r="C17" s="2636"/>
      <c r="D17" s="2636"/>
      <c r="E17" s="2636"/>
      <c r="F17" s="2636"/>
      <c r="G17" s="2636"/>
      <c r="H17" s="2636"/>
      <c r="I17" s="2303"/>
    </row>
    <row r="18" spans="1:9">
      <c r="A18" s="2304" t="s">
        <v>3074</v>
      </c>
      <c r="B18" s="2636"/>
      <c r="C18" s="2636"/>
      <c r="D18" s="2636"/>
      <c r="E18" s="2636"/>
      <c r="F18" s="2636"/>
      <c r="G18" s="2636"/>
      <c r="H18" s="2636"/>
      <c r="I18" s="2303"/>
    </row>
    <row r="19" spans="1:9">
      <c r="A19" s="2304" t="s">
        <v>3075</v>
      </c>
      <c r="B19" s="2636"/>
      <c r="C19" s="2636"/>
      <c r="D19" s="2636"/>
      <c r="E19" s="2636"/>
      <c r="F19" s="2636"/>
      <c r="G19" s="2636"/>
      <c r="H19" s="2636"/>
      <c r="I19" s="2303"/>
    </row>
    <row r="20" spans="1:9" ht="4.5" customHeight="1">
      <c r="A20" s="2117"/>
      <c r="B20" s="2305"/>
      <c r="C20" s="1753"/>
      <c r="D20" s="1753"/>
      <c r="E20" s="1753"/>
      <c r="F20" s="1753"/>
      <c r="G20" s="1753"/>
      <c r="H20" s="1753"/>
      <c r="I20" s="2565"/>
    </row>
    <row r="21" spans="1:9" ht="10.5" customHeight="1">
      <c r="A21" s="2306"/>
      <c r="B21" s="2113"/>
      <c r="C21" s="2113"/>
      <c r="D21" s="2113"/>
      <c r="E21" s="2123"/>
      <c r="F21" s="2122" t="s">
        <v>186</v>
      </c>
      <c r="G21" s="1664"/>
      <c r="H21" s="2113"/>
      <c r="I21" s="2113"/>
    </row>
    <row r="22" spans="1:9" ht="10.5" customHeight="1">
      <c r="A22" s="2399" t="s">
        <v>7</v>
      </c>
      <c r="B22" s="2122" t="s">
        <v>8</v>
      </c>
      <c r="C22" s="2113"/>
      <c r="D22" s="2123"/>
      <c r="E22" s="2122" t="s">
        <v>187</v>
      </c>
      <c r="F22" s="2122" t="s">
        <v>188</v>
      </c>
      <c r="G22" s="1664"/>
      <c r="H22" s="2122" t="s">
        <v>189</v>
      </c>
      <c r="I22" s="2122" t="s">
        <v>7</v>
      </c>
    </row>
    <row r="23" spans="1:9" ht="10.5" customHeight="1">
      <c r="A23" s="2399" t="s">
        <v>12</v>
      </c>
      <c r="B23" s="2122" t="s">
        <v>13</v>
      </c>
      <c r="C23" s="2122" t="s">
        <v>14</v>
      </c>
      <c r="D23" s="2122" t="s">
        <v>190</v>
      </c>
      <c r="E23" s="2122" t="s">
        <v>191</v>
      </c>
      <c r="F23" s="2122" t="s">
        <v>192</v>
      </c>
      <c r="G23" s="1664"/>
      <c r="H23" s="2122" t="s">
        <v>193</v>
      </c>
      <c r="I23" s="2122" t="s">
        <v>12</v>
      </c>
    </row>
    <row r="24" spans="1:9" ht="10.5" customHeight="1" thickBot="1">
      <c r="A24" s="3127"/>
      <c r="B24" s="2565"/>
      <c r="C24" s="1421" t="s">
        <v>21</v>
      </c>
      <c r="D24" s="1421" t="s">
        <v>22</v>
      </c>
      <c r="E24" s="1421" t="s">
        <v>23</v>
      </c>
      <c r="F24" s="1421" t="s">
        <v>168</v>
      </c>
      <c r="G24" s="2825"/>
      <c r="H24" s="1421" t="s">
        <v>24</v>
      </c>
      <c r="I24" s="2565"/>
    </row>
    <row r="25" spans="1:9" ht="10.5" customHeight="1">
      <c r="A25" s="3045">
        <v>1</v>
      </c>
      <c r="B25" s="2565"/>
      <c r="C25" s="2305" t="s">
        <v>3076</v>
      </c>
      <c r="D25" s="1953">
        <v>270</v>
      </c>
      <c r="E25" s="2980">
        <v>0</v>
      </c>
      <c r="F25" s="2980"/>
      <c r="G25" s="1954"/>
      <c r="H25" s="1955"/>
      <c r="I25" s="1421">
        <v>1</v>
      </c>
    </row>
    <row r="26" spans="1:9" ht="10.5" customHeight="1">
      <c r="A26" s="3045">
        <v>2</v>
      </c>
      <c r="B26" s="2565"/>
      <c r="C26" s="2305" t="s">
        <v>3077</v>
      </c>
      <c r="D26" s="3128">
        <v>0</v>
      </c>
      <c r="E26" s="2906">
        <v>0</v>
      </c>
      <c r="F26" s="2906"/>
      <c r="G26" s="3129"/>
      <c r="H26" s="2307"/>
      <c r="I26" s="1421">
        <v>2</v>
      </c>
    </row>
    <row r="27" spans="1:9" ht="10.5" customHeight="1">
      <c r="A27" s="3045">
        <v>3</v>
      </c>
      <c r="B27" s="2565"/>
      <c r="C27" s="2305" t="s">
        <v>3078</v>
      </c>
      <c r="D27" s="3128">
        <v>0</v>
      </c>
      <c r="E27" s="2906">
        <v>0</v>
      </c>
      <c r="F27" s="2906"/>
      <c r="G27" s="3129"/>
      <c r="H27" s="2307"/>
      <c r="I27" s="1421">
        <v>3</v>
      </c>
    </row>
    <row r="28" spans="1:9" ht="10.5" customHeight="1">
      <c r="A28" s="3045">
        <v>4</v>
      </c>
      <c r="B28" s="2565"/>
      <c r="C28" s="2305" t="s">
        <v>3079</v>
      </c>
      <c r="D28" s="3128">
        <v>0</v>
      </c>
      <c r="E28" s="2906">
        <v>0</v>
      </c>
      <c r="F28" s="2906"/>
      <c r="G28" s="3129"/>
      <c r="H28" s="2307"/>
      <c r="I28" s="1421">
        <v>4</v>
      </c>
    </row>
    <row r="29" spans="1:9" ht="10.5" customHeight="1">
      <c r="A29" s="3045">
        <v>5</v>
      </c>
      <c r="B29" s="2565"/>
      <c r="C29" s="2305" t="s">
        <v>3080</v>
      </c>
      <c r="D29" s="3128">
        <v>40</v>
      </c>
      <c r="E29" s="2906">
        <v>0</v>
      </c>
      <c r="F29" s="2906"/>
      <c r="G29" s="3129"/>
      <c r="H29" s="2307"/>
      <c r="I29" s="1421">
        <v>5</v>
      </c>
    </row>
    <row r="30" spans="1:9" ht="10.5" customHeight="1">
      <c r="A30" s="3045">
        <v>6</v>
      </c>
      <c r="B30" s="2565"/>
      <c r="C30" s="2305" t="s">
        <v>3081</v>
      </c>
      <c r="D30" s="3128">
        <v>0</v>
      </c>
      <c r="E30" s="2906">
        <v>0</v>
      </c>
      <c r="F30" s="2906"/>
      <c r="G30" s="3129"/>
      <c r="H30" s="2307"/>
      <c r="I30" s="1421">
        <v>6</v>
      </c>
    </row>
    <row r="31" spans="1:9" ht="10.5" customHeight="1">
      <c r="A31" s="3045">
        <v>7</v>
      </c>
      <c r="B31" s="2565"/>
      <c r="C31" s="2305" t="s">
        <v>3082</v>
      </c>
      <c r="D31" s="3128">
        <v>18</v>
      </c>
      <c r="E31" s="2906">
        <v>0</v>
      </c>
      <c r="F31" s="2906"/>
      <c r="G31" s="3129"/>
      <c r="H31" s="2307"/>
      <c r="I31" s="1421">
        <v>7</v>
      </c>
    </row>
    <row r="32" spans="1:9" ht="10.5" customHeight="1">
      <c r="A32" s="3045">
        <v>8</v>
      </c>
      <c r="B32" s="2565"/>
      <c r="C32" s="2305" t="s">
        <v>3083</v>
      </c>
      <c r="D32" s="3128">
        <v>14453</v>
      </c>
      <c r="E32" s="2906">
        <v>0</v>
      </c>
      <c r="F32" s="2906"/>
      <c r="G32" s="3129"/>
      <c r="H32" s="2307"/>
      <c r="I32" s="1421">
        <v>8</v>
      </c>
    </row>
    <row r="33" spans="1:9" ht="10.5" customHeight="1">
      <c r="A33" s="3045">
        <v>9</v>
      </c>
      <c r="B33" s="2565"/>
      <c r="C33" s="2305" t="s">
        <v>194</v>
      </c>
      <c r="D33" s="3128">
        <v>167</v>
      </c>
      <c r="E33" s="2906">
        <v>0</v>
      </c>
      <c r="F33" s="2906"/>
      <c r="G33" s="3129"/>
      <c r="H33" s="2307"/>
      <c r="I33" s="1421">
        <v>9</v>
      </c>
    </row>
    <row r="34" spans="1:9" ht="10.5" customHeight="1">
      <c r="A34" s="3045">
        <v>10</v>
      </c>
      <c r="B34" s="2565"/>
      <c r="C34" s="2305" t="s">
        <v>195</v>
      </c>
      <c r="D34" s="3128">
        <v>0</v>
      </c>
      <c r="E34" s="2906">
        <v>0</v>
      </c>
      <c r="F34" s="2906"/>
      <c r="G34" s="3129"/>
      <c r="H34" s="2307"/>
      <c r="I34" s="1421">
        <v>10</v>
      </c>
    </row>
    <row r="35" spans="1:9" ht="10.5" customHeight="1">
      <c r="A35" s="3045">
        <v>11</v>
      </c>
      <c r="B35" s="2565"/>
      <c r="C35" s="2305" t="s">
        <v>196</v>
      </c>
      <c r="D35" s="3128">
        <v>0</v>
      </c>
      <c r="E35" s="2906">
        <v>0</v>
      </c>
      <c r="F35" s="2906"/>
      <c r="G35" s="3129"/>
      <c r="H35" s="2307"/>
      <c r="I35" s="1421">
        <v>11</v>
      </c>
    </row>
    <row r="36" spans="1:9" ht="10.5" customHeight="1">
      <c r="A36" s="3045">
        <v>12</v>
      </c>
      <c r="B36" s="2565"/>
      <c r="C36" s="2305" t="s">
        <v>197</v>
      </c>
      <c r="D36" s="3128">
        <v>0</v>
      </c>
      <c r="E36" s="2906">
        <v>0</v>
      </c>
      <c r="F36" s="2906"/>
      <c r="G36" s="3129"/>
      <c r="H36" s="2307"/>
      <c r="I36" s="1421">
        <v>12</v>
      </c>
    </row>
    <row r="37" spans="1:9" ht="10.5" customHeight="1">
      <c r="A37" s="3045">
        <v>13</v>
      </c>
      <c r="B37" s="2565"/>
      <c r="C37" s="2305" t="s">
        <v>198</v>
      </c>
      <c r="D37" s="3128">
        <v>0</v>
      </c>
      <c r="E37" s="2906">
        <v>0</v>
      </c>
      <c r="F37" s="2906"/>
      <c r="G37" s="3129"/>
      <c r="H37" s="2307"/>
      <c r="I37" s="1421">
        <v>13</v>
      </c>
    </row>
    <row r="38" spans="1:9" ht="10.5" customHeight="1">
      <c r="A38" s="3045">
        <v>14</v>
      </c>
      <c r="B38" s="2565"/>
      <c r="C38" s="2305" t="s">
        <v>199</v>
      </c>
      <c r="D38" s="3128">
        <v>0</v>
      </c>
      <c r="E38" s="2906">
        <v>0</v>
      </c>
      <c r="F38" s="2906"/>
      <c r="G38" s="3129"/>
      <c r="H38" s="2307"/>
      <c r="I38" s="1421">
        <v>14</v>
      </c>
    </row>
    <row r="39" spans="1:9" ht="10.5" customHeight="1">
      <c r="A39" s="3045">
        <v>15</v>
      </c>
      <c r="B39" s="2565"/>
      <c r="C39" s="2305" t="s">
        <v>200</v>
      </c>
      <c r="D39" s="3128">
        <v>0</v>
      </c>
      <c r="E39" s="2906">
        <v>0</v>
      </c>
      <c r="F39" s="2906"/>
      <c r="G39" s="3129"/>
      <c r="H39" s="2307"/>
      <c r="I39" s="1421">
        <v>15</v>
      </c>
    </row>
    <row r="40" spans="1:9" ht="10.5" customHeight="1">
      <c r="A40" s="3045">
        <v>16</v>
      </c>
      <c r="B40" s="2565"/>
      <c r="C40" s="2305" t="s">
        <v>201</v>
      </c>
      <c r="D40" s="3128">
        <v>0</v>
      </c>
      <c r="E40" s="2906">
        <v>0</v>
      </c>
      <c r="F40" s="2906"/>
      <c r="G40" s="3129"/>
      <c r="H40" s="2307"/>
      <c r="I40" s="1421">
        <v>16</v>
      </c>
    </row>
    <row r="41" spans="1:9" ht="10.5" customHeight="1">
      <c r="A41" s="3045">
        <v>17</v>
      </c>
      <c r="B41" s="2565"/>
      <c r="C41" s="2305" t="s">
        <v>202</v>
      </c>
      <c r="D41" s="3128">
        <v>0</v>
      </c>
      <c r="E41" s="2906">
        <v>0</v>
      </c>
      <c r="F41" s="2906"/>
      <c r="G41" s="3129"/>
      <c r="H41" s="2307"/>
      <c r="I41" s="1421">
        <v>17</v>
      </c>
    </row>
    <row r="42" spans="1:9" ht="10.5" customHeight="1">
      <c r="A42" s="3045">
        <v>18</v>
      </c>
      <c r="B42" s="2565"/>
      <c r="C42" s="2305" t="s">
        <v>203</v>
      </c>
      <c r="D42" s="3128">
        <v>0</v>
      </c>
      <c r="E42" s="2906">
        <v>0</v>
      </c>
      <c r="F42" s="2906"/>
      <c r="G42" s="3129"/>
      <c r="H42" s="2307"/>
      <c r="I42" s="1421">
        <v>18</v>
      </c>
    </row>
    <row r="43" spans="1:9" ht="10.5" customHeight="1">
      <c r="A43" s="3045">
        <v>19</v>
      </c>
      <c r="B43" s="2565"/>
      <c r="C43" s="2305" t="s">
        <v>204</v>
      </c>
      <c r="D43" s="3128">
        <v>0</v>
      </c>
      <c r="E43" s="2906">
        <v>0</v>
      </c>
      <c r="F43" s="2906"/>
      <c r="G43" s="3129"/>
      <c r="H43" s="2307"/>
      <c r="I43" s="1421">
        <v>19</v>
      </c>
    </row>
    <row r="44" spans="1:9" ht="10.5" customHeight="1">
      <c r="A44" s="3045">
        <v>20</v>
      </c>
      <c r="B44" s="2565"/>
      <c r="C44" s="2305" t="s">
        <v>205</v>
      </c>
      <c r="D44" s="3128">
        <v>83475</v>
      </c>
      <c r="E44" s="2906">
        <v>0</v>
      </c>
      <c r="F44" s="2906"/>
      <c r="G44" s="3129"/>
      <c r="H44" s="2307"/>
      <c r="I44" s="1421">
        <v>20</v>
      </c>
    </row>
    <row r="45" spans="1:9" ht="10.5" customHeight="1">
      <c r="A45" s="3045">
        <v>21</v>
      </c>
      <c r="B45" s="2565"/>
      <c r="C45" s="2305" t="s">
        <v>206</v>
      </c>
      <c r="D45" s="3128">
        <v>651922</v>
      </c>
      <c r="E45" s="2906">
        <v>0</v>
      </c>
      <c r="F45" s="2906"/>
      <c r="G45" s="3129"/>
      <c r="H45" s="2307"/>
      <c r="I45" s="1421">
        <v>21</v>
      </c>
    </row>
    <row r="46" spans="1:9" ht="10.5" customHeight="1">
      <c r="A46" s="3045">
        <v>22</v>
      </c>
      <c r="B46" s="2565"/>
      <c r="C46" s="2305" t="s">
        <v>207</v>
      </c>
      <c r="D46" s="3128">
        <v>0</v>
      </c>
      <c r="E46" s="2906">
        <v>0</v>
      </c>
      <c r="F46" s="2906"/>
      <c r="G46" s="3129"/>
      <c r="H46" s="2307"/>
      <c r="I46" s="1421">
        <v>22</v>
      </c>
    </row>
    <row r="47" spans="1:9" ht="10.5" customHeight="1">
      <c r="A47" s="3045">
        <v>23</v>
      </c>
      <c r="B47" s="2565"/>
      <c r="C47" s="2305" t="s">
        <v>208</v>
      </c>
      <c r="D47" s="3128">
        <v>41106</v>
      </c>
      <c r="E47" s="2906">
        <v>0</v>
      </c>
      <c r="F47" s="2906"/>
      <c r="G47" s="3129"/>
      <c r="H47" s="2307"/>
      <c r="I47" s="1421">
        <v>23</v>
      </c>
    </row>
    <row r="48" spans="1:9" ht="10.5" customHeight="1">
      <c r="A48" s="3045">
        <v>24</v>
      </c>
      <c r="B48" s="2565"/>
      <c r="C48" s="2305" t="s">
        <v>209</v>
      </c>
      <c r="D48" s="3128">
        <v>0</v>
      </c>
      <c r="E48" s="2906">
        <v>0</v>
      </c>
      <c r="F48" s="2906"/>
      <c r="G48" s="3129"/>
      <c r="H48" s="2307"/>
      <c r="I48" s="1421">
        <v>24</v>
      </c>
    </row>
    <row r="49" spans="1:9" ht="10.5" customHeight="1">
      <c r="A49" s="3045">
        <v>25</v>
      </c>
      <c r="B49" s="2565"/>
      <c r="C49" s="2305" t="s">
        <v>210</v>
      </c>
      <c r="D49" s="3128">
        <v>0</v>
      </c>
      <c r="E49" s="2906">
        <v>0</v>
      </c>
      <c r="F49" s="2906"/>
      <c r="G49" s="3129"/>
      <c r="H49" s="2307"/>
      <c r="I49" s="1421">
        <v>25</v>
      </c>
    </row>
    <row r="50" spans="1:9" ht="10.5" customHeight="1">
      <c r="A50" s="3045">
        <v>26</v>
      </c>
      <c r="B50" s="2565"/>
      <c r="C50" s="2305" t="s">
        <v>211</v>
      </c>
      <c r="D50" s="3128">
        <v>0</v>
      </c>
      <c r="E50" s="2906">
        <v>0</v>
      </c>
      <c r="F50" s="2906"/>
      <c r="G50" s="3129"/>
      <c r="H50" s="2307"/>
      <c r="I50" s="1421">
        <v>26</v>
      </c>
    </row>
    <row r="51" spans="1:9" ht="10.5" customHeight="1">
      <c r="A51" s="3045">
        <v>27</v>
      </c>
      <c r="B51" s="2565"/>
      <c r="C51" s="2305" t="s">
        <v>212</v>
      </c>
      <c r="D51" s="3128">
        <v>0</v>
      </c>
      <c r="E51" s="2906">
        <v>0</v>
      </c>
      <c r="F51" s="2906"/>
      <c r="G51" s="3129"/>
      <c r="H51" s="2307"/>
      <c r="I51" s="1421">
        <v>27</v>
      </c>
    </row>
    <row r="52" spans="1:9" ht="10.5" customHeight="1">
      <c r="A52" s="3045">
        <v>28</v>
      </c>
      <c r="B52" s="2565"/>
      <c r="C52" s="2305" t="s">
        <v>213</v>
      </c>
      <c r="D52" s="3128">
        <v>0</v>
      </c>
      <c r="E52" s="2906">
        <v>0</v>
      </c>
      <c r="F52" s="2906"/>
      <c r="G52" s="3129"/>
      <c r="H52" s="2307"/>
      <c r="I52" s="1421">
        <v>28</v>
      </c>
    </row>
    <row r="53" spans="1:9" ht="10.5" customHeight="1">
      <c r="A53" s="3045">
        <v>29</v>
      </c>
      <c r="B53" s="2565"/>
      <c r="C53" s="2305" t="s">
        <v>214</v>
      </c>
      <c r="D53" s="3128">
        <v>0</v>
      </c>
      <c r="E53" s="2906">
        <v>0</v>
      </c>
      <c r="F53" s="2906"/>
      <c r="G53" s="3129"/>
      <c r="H53" s="2307"/>
      <c r="I53" s="1421">
        <v>29</v>
      </c>
    </row>
    <row r="54" spans="1:9" ht="10.5" customHeight="1">
      <c r="A54" s="3045">
        <v>30</v>
      </c>
      <c r="B54" s="2565"/>
      <c r="C54" s="2305" t="s">
        <v>215</v>
      </c>
      <c r="D54" s="3128">
        <v>0</v>
      </c>
      <c r="E54" s="2906">
        <v>0</v>
      </c>
      <c r="F54" s="2906"/>
      <c r="G54" s="3129"/>
      <c r="H54" s="2307"/>
      <c r="I54" s="1421">
        <v>30</v>
      </c>
    </row>
    <row r="55" spans="1:9" ht="10.5" customHeight="1">
      <c r="A55" s="1522">
        <v>31</v>
      </c>
      <c r="B55" s="2637"/>
      <c r="C55" s="2308" t="s">
        <v>216</v>
      </c>
      <c r="D55" s="3128">
        <v>791451</v>
      </c>
      <c r="E55" s="2309">
        <v>0</v>
      </c>
      <c r="F55" s="2310"/>
      <c r="G55" s="3129"/>
      <c r="H55" s="2307"/>
      <c r="I55" s="1421">
        <v>31</v>
      </c>
    </row>
    <row r="56" spans="1:9" ht="10.5" customHeight="1">
      <c r="A56" s="3045">
        <v>32</v>
      </c>
      <c r="B56" s="2565"/>
      <c r="C56" s="2311" t="s">
        <v>217</v>
      </c>
      <c r="D56" s="3128">
        <v>224807</v>
      </c>
      <c r="E56" s="2312">
        <v>0</v>
      </c>
      <c r="F56" s="2906"/>
      <c r="G56" s="3129"/>
      <c r="H56" s="2307"/>
      <c r="I56" s="1421">
        <v>32</v>
      </c>
    </row>
    <row r="57" spans="1:9" ht="10.5" customHeight="1">
      <c r="A57" s="3045">
        <v>33</v>
      </c>
      <c r="B57" s="2565"/>
      <c r="C57" s="2311" t="s">
        <v>218</v>
      </c>
      <c r="D57" s="3128">
        <v>0</v>
      </c>
      <c r="E57" s="2312">
        <v>0</v>
      </c>
      <c r="F57" s="2906"/>
      <c r="G57" s="3129"/>
      <c r="H57" s="2307"/>
      <c r="I57" s="1421">
        <v>33</v>
      </c>
    </row>
    <row r="58" spans="1:9" ht="10.5" customHeight="1">
      <c r="A58" s="3045">
        <v>34</v>
      </c>
      <c r="B58" s="2565"/>
      <c r="C58" s="2311" t="s">
        <v>219</v>
      </c>
      <c r="D58" s="3128">
        <v>0</v>
      </c>
      <c r="E58" s="2312">
        <v>0</v>
      </c>
      <c r="F58" s="2906"/>
      <c r="G58" s="3129"/>
      <c r="H58" s="2307"/>
      <c r="I58" s="1421">
        <v>34</v>
      </c>
    </row>
    <row r="59" spans="1:9" ht="10.5" customHeight="1">
      <c r="A59" s="3045">
        <v>35</v>
      </c>
      <c r="B59" s="2565"/>
      <c r="C59" s="2311" t="s">
        <v>220</v>
      </c>
      <c r="D59" s="3128">
        <v>0</v>
      </c>
      <c r="E59" s="2312">
        <v>0</v>
      </c>
      <c r="F59" s="2906"/>
      <c r="G59" s="3129"/>
      <c r="H59" s="2307"/>
      <c r="I59" s="1421">
        <v>35</v>
      </c>
    </row>
    <row r="60" spans="1:9" ht="10.5" customHeight="1">
      <c r="A60" s="3045">
        <v>36</v>
      </c>
      <c r="B60" s="2565"/>
      <c r="C60" s="2311" t="s">
        <v>221</v>
      </c>
      <c r="D60" s="3128">
        <v>0</v>
      </c>
      <c r="E60" s="2312">
        <v>0</v>
      </c>
      <c r="F60" s="2906"/>
      <c r="G60" s="3129"/>
      <c r="H60" s="2307"/>
      <c r="I60" s="1421">
        <v>36</v>
      </c>
    </row>
    <row r="61" spans="1:9" ht="10.5" customHeight="1">
      <c r="A61" s="3045">
        <v>37</v>
      </c>
      <c r="B61" s="2565"/>
      <c r="C61" s="2311" t="s">
        <v>222</v>
      </c>
      <c r="D61" s="3128">
        <v>2400</v>
      </c>
      <c r="E61" s="2312">
        <v>0</v>
      </c>
      <c r="F61" s="2906"/>
      <c r="G61" s="3129"/>
      <c r="H61" s="2307"/>
      <c r="I61" s="1421">
        <v>37</v>
      </c>
    </row>
    <row r="62" spans="1:9" ht="10.5" customHeight="1">
      <c r="A62" s="3045">
        <v>38</v>
      </c>
      <c r="B62" s="2565"/>
      <c r="C62" s="2311" t="s">
        <v>223</v>
      </c>
      <c r="D62" s="3128">
        <v>726</v>
      </c>
      <c r="E62" s="2312">
        <v>0</v>
      </c>
      <c r="F62" s="2906"/>
      <c r="G62" s="3129"/>
      <c r="H62" s="2307"/>
      <c r="I62" s="1421">
        <v>38</v>
      </c>
    </row>
    <row r="63" spans="1:9" ht="10.5" customHeight="1">
      <c r="A63" s="3045">
        <v>39</v>
      </c>
      <c r="B63" s="2565"/>
      <c r="C63" s="2311" t="s">
        <v>224</v>
      </c>
      <c r="D63" s="3128">
        <v>86727</v>
      </c>
      <c r="E63" s="2312">
        <v>0</v>
      </c>
      <c r="F63" s="2906"/>
      <c r="G63" s="3129"/>
      <c r="H63" s="2307"/>
      <c r="I63" s="1421">
        <v>39</v>
      </c>
    </row>
    <row r="64" spans="1:9" ht="10.5" customHeight="1">
      <c r="A64" s="3045">
        <v>40</v>
      </c>
      <c r="B64" s="2565"/>
      <c r="C64" s="2311" t="s">
        <v>225</v>
      </c>
      <c r="D64" s="3128">
        <v>314660</v>
      </c>
      <c r="E64" s="2127">
        <v>0</v>
      </c>
      <c r="F64" s="2127"/>
      <c r="G64" s="2313"/>
      <c r="H64" s="2307"/>
      <c r="I64" s="1421">
        <v>40</v>
      </c>
    </row>
    <row r="65" spans="1:9" ht="10.5" customHeight="1">
      <c r="A65" s="3045">
        <v>41</v>
      </c>
      <c r="B65" s="2565"/>
      <c r="C65" s="2311" t="s">
        <v>226</v>
      </c>
      <c r="D65" s="3128">
        <v>0</v>
      </c>
      <c r="E65" s="2906">
        <v>0</v>
      </c>
      <c r="F65" s="2906"/>
      <c r="G65" s="3129"/>
      <c r="H65" s="2307"/>
      <c r="I65" s="1421">
        <v>41</v>
      </c>
    </row>
    <row r="66" spans="1:9" ht="10.5" customHeight="1">
      <c r="A66" s="3045">
        <v>42</v>
      </c>
      <c r="B66" s="2565"/>
      <c r="C66" s="2311" t="s">
        <v>227</v>
      </c>
      <c r="D66" s="3128">
        <v>0</v>
      </c>
      <c r="E66" s="2906">
        <v>0</v>
      </c>
      <c r="F66" s="2906"/>
      <c r="G66" s="3129"/>
      <c r="H66" s="2307"/>
      <c r="I66" s="1421">
        <v>42</v>
      </c>
    </row>
    <row r="67" spans="1:9" ht="10.5" customHeight="1">
      <c r="A67" s="3045">
        <v>43</v>
      </c>
      <c r="B67" s="2565"/>
      <c r="C67" s="2311" t="s">
        <v>228</v>
      </c>
      <c r="D67" s="3128">
        <v>15473</v>
      </c>
      <c r="E67" s="2906">
        <v>0</v>
      </c>
      <c r="F67" s="2906"/>
      <c r="G67" s="3129"/>
      <c r="H67" s="2307"/>
      <c r="I67" s="1421">
        <v>43</v>
      </c>
    </row>
    <row r="68" spans="1:9" ht="10.5" customHeight="1" thickBot="1">
      <c r="A68" s="3045">
        <v>44</v>
      </c>
      <c r="B68" s="2565"/>
      <c r="C68" s="2308" t="s">
        <v>229</v>
      </c>
      <c r="D68" s="1961">
        <v>1121584</v>
      </c>
      <c r="E68" s="1962">
        <v>0</v>
      </c>
      <c r="F68" s="1962"/>
      <c r="G68" s="1716"/>
      <c r="H68" s="1717"/>
      <c r="I68" s="1421">
        <v>44</v>
      </c>
    </row>
    <row r="69" spans="1:9" ht="10.5" customHeight="1">
      <c r="A69" s="2111"/>
      <c r="B69" s="2116"/>
      <c r="C69" s="2112"/>
      <c r="D69" s="2112"/>
      <c r="E69" s="2023"/>
      <c r="F69" s="2112"/>
      <c r="H69" s="2112"/>
      <c r="I69" s="2113"/>
    </row>
    <row r="70" spans="1:9" ht="10.5" customHeight="1">
      <c r="A70" s="2111"/>
      <c r="B70" s="2401"/>
      <c r="C70" s="2112"/>
      <c r="D70" s="2112"/>
      <c r="E70" s="2112"/>
      <c r="F70" s="2112"/>
      <c r="H70" s="2112"/>
      <c r="I70" s="2113"/>
    </row>
    <row r="71" spans="1:9" ht="21" customHeight="1">
      <c r="A71" s="2117"/>
      <c r="B71" s="1753"/>
      <c r="C71" s="1753"/>
      <c r="D71" s="1753"/>
      <c r="E71" s="1753"/>
      <c r="F71" s="1753"/>
      <c r="G71" s="1753"/>
      <c r="H71" s="1753"/>
      <c r="I71" s="2565"/>
    </row>
    <row r="72" spans="1:9" ht="21" customHeight="1">
      <c r="A72" s="2112"/>
      <c r="B72" s="2112"/>
      <c r="C72" s="2112"/>
      <c r="D72" s="2112"/>
      <c r="E72" s="2112"/>
      <c r="F72" s="2112"/>
      <c r="H72" s="2112"/>
      <c r="I72" s="2112"/>
    </row>
    <row r="73" spans="1:9">
      <c r="C73" s="2107" t="s">
        <v>3084</v>
      </c>
      <c r="D73" s="2314">
        <v>1121584</v>
      </c>
    </row>
    <row r="75" spans="1:9">
      <c r="D75" s="1720"/>
    </row>
  </sheetData>
  <pageMargins left="0.65" right="0.25" top="0.5" bottom="0.5" header="0.25" footer="0.25"/>
  <pageSetup orientation="portrait" horizontalDpi="1200" verticalDpi="1200" r:id="rId1"/>
  <headerFooter alignWithMargins="0">
    <oddHeader>&amp;L&amp;8Road Initials: UPRR  Year: 2013&amp;R&amp;8 103</oddHeader>
    <oddFooter>&amp;L&amp;8PTC Supplement to Railroad Annual Report R-1</oddFooter>
  </headerFooter>
</worksheet>
</file>

<file path=xl/worksheets/sheet93.xml><?xml version="1.0" encoding="utf-8"?>
<worksheet xmlns="http://schemas.openxmlformats.org/spreadsheetml/2006/main" xmlns:r="http://schemas.openxmlformats.org/officeDocument/2006/relationships">
  <sheetPr codeName="Sheet103"/>
  <dimension ref="A1:Q358"/>
  <sheetViews>
    <sheetView showGridLines="0" zoomScaleNormal="100" zoomScaleSheetLayoutView="75" workbookViewId="0">
      <selection sqref="A1:A17"/>
    </sheetView>
  </sheetViews>
  <sheetFormatPr defaultRowHeight="14.1" customHeight="1"/>
  <cols>
    <col min="1" max="1" width="3.5" style="1702" customWidth="1"/>
    <col min="2" max="2" width="3.25" style="2365" customWidth="1"/>
    <col min="3" max="3" width="4.125" style="2365" customWidth="1"/>
    <col min="4" max="4" width="33.125" style="1702" customWidth="1"/>
    <col min="5" max="11" width="10.125" style="3441" customWidth="1"/>
    <col min="12" max="12" width="3.625" style="2365" customWidth="1"/>
    <col min="13" max="13" width="3.5" style="2365" customWidth="1"/>
    <col min="14" max="14" width="9" style="1702" customWidth="1"/>
    <col min="15" max="16384" width="9" style="1702"/>
  </cols>
  <sheetData>
    <row r="1" spans="1:16" s="2484" customFormat="1" ht="12" customHeight="1">
      <c r="A1" s="3599"/>
      <c r="B1" s="2372"/>
      <c r="C1" s="2388"/>
      <c r="D1" s="2388"/>
      <c r="E1" s="3417"/>
      <c r="F1" s="3417"/>
      <c r="G1" s="3417"/>
      <c r="H1" s="3417"/>
      <c r="I1" s="3145"/>
      <c r="J1" s="3145"/>
      <c r="K1" s="3145"/>
      <c r="L1" s="3146"/>
      <c r="M1" s="3147" t="s">
        <v>3052</v>
      </c>
    </row>
    <row r="2" spans="1:16" s="2484" customFormat="1" ht="12" customHeight="1">
      <c r="A2" s="3599"/>
      <c r="B2" s="3382" t="s">
        <v>306</v>
      </c>
      <c r="C2" s="1562"/>
      <c r="D2" s="1562"/>
      <c r="E2" s="3418"/>
      <c r="F2" s="3418"/>
      <c r="G2" s="3418"/>
      <c r="H2" s="3418"/>
      <c r="I2" s="3418"/>
      <c r="J2" s="3418"/>
      <c r="K2" s="3148"/>
      <c r="L2" s="2387"/>
      <c r="M2" s="3600">
        <v>104</v>
      </c>
    </row>
    <row r="3" spans="1:16" s="2484" customFormat="1" ht="12" customHeight="1">
      <c r="A3" s="3599"/>
      <c r="B3" s="3382" t="s">
        <v>1</v>
      </c>
      <c r="C3" s="1562"/>
      <c r="D3" s="1562"/>
      <c r="E3" s="3418"/>
      <c r="F3" s="3418"/>
      <c r="G3" s="3418"/>
      <c r="H3" s="3418"/>
      <c r="I3" s="3418"/>
      <c r="J3" s="3418"/>
      <c r="K3" s="3418"/>
      <c r="L3" s="2387"/>
      <c r="M3" s="3601"/>
    </row>
    <row r="4" spans="1:16" s="2484" customFormat="1" ht="10.5" customHeight="1">
      <c r="A4" s="3599"/>
      <c r="B4" s="3382"/>
      <c r="C4" s="1562"/>
      <c r="D4" s="1562"/>
      <c r="E4" s="3418"/>
      <c r="F4" s="3418"/>
      <c r="G4" s="3418"/>
      <c r="H4" s="3418"/>
      <c r="I4" s="3418"/>
      <c r="J4" s="3418"/>
      <c r="K4" s="3418"/>
      <c r="L4" s="2387"/>
      <c r="M4" s="3147"/>
    </row>
    <row r="5" spans="1:16" s="2484" customFormat="1" ht="9" customHeight="1">
      <c r="A5" s="3599"/>
      <c r="B5" s="2371"/>
      <c r="C5" s="2368" t="s">
        <v>307</v>
      </c>
      <c r="D5" s="1709"/>
      <c r="E5" s="2687"/>
      <c r="F5" s="2687"/>
      <c r="G5" s="2687"/>
      <c r="H5" s="2687"/>
      <c r="I5" s="2687"/>
      <c r="J5" s="2687"/>
      <c r="K5" s="2687"/>
      <c r="L5" s="2387"/>
      <c r="M5" s="3147"/>
    </row>
    <row r="6" spans="1:16" s="2484" customFormat="1" ht="9" customHeight="1">
      <c r="A6" s="3599"/>
      <c r="B6" s="2371"/>
      <c r="C6" s="2368" t="s">
        <v>308</v>
      </c>
      <c r="D6" s="1709"/>
      <c r="E6" s="2687"/>
      <c r="F6" s="2687"/>
      <c r="G6" s="2687"/>
      <c r="H6" s="2687"/>
      <c r="I6" s="2687"/>
      <c r="J6" s="2687"/>
      <c r="K6" s="2687"/>
      <c r="L6" s="2387"/>
      <c r="M6" s="3147"/>
    </row>
    <row r="7" spans="1:16" s="2484" customFormat="1" ht="11.25" customHeight="1">
      <c r="A7" s="3599"/>
      <c r="B7" s="2928"/>
      <c r="C7" s="2367"/>
      <c r="D7" s="2367"/>
      <c r="E7" s="3419"/>
      <c r="F7" s="3419"/>
      <c r="G7" s="3419"/>
      <c r="H7" s="3419"/>
      <c r="I7" s="3419"/>
      <c r="J7" s="3419"/>
      <c r="K7" s="3419"/>
      <c r="L7" s="3397"/>
      <c r="M7" s="3147"/>
    </row>
    <row r="8" spans="1:16" s="2484" customFormat="1" ht="11.25">
      <c r="A8" s="3599"/>
      <c r="B8" s="2370"/>
      <c r="C8" s="3386"/>
      <c r="D8" s="3386"/>
      <c r="E8" s="3149"/>
      <c r="F8" s="3149" t="s">
        <v>309</v>
      </c>
      <c r="G8" s="3149"/>
      <c r="H8" s="3149"/>
      <c r="I8" s="3149" t="s">
        <v>310</v>
      </c>
      <c r="J8" s="3149"/>
      <c r="K8" s="2922"/>
      <c r="L8" s="2919"/>
      <c r="M8" s="3147"/>
    </row>
    <row r="9" spans="1:16" s="2484" customFormat="1" ht="11.25">
      <c r="A9" s="3599"/>
      <c r="B9" s="2370" t="s">
        <v>7</v>
      </c>
      <c r="C9" s="3386" t="s">
        <v>8</v>
      </c>
      <c r="D9" s="3386"/>
      <c r="E9" s="3149" t="s">
        <v>311</v>
      </c>
      <c r="F9" s="3149" t="s">
        <v>312</v>
      </c>
      <c r="G9" s="3149" t="s">
        <v>313</v>
      </c>
      <c r="H9" s="3149"/>
      <c r="I9" s="3386" t="s">
        <v>314</v>
      </c>
      <c r="J9" s="3149"/>
      <c r="K9" s="2922"/>
      <c r="L9" s="2919" t="s">
        <v>7</v>
      </c>
      <c r="M9" s="3147"/>
    </row>
    <row r="10" spans="1:16" s="2484" customFormat="1" ht="11.25">
      <c r="A10" s="3599"/>
      <c r="B10" s="2370" t="s">
        <v>12</v>
      </c>
      <c r="C10" s="3386" t="s">
        <v>13</v>
      </c>
      <c r="D10" s="3386" t="s">
        <v>315</v>
      </c>
      <c r="E10" s="3149" t="s">
        <v>316</v>
      </c>
      <c r="F10" s="3149" t="s">
        <v>317</v>
      </c>
      <c r="G10" s="3149" t="s">
        <v>318</v>
      </c>
      <c r="H10" s="3149" t="s">
        <v>319</v>
      </c>
      <c r="I10" s="3149" t="s">
        <v>320</v>
      </c>
      <c r="J10" s="3149" t="s">
        <v>321</v>
      </c>
      <c r="K10" s="2922" t="s">
        <v>310</v>
      </c>
      <c r="L10" s="2919" t="s">
        <v>12</v>
      </c>
      <c r="M10" s="3147"/>
    </row>
    <row r="11" spans="1:16" s="2386" customFormat="1" ht="12" thickBot="1">
      <c r="A11" s="3599"/>
      <c r="B11" s="1563"/>
      <c r="C11" s="2369"/>
      <c r="D11" s="2369" t="s">
        <v>21</v>
      </c>
      <c r="E11" s="2369" t="s">
        <v>22</v>
      </c>
      <c r="F11" s="2369" t="s">
        <v>23</v>
      </c>
      <c r="G11" s="2369" t="s">
        <v>168</v>
      </c>
      <c r="H11" s="2369" t="s">
        <v>24</v>
      </c>
      <c r="I11" s="2369" t="s">
        <v>25</v>
      </c>
      <c r="J11" s="2369" t="s">
        <v>26</v>
      </c>
      <c r="K11" s="2369" t="s">
        <v>322</v>
      </c>
      <c r="L11" s="2369"/>
      <c r="M11" s="3147"/>
    </row>
    <row r="12" spans="1:16" s="2484" customFormat="1" ht="12" customHeight="1">
      <c r="A12" s="3599"/>
      <c r="B12" s="2370"/>
      <c r="C12" s="3386"/>
      <c r="D12" s="2405" t="s">
        <v>323</v>
      </c>
      <c r="E12" s="2920"/>
      <c r="F12" s="2406"/>
      <c r="G12" s="2406"/>
      <c r="H12" s="2406"/>
      <c r="I12" s="2406"/>
      <c r="J12" s="2406"/>
      <c r="K12" s="2407"/>
      <c r="L12" s="2370"/>
      <c r="M12" s="3147"/>
    </row>
    <row r="13" spans="1:16" s="2484" customFormat="1" ht="12" customHeight="1">
      <c r="A13" s="3599"/>
      <c r="B13" s="2370"/>
      <c r="C13" s="3386"/>
      <c r="D13" s="2408" t="s">
        <v>324</v>
      </c>
      <c r="E13" s="3420"/>
      <c r="F13" s="3420"/>
      <c r="G13" s="3420"/>
      <c r="H13" s="3420"/>
      <c r="I13" s="3420"/>
      <c r="J13" s="3420"/>
      <c r="K13" s="2409"/>
      <c r="L13" s="2370"/>
      <c r="M13" s="3147"/>
    </row>
    <row r="14" spans="1:16" s="2484" customFormat="1" ht="12" customHeight="1">
      <c r="A14" s="3599"/>
      <c r="B14" s="1563">
        <v>1</v>
      </c>
      <c r="C14" s="2369"/>
      <c r="D14" s="2410" t="s">
        <v>325</v>
      </c>
      <c r="E14" s="2411">
        <v>0</v>
      </c>
      <c r="F14" s="2412">
        <v>0</v>
      </c>
      <c r="G14" s="2412">
        <v>0</v>
      </c>
      <c r="H14" s="2412">
        <v>0</v>
      </c>
      <c r="I14" s="2412">
        <v>0</v>
      </c>
      <c r="J14" s="2412">
        <v>0</v>
      </c>
      <c r="K14" s="1407">
        <v>0</v>
      </c>
      <c r="L14" s="2369">
        <v>1</v>
      </c>
      <c r="M14" s="3147"/>
      <c r="O14" s="1040"/>
      <c r="P14" s="1040"/>
    </row>
    <row r="15" spans="1:16" s="2484" customFormat="1" ht="12" customHeight="1">
      <c r="A15" s="3599"/>
      <c r="B15" s="1563">
        <v>2</v>
      </c>
      <c r="C15" s="2369"/>
      <c r="D15" s="2410" t="s">
        <v>326</v>
      </c>
      <c r="E15" s="2411">
        <v>0</v>
      </c>
      <c r="F15" s="2412">
        <v>0</v>
      </c>
      <c r="G15" s="2412">
        <v>0</v>
      </c>
      <c r="H15" s="2412">
        <v>0</v>
      </c>
      <c r="I15" s="2412">
        <v>0</v>
      </c>
      <c r="J15" s="2412">
        <v>0</v>
      </c>
      <c r="K15" s="1407">
        <v>0</v>
      </c>
      <c r="L15" s="2369">
        <v>2</v>
      </c>
      <c r="M15" s="3147"/>
      <c r="O15" s="1040"/>
      <c r="P15" s="1040"/>
    </row>
    <row r="16" spans="1:16" s="2484" customFormat="1" ht="12" customHeight="1">
      <c r="A16" s="3599"/>
      <c r="B16" s="1563">
        <v>3</v>
      </c>
      <c r="C16" s="2369"/>
      <c r="D16" s="2410" t="s">
        <v>327</v>
      </c>
      <c r="E16" s="2411">
        <v>5036</v>
      </c>
      <c r="F16" s="2412">
        <v>2451</v>
      </c>
      <c r="G16" s="2412">
        <v>6658</v>
      </c>
      <c r="H16" s="2412">
        <v>1274</v>
      </c>
      <c r="I16" s="2412">
        <v>15419</v>
      </c>
      <c r="J16" s="2412">
        <v>0</v>
      </c>
      <c r="K16" s="1407">
        <v>15419</v>
      </c>
      <c r="L16" s="2369">
        <v>3</v>
      </c>
      <c r="M16" s="3147"/>
      <c r="O16" s="1040"/>
      <c r="P16" s="1040"/>
    </row>
    <row r="17" spans="1:16" s="2484" customFormat="1" ht="12" customHeight="1">
      <c r="A17" s="3599"/>
      <c r="B17" s="1563">
        <v>4</v>
      </c>
      <c r="C17" s="2369"/>
      <c r="D17" s="2413" t="s">
        <v>328</v>
      </c>
      <c r="E17" s="2411">
        <v>0</v>
      </c>
      <c r="F17" s="2412">
        <v>0</v>
      </c>
      <c r="G17" s="2412">
        <v>0</v>
      </c>
      <c r="H17" s="2412">
        <v>0</v>
      </c>
      <c r="I17" s="2412">
        <v>0</v>
      </c>
      <c r="J17" s="2412">
        <v>0</v>
      </c>
      <c r="K17" s="1407">
        <v>0</v>
      </c>
      <c r="L17" s="2369">
        <v>4</v>
      </c>
      <c r="M17" s="3147"/>
      <c r="O17" s="1040"/>
      <c r="P17" s="1040"/>
    </row>
    <row r="18" spans="1:16" s="2484" customFormat="1" ht="12" customHeight="1">
      <c r="A18" s="2817"/>
      <c r="B18" s="1563">
        <v>5</v>
      </c>
      <c r="C18" s="2369"/>
      <c r="D18" s="2410" t="s">
        <v>329</v>
      </c>
      <c r="E18" s="2411">
        <v>0</v>
      </c>
      <c r="F18" s="2412">
        <v>0</v>
      </c>
      <c r="G18" s="2412">
        <v>0</v>
      </c>
      <c r="H18" s="2412">
        <v>0</v>
      </c>
      <c r="I18" s="2412">
        <v>0</v>
      </c>
      <c r="J18" s="2412">
        <v>0</v>
      </c>
      <c r="K18" s="1407">
        <v>0</v>
      </c>
      <c r="L18" s="2369">
        <v>5</v>
      </c>
      <c r="M18" s="3147"/>
      <c r="O18" s="1040"/>
      <c r="P18" s="1040"/>
    </row>
    <row r="19" spans="1:16" s="2484" customFormat="1" ht="12" customHeight="1">
      <c r="A19" s="2817"/>
      <c r="B19" s="2370"/>
      <c r="C19" s="3386"/>
      <c r="D19" s="2408" t="s">
        <v>330</v>
      </c>
      <c r="E19" s="3150"/>
      <c r="F19" s="3150"/>
      <c r="G19" s="3150"/>
      <c r="H19" s="3150"/>
      <c r="I19" s="3150"/>
      <c r="J19" s="3150"/>
      <c r="K19" s="3151"/>
      <c r="L19" s="2370"/>
      <c r="M19" s="3147"/>
      <c r="O19" s="1040"/>
      <c r="P19" s="1040"/>
    </row>
    <row r="20" spans="1:16" s="2484" customFormat="1" ht="12" customHeight="1">
      <c r="A20" s="2817"/>
      <c r="B20" s="1563">
        <v>6</v>
      </c>
      <c r="C20" s="2369"/>
      <c r="D20" s="2410" t="s">
        <v>331</v>
      </c>
      <c r="E20" s="2411">
        <v>1</v>
      </c>
      <c r="F20" s="2412">
        <v>0</v>
      </c>
      <c r="G20" s="158">
        <v>0</v>
      </c>
      <c r="H20" s="158">
        <v>0</v>
      </c>
      <c r="I20" s="2411">
        <v>1</v>
      </c>
      <c r="J20" s="2411">
        <v>0</v>
      </c>
      <c r="K20" s="3152">
        <v>1</v>
      </c>
      <c r="L20" s="1563">
        <v>6</v>
      </c>
      <c r="M20" s="3147"/>
      <c r="O20" s="1040"/>
      <c r="P20" s="1040"/>
    </row>
    <row r="21" spans="1:16" s="2484" customFormat="1" ht="12" customHeight="1">
      <c r="A21" s="2817"/>
      <c r="B21" s="1563">
        <v>7</v>
      </c>
      <c r="C21" s="2369"/>
      <c r="D21" s="2410" t="s">
        <v>332</v>
      </c>
      <c r="E21" s="2411">
        <v>0</v>
      </c>
      <c r="F21" s="2412">
        <v>0</v>
      </c>
      <c r="G21" s="158">
        <v>0</v>
      </c>
      <c r="H21" s="158">
        <v>0</v>
      </c>
      <c r="I21" s="2411">
        <v>0</v>
      </c>
      <c r="J21" s="2411">
        <v>0</v>
      </c>
      <c r="K21" s="3152">
        <v>0</v>
      </c>
      <c r="L21" s="1563">
        <v>7</v>
      </c>
      <c r="M21" s="2816"/>
      <c r="O21" s="1040"/>
      <c r="P21" s="1040"/>
    </row>
    <row r="22" spans="1:16" s="2484" customFormat="1" ht="12" customHeight="1">
      <c r="A22" s="2817"/>
      <c r="B22" s="1563">
        <v>8</v>
      </c>
      <c r="C22" s="2369"/>
      <c r="D22" s="2410" t="s">
        <v>333</v>
      </c>
      <c r="E22" s="2411">
        <v>0</v>
      </c>
      <c r="F22" s="2412">
        <v>0</v>
      </c>
      <c r="G22" s="158">
        <v>0</v>
      </c>
      <c r="H22" s="158">
        <v>0</v>
      </c>
      <c r="I22" s="2411">
        <v>0</v>
      </c>
      <c r="J22" s="2411">
        <v>0</v>
      </c>
      <c r="K22" s="3152">
        <v>0</v>
      </c>
      <c r="L22" s="1563">
        <v>8</v>
      </c>
      <c r="M22" s="2816"/>
      <c r="O22" s="1040"/>
      <c r="P22" s="1040"/>
    </row>
    <row r="23" spans="1:16" s="2484" customFormat="1" ht="12" customHeight="1">
      <c r="A23" s="2817"/>
      <c r="B23" s="1563">
        <v>9</v>
      </c>
      <c r="C23" s="2369"/>
      <c r="D23" s="2410" t="s">
        <v>334</v>
      </c>
      <c r="E23" s="2411">
        <v>0</v>
      </c>
      <c r="F23" s="2412">
        <v>0</v>
      </c>
      <c r="G23" s="158">
        <v>0</v>
      </c>
      <c r="H23" s="158">
        <v>0</v>
      </c>
      <c r="I23" s="2411">
        <v>0</v>
      </c>
      <c r="J23" s="2411">
        <v>0</v>
      </c>
      <c r="K23" s="3152">
        <v>0</v>
      </c>
      <c r="L23" s="1563">
        <v>9</v>
      </c>
      <c r="M23" s="2816"/>
      <c r="O23" s="1040"/>
      <c r="P23" s="1040"/>
    </row>
    <row r="24" spans="1:16" s="2484" customFormat="1" ht="12" customHeight="1">
      <c r="A24" s="2817"/>
      <c r="B24" s="1563">
        <v>10</v>
      </c>
      <c r="C24" s="2369"/>
      <c r="D24" s="2410" t="s">
        <v>335</v>
      </c>
      <c r="E24" s="2411">
        <v>0</v>
      </c>
      <c r="F24" s="2412">
        <v>0</v>
      </c>
      <c r="G24" s="158">
        <v>0</v>
      </c>
      <c r="H24" s="158">
        <v>0</v>
      </c>
      <c r="I24" s="2411">
        <v>0</v>
      </c>
      <c r="J24" s="2411">
        <v>0</v>
      </c>
      <c r="K24" s="3152">
        <v>0</v>
      </c>
      <c r="L24" s="1563">
        <v>10</v>
      </c>
      <c r="M24" s="2816"/>
      <c r="O24" s="1040"/>
      <c r="P24" s="1040"/>
    </row>
    <row r="25" spans="1:16" s="2484" customFormat="1" ht="12" customHeight="1">
      <c r="A25" s="2817"/>
      <c r="B25" s="1563">
        <v>11</v>
      </c>
      <c r="C25" s="2369"/>
      <c r="D25" s="2410" t="s">
        <v>336</v>
      </c>
      <c r="E25" s="2411">
        <v>0</v>
      </c>
      <c r="F25" s="2412">
        <v>0</v>
      </c>
      <c r="G25" s="158">
        <v>0</v>
      </c>
      <c r="H25" s="158">
        <v>0</v>
      </c>
      <c r="I25" s="2411">
        <v>0</v>
      </c>
      <c r="J25" s="2411">
        <v>0</v>
      </c>
      <c r="K25" s="3152">
        <v>0</v>
      </c>
      <c r="L25" s="1563">
        <v>11</v>
      </c>
      <c r="M25" s="2816"/>
      <c r="O25" s="1040"/>
      <c r="P25" s="1040"/>
    </row>
    <row r="26" spans="1:16" s="2484" customFormat="1" ht="12" customHeight="1">
      <c r="A26" s="2817"/>
      <c r="B26" s="1563">
        <v>12</v>
      </c>
      <c r="C26" s="2369"/>
      <c r="D26" s="2410" t="s">
        <v>337</v>
      </c>
      <c r="E26" s="2411">
        <v>0</v>
      </c>
      <c r="F26" s="2412">
        <v>0</v>
      </c>
      <c r="G26" s="158">
        <v>0</v>
      </c>
      <c r="H26" s="158">
        <v>0</v>
      </c>
      <c r="I26" s="2411">
        <v>0</v>
      </c>
      <c r="J26" s="2411">
        <v>0</v>
      </c>
      <c r="K26" s="3152">
        <v>0</v>
      </c>
      <c r="L26" s="1563">
        <v>12</v>
      </c>
      <c r="M26" s="2816"/>
      <c r="O26" s="1040"/>
      <c r="P26" s="1040"/>
    </row>
    <row r="27" spans="1:16" s="2484" customFormat="1" ht="12" customHeight="1">
      <c r="A27" s="2817"/>
      <c r="B27" s="1563">
        <v>13</v>
      </c>
      <c r="C27" s="2369"/>
      <c r="D27" s="2410" t="s">
        <v>338</v>
      </c>
      <c r="E27" s="2411">
        <v>0</v>
      </c>
      <c r="F27" s="2412">
        <v>0</v>
      </c>
      <c r="G27" s="158">
        <v>0</v>
      </c>
      <c r="H27" s="158">
        <v>0</v>
      </c>
      <c r="I27" s="2411">
        <v>0</v>
      </c>
      <c r="J27" s="2411">
        <v>0</v>
      </c>
      <c r="K27" s="3152">
        <v>0</v>
      </c>
      <c r="L27" s="1563">
        <v>13</v>
      </c>
      <c r="M27" s="2816"/>
      <c r="O27" s="1040"/>
      <c r="P27" s="1040"/>
    </row>
    <row r="28" spans="1:16" s="2484" customFormat="1" ht="12" customHeight="1">
      <c r="A28" s="2817"/>
      <c r="B28" s="1563">
        <v>14</v>
      </c>
      <c r="C28" s="2369"/>
      <c r="D28" s="2410" t="s">
        <v>339</v>
      </c>
      <c r="E28" s="2411">
        <v>6</v>
      </c>
      <c r="F28" s="2412">
        <v>10</v>
      </c>
      <c r="G28" s="158">
        <v>0</v>
      </c>
      <c r="H28" s="158">
        <v>0</v>
      </c>
      <c r="I28" s="2411">
        <v>16</v>
      </c>
      <c r="J28" s="2411">
        <v>0</v>
      </c>
      <c r="K28" s="3152">
        <v>16</v>
      </c>
      <c r="L28" s="1563">
        <v>14</v>
      </c>
      <c r="M28" s="2816"/>
      <c r="O28" s="1040"/>
      <c r="P28" s="1040"/>
    </row>
    <row r="29" spans="1:16" s="2484" customFormat="1" ht="12" customHeight="1">
      <c r="A29" s="2817"/>
      <c r="B29" s="1563">
        <v>15</v>
      </c>
      <c r="C29" s="2369"/>
      <c r="D29" s="2410" t="s">
        <v>340</v>
      </c>
      <c r="E29" s="2411">
        <v>2</v>
      </c>
      <c r="F29" s="2412">
        <v>3</v>
      </c>
      <c r="G29" s="158">
        <v>0</v>
      </c>
      <c r="H29" s="158">
        <v>0</v>
      </c>
      <c r="I29" s="2411">
        <v>5</v>
      </c>
      <c r="J29" s="2411">
        <v>0</v>
      </c>
      <c r="K29" s="3152">
        <v>5</v>
      </c>
      <c r="L29" s="1563">
        <v>15</v>
      </c>
      <c r="M29" s="2816"/>
      <c r="O29" s="1040"/>
      <c r="P29" s="1040"/>
    </row>
    <row r="30" spans="1:16" s="2484" customFormat="1" ht="12" customHeight="1">
      <c r="A30" s="2817"/>
      <c r="B30" s="1563">
        <v>16</v>
      </c>
      <c r="C30" s="2369"/>
      <c r="D30" s="2410" t="s">
        <v>341</v>
      </c>
      <c r="E30" s="2411">
        <v>0</v>
      </c>
      <c r="F30" s="2412">
        <v>0</v>
      </c>
      <c r="G30" s="158">
        <v>0</v>
      </c>
      <c r="H30" s="158">
        <v>0</v>
      </c>
      <c r="I30" s="2411">
        <v>0</v>
      </c>
      <c r="J30" s="2411">
        <v>0</v>
      </c>
      <c r="K30" s="3152">
        <v>0</v>
      </c>
      <c r="L30" s="1563">
        <v>16</v>
      </c>
      <c r="M30" s="2816"/>
      <c r="O30" s="1040"/>
      <c r="P30" s="1040"/>
    </row>
    <row r="31" spans="1:16" s="2484" customFormat="1" ht="12" customHeight="1">
      <c r="A31" s="3602" t="s">
        <v>3324</v>
      </c>
      <c r="B31" s="1563">
        <v>17</v>
      </c>
      <c r="C31" s="2369"/>
      <c r="D31" s="2410" t="s">
        <v>342</v>
      </c>
      <c r="E31" s="2411">
        <v>0</v>
      </c>
      <c r="F31" s="2412">
        <v>0</v>
      </c>
      <c r="G31" s="158">
        <v>0</v>
      </c>
      <c r="H31" s="158">
        <v>0</v>
      </c>
      <c r="I31" s="2411">
        <v>0</v>
      </c>
      <c r="J31" s="2411">
        <v>0</v>
      </c>
      <c r="K31" s="3152">
        <v>0</v>
      </c>
      <c r="L31" s="1563">
        <v>17</v>
      </c>
      <c r="M31" s="2816"/>
      <c r="O31" s="1040"/>
      <c r="P31" s="1040"/>
    </row>
    <row r="32" spans="1:16" s="2484" customFormat="1" ht="12" customHeight="1">
      <c r="A32" s="3602"/>
      <c r="B32" s="1563">
        <v>18</v>
      </c>
      <c r="C32" s="2369"/>
      <c r="D32" s="2410" t="s">
        <v>343</v>
      </c>
      <c r="E32" s="2411">
        <v>0</v>
      </c>
      <c r="F32" s="2412">
        <v>0</v>
      </c>
      <c r="G32" s="158">
        <v>0</v>
      </c>
      <c r="H32" s="158">
        <v>0</v>
      </c>
      <c r="I32" s="2411">
        <v>0</v>
      </c>
      <c r="J32" s="2411">
        <v>0</v>
      </c>
      <c r="K32" s="3152">
        <v>0</v>
      </c>
      <c r="L32" s="1563">
        <v>18</v>
      </c>
      <c r="M32" s="2816"/>
      <c r="O32" s="1040"/>
      <c r="P32" s="1040"/>
    </row>
    <row r="33" spans="1:16" s="2484" customFormat="1" ht="12" customHeight="1">
      <c r="A33" s="3602"/>
      <c r="B33" s="1563">
        <v>19</v>
      </c>
      <c r="C33" s="2369"/>
      <c r="D33" s="2410" t="s">
        <v>344</v>
      </c>
      <c r="E33" s="2411">
        <v>0</v>
      </c>
      <c r="F33" s="2412">
        <v>0</v>
      </c>
      <c r="G33" s="158">
        <v>0</v>
      </c>
      <c r="H33" s="158">
        <v>0</v>
      </c>
      <c r="I33" s="2411">
        <v>0</v>
      </c>
      <c r="J33" s="2411">
        <v>0</v>
      </c>
      <c r="K33" s="3152">
        <v>0</v>
      </c>
      <c r="L33" s="1563">
        <v>19</v>
      </c>
      <c r="M33" s="2816"/>
      <c r="O33" s="1040"/>
      <c r="P33" s="1040"/>
    </row>
    <row r="34" spans="1:16" s="2484" customFormat="1" ht="12" customHeight="1">
      <c r="A34" s="3602"/>
      <c r="B34" s="1563">
        <v>20</v>
      </c>
      <c r="C34" s="2369"/>
      <c r="D34" s="2410" t="s">
        <v>345</v>
      </c>
      <c r="E34" s="2411">
        <v>0</v>
      </c>
      <c r="F34" s="2412">
        <v>0</v>
      </c>
      <c r="G34" s="158">
        <v>0</v>
      </c>
      <c r="H34" s="158">
        <v>0</v>
      </c>
      <c r="I34" s="2411">
        <v>0</v>
      </c>
      <c r="J34" s="2411">
        <v>0</v>
      </c>
      <c r="K34" s="3152">
        <v>0</v>
      </c>
      <c r="L34" s="1563">
        <v>20</v>
      </c>
      <c r="M34" s="3603" t="s">
        <v>3052</v>
      </c>
      <c r="O34" s="1040"/>
      <c r="P34" s="1040"/>
    </row>
    <row r="35" spans="1:16" s="2484" customFormat="1" ht="12" customHeight="1">
      <c r="A35" s="3602"/>
      <c r="B35" s="1563">
        <v>21</v>
      </c>
      <c r="C35" s="2369"/>
      <c r="D35" s="2410" t="s">
        <v>346</v>
      </c>
      <c r="E35" s="2411">
        <v>27</v>
      </c>
      <c r="F35" s="2412">
        <v>223</v>
      </c>
      <c r="G35" s="158">
        <v>2</v>
      </c>
      <c r="H35" s="158">
        <v>0</v>
      </c>
      <c r="I35" s="2411">
        <v>252</v>
      </c>
      <c r="J35" s="2411">
        <v>0</v>
      </c>
      <c r="K35" s="3152">
        <v>252</v>
      </c>
      <c r="L35" s="1563">
        <v>21</v>
      </c>
      <c r="M35" s="3603"/>
      <c r="O35" s="1040"/>
      <c r="P35" s="1040"/>
    </row>
    <row r="36" spans="1:16" s="2484" customFormat="1" ht="12" customHeight="1">
      <c r="A36" s="3602"/>
      <c r="B36" s="1563">
        <v>22</v>
      </c>
      <c r="C36" s="2369"/>
      <c r="D36" s="2410" t="s">
        <v>347</v>
      </c>
      <c r="E36" s="2411">
        <v>0</v>
      </c>
      <c r="F36" s="2412">
        <v>73</v>
      </c>
      <c r="G36" s="158">
        <v>1</v>
      </c>
      <c r="H36" s="158">
        <v>0</v>
      </c>
      <c r="I36" s="2411">
        <v>74</v>
      </c>
      <c r="J36" s="2411">
        <v>0</v>
      </c>
      <c r="K36" s="3152">
        <v>74</v>
      </c>
      <c r="L36" s="1563">
        <v>22</v>
      </c>
      <c r="M36" s="3603"/>
      <c r="O36" s="1040"/>
      <c r="P36" s="1040"/>
    </row>
    <row r="37" spans="1:16" s="2484" customFormat="1" ht="12" customHeight="1">
      <c r="A37" s="3602"/>
      <c r="B37" s="1563">
        <v>23</v>
      </c>
      <c r="C37" s="2369"/>
      <c r="D37" s="2410" t="s">
        <v>348</v>
      </c>
      <c r="E37" s="2411">
        <v>12</v>
      </c>
      <c r="F37" s="2412">
        <v>11</v>
      </c>
      <c r="G37" s="158">
        <v>0</v>
      </c>
      <c r="H37" s="158">
        <v>0</v>
      </c>
      <c r="I37" s="2411">
        <v>23</v>
      </c>
      <c r="J37" s="2411">
        <v>0</v>
      </c>
      <c r="K37" s="3152">
        <v>23</v>
      </c>
      <c r="L37" s="1563">
        <v>23</v>
      </c>
      <c r="M37" s="3603"/>
      <c r="O37" s="1040"/>
      <c r="P37" s="1040"/>
    </row>
    <row r="38" spans="1:16" s="2484" customFormat="1" ht="12" customHeight="1">
      <c r="A38" s="3602"/>
      <c r="B38" s="1563">
        <v>24</v>
      </c>
      <c r="C38" s="2369"/>
      <c r="D38" s="2410" t="s">
        <v>349</v>
      </c>
      <c r="E38" s="2411">
        <v>14</v>
      </c>
      <c r="F38" s="2412">
        <v>0</v>
      </c>
      <c r="G38" s="158">
        <v>0</v>
      </c>
      <c r="H38" s="158">
        <v>0</v>
      </c>
      <c r="I38" s="2411">
        <v>14</v>
      </c>
      <c r="J38" s="2411">
        <v>0</v>
      </c>
      <c r="K38" s="3152">
        <v>14</v>
      </c>
      <c r="L38" s="1563">
        <v>24</v>
      </c>
      <c r="M38" s="3603"/>
      <c r="O38" s="1040"/>
      <c r="P38" s="1040"/>
    </row>
    <row r="39" spans="1:16" s="2484" customFormat="1" ht="12" customHeight="1">
      <c r="A39" s="3602"/>
      <c r="B39" s="1563">
        <v>25</v>
      </c>
      <c r="C39" s="2369"/>
      <c r="D39" s="2410" t="s">
        <v>350</v>
      </c>
      <c r="E39" s="2411">
        <v>0</v>
      </c>
      <c r="F39" s="2412">
        <v>0</v>
      </c>
      <c r="G39" s="158">
        <v>0</v>
      </c>
      <c r="H39" s="158">
        <v>0</v>
      </c>
      <c r="I39" s="2411">
        <v>0</v>
      </c>
      <c r="J39" s="2411">
        <v>0</v>
      </c>
      <c r="K39" s="3152">
        <v>0</v>
      </c>
      <c r="L39" s="1563">
        <v>25</v>
      </c>
      <c r="M39" s="3603"/>
      <c r="O39" s="1040"/>
      <c r="P39" s="1040"/>
    </row>
    <row r="40" spans="1:16" s="2484" customFormat="1" ht="12" customHeight="1">
      <c r="A40" s="3602"/>
      <c r="B40" s="1563">
        <v>26</v>
      </c>
      <c r="C40" s="2369"/>
      <c r="D40" s="2410" t="s">
        <v>351</v>
      </c>
      <c r="E40" s="2411">
        <v>0</v>
      </c>
      <c r="F40" s="2412">
        <v>0</v>
      </c>
      <c r="G40" s="158">
        <v>0</v>
      </c>
      <c r="H40" s="158">
        <v>0</v>
      </c>
      <c r="I40" s="2411">
        <v>0</v>
      </c>
      <c r="J40" s="2411">
        <v>0</v>
      </c>
      <c r="K40" s="3152">
        <v>0</v>
      </c>
      <c r="L40" s="1563">
        <v>26</v>
      </c>
      <c r="M40" s="3603"/>
      <c r="O40" s="1040"/>
      <c r="P40" s="1040"/>
    </row>
    <row r="41" spans="1:16" s="2484" customFormat="1" ht="12" customHeight="1">
      <c r="A41" s="3602"/>
      <c r="B41" s="1563">
        <v>27</v>
      </c>
      <c r="C41" s="2369"/>
      <c r="D41" s="2410" t="s">
        <v>352</v>
      </c>
      <c r="E41" s="2411">
        <v>0</v>
      </c>
      <c r="F41" s="2412">
        <v>9</v>
      </c>
      <c r="G41" s="158">
        <v>8</v>
      </c>
      <c r="H41" s="158">
        <v>0</v>
      </c>
      <c r="I41" s="2411">
        <v>17</v>
      </c>
      <c r="J41" s="2411">
        <v>0</v>
      </c>
      <c r="K41" s="3152">
        <v>17</v>
      </c>
      <c r="L41" s="1563">
        <v>27</v>
      </c>
      <c r="M41" s="3603"/>
      <c r="O41" s="1040"/>
      <c r="P41" s="1040"/>
    </row>
    <row r="42" spans="1:16" s="2484" customFormat="1" ht="12" customHeight="1">
      <c r="A42" s="3602"/>
      <c r="B42" s="1563">
        <v>28</v>
      </c>
      <c r="C42" s="2369"/>
      <c r="D42" s="2410" t="s">
        <v>353</v>
      </c>
      <c r="E42" s="2411">
        <v>0</v>
      </c>
      <c r="F42" s="2412">
        <v>0</v>
      </c>
      <c r="G42" s="158">
        <v>0</v>
      </c>
      <c r="H42" s="158">
        <v>0</v>
      </c>
      <c r="I42" s="2411">
        <v>0</v>
      </c>
      <c r="J42" s="2411">
        <v>0</v>
      </c>
      <c r="K42" s="3152">
        <v>0</v>
      </c>
      <c r="L42" s="1563">
        <v>28</v>
      </c>
      <c r="M42" s="3603"/>
      <c r="O42" s="1040"/>
      <c r="P42" s="1040"/>
    </row>
    <row r="43" spans="1:16" s="2484" customFormat="1" ht="12" customHeight="1">
      <c r="A43" s="3602"/>
      <c r="B43" s="1563">
        <v>29</v>
      </c>
      <c r="C43" s="2369"/>
      <c r="D43" s="2410" t="s">
        <v>354</v>
      </c>
      <c r="E43" s="2411">
        <v>0</v>
      </c>
      <c r="F43" s="2412">
        <v>0</v>
      </c>
      <c r="G43" s="158">
        <v>0</v>
      </c>
      <c r="H43" s="158">
        <v>0</v>
      </c>
      <c r="I43" s="2411">
        <v>0</v>
      </c>
      <c r="J43" s="2411">
        <v>0</v>
      </c>
      <c r="K43" s="3152">
        <v>0</v>
      </c>
      <c r="L43" s="1563">
        <v>29</v>
      </c>
      <c r="M43" s="3603"/>
      <c r="O43" s="1040"/>
      <c r="P43" s="1040"/>
    </row>
    <row r="44" spans="1:16" s="2484" customFormat="1" ht="12" customHeight="1">
      <c r="A44" s="3602"/>
      <c r="B44" s="3390">
        <v>30</v>
      </c>
      <c r="C44" s="1746"/>
      <c r="D44" s="2413" t="s">
        <v>355</v>
      </c>
      <c r="E44" s="2411">
        <v>0</v>
      </c>
      <c r="F44" s="2412">
        <v>0</v>
      </c>
      <c r="G44" s="158">
        <v>0</v>
      </c>
      <c r="H44" s="158">
        <v>0</v>
      </c>
      <c r="I44" s="2796">
        <v>0</v>
      </c>
      <c r="J44" s="2796">
        <v>0</v>
      </c>
      <c r="K44" s="3022">
        <v>0</v>
      </c>
      <c r="L44" s="3390">
        <v>30</v>
      </c>
      <c r="M44" s="3603"/>
      <c r="O44" s="1040"/>
      <c r="P44" s="1040"/>
    </row>
    <row r="45" spans="1:16" s="2484" customFormat="1" ht="36" customHeight="1">
      <c r="A45" s="3602"/>
      <c r="B45" s="3390"/>
      <c r="C45" s="1746"/>
      <c r="D45" s="3436"/>
      <c r="E45" s="2026"/>
      <c r="F45" s="2796"/>
      <c r="G45" s="2796"/>
      <c r="H45" s="2796"/>
      <c r="I45" s="2796"/>
      <c r="J45" s="2796"/>
      <c r="K45" s="3022"/>
      <c r="L45" s="3390"/>
      <c r="M45" s="3603"/>
      <c r="O45" s="1040"/>
      <c r="P45" s="1040"/>
    </row>
    <row r="46" spans="1:16" s="2484" customFormat="1" ht="6" customHeight="1">
      <c r="A46" s="3599" t="s">
        <v>3324</v>
      </c>
      <c r="B46" s="2372"/>
      <c r="C46" s="2388"/>
      <c r="D46" s="2388"/>
      <c r="E46" s="3417"/>
      <c r="F46" s="3417"/>
      <c r="G46" s="3417"/>
      <c r="H46" s="3417"/>
      <c r="I46" s="3145"/>
      <c r="J46" s="3145"/>
      <c r="K46" s="3145"/>
      <c r="L46" s="3146"/>
      <c r="M46" s="3604" t="s">
        <v>3052</v>
      </c>
      <c r="O46" s="1040"/>
      <c r="P46" s="1040"/>
    </row>
    <row r="47" spans="1:16" s="2484" customFormat="1" ht="12" customHeight="1">
      <c r="A47" s="3599"/>
      <c r="B47" s="3382" t="s">
        <v>2920</v>
      </c>
      <c r="C47" s="1562"/>
      <c r="D47" s="1562"/>
      <c r="E47" s="3418"/>
      <c r="F47" s="3418"/>
      <c r="G47" s="3418"/>
      <c r="H47" s="3418"/>
      <c r="I47" s="3418"/>
      <c r="J47" s="3418"/>
      <c r="K47" s="3148"/>
      <c r="L47" s="2387"/>
      <c r="M47" s="3604"/>
      <c r="O47" s="1040"/>
      <c r="P47" s="1040"/>
    </row>
    <row r="48" spans="1:16" s="2484" customFormat="1" ht="12" customHeight="1">
      <c r="A48" s="3599"/>
      <c r="B48" s="3382" t="s">
        <v>1</v>
      </c>
      <c r="C48" s="1562"/>
      <c r="D48" s="1562"/>
      <c r="E48" s="3418"/>
      <c r="F48" s="3418"/>
      <c r="G48" s="3418"/>
      <c r="H48" s="3418"/>
      <c r="I48" s="3418"/>
      <c r="J48" s="3418"/>
      <c r="K48" s="3418"/>
      <c r="L48" s="2387"/>
      <c r="M48" s="3604"/>
      <c r="O48" s="1040"/>
      <c r="P48" s="1040"/>
    </row>
    <row r="49" spans="1:16" s="2484" customFormat="1" ht="6" customHeight="1">
      <c r="A49" s="3599"/>
      <c r="B49" s="3382"/>
      <c r="C49" s="1562"/>
      <c r="D49" s="1562"/>
      <c r="E49" s="3418"/>
      <c r="F49" s="3418"/>
      <c r="G49" s="3418"/>
      <c r="H49" s="3418"/>
      <c r="I49" s="3418"/>
      <c r="J49" s="3418"/>
      <c r="K49" s="3418"/>
      <c r="L49" s="2387"/>
      <c r="M49" s="3604"/>
      <c r="O49" s="1040"/>
      <c r="P49" s="1040"/>
    </row>
    <row r="50" spans="1:16" s="2484" customFormat="1" ht="9" customHeight="1">
      <c r="A50" s="3599"/>
      <c r="B50" s="2371"/>
      <c r="C50" s="2368" t="s">
        <v>307</v>
      </c>
      <c r="D50" s="1709"/>
      <c r="E50" s="2687"/>
      <c r="F50" s="2687"/>
      <c r="G50" s="2687"/>
      <c r="H50" s="2687"/>
      <c r="I50" s="2687"/>
      <c r="J50" s="2687"/>
      <c r="K50" s="2687"/>
      <c r="L50" s="2387"/>
      <c r="M50" s="3604"/>
      <c r="O50" s="1040"/>
      <c r="P50" s="1040"/>
    </row>
    <row r="51" spans="1:16" s="2484" customFormat="1" ht="9" customHeight="1">
      <c r="A51" s="3599"/>
      <c r="B51" s="2371"/>
      <c r="C51" s="2368" t="s">
        <v>308</v>
      </c>
      <c r="D51" s="1709"/>
      <c r="E51" s="2687"/>
      <c r="F51" s="2687"/>
      <c r="G51" s="2687"/>
      <c r="H51" s="2687"/>
      <c r="I51" s="2687"/>
      <c r="J51" s="2687"/>
      <c r="K51" s="2687"/>
      <c r="L51" s="2387"/>
      <c r="M51" s="3604"/>
      <c r="O51" s="1040"/>
      <c r="P51" s="1040"/>
    </row>
    <row r="52" spans="1:16" s="2484" customFormat="1" ht="6" customHeight="1">
      <c r="A52" s="3599"/>
      <c r="B52" s="2928"/>
      <c r="C52" s="2367"/>
      <c r="D52" s="2367"/>
      <c r="E52" s="3419"/>
      <c r="F52" s="3419"/>
      <c r="G52" s="3419"/>
      <c r="H52" s="3419"/>
      <c r="I52" s="3419"/>
      <c r="J52" s="3419"/>
      <c r="K52" s="3419"/>
      <c r="L52" s="3397"/>
      <c r="M52" s="3604"/>
      <c r="O52" s="1040"/>
      <c r="P52" s="1040"/>
    </row>
    <row r="53" spans="1:16" s="2484" customFormat="1" ht="11.25">
      <c r="A53" s="3599"/>
      <c r="B53" s="2370"/>
      <c r="C53" s="3386"/>
      <c r="D53" s="3386"/>
      <c r="E53" s="3149"/>
      <c r="F53" s="3149" t="s">
        <v>309</v>
      </c>
      <c r="G53" s="3149"/>
      <c r="H53" s="3149"/>
      <c r="I53" s="3149" t="s">
        <v>310</v>
      </c>
      <c r="J53" s="3149"/>
      <c r="K53" s="2922"/>
      <c r="L53" s="2919"/>
      <c r="M53" s="3604"/>
      <c r="O53" s="1040"/>
      <c r="P53" s="1040"/>
    </row>
    <row r="54" spans="1:16" s="2484" customFormat="1" ht="11.25">
      <c r="A54" s="3599"/>
      <c r="B54" s="2370" t="s">
        <v>7</v>
      </c>
      <c r="C54" s="3386" t="s">
        <v>8</v>
      </c>
      <c r="D54" s="3386"/>
      <c r="E54" s="3149" t="s">
        <v>311</v>
      </c>
      <c r="F54" s="3149" t="s">
        <v>312</v>
      </c>
      <c r="G54" s="3149" t="s">
        <v>313</v>
      </c>
      <c r="H54" s="3149"/>
      <c r="I54" s="3386" t="s">
        <v>314</v>
      </c>
      <c r="J54" s="3149"/>
      <c r="K54" s="2922"/>
      <c r="L54" s="2919" t="s">
        <v>7</v>
      </c>
      <c r="M54" s="3604"/>
      <c r="O54" s="1040"/>
      <c r="P54" s="1040"/>
    </row>
    <row r="55" spans="1:16" s="2484" customFormat="1" ht="11.25">
      <c r="A55" s="3599"/>
      <c r="B55" s="2370" t="s">
        <v>12</v>
      </c>
      <c r="C55" s="3386" t="s">
        <v>13</v>
      </c>
      <c r="D55" s="3386" t="s">
        <v>315</v>
      </c>
      <c r="E55" s="3149" t="s">
        <v>316</v>
      </c>
      <c r="F55" s="3149" t="s">
        <v>317</v>
      </c>
      <c r="G55" s="3149" t="s">
        <v>318</v>
      </c>
      <c r="H55" s="3149" t="s">
        <v>319</v>
      </c>
      <c r="I55" s="3149" t="s">
        <v>320</v>
      </c>
      <c r="J55" s="3149" t="s">
        <v>321</v>
      </c>
      <c r="K55" s="2922" t="s">
        <v>310</v>
      </c>
      <c r="L55" s="2919" t="s">
        <v>12</v>
      </c>
      <c r="M55" s="3604"/>
      <c r="O55" s="1040"/>
      <c r="P55" s="1040"/>
    </row>
    <row r="56" spans="1:16" s="2386" customFormat="1" ht="11.25">
      <c r="A56" s="3599"/>
      <c r="B56" s="1563"/>
      <c r="C56" s="2369"/>
      <c r="D56" s="2369" t="s">
        <v>21</v>
      </c>
      <c r="E56" s="2369" t="s">
        <v>22</v>
      </c>
      <c r="F56" s="2369" t="s">
        <v>23</v>
      </c>
      <c r="G56" s="2369" t="s">
        <v>168</v>
      </c>
      <c r="H56" s="2369" t="s">
        <v>24</v>
      </c>
      <c r="I56" s="2369" t="s">
        <v>25</v>
      </c>
      <c r="J56" s="2369" t="s">
        <v>26</v>
      </c>
      <c r="K56" s="2369" t="s">
        <v>322</v>
      </c>
      <c r="L56" s="2369"/>
      <c r="M56" s="3604"/>
      <c r="O56" s="1040"/>
      <c r="P56" s="1040"/>
    </row>
    <row r="57" spans="1:16" s="2484" customFormat="1" ht="12" customHeight="1">
      <c r="A57" s="3599"/>
      <c r="B57" s="2370"/>
      <c r="C57" s="3386"/>
      <c r="D57" s="2405" t="s">
        <v>356</v>
      </c>
      <c r="E57" s="2027" t="s">
        <v>357</v>
      </c>
      <c r="F57" s="3150" t="s">
        <v>357</v>
      </c>
      <c r="G57" s="3150" t="s">
        <v>357</v>
      </c>
      <c r="H57" s="3150" t="s">
        <v>357</v>
      </c>
      <c r="I57" s="3150"/>
      <c r="J57" s="3150"/>
      <c r="K57" s="3151"/>
      <c r="L57" s="2370"/>
      <c r="M57" s="3604"/>
      <c r="O57" s="1040"/>
      <c r="P57" s="1040"/>
    </row>
    <row r="58" spans="1:16" s="2484" customFormat="1" ht="12" customHeight="1">
      <c r="A58" s="3599"/>
      <c r="B58" s="1563">
        <v>101</v>
      </c>
      <c r="C58" s="2369"/>
      <c r="D58" s="2410" t="s">
        <v>358</v>
      </c>
      <c r="E58" s="2411">
        <v>0</v>
      </c>
      <c r="F58" s="2412">
        <v>0</v>
      </c>
      <c r="G58" s="2412">
        <v>0</v>
      </c>
      <c r="H58" s="2412">
        <v>0</v>
      </c>
      <c r="I58" s="2411">
        <v>0</v>
      </c>
      <c r="J58" s="2411">
        <v>0</v>
      </c>
      <c r="K58" s="3152">
        <v>0</v>
      </c>
      <c r="L58" s="1563">
        <v>101</v>
      </c>
      <c r="M58" s="3604"/>
      <c r="O58" s="1040"/>
      <c r="P58" s="1040"/>
    </row>
    <row r="59" spans="1:16" s="2484" customFormat="1" ht="12" customHeight="1">
      <c r="A59" s="3599"/>
      <c r="B59" s="1563">
        <v>102</v>
      </c>
      <c r="C59" s="2369"/>
      <c r="D59" s="2410" t="s">
        <v>359</v>
      </c>
      <c r="E59" s="2411">
        <v>0</v>
      </c>
      <c r="F59" s="2412">
        <v>0</v>
      </c>
      <c r="G59" s="2412">
        <v>0</v>
      </c>
      <c r="H59" s="2412">
        <v>0</v>
      </c>
      <c r="I59" s="2411">
        <v>0</v>
      </c>
      <c r="J59" s="2411">
        <v>0</v>
      </c>
      <c r="K59" s="3152">
        <v>0</v>
      </c>
      <c r="L59" s="1563">
        <v>102</v>
      </c>
      <c r="M59" s="3604"/>
      <c r="O59" s="1040"/>
      <c r="P59" s="1040"/>
    </row>
    <row r="60" spans="1:16" s="2484" customFormat="1" ht="12" customHeight="1">
      <c r="A60" s="3599"/>
      <c r="B60" s="1563">
        <v>103</v>
      </c>
      <c r="C60" s="2369"/>
      <c r="D60" s="2410" t="s">
        <v>360</v>
      </c>
      <c r="E60" s="2411">
        <v>0</v>
      </c>
      <c r="F60" s="2412">
        <v>0</v>
      </c>
      <c r="G60" s="2412">
        <v>0</v>
      </c>
      <c r="H60" s="2412">
        <v>0</v>
      </c>
      <c r="I60" s="2411">
        <v>0</v>
      </c>
      <c r="J60" s="2411">
        <v>0</v>
      </c>
      <c r="K60" s="3152">
        <v>0</v>
      </c>
      <c r="L60" s="1563">
        <v>103</v>
      </c>
      <c r="M60" s="3604"/>
      <c r="O60" s="1040"/>
      <c r="P60" s="1040"/>
    </row>
    <row r="61" spans="1:16" s="2484" customFormat="1" ht="12" customHeight="1">
      <c r="A61" s="3599"/>
      <c r="B61" s="1563">
        <v>104</v>
      </c>
      <c r="C61" s="2369"/>
      <c r="D61" s="2410" t="s">
        <v>361</v>
      </c>
      <c r="E61" s="2411">
        <v>0</v>
      </c>
      <c r="F61" s="2412">
        <v>0</v>
      </c>
      <c r="G61" s="2412">
        <v>0</v>
      </c>
      <c r="H61" s="2412">
        <v>0</v>
      </c>
      <c r="I61" s="2411">
        <v>0</v>
      </c>
      <c r="J61" s="2411">
        <v>0</v>
      </c>
      <c r="K61" s="3152">
        <v>0</v>
      </c>
      <c r="L61" s="1563">
        <v>104</v>
      </c>
      <c r="M61" s="3604"/>
      <c r="O61" s="1040"/>
      <c r="P61" s="1040"/>
    </row>
    <row r="62" spans="1:16" s="2484" customFormat="1" ht="12" customHeight="1">
      <c r="A62" s="3599"/>
      <c r="B62" s="1563">
        <v>105</v>
      </c>
      <c r="C62" s="2369"/>
      <c r="D62" s="2410" t="s">
        <v>362</v>
      </c>
      <c r="E62" s="2411">
        <v>0</v>
      </c>
      <c r="F62" s="2412">
        <v>0</v>
      </c>
      <c r="G62" s="2412">
        <v>0</v>
      </c>
      <c r="H62" s="2412">
        <v>0</v>
      </c>
      <c r="I62" s="2411">
        <v>0</v>
      </c>
      <c r="J62" s="2411">
        <v>0</v>
      </c>
      <c r="K62" s="3152">
        <v>0</v>
      </c>
      <c r="L62" s="1563">
        <v>105</v>
      </c>
      <c r="M62" s="3604"/>
      <c r="O62" s="1040"/>
      <c r="P62" s="1040"/>
    </row>
    <row r="63" spans="1:16" s="2484" customFormat="1" ht="12" customHeight="1">
      <c r="A63" s="3599"/>
      <c r="B63" s="1563">
        <v>106</v>
      </c>
      <c r="C63" s="2369"/>
      <c r="D63" s="2410" t="s">
        <v>363</v>
      </c>
      <c r="E63" s="2411">
        <v>0</v>
      </c>
      <c r="F63" s="2412">
        <v>0</v>
      </c>
      <c r="G63" s="2412">
        <v>0</v>
      </c>
      <c r="H63" s="2412">
        <v>0</v>
      </c>
      <c r="I63" s="2411">
        <v>0</v>
      </c>
      <c r="J63" s="2411">
        <v>0</v>
      </c>
      <c r="K63" s="3152">
        <v>0</v>
      </c>
      <c r="L63" s="1563">
        <v>106</v>
      </c>
      <c r="M63" s="3604"/>
      <c r="O63" s="1040"/>
      <c r="P63" s="1040"/>
    </row>
    <row r="64" spans="1:16" s="2484" customFormat="1" ht="12" customHeight="1">
      <c r="A64" s="3599"/>
      <c r="B64" s="1563">
        <v>107</v>
      </c>
      <c r="C64" s="2369"/>
      <c r="D64" s="2410" t="s">
        <v>364</v>
      </c>
      <c r="E64" s="2411">
        <v>0</v>
      </c>
      <c r="F64" s="2412">
        <v>0</v>
      </c>
      <c r="G64" s="2412">
        <v>0</v>
      </c>
      <c r="H64" s="2412">
        <v>0</v>
      </c>
      <c r="I64" s="2411">
        <v>0</v>
      </c>
      <c r="J64" s="2411">
        <v>0</v>
      </c>
      <c r="K64" s="3152">
        <v>0</v>
      </c>
      <c r="L64" s="1563">
        <v>107</v>
      </c>
      <c r="M64" s="3604"/>
      <c r="O64" s="1040"/>
      <c r="P64" s="1040"/>
    </row>
    <row r="65" spans="1:16" s="2484" customFormat="1" ht="12" customHeight="1">
      <c r="B65" s="1563">
        <v>108</v>
      </c>
      <c r="C65" s="2369"/>
      <c r="D65" s="2410" t="s">
        <v>365</v>
      </c>
      <c r="E65" s="2411">
        <v>0</v>
      </c>
      <c r="F65" s="2412">
        <v>0</v>
      </c>
      <c r="G65" s="2412">
        <v>0</v>
      </c>
      <c r="H65" s="2412">
        <v>0</v>
      </c>
      <c r="I65" s="2411">
        <v>0</v>
      </c>
      <c r="J65" s="2411">
        <v>0</v>
      </c>
      <c r="K65" s="3152">
        <v>0</v>
      </c>
      <c r="L65" s="1563">
        <v>108</v>
      </c>
      <c r="M65" s="3604"/>
      <c r="O65" s="1040"/>
      <c r="P65" s="1040"/>
    </row>
    <row r="66" spans="1:16" s="2484" customFormat="1" ht="12" customHeight="1">
      <c r="B66" s="1563">
        <v>109</v>
      </c>
      <c r="C66" s="2369"/>
      <c r="D66" s="2410" t="s">
        <v>366</v>
      </c>
      <c r="E66" s="2411">
        <v>0</v>
      </c>
      <c r="F66" s="2412">
        <v>13</v>
      </c>
      <c r="G66" s="2412">
        <v>0</v>
      </c>
      <c r="H66" s="2412">
        <v>0</v>
      </c>
      <c r="I66" s="2411">
        <v>13</v>
      </c>
      <c r="J66" s="2411">
        <v>0</v>
      </c>
      <c r="K66" s="3152">
        <v>13</v>
      </c>
      <c r="L66" s="1563">
        <v>109</v>
      </c>
      <c r="M66" s="2386"/>
      <c r="O66" s="1040"/>
      <c r="P66" s="1040"/>
    </row>
    <row r="67" spans="1:16" s="2484" customFormat="1" ht="12" customHeight="1">
      <c r="B67" s="1563">
        <v>110</v>
      </c>
      <c r="C67" s="2369"/>
      <c r="D67" s="2410" t="s">
        <v>367</v>
      </c>
      <c r="E67" s="2411">
        <v>0</v>
      </c>
      <c r="F67" s="2412">
        <v>0</v>
      </c>
      <c r="G67" s="2412">
        <v>0</v>
      </c>
      <c r="H67" s="2412">
        <v>0</v>
      </c>
      <c r="I67" s="2411">
        <v>0</v>
      </c>
      <c r="J67" s="2411">
        <v>0</v>
      </c>
      <c r="K67" s="3152">
        <v>0</v>
      </c>
      <c r="L67" s="1563">
        <v>110</v>
      </c>
      <c r="M67" s="2386"/>
      <c r="O67" s="1040"/>
      <c r="P67" s="1040"/>
    </row>
    <row r="68" spans="1:16" s="2484" customFormat="1" ht="12" customHeight="1">
      <c r="B68" s="1563">
        <v>111</v>
      </c>
      <c r="C68" s="2369"/>
      <c r="D68" s="2410" t="s">
        <v>368</v>
      </c>
      <c r="E68" s="2411">
        <v>0</v>
      </c>
      <c r="F68" s="2412">
        <v>0</v>
      </c>
      <c r="G68" s="2412">
        <v>0</v>
      </c>
      <c r="H68" s="2412">
        <v>0</v>
      </c>
      <c r="I68" s="2411">
        <v>0</v>
      </c>
      <c r="J68" s="2411">
        <v>0</v>
      </c>
      <c r="K68" s="3152">
        <v>0</v>
      </c>
      <c r="L68" s="1563">
        <v>111</v>
      </c>
      <c r="M68" s="2386"/>
      <c r="O68" s="1040"/>
      <c r="P68" s="1040"/>
    </row>
    <row r="69" spans="1:16" s="2484" customFormat="1" ht="12" customHeight="1">
      <c r="B69" s="1563">
        <v>112</v>
      </c>
      <c r="C69" s="2369"/>
      <c r="D69" s="2410" t="s">
        <v>369</v>
      </c>
      <c r="E69" s="2411">
        <v>0</v>
      </c>
      <c r="F69" s="2412">
        <v>0</v>
      </c>
      <c r="G69" s="2412">
        <v>0</v>
      </c>
      <c r="H69" s="2411">
        <v>839</v>
      </c>
      <c r="I69" s="2411">
        <v>839</v>
      </c>
      <c r="J69" s="2412">
        <v>0</v>
      </c>
      <c r="K69" s="3152">
        <v>839</v>
      </c>
      <c r="L69" s="1563">
        <v>112</v>
      </c>
      <c r="M69" s="2386"/>
      <c r="O69" s="1040"/>
      <c r="P69" s="1040"/>
    </row>
    <row r="70" spans="1:16" s="2484" customFormat="1" ht="12" customHeight="1">
      <c r="B70" s="1563">
        <v>113</v>
      </c>
      <c r="C70" s="2369"/>
      <c r="D70" s="2410" t="s">
        <v>371</v>
      </c>
      <c r="E70" s="2411">
        <v>0</v>
      </c>
      <c r="F70" s="2412">
        <v>0</v>
      </c>
      <c r="G70" s="2412">
        <v>0</v>
      </c>
      <c r="H70" s="2411">
        <v>271</v>
      </c>
      <c r="I70" s="2411">
        <v>271</v>
      </c>
      <c r="J70" s="2412">
        <v>0</v>
      </c>
      <c r="K70" s="3152">
        <v>271</v>
      </c>
      <c r="L70" s="1563">
        <v>113</v>
      </c>
      <c r="M70" s="2386"/>
      <c r="O70" s="1040"/>
      <c r="P70" s="1040"/>
    </row>
    <row r="71" spans="1:16" s="2484" customFormat="1" ht="12" customHeight="1">
      <c r="B71" s="1563">
        <v>114</v>
      </c>
      <c r="C71" s="2369"/>
      <c r="D71" s="2410" t="s">
        <v>372</v>
      </c>
      <c r="E71" s="2411">
        <v>0</v>
      </c>
      <c r="F71" s="2412">
        <v>0</v>
      </c>
      <c r="G71" s="2412">
        <v>0</v>
      </c>
      <c r="H71" s="2411">
        <v>443</v>
      </c>
      <c r="I71" s="2411">
        <v>443</v>
      </c>
      <c r="J71" s="2412">
        <v>0</v>
      </c>
      <c r="K71" s="3152">
        <v>443</v>
      </c>
      <c r="L71" s="1563">
        <v>114</v>
      </c>
      <c r="M71" s="2386"/>
      <c r="O71" s="1040"/>
      <c r="P71" s="1040"/>
    </row>
    <row r="72" spans="1:16" s="2484" customFormat="1" ht="12" customHeight="1">
      <c r="B72" s="1563">
        <v>115</v>
      </c>
      <c r="C72" s="2369"/>
      <c r="D72" s="2410" t="s">
        <v>373</v>
      </c>
      <c r="E72" s="2411">
        <v>0</v>
      </c>
      <c r="F72" s="2412">
        <v>0</v>
      </c>
      <c r="G72" s="2412">
        <v>0</v>
      </c>
      <c r="H72" s="2411">
        <v>0</v>
      </c>
      <c r="I72" s="2411">
        <v>0</v>
      </c>
      <c r="J72" s="2412">
        <v>0</v>
      </c>
      <c r="K72" s="3152">
        <v>0</v>
      </c>
      <c r="L72" s="1563">
        <v>115</v>
      </c>
      <c r="M72" s="2386"/>
      <c r="O72" s="1040"/>
      <c r="P72" s="1040"/>
    </row>
    <row r="73" spans="1:16" s="2484" customFormat="1" ht="12" customHeight="1">
      <c r="B73" s="1563">
        <v>116</v>
      </c>
      <c r="C73" s="2369"/>
      <c r="D73" s="2410" t="s">
        <v>374</v>
      </c>
      <c r="E73" s="2411">
        <v>0</v>
      </c>
      <c r="F73" s="2412">
        <v>0</v>
      </c>
      <c r="G73" s="2412">
        <v>0</v>
      </c>
      <c r="H73" s="2411">
        <v>0</v>
      </c>
      <c r="I73" s="2411">
        <v>0</v>
      </c>
      <c r="J73" s="2412">
        <v>0</v>
      </c>
      <c r="K73" s="3152">
        <v>0</v>
      </c>
      <c r="L73" s="1563">
        <v>116</v>
      </c>
      <c r="M73" s="2386"/>
      <c r="O73" s="1040"/>
      <c r="P73" s="1040"/>
    </row>
    <row r="74" spans="1:16" s="2484" customFormat="1" ht="12" customHeight="1">
      <c r="B74" s="1563">
        <v>117</v>
      </c>
      <c r="C74" s="2369"/>
      <c r="D74" s="2410" t="s">
        <v>375</v>
      </c>
      <c r="E74" s="2411">
        <v>0</v>
      </c>
      <c r="F74" s="2412">
        <v>0</v>
      </c>
      <c r="G74" s="2412">
        <v>0</v>
      </c>
      <c r="H74" s="2411">
        <v>0</v>
      </c>
      <c r="I74" s="2411">
        <v>0</v>
      </c>
      <c r="J74" s="2412">
        <v>0</v>
      </c>
      <c r="K74" s="3152">
        <v>0</v>
      </c>
      <c r="L74" s="1563">
        <v>117</v>
      </c>
      <c r="M74" s="2386"/>
      <c r="O74" s="1040"/>
      <c r="P74" s="1040"/>
    </row>
    <row r="75" spans="1:16" s="2484" customFormat="1" ht="12" customHeight="1">
      <c r="A75" s="2028"/>
      <c r="B75" s="1563">
        <v>118</v>
      </c>
      <c r="C75" s="2369"/>
      <c r="D75" s="2410" t="s">
        <v>376</v>
      </c>
      <c r="E75" s="2411">
        <v>0</v>
      </c>
      <c r="F75" s="2412">
        <v>0</v>
      </c>
      <c r="G75" s="2411">
        <v>0</v>
      </c>
      <c r="H75" s="2412">
        <v>0</v>
      </c>
      <c r="I75" s="2411">
        <v>0</v>
      </c>
      <c r="J75" s="2412">
        <v>0</v>
      </c>
      <c r="K75" s="3152">
        <v>0</v>
      </c>
      <c r="L75" s="1563">
        <v>118</v>
      </c>
      <c r="M75" s="2386"/>
      <c r="O75" s="1040"/>
      <c r="P75" s="1040"/>
    </row>
    <row r="76" spans="1:16" s="2484" customFormat="1" ht="12" customHeight="1">
      <c r="A76" s="2028"/>
      <c r="B76" s="1563">
        <v>119</v>
      </c>
      <c r="C76" s="2369"/>
      <c r="D76" s="2410" t="s">
        <v>377</v>
      </c>
      <c r="E76" s="2411">
        <v>0</v>
      </c>
      <c r="F76" s="2412">
        <v>0</v>
      </c>
      <c r="G76" s="2411">
        <v>0</v>
      </c>
      <c r="H76" s="2412">
        <v>0</v>
      </c>
      <c r="I76" s="2411">
        <v>0</v>
      </c>
      <c r="J76" s="2412">
        <v>0</v>
      </c>
      <c r="K76" s="3152">
        <v>0</v>
      </c>
      <c r="L76" s="1563">
        <v>119</v>
      </c>
      <c r="M76" s="2386"/>
      <c r="O76" s="1040"/>
      <c r="P76" s="1040"/>
    </row>
    <row r="77" spans="1:16" s="2484" customFormat="1" ht="12" customHeight="1">
      <c r="A77" s="2028"/>
      <c r="B77" s="1563">
        <v>120</v>
      </c>
      <c r="C77" s="2369"/>
      <c r="D77" s="2410" t="s">
        <v>378</v>
      </c>
      <c r="E77" s="2411">
        <v>0</v>
      </c>
      <c r="F77" s="2412">
        <v>0</v>
      </c>
      <c r="G77" s="2411">
        <v>0</v>
      </c>
      <c r="H77" s="2412">
        <v>0</v>
      </c>
      <c r="I77" s="2411">
        <v>0</v>
      </c>
      <c r="J77" s="2412">
        <v>0</v>
      </c>
      <c r="K77" s="3152">
        <v>0</v>
      </c>
      <c r="L77" s="1563">
        <v>120</v>
      </c>
      <c r="M77" s="2386"/>
      <c r="O77" s="1040"/>
      <c r="P77" s="1040"/>
    </row>
    <row r="78" spans="1:16" s="2484" customFormat="1" ht="12" customHeight="1">
      <c r="A78" s="3605"/>
      <c r="B78" s="1563">
        <v>121</v>
      </c>
      <c r="C78" s="2369"/>
      <c r="D78" s="2410" t="s">
        <v>379</v>
      </c>
      <c r="E78" s="2411">
        <v>0</v>
      </c>
      <c r="F78" s="2412">
        <v>0</v>
      </c>
      <c r="G78" s="2412">
        <v>0</v>
      </c>
      <c r="H78" s="2412">
        <v>0</v>
      </c>
      <c r="I78" s="2411">
        <v>0</v>
      </c>
      <c r="J78" s="2412">
        <v>0</v>
      </c>
      <c r="K78" s="3152">
        <v>0</v>
      </c>
      <c r="L78" s="1563">
        <v>121</v>
      </c>
      <c r="M78" s="2386"/>
      <c r="O78" s="1040"/>
      <c r="P78" s="1040"/>
    </row>
    <row r="79" spans="1:16" s="2484" customFormat="1" ht="12" customHeight="1">
      <c r="A79" s="3605"/>
      <c r="B79" s="1563">
        <v>122</v>
      </c>
      <c r="C79" s="2369"/>
      <c r="D79" s="2410" t="s">
        <v>380</v>
      </c>
      <c r="E79" s="2411">
        <v>0</v>
      </c>
      <c r="F79" s="2412">
        <v>0</v>
      </c>
      <c r="G79" s="2412">
        <v>0</v>
      </c>
      <c r="H79" s="2412">
        <v>0</v>
      </c>
      <c r="I79" s="2411">
        <v>0</v>
      </c>
      <c r="J79" s="2412">
        <v>0</v>
      </c>
      <c r="K79" s="3152">
        <v>0</v>
      </c>
      <c r="L79" s="1563">
        <v>122</v>
      </c>
      <c r="M79" s="2386"/>
      <c r="O79" s="1040"/>
      <c r="P79" s="1040"/>
    </row>
    <row r="80" spans="1:16" s="2484" customFormat="1" ht="12" customHeight="1">
      <c r="A80" s="3605"/>
      <c r="B80" s="1563">
        <v>123</v>
      </c>
      <c r="C80" s="2369"/>
      <c r="D80" s="2410" t="s">
        <v>381</v>
      </c>
      <c r="E80" s="2411">
        <v>0</v>
      </c>
      <c r="F80" s="2412">
        <v>0</v>
      </c>
      <c r="G80" s="2412">
        <v>0</v>
      </c>
      <c r="H80" s="2412">
        <v>0</v>
      </c>
      <c r="I80" s="2411">
        <v>0</v>
      </c>
      <c r="J80" s="2412">
        <v>0</v>
      </c>
      <c r="K80" s="3152">
        <v>0</v>
      </c>
      <c r="L80" s="1563">
        <v>123</v>
      </c>
      <c r="M80" s="2029"/>
      <c r="O80" s="1040"/>
      <c r="P80" s="1040"/>
    </row>
    <row r="81" spans="1:16" s="2484" customFormat="1" ht="12" customHeight="1">
      <c r="A81" s="3605"/>
      <c r="B81" s="1563">
        <v>124</v>
      </c>
      <c r="C81" s="2369"/>
      <c r="D81" s="2410" t="s">
        <v>382</v>
      </c>
      <c r="E81" s="2411">
        <v>0</v>
      </c>
      <c r="F81" s="2412">
        <v>0</v>
      </c>
      <c r="G81" s="2411">
        <v>0</v>
      </c>
      <c r="H81" s="2412">
        <v>0</v>
      </c>
      <c r="I81" s="2411">
        <v>0</v>
      </c>
      <c r="J81" s="2412">
        <v>0</v>
      </c>
      <c r="K81" s="3152">
        <v>0</v>
      </c>
      <c r="L81" s="1563">
        <v>124</v>
      </c>
      <c r="M81" s="2029"/>
      <c r="O81" s="1040"/>
      <c r="P81" s="1040"/>
    </row>
    <row r="82" spans="1:16" s="2484" customFormat="1" ht="12" customHeight="1">
      <c r="A82" s="3605"/>
      <c r="B82" s="1563">
        <v>125</v>
      </c>
      <c r="C82" s="2369"/>
      <c r="D82" s="2410" t="s">
        <v>384</v>
      </c>
      <c r="E82" s="2411">
        <v>0</v>
      </c>
      <c r="F82" s="2412">
        <v>0</v>
      </c>
      <c r="G82" s="2411">
        <v>0</v>
      </c>
      <c r="H82" s="2412">
        <v>0</v>
      </c>
      <c r="I82" s="2411">
        <v>0</v>
      </c>
      <c r="J82" s="2412">
        <v>0</v>
      </c>
      <c r="K82" s="3152">
        <v>0</v>
      </c>
      <c r="L82" s="1563">
        <v>125</v>
      </c>
      <c r="M82" s="2029"/>
      <c r="O82" s="1040"/>
      <c r="P82" s="1040"/>
    </row>
    <row r="83" spans="1:16" s="2484" customFormat="1" ht="12" customHeight="1">
      <c r="A83" s="3605"/>
      <c r="B83" s="1563">
        <v>126</v>
      </c>
      <c r="C83" s="2369"/>
      <c r="D83" s="2410" t="s">
        <v>385</v>
      </c>
      <c r="E83" s="2411">
        <v>0</v>
      </c>
      <c r="F83" s="2412">
        <v>0</v>
      </c>
      <c r="G83" s="2411">
        <v>0</v>
      </c>
      <c r="H83" s="2412">
        <v>0</v>
      </c>
      <c r="I83" s="2411">
        <v>0</v>
      </c>
      <c r="J83" s="2412">
        <v>0</v>
      </c>
      <c r="K83" s="3152">
        <v>0</v>
      </c>
      <c r="L83" s="1563">
        <v>126</v>
      </c>
      <c r="M83" s="2029"/>
      <c r="O83" s="1040"/>
      <c r="P83" s="1040"/>
    </row>
    <row r="84" spans="1:16" s="2484" customFormat="1" ht="12" customHeight="1">
      <c r="A84" s="3605"/>
      <c r="B84" s="1563">
        <v>127</v>
      </c>
      <c r="C84" s="2369"/>
      <c r="D84" s="2410" t="s">
        <v>386</v>
      </c>
      <c r="E84" s="2411">
        <v>0</v>
      </c>
      <c r="F84" s="2412">
        <v>0</v>
      </c>
      <c r="G84" s="2411">
        <v>0</v>
      </c>
      <c r="H84" s="2412">
        <v>0</v>
      </c>
      <c r="I84" s="2411">
        <v>0</v>
      </c>
      <c r="J84" s="2412">
        <v>0</v>
      </c>
      <c r="K84" s="3152">
        <v>0</v>
      </c>
      <c r="L84" s="1563">
        <v>127</v>
      </c>
      <c r="M84" s="2029"/>
      <c r="O84" s="1040"/>
      <c r="P84" s="1040"/>
    </row>
    <row r="85" spans="1:16" s="2484" customFormat="1" ht="12" customHeight="1">
      <c r="A85" s="3605"/>
      <c r="B85" s="1563">
        <v>128</v>
      </c>
      <c r="C85" s="2369"/>
      <c r="D85" s="2410" t="s">
        <v>387</v>
      </c>
      <c r="E85" s="2411">
        <v>0</v>
      </c>
      <c r="F85" s="2412">
        <v>0</v>
      </c>
      <c r="G85" s="2411">
        <v>0</v>
      </c>
      <c r="H85" s="2412">
        <v>0</v>
      </c>
      <c r="I85" s="2411">
        <v>0</v>
      </c>
      <c r="J85" s="2412">
        <v>0</v>
      </c>
      <c r="K85" s="3152">
        <v>0</v>
      </c>
      <c r="L85" s="1563">
        <v>128</v>
      </c>
      <c r="M85" s="2029"/>
      <c r="O85" s="1040"/>
      <c r="P85" s="1040"/>
    </row>
    <row r="86" spans="1:16" s="2484" customFormat="1" ht="12" customHeight="1">
      <c r="A86" s="3605"/>
      <c r="B86" s="1563">
        <v>129</v>
      </c>
      <c r="C86" s="2369"/>
      <c r="D86" s="2410" t="s">
        <v>388</v>
      </c>
      <c r="E86" s="2411">
        <v>0</v>
      </c>
      <c r="F86" s="2412">
        <v>0</v>
      </c>
      <c r="G86" s="2411">
        <v>0</v>
      </c>
      <c r="H86" s="2412">
        <v>0</v>
      </c>
      <c r="I86" s="2411">
        <v>0</v>
      </c>
      <c r="J86" s="2412">
        <v>0</v>
      </c>
      <c r="K86" s="3152">
        <v>0</v>
      </c>
      <c r="L86" s="1563">
        <v>129</v>
      </c>
      <c r="M86" s="2029"/>
      <c r="O86" s="1040"/>
      <c r="P86" s="1040"/>
    </row>
    <row r="87" spans="1:16" s="2484" customFormat="1" ht="12" customHeight="1">
      <c r="A87" s="3605"/>
      <c r="B87" s="1563">
        <v>130</v>
      </c>
      <c r="C87" s="2369"/>
      <c r="D87" s="2410" t="s">
        <v>389</v>
      </c>
      <c r="E87" s="2411">
        <v>0</v>
      </c>
      <c r="F87" s="2412">
        <v>0</v>
      </c>
      <c r="G87" s="2412">
        <v>0</v>
      </c>
      <c r="H87" s="2412">
        <v>0</v>
      </c>
      <c r="I87" s="2411">
        <v>0</v>
      </c>
      <c r="J87" s="2412">
        <v>0</v>
      </c>
      <c r="K87" s="3152">
        <v>0</v>
      </c>
      <c r="L87" s="1563">
        <v>130</v>
      </c>
      <c r="M87" s="2029"/>
      <c r="O87" s="1040"/>
      <c r="P87" s="1040"/>
    </row>
    <row r="88" spans="1:16" s="2484" customFormat="1" ht="12" customHeight="1">
      <c r="A88" s="3605"/>
      <c r="B88" s="1563">
        <v>131</v>
      </c>
      <c r="C88" s="2369"/>
      <c r="D88" s="2410" t="s">
        <v>390</v>
      </c>
      <c r="E88" s="2411">
        <v>0</v>
      </c>
      <c r="F88" s="2412">
        <v>0</v>
      </c>
      <c r="G88" s="2412">
        <v>0</v>
      </c>
      <c r="H88" s="2412">
        <v>0</v>
      </c>
      <c r="I88" s="2411">
        <v>0</v>
      </c>
      <c r="J88" s="2412">
        <v>0</v>
      </c>
      <c r="K88" s="3152">
        <v>0</v>
      </c>
      <c r="L88" s="1563">
        <v>131</v>
      </c>
      <c r="M88" s="2029"/>
      <c r="O88" s="1040"/>
      <c r="P88" s="1040"/>
    </row>
    <row r="89" spans="1:16" s="2484" customFormat="1" ht="12" customHeight="1">
      <c r="A89" s="3605"/>
      <c r="B89" s="1563">
        <v>132</v>
      </c>
      <c r="C89" s="2369"/>
      <c r="D89" s="2410" t="s">
        <v>391</v>
      </c>
      <c r="E89" s="2411">
        <v>0</v>
      </c>
      <c r="F89" s="2412">
        <v>0</v>
      </c>
      <c r="G89" s="2412">
        <v>0</v>
      </c>
      <c r="H89" s="2412">
        <v>0</v>
      </c>
      <c r="I89" s="2411">
        <v>0</v>
      </c>
      <c r="J89" s="2412">
        <v>0</v>
      </c>
      <c r="K89" s="3152">
        <v>0</v>
      </c>
      <c r="L89" s="1563">
        <v>132</v>
      </c>
      <c r="M89" s="3606">
        <v>105</v>
      </c>
      <c r="O89" s="1040"/>
      <c r="P89" s="1040"/>
    </row>
    <row r="90" spans="1:16" s="2484" customFormat="1" ht="12" customHeight="1">
      <c r="A90" s="3605"/>
      <c r="B90" s="3390">
        <v>133</v>
      </c>
      <c r="C90" s="1746"/>
      <c r="D90" s="2410" t="s">
        <v>392</v>
      </c>
      <c r="E90" s="2411">
        <v>0</v>
      </c>
      <c r="F90" s="2412">
        <v>0</v>
      </c>
      <c r="G90" s="2412">
        <v>0</v>
      </c>
      <c r="H90" s="2412">
        <v>0</v>
      </c>
      <c r="I90" s="2796">
        <v>0</v>
      </c>
      <c r="J90" s="2412">
        <v>0</v>
      </c>
      <c r="K90" s="3022">
        <v>0</v>
      </c>
      <c r="L90" s="3390">
        <v>133</v>
      </c>
      <c r="M90" s="3601"/>
      <c r="O90" s="1040"/>
      <c r="P90" s="1040"/>
    </row>
    <row r="91" spans="1:16" s="2484" customFormat="1" ht="23.25" customHeight="1">
      <c r="A91" s="3605"/>
      <c r="B91" s="3390"/>
      <c r="C91" s="1746"/>
      <c r="D91" s="3436"/>
      <c r="E91" s="2030"/>
      <c r="F91" s="2031"/>
      <c r="G91" s="2796"/>
      <c r="H91" s="2031"/>
      <c r="I91" s="2796"/>
      <c r="J91" s="2796"/>
      <c r="K91" s="3022"/>
      <c r="L91" s="3390"/>
      <c r="M91" s="2029"/>
      <c r="O91" s="1040"/>
      <c r="P91" s="1040"/>
    </row>
    <row r="92" spans="1:16" s="2484" customFormat="1" ht="6" customHeight="1">
      <c r="A92" s="3599"/>
      <c r="B92" s="2372"/>
      <c r="C92" s="2388"/>
      <c r="D92" s="2388"/>
      <c r="E92" s="3417"/>
      <c r="F92" s="3417"/>
      <c r="G92" s="3417"/>
      <c r="H92" s="3417"/>
      <c r="I92" s="3145"/>
      <c r="J92" s="3145"/>
      <c r="K92" s="3145"/>
      <c r="L92" s="3146"/>
      <c r="M92" s="3147"/>
      <c r="O92" s="1040"/>
      <c r="P92" s="1040"/>
    </row>
    <row r="93" spans="1:16" s="2484" customFormat="1" ht="12" customHeight="1">
      <c r="A93" s="3599"/>
      <c r="B93" s="3382" t="s">
        <v>2920</v>
      </c>
      <c r="C93" s="1562"/>
      <c r="D93" s="1562"/>
      <c r="E93" s="3418"/>
      <c r="F93" s="3418"/>
      <c r="G93" s="3418"/>
      <c r="H93" s="3418"/>
      <c r="I93" s="3418"/>
      <c r="J93" s="3418"/>
      <c r="K93" s="3148"/>
      <c r="L93" s="2387"/>
      <c r="M93" s="3147"/>
      <c r="O93" s="1040"/>
      <c r="P93" s="1040"/>
    </row>
    <row r="94" spans="1:16" s="2484" customFormat="1" ht="12" customHeight="1">
      <c r="A94" s="3599"/>
      <c r="B94" s="3382" t="s">
        <v>1</v>
      </c>
      <c r="C94" s="1562"/>
      <c r="D94" s="1562"/>
      <c r="E94" s="3418"/>
      <c r="F94" s="3418"/>
      <c r="G94" s="3418"/>
      <c r="H94" s="3418"/>
      <c r="I94" s="3418"/>
      <c r="J94" s="3418"/>
      <c r="K94" s="3418"/>
      <c r="L94" s="2387"/>
      <c r="M94" s="3600">
        <v>106</v>
      </c>
      <c r="O94" s="1040"/>
      <c r="P94" s="1040"/>
    </row>
    <row r="95" spans="1:16" s="2484" customFormat="1" ht="6" customHeight="1">
      <c r="A95" s="3599"/>
      <c r="B95" s="3382"/>
      <c r="C95" s="1562"/>
      <c r="D95" s="1562"/>
      <c r="E95" s="3418"/>
      <c r="F95" s="3418"/>
      <c r="G95" s="3418"/>
      <c r="H95" s="3418"/>
      <c r="I95" s="3418"/>
      <c r="J95" s="3418"/>
      <c r="K95" s="3418"/>
      <c r="L95" s="2387"/>
      <c r="M95" s="3601"/>
      <c r="O95" s="1040"/>
      <c r="P95" s="1040"/>
    </row>
    <row r="96" spans="1:16" s="2484" customFormat="1" ht="9" customHeight="1">
      <c r="A96" s="3599"/>
      <c r="B96" s="2371"/>
      <c r="C96" s="2368" t="s">
        <v>307</v>
      </c>
      <c r="D96" s="1709"/>
      <c r="E96" s="2687"/>
      <c r="F96" s="2687"/>
      <c r="G96" s="2687"/>
      <c r="H96" s="2687"/>
      <c r="I96" s="2687"/>
      <c r="J96" s="2687"/>
      <c r="K96" s="2687"/>
      <c r="L96" s="2387"/>
      <c r="M96" s="3147"/>
      <c r="O96" s="1040"/>
      <c r="P96" s="1040"/>
    </row>
    <row r="97" spans="1:16" s="2484" customFormat="1" ht="9" customHeight="1">
      <c r="A97" s="3599"/>
      <c r="B97" s="2371"/>
      <c r="C97" s="2368" t="s">
        <v>308</v>
      </c>
      <c r="D97" s="1709"/>
      <c r="E97" s="2687"/>
      <c r="F97" s="2687"/>
      <c r="G97" s="2687"/>
      <c r="H97" s="2687"/>
      <c r="I97" s="2687"/>
      <c r="J97" s="2687"/>
      <c r="K97" s="2687"/>
      <c r="L97" s="2387"/>
      <c r="M97" s="3147"/>
      <c r="O97" s="1040"/>
      <c r="P97" s="1040"/>
    </row>
    <row r="98" spans="1:16" s="2484" customFormat="1" ht="6" customHeight="1">
      <c r="A98" s="3599"/>
      <c r="B98" s="2928"/>
      <c r="C98" s="2367"/>
      <c r="D98" s="2367"/>
      <c r="E98" s="3419"/>
      <c r="F98" s="3419"/>
      <c r="G98" s="3419"/>
      <c r="H98" s="3419"/>
      <c r="I98" s="3419"/>
      <c r="J98" s="3419"/>
      <c r="K98" s="3419"/>
      <c r="L98" s="3397"/>
      <c r="M98" s="3147"/>
      <c r="O98" s="1040"/>
      <c r="P98" s="1040"/>
    </row>
    <row r="99" spans="1:16" s="2484" customFormat="1" ht="11.25">
      <c r="A99" s="3599"/>
      <c r="B99" s="2370"/>
      <c r="C99" s="3386"/>
      <c r="D99" s="3386"/>
      <c r="E99" s="3149"/>
      <c r="F99" s="3149" t="s">
        <v>309</v>
      </c>
      <c r="G99" s="3149"/>
      <c r="H99" s="3149"/>
      <c r="I99" s="3149" t="s">
        <v>310</v>
      </c>
      <c r="J99" s="3149"/>
      <c r="K99" s="2922"/>
      <c r="L99" s="2919"/>
      <c r="M99" s="3147"/>
      <c r="O99" s="1040"/>
      <c r="P99" s="1040"/>
    </row>
    <row r="100" spans="1:16" s="2484" customFormat="1" ht="11.25">
      <c r="A100" s="3599"/>
      <c r="B100" s="2370" t="s">
        <v>7</v>
      </c>
      <c r="C100" s="3386" t="s">
        <v>8</v>
      </c>
      <c r="D100" s="3386"/>
      <c r="E100" s="3149" t="s">
        <v>311</v>
      </c>
      <c r="F100" s="3149" t="s">
        <v>312</v>
      </c>
      <c r="G100" s="3149" t="s">
        <v>313</v>
      </c>
      <c r="H100" s="3149"/>
      <c r="I100" s="3386" t="s">
        <v>314</v>
      </c>
      <c r="J100" s="3149"/>
      <c r="K100" s="2922"/>
      <c r="L100" s="2919" t="s">
        <v>7</v>
      </c>
      <c r="M100" s="3147"/>
      <c r="O100" s="1040"/>
      <c r="P100" s="1040"/>
    </row>
    <row r="101" spans="1:16" s="2484" customFormat="1" ht="11.25">
      <c r="A101" s="3599"/>
      <c r="B101" s="2370" t="s">
        <v>12</v>
      </c>
      <c r="C101" s="3386" t="s">
        <v>13</v>
      </c>
      <c r="D101" s="3386" t="s">
        <v>315</v>
      </c>
      <c r="E101" s="3149" t="s">
        <v>316</v>
      </c>
      <c r="F101" s="3149" t="s">
        <v>317</v>
      </c>
      <c r="G101" s="3149" t="s">
        <v>318</v>
      </c>
      <c r="H101" s="3149" t="s">
        <v>319</v>
      </c>
      <c r="I101" s="3149" t="s">
        <v>320</v>
      </c>
      <c r="J101" s="3149" t="s">
        <v>321</v>
      </c>
      <c r="K101" s="2922" t="s">
        <v>310</v>
      </c>
      <c r="L101" s="2919" t="s">
        <v>12</v>
      </c>
      <c r="M101" s="3147"/>
      <c r="O101" s="1040"/>
      <c r="P101" s="1040"/>
    </row>
    <row r="102" spans="1:16" s="2386" customFormat="1" ht="11.25">
      <c r="A102" s="3599"/>
      <c r="B102" s="1563"/>
      <c r="C102" s="2369"/>
      <c r="D102" s="2369" t="s">
        <v>21</v>
      </c>
      <c r="E102" s="2369" t="s">
        <v>22</v>
      </c>
      <c r="F102" s="2369" t="s">
        <v>23</v>
      </c>
      <c r="G102" s="2369" t="s">
        <v>168</v>
      </c>
      <c r="H102" s="2369" t="s">
        <v>24</v>
      </c>
      <c r="I102" s="2369" t="s">
        <v>25</v>
      </c>
      <c r="J102" s="2369" t="s">
        <v>26</v>
      </c>
      <c r="K102" s="2369" t="s">
        <v>322</v>
      </c>
      <c r="L102" s="2369"/>
      <c r="M102" s="3147"/>
      <c r="O102" s="1040"/>
      <c r="P102" s="1040"/>
    </row>
    <row r="103" spans="1:16" s="2484" customFormat="1" ht="12" customHeight="1">
      <c r="A103" s="3599"/>
      <c r="B103" s="2370"/>
      <c r="C103" s="3386"/>
      <c r="D103" s="2405" t="s">
        <v>356</v>
      </c>
      <c r="E103" s="2027" t="s">
        <v>357</v>
      </c>
      <c r="F103" s="2032" t="s">
        <v>393</v>
      </c>
      <c r="G103" s="3150" t="s">
        <v>394</v>
      </c>
      <c r="H103" s="3150" t="s">
        <v>395</v>
      </c>
      <c r="I103" s="3150"/>
      <c r="J103" s="3150"/>
      <c r="K103" s="3151"/>
      <c r="L103" s="2370"/>
      <c r="M103" s="3147"/>
      <c r="O103" s="1040"/>
      <c r="P103" s="1040"/>
    </row>
    <row r="104" spans="1:16" s="2484" customFormat="1" ht="12" customHeight="1">
      <c r="A104" s="3599"/>
      <c r="B104" s="1563">
        <v>134</v>
      </c>
      <c r="C104" s="2369"/>
      <c r="D104" s="3397" t="s">
        <v>396</v>
      </c>
      <c r="E104" s="2797" t="s">
        <v>370</v>
      </c>
      <c r="F104" s="3023" t="s">
        <v>370</v>
      </c>
      <c r="G104" s="2411">
        <v>0</v>
      </c>
      <c r="H104" s="3023" t="s">
        <v>370</v>
      </c>
      <c r="I104" s="2411">
        <v>0</v>
      </c>
      <c r="J104" s="2411">
        <v>0</v>
      </c>
      <c r="K104" s="3152">
        <v>0</v>
      </c>
      <c r="L104" s="1563">
        <v>134</v>
      </c>
      <c r="M104" s="3147"/>
      <c r="O104" s="1040"/>
      <c r="P104" s="1040"/>
    </row>
    <row r="105" spans="1:16" s="2484" customFormat="1" ht="12" customHeight="1">
      <c r="A105" s="3599"/>
      <c r="B105" s="1563">
        <v>135</v>
      </c>
      <c r="C105" s="2369"/>
      <c r="D105" s="3397" t="s">
        <v>397</v>
      </c>
      <c r="E105" s="2797" t="s">
        <v>370</v>
      </c>
      <c r="F105" s="3023" t="s">
        <v>370</v>
      </c>
      <c r="G105" s="2411">
        <v>0</v>
      </c>
      <c r="H105" s="3023" t="s">
        <v>370</v>
      </c>
      <c r="I105" s="2411">
        <v>0</v>
      </c>
      <c r="J105" s="2411">
        <v>0</v>
      </c>
      <c r="K105" s="3152">
        <v>0</v>
      </c>
      <c r="L105" s="1563">
        <v>135</v>
      </c>
      <c r="M105" s="3147"/>
      <c r="O105" s="1040"/>
      <c r="P105" s="1040"/>
    </row>
    <row r="106" spans="1:16" s="2484" customFormat="1" ht="12" customHeight="1">
      <c r="A106" s="3599"/>
      <c r="B106" s="1563">
        <v>136</v>
      </c>
      <c r="C106" s="2369"/>
      <c r="D106" s="3397" t="s">
        <v>398</v>
      </c>
      <c r="E106" s="2797" t="s">
        <v>370</v>
      </c>
      <c r="F106" s="3023" t="s">
        <v>370</v>
      </c>
      <c r="G106" s="3023" t="s">
        <v>370</v>
      </c>
      <c r="H106" s="2411">
        <v>23683</v>
      </c>
      <c r="I106" s="2411">
        <v>23683</v>
      </c>
      <c r="J106" s="2411">
        <v>0</v>
      </c>
      <c r="K106" s="3152">
        <v>23683</v>
      </c>
      <c r="L106" s="1563">
        <v>136</v>
      </c>
      <c r="M106" s="3147"/>
      <c r="N106" s="2033"/>
      <c r="O106" s="1040"/>
      <c r="P106" s="1040"/>
    </row>
    <row r="107" spans="1:16" s="2484" customFormat="1" ht="12" customHeight="1">
      <c r="A107" s="3599"/>
      <c r="B107" s="1563">
        <v>137</v>
      </c>
      <c r="C107" s="2369"/>
      <c r="D107" s="3397" t="s">
        <v>399</v>
      </c>
      <c r="E107" s="2797" t="s">
        <v>370</v>
      </c>
      <c r="F107" s="3023" t="s">
        <v>370</v>
      </c>
      <c r="G107" s="3023" t="s">
        <v>370</v>
      </c>
      <c r="H107" s="2411">
        <v>0</v>
      </c>
      <c r="I107" s="2411">
        <v>0</v>
      </c>
      <c r="J107" s="2411">
        <v>0</v>
      </c>
      <c r="K107" s="3152">
        <v>0</v>
      </c>
      <c r="L107" s="1563">
        <v>137</v>
      </c>
      <c r="M107" s="3147"/>
      <c r="O107" s="1040"/>
      <c r="P107" s="1040"/>
    </row>
    <row r="108" spans="1:16" s="2484" customFormat="1" ht="12" customHeight="1">
      <c r="A108" s="3599"/>
      <c r="B108" s="1563">
        <v>138</v>
      </c>
      <c r="C108" s="2369"/>
      <c r="D108" s="3397" t="s">
        <v>400</v>
      </c>
      <c r="E108" s="2797" t="s">
        <v>370</v>
      </c>
      <c r="F108" s="3023" t="s">
        <v>370</v>
      </c>
      <c r="G108" s="3023" t="s">
        <v>370</v>
      </c>
      <c r="H108" s="2411">
        <v>0</v>
      </c>
      <c r="I108" s="2411">
        <v>0</v>
      </c>
      <c r="J108" s="2411">
        <v>0</v>
      </c>
      <c r="K108" s="3152">
        <v>0</v>
      </c>
      <c r="L108" s="1563">
        <v>138</v>
      </c>
      <c r="M108" s="3147"/>
      <c r="O108" s="1040"/>
      <c r="P108" s="1040"/>
    </row>
    <row r="109" spans="1:16" s="2484" customFormat="1" ht="12" customHeight="1">
      <c r="B109" s="1563">
        <v>139</v>
      </c>
      <c r="C109" s="2369"/>
      <c r="D109" s="3397" t="s">
        <v>401</v>
      </c>
      <c r="E109" s="2797" t="s">
        <v>370</v>
      </c>
      <c r="F109" s="3023" t="s">
        <v>370</v>
      </c>
      <c r="G109" s="2411">
        <v>0</v>
      </c>
      <c r="H109" s="3023" t="s">
        <v>370</v>
      </c>
      <c r="I109" s="2411">
        <v>0</v>
      </c>
      <c r="J109" s="2411">
        <v>0</v>
      </c>
      <c r="K109" s="3152">
        <v>0</v>
      </c>
      <c r="L109" s="1563">
        <v>139</v>
      </c>
      <c r="M109" s="3147"/>
      <c r="O109" s="1040"/>
      <c r="P109" s="1040"/>
    </row>
    <row r="110" spans="1:16" s="2484" customFormat="1" ht="12" customHeight="1">
      <c r="B110" s="1563">
        <v>140</v>
      </c>
      <c r="C110" s="2369"/>
      <c r="D110" s="3397" t="s">
        <v>402</v>
      </c>
      <c r="E110" s="2797" t="s">
        <v>370</v>
      </c>
      <c r="F110" s="3023" t="s">
        <v>370</v>
      </c>
      <c r="G110" s="2411">
        <v>0</v>
      </c>
      <c r="H110" s="3023" t="s">
        <v>370</v>
      </c>
      <c r="I110" s="2411">
        <v>0</v>
      </c>
      <c r="J110" s="2411">
        <v>0</v>
      </c>
      <c r="K110" s="3152">
        <v>0</v>
      </c>
      <c r="L110" s="1563">
        <v>140</v>
      </c>
      <c r="M110" s="3147"/>
      <c r="O110" s="1040"/>
      <c r="P110" s="1040"/>
    </row>
    <row r="111" spans="1:16" s="2484" customFormat="1" ht="12" customHeight="1">
      <c r="B111" s="1563">
        <v>141</v>
      </c>
      <c r="C111" s="2369"/>
      <c r="D111" s="3397" t="s">
        <v>403</v>
      </c>
      <c r="E111" s="2797" t="s">
        <v>370</v>
      </c>
      <c r="F111" s="3023" t="s">
        <v>370</v>
      </c>
      <c r="G111" s="2411">
        <v>0</v>
      </c>
      <c r="H111" s="3023" t="s">
        <v>370</v>
      </c>
      <c r="I111" s="2411">
        <v>0</v>
      </c>
      <c r="J111" s="2411">
        <v>0</v>
      </c>
      <c r="K111" s="3152">
        <v>0</v>
      </c>
      <c r="L111" s="1563">
        <v>141</v>
      </c>
      <c r="M111" s="3147"/>
      <c r="O111" s="1040"/>
      <c r="P111" s="1040"/>
    </row>
    <row r="112" spans="1:16" s="2484" customFormat="1" ht="12" customHeight="1">
      <c r="B112" s="1563">
        <v>142</v>
      </c>
      <c r="C112" s="2369"/>
      <c r="D112" s="3397" t="s">
        <v>404</v>
      </c>
      <c r="E112" s="2797" t="s">
        <v>370</v>
      </c>
      <c r="F112" s="3023" t="s">
        <v>370</v>
      </c>
      <c r="G112" s="2411">
        <v>0</v>
      </c>
      <c r="H112" s="3023" t="s">
        <v>370</v>
      </c>
      <c r="I112" s="2411">
        <v>0</v>
      </c>
      <c r="J112" s="2411">
        <v>0</v>
      </c>
      <c r="K112" s="3152">
        <v>0</v>
      </c>
      <c r="L112" s="1563">
        <v>142</v>
      </c>
      <c r="M112" s="2386"/>
      <c r="O112" s="1040"/>
      <c r="P112" s="1040"/>
    </row>
    <row r="113" spans="1:16" s="2484" customFormat="1" ht="12" customHeight="1">
      <c r="B113" s="1563">
        <v>143</v>
      </c>
      <c r="C113" s="2369"/>
      <c r="D113" s="3397" t="s">
        <v>405</v>
      </c>
      <c r="E113" s="2797" t="s">
        <v>370</v>
      </c>
      <c r="F113" s="3023" t="s">
        <v>370</v>
      </c>
      <c r="G113" s="2411">
        <v>0</v>
      </c>
      <c r="H113" s="3023" t="s">
        <v>370</v>
      </c>
      <c r="I113" s="2411">
        <v>0</v>
      </c>
      <c r="J113" s="2411">
        <v>0</v>
      </c>
      <c r="K113" s="3152">
        <v>0</v>
      </c>
      <c r="L113" s="1563">
        <v>143</v>
      </c>
      <c r="M113" s="2386"/>
      <c r="O113" s="1040"/>
      <c r="P113" s="1040"/>
    </row>
    <row r="114" spans="1:16" s="2484" customFormat="1" ht="12" customHeight="1">
      <c r="B114" s="1563">
        <v>144</v>
      </c>
      <c r="C114" s="2369"/>
      <c r="D114" s="3397" t="s">
        <v>406</v>
      </c>
      <c r="E114" s="2797" t="s">
        <v>370</v>
      </c>
      <c r="F114" s="3023" t="s">
        <v>370</v>
      </c>
      <c r="G114" s="2411">
        <v>0</v>
      </c>
      <c r="H114" s="3023" t="s">
        <v>370</v>
      </c>
      <c r="I114" s="2411">
        <v>0</v>
      </c>
      <c r="J114" s="2411">
        <v>0</v>
      </c>
      <c r="K114" s="3152">
        <v>0</v>
      </c>
      <c r="L114" s="1563">
        <v>144</v>
      </c>
      <c r="M114" s="2386"/>
      <c r="O114" s="1040"/>
      <c r="P114" s="1040"/>
    </row>
    <row r="115" spans="1:16" s="2484" customFormat="1" ht="12" customHeight="1">
      <c r="B115" s="1563">
        <v>145</v>
      </c>
      <c r="C115" s="2369"/>
      <c r="D115" s="3397" t="s">
        <v>407</v>
      </c>
      <c r="E115" s="2428">
        <v>0</v>
      </c>
      <c r="F115" s="2411">
        <v>0</v>
      </c>
      <c r="G115" s="2411">
        <v>0</v>
      </c>
      <c r="H115" s="2411">
        <v>0</v>
      </c>
      <c r="I115" s="2411">
        <v>0</v>
      </c>
      <c r="J115" s="2411">
        <v>0</v>
      </c>
      <c r="K115" s="3152">
        <v>0</v>
      </c>
      <c r="L115" s="1563">
        <v>145</v>
      </c>
      <c r="M115" s="2386"/>
      <c r="O115" s="1040"/>
      <c r="P115" s="1040"/>
    </row>
    <row r="116" spans="1:16" s="2484" customFormat="1" ht="12" customHeight="1">
      <c r="B116" s="1563">
        <v>146</v>
      </c>
      <c r="C116" s="2369"/>
      <c r="D116" s="3397" t="s">
        <v>408</v>
      </c>
      <c r="E116" s="2428">
        <v>0</v>
      </c>
      <c r="F116" s="2411">
        <v>0</v>
      </c>
      <c r="G116" s="2411">
        <v>0</v>
      </c>
      <c r="H116" s="2411">
        <v>0</v>
      </c>
      <c r="I116" s="2411">
        <v>0</v>
      </c>
      <c r="J116" s="2411">
        <v>0</v>
      </c>
      <c r="K116" s="3152">
        <v>0</v>
      </c>
      <c r="L116" s="1563">
        <v>146</v>
      </c>
      <c r="M116" s="2386"/>
      <c r="O116" s="1040"/>
      <c r="P116" s="1040"/>
    </row>
    <row r="117" spans="1:16" s="2484" customFormat="1" ht="12" customHeight="1">
      <c r="B117" s="1563">
        <v>147</v>
      </c>
      <c r="C117" s="2369"/>
      <c r="D117" s="3397" t="s">
        <v>409</v>
      </c>
      <c r="E117" s="2428">
        <v>0</v>
      </c>
      <c r="F117" s="2411">
        <v>0</v>
      </c>
      <c r="G117" s="2411">
        <v>0</v>
      </c>
      <c r="H117" s="2411">
        <v>0</v>
      </c>
      <c r="I117" s="2411">
        <v>0</v>
      </c>
      <c r="J117" s="2411">
        <v>0</v>
      </c>
      <c r="K117" s="3152">
        <v>0</v>
      </c>
      <c r="L117" s="1563">
        <v>147</v>
      </c>
      <c r="M117" s="2386"/>
      <c r="O117" s="1040"/>
      <c r="P117" s="1040"/>
    </row>
    <row r="118" spans="1:16" s="2484" customFormat="1" ht="12" customHeight="1">
      <c r="B118" s="1563">
        <v>148</v>
      </c>
      <c r="C118" s="2369"/>
      <c r="D118" s="3397" t="s">
        <v>410</v>
      </c>
      <c r="E118" s="2428">
        <v>0</v>
      </c>
      <c r="F118" s="2411">
        <v>0</v>
      </c>
      <c r="G118" s="2411">
        <v>0</v>
      </c>
      <c r="H118" s="2411">
        <v>0</v>
      </c>
      <c r="I118" s="2411">
        <v>0</v>
      </c>
      <c r="J118" s="2411">
        <v>0</v>
      </c>
      <c r="K118" s="3152">
        <v>0</v>
      </c>
      <c r="L118" s="1563">
        <v>148</v>
      </c>
      <c r="M118" s="2386"/>
      <c r="O118" s="1040"/>
      <c r="P118" s="1040"/>
    </row>
    <row r="119" spans="1:16" s="2484" customFormat="1" ht="12" customHeight="1">
      <c r="B119" s="1563">
        <v>149</v>
      </c>
      <c r="C119" s="2369"/>
      <c r="D119" s="3397" t="s">
        <v>411</v>
      </c>
      <c r="E119" s="2428">
        <v>0</v>
      </c>
      <c r="F119" s="2411">
        <v>0</v>
      </c>
      <c r="G119" s="2411">
        <v>0</v>
      </c>
      <c r="H119" s="2411">
        <v>0</v>
      </c>
      <c r="I119" s="2411">
        <v>0</v>
      </c>
      <c r="J119" s="2411">
        <v>0</v>
      </c>
      <c r="K119" s="3152">
        <v>0</v>
      </c>
      <c r="L119" s="1563">
        <v>149</v>
      </c>
      <c r="M119" s="2386"/>
      <c r="O119" s="1040"/>
      <c r="P119" s="1040"/>
    </row>
    <row r="120" spans="1:16" s="2484" customFormat="1" ht="12" customHeight="1">
      <c r="B120" s="1563">
        <v>150</v>
      </c>
      <c r="C120" s="2369"/>
      <c r="D120" s="3397" t="s">
        <v>412</v>
      </c>
      <c r="E120" s="2428">
        <v>0</v>
      </c>
      <c r="F120" s="2411">
        <v>0</v>
      </c>
      <c r="G120" s="2411">
        <v>0</v>
      </c>
      <c r="H120" s="2411">
        <v>0</v>
      </c>
      <c r="I120" s="2411">
        <v>0</v>
      </c>
      <c r="J120" s="2411">
        <v>0</v>
      </c>
      <c r="K120" s="3152">
        <v>0</v>
      </c>
      <c r="L120" s="1563">
        <v>150</v>
      </c>
      <c r="M120" s="2386"/>
      <c r="O120" s="1040"/>
      <c r="P120" s="1040"/>
    </row>
    <row r="121" spans="1:16" s="2484" customFormat="1" ht="12" customHeight="1" thickBot="1">
      <c r="B121" s="2541">
        <v>151</v>
      </c>
      <c r="C121" s="1703"/>
      <c r="D121" s="1703" t="s">
        <v>413</v>
      </c>
      <c r="E121" s="2034">
        <v>5098</v>
      </c>
      <c r="F121" s="2035">
        <v>2793</v>
      </c>
      <c r="G121" s="2035">
        <v>6669</v>
      </c>
      <c r="H121" s="2035">
        <v>26510</v>
      </c>
      <c r="I121" s="2035">
        <v>41070</v>
      </c>
      <c r="J121" s="2036">
        <v>0</v>
      </c>
      <c r="K121" s="2037">
        <v>41070</v>
      </c>
      <c r="L121" s="2541">
        <v>151</v>
      </c>
      <c r="M121" s="2386"/>
      <c r="O121" s="1040"/>
      <c r="P121" s="1040"/>
    </row>
    <row r="122" spans="1:16" s="2484" customFormat="1" ht="12" hidden="1" customHeight="1" thickTop="1">
      <c r="B122" s="2370"/>
      <c r="C122" s="3386"/>
      <c r="D122" s="2405" t="s">
        <v>54</v>
      </c>
      <c r="E122" s="2027"/>
      <c r="F122" s="3150"/>
      <c r="G122" s="3150"/>
      <c r="H122" s="3150"/>
      <c r="I122" s="3150"/>
      <c r="J122" s="3150"/>
      <c r="K122" s="3151"/>
      <c r="L122" s="2370"/>
      <c r="M122" s="2386"/>
      <c r="O122" s="1040"/>
      <c r="P122" s="1040"/>
    </row>
    <row r="123" spans="1:16" s="2484" customFormat="1" ht="12" customHeight="1" thickTop="1">
      <c r="B123" s="2370"/>
      <c r="C123" s="3386"/>
      <c r="D123" s="2405" t="s">
        <v>414</v>
      </c>
      <c r="E123" s="2027"/>
      <c r="F123" s="3150"/>
      <c r="G123" s="3150"/>
      <c r="H123" s="3150"/>
      <c r="I123" s="3150"/>
      <c r="J123" s="3150"/>
      <c r="K123" s="3151"/>
      <c r="L123" s="2370"/>
      <c r="M123" s="2386"/>
      <c r="O123" s="1040"/>
      <c r="P123" s="1040"/>
    </row>
    <row r="124" spans="1:16" s="2484" customFormat="1" ht="12" customHeight="1">
      <c r="B124" s="1563">
        <v>201</v>
      </c>
      <c r="C124" s="2369"/>
      <c r="D124" s="2410" t="s">
        <v>415</v>
      </c>
      <c r="E124" s="2411">
        <v>0</v>
      </c>
      <c r="F124" s="2411">
        <v>0</v>
      </c>
      <c r="G124" s="2411">
        <v>1</v>
      </c>
      <c r="H124" s="2411">
        <v>0</v>
      </c>
      <c r="I124" s="2411">
        <v>1</v>
      </c>
      <c r="J124" s="2411">
        <v>0</v>
      </c>
      <c r="K124" s="3152">
        <v>1</v>
      </c>
      <c r="L124" s="1563">
        <v>201</v>
      </c>
      <c r="M124" s="2386"/>
      <c r="O124" s="1040"/>
      <c r="P124" s="1040"/>
    </row>
    <row r="125" spans="1:16" s="2484" customFormat="1" ht="12" customHeight="1">
      <c r="A125" s="3602" t="s">
        <v>3324</v>
      </c>
      <c r="B125" s="1563">
        <v>202</v>
      </c>
      <c r="C125" s="2369"/>
      <c r="D125" s="2410" t="s">
        <v>416</v>
      </c>
      <c r="E125" s="2411">
        <v>183</v>
      </c>
      <c r="F125" s="2411">
        <v>52</v>
      </c>
      <c r="G125" s="2411">
        <v>0</v>
      </c>
      <c r="H125" s="2411">
        <v>25</v>
      </c>
      <c r="I125" s="2411">
        <v>260</v>
      </c>
      <c r="J125" s="2411">
        <v>0</v>
      </c>
      <c r="K125" s="3152">
        <v>260</v>
      </c>
      <c r="L125" s="1563">
        <v>202</v>
      </c>
      <c r="M125" s="2386"/>
      <c r="O125" s="1040"/>
      <c r="P125" s="1040"/>
    </row>
    <row r="126" spans="1:16" s="2484" customFormat="1" ht="12" customHeight="1">
      <c r="A126" s="3602"/>
      <c r="B126" s="1563">
        <v>203</v>
      </c>
      <c r="C126" s="2369"/>
      <c r="D126" s="2410" t="s">
        <v>417</v>
      </c>
      <c r="E126" s="2411">
        <v>0</v>
      </c>
      <c r="F126" s="2411">
        <v>0</v>
      </c>
      <c r="G126" s="2411">
        <v>0</v>
      </c>
      <c r="H126" s="2411">
        <v>0</v>
      </c>
      <c r="I126" s="2411">
        <v>0</v>
      </c>
      <c r="J126" s="2411">
        <v>0</v>
      </c>
      <c r="K126" s="3152">
        <v>0</v>
      </c>
      <c r="L126" s="1563">
        <v>203</v>
      </c>
      <c r="M126" s="2386"/>
      <c r="O126" s="1040"/>
      <c r="P126" s="1040"/>
    </row>
    <row r="127" spans="1:16" s="2484" customFormat="1" ht="12" customHeight="1">
      <c r="A127" s="3602"/>
      <c r="B127" s="1563">
        <v>204</v>
      </c>
      <c r="C127" s="2369"/>
      <c r="D127" s="2410" t="s">
        <v>418</v>
      </c>
      <c r="E127" s="2411">
        <v>0</v>
      </c>
      <c r="F127" s="2411">
        <v>0</v>
      </c>
      <c r="G127" s="2411">
        <v>0</v>
      </c>
      <c r="H127" s="2411">
        <v>0</v>
      </c>
      <c r="I127" s="2411">
        <v>0</v>
      </c>
      <c r="J127" s="2411">
        <v>0</v>
      </c>
      <c r="K127" s="3152">
        <v>0</v>
      </c>
      <c r="L127" s="1563">
        <v>204</v>
      </c>
      <c r="M127" s="2386"/>
      <c r="O127" s="1040"/>
      <c r="P127" s="1040"/>
    </row>
    <row r="128" spans="1:16" s="2484" customFormat="1" ht="12" customHeight="1">
      <c r="A128" s="3602"/>
      <c r="B128" s="1563">
        <v>205</v>
      </c>
      <c r="C128" s="2369"/>
      <c r="D128" s="3397" t="s">
        <v>419</v>
      </c>
      <c r="E128" s="2797" t="s">
        <v>370</v>
      </c>
      <c r="F128" s="3023" t="s">
        <v>370</v>
      </c>
      <c r="G128" s="3023" t="s">
        <v>370</v>
      </c>
      <c r="H128" s="2411">
        <v>56</v>
      </c>
      <c r="I128" s="2411">
        <v>56</v>
      </c>
      <c r="J128" s="2411">
        <v>0</v>
      </c>
      <c r="K128" s="3152">
        <v>56</v>
      </c>
      <c r="L128" s="1563">
        <v>205</v>
      </c>
      <c r="M128" s="3603" t="s">
        <v>3052</v>
      </c>
      <c r="O128" s="1040"/>
      <c r="P128" s="1040"/>
    </row>
    <row r="129" spans="1:16" s="2484" customFormat="1" ht="12" customHeight="1">
      <c r="A129" s="3602"/>
      <c r="B129" s="1563">
        <v>206</v>
      </c>
      <c r="C129" s="2369"/>
      <c r="D129" s="3397" t="s">
        <v>420</v>
      </c>
      <c r="E129" s="2797" t="s">
        <v>370</v>
      </c>
      <c r="F129" s="3023" t="s">
        <v>370</v>
      </c>
      <c r="G129" s="3023" t="s">
        <v>370</v>
      </c>
      <c r="H129" s="2411">
        <v>0</v>
      </c>
      <c r="I129" s="2411">
        <v>0</v>
      </c>
      <c r="J129" s="2411">
        <v>0</v>
      </c>
      <c r="K129" s="3152">
        <v>0</v>
      </c>
      <c r="L129" s="1563">
        <v>206</v>
      </c>
      <c r="M129" s="3603"/>
      <c r="O129" s="1040"/>
      <c r="P129" s="1040"/>
    </row>
    <row r="130" spans="1:16" s="2484" customFormat="1" ht="12" customHeight="1">
      <c r="A130" s="3602"/>
      <c r="B130" s="1563">
        <v>207</v>
      </c>
      <c r="C130" s="2369"/>
      <c r="D130" s="3397" t="s">
        <v>421</v>
      </c>
      <c r="E130" s="2797" t="s">
        <v>370</v>
      </c>
      <c r="F130" s="3023" t="s">
        <v>370</v>
      </c>
      <c r="G130" s="2411">
        <v>0</v>
      </c>
      <c r="H130" s="3023" t="s">
        <v>370</v>
      </c>
      <c r="I130" s="2411">
        <v>0</v>
      </c>
      <c r="J130" s="2411">
        <v>0</v>
      </c>
      <c r="K130" s="3152">
        <v>0</v>
      </c>
      <c r="L130" s="1563">
        <v>207</v>
      </c>
      <c r="M130" s="3603"/>
      <c r="O130" s="1040"/>
      <c r="P130" s="1040"/>
    </row>
    <row r="131" spans="1:16" s="2484" customFormat="1" ht="12" customHeight="1">
      <c r="A131" s="3602"/>
      <c r="B131" s="1563">
        <v>208</v>
      </c>
      <c r="C131" s="2369"/>
      <c r="D131" s="3397" t="s">
        <v>422</v>
      </c>
      <c r="E131" s="2797" t="s">
        <v>370</v>
      </c>
      <c r="F131" s="3023" t="s">
        <v>370</v>
      </c>
      <c r="G131" s="2411">
        <v>0</v>
      </c>
      <c r="H131" s="3023" t="s">
        <v>370</v>
      </c>
      <c r="I131" s="2411">
        <v>0</v>
      </c>
      <c r="J131" s="2411">
        <v>0</v>
      </c>
      <c r="K131" s="3152">
        <v>0</v>
      </c>
      <c r="L131" s="1563">
        <v>208</v>
      </c>
      <c r="M131" s="3603"/>
      <c r="O131" s="1040"/>
      <c r="P131" s="1040"/>
    </row>
    <row r="132" spans="1:16" s="2484" customFormat="1" ht="12" customHeight="1">
      <c r="A132" s="3602"/>
      <c r="B132" s="1563">
        <v>209</v>
      </c>
      <c r="C132" s="2369"/>
      <c r="D132" s="3397" t="s">
        <v>423</v>
      </c>
      <c r="E132" s="2797" t="s">
        <v>370</v>
      </c>
      <c r="F132" s="3023" t="s">
        <v>370</v>
      </c>
      <c r="G132" s="2411">
        <v>0</v>
      </c>
      <c r="H132" s="3023" t="s">
        <v>370</v>
      </c>
      <c r="I132" s="2411">
        <v>0</v>
      </c>
      <c r="J132" s="2411">
        <v>0</v>
      </c>
      <c r="K132" s="3152">
        <v>0</v>
      </c>
      <c r="L132" s="1563">
        <v>209</v>
      </c>
      <c r="M132" s="3603"/>
      <c r="O132" s="1040"/>
      <c r="P132" s="1040"/>
    </row>
    <row r="133" spans="1:16" s="2484" customFormat="1" ht="12" customHeight="1">
      <c r="A133" s="3602"/>
      <c r="B133" s="1563">
        <v>210</v>
      </c>
      <c r="C133" s="2369"/>
      <c r="D133" s="3397" t="s">
        <v>424</v>
      </c>
      <c r="E133" s="2797" t="s">
        <v>370</v>
      </c>
      <c r="F133" s="3023" t="s">
        <v>370</v>
      </c>
      <c r="G133" s="2411">
        <v>0</v>
      </c>
      <c r="H133" s="3023" t="s">
        <v>370</v>
      </c>
      <c r="I133" s="2411">
        <v>0</v>
      </c>
      <c r="J133" s="2411">
        <v>0</v>
      </c>
      <c r="K133" s="3152">
        <v>0</v>
      </c>
      <c r="L133" s="1563">
        <v>210</v>
      </c>
      <c r="M133" s="3603"/>
      <c r="O133" s="1040"/>
      <c r="P133" s="1040"/>
    </row>
    <row r="134" spans="1:16" s="2484" customFormat="1" ht="12" customHeight="1">
      <c r="A134" s="3602"/>
      <c r="B134" s="1563">
        <v>211</v>
      </c>
      <c r="C134" s="2369"/>
      <c r="D134" s="3397" t="s">
        <v>425</v>
      </c>
      <c r="E134" s="2797" t="s">
        <v>370</v>
      </c>
      <c r="F134" s="3023" t="s">
        <v>370</v>
      </c>
      <c r="G134" s="2411">
        <v>0</v>
      </c>
      <c r="H134" s="3023" t="s">
        <v>370</v>
      </c>
      <c r="I134" s="2411">
        <v>0</v>
      </c>
      <c r="J134" s="2411">
        <v>0</v>
      </c>
      <c r="K134" s="3152">
        <v>0</v>
      </c>
      <c r="L134" s="1563">
        <v>211</v>
      </c>
      <c r="M134" s="3603"/>
      <c r="O134" s="1040"/>
      <c r="P134" s="1040"/>
    </row>
    <row r="135" spans="1:16" s="2484" customFormat="1" ht="12" customHeight="1">
      <c r="A135" s="3602"/>
      <c r="B135" s="1563">
        <v>212</v>
      </c>
      <c r="C135" s="2369"/>
      <c r="D135" s="3397" t="s">
        <v>426</v>
      </c>
      <c r="E135" s="2797" t="s">
        <v>370</v>
      </c>
      <c r="F135" s="3023" t="s">
        <v>370</v>
      </c>
      <c r="G135" s="2411">
        <v>0</v>
      </c>
      <c r="H135" s="3023" t="s">
        <v>370</v>
      </c>
      <c r="I135" s="2411">
        <v>0</v>
      </c>
      <c r="J135" s="2411">
        <v>0</v>
      </c>
      <c r="K135" s="3152">
        <v>0</v>
      </c>
      <c r="L135" s="1563">
        <v>212</v>
      </c>
      <c r="M135" s="3603"/>
      <c r="O135" s="1040"/>
      <c r="P135" s="1040"/>
    </row>
    <row r="136" spans="1:16" s="2484" customFormat="1" ht="12" customHeight="1">
      <c r="A136" s="3602"/>
      <c r="B136" s="1563">
        <v>213</v>
      </c>
      <c r="C136" s="2369"/>
      <c r="D136" s="3397" t="s">
        <v>427</v>
      </c>
      <c r="E136" s="2797" t="s">
        <v>370</v>
      </c>
      <c r="F136" s="3023" t="s">
        <v>370</v>
      </c>
      <c r="G136" s="3023" t="s">
        <v>370</v>
      </c>
      <c r="H136" s="2411">
        <v>20944</v>
      </c>
      <c r="I136" s="2411">
        <v>20944</v>
      </c>
      <c r="J136" s="2411">
        <v>0</v>
      </c>
      <c r="K136" s="3152">
        <v>20944</v>
      </c>
      <c r="L136" s="1563">
        <v>213</v>
      </c>
      <c r="M136" s="3603"/>
      <c r="N136" s="2033"/>
      <c r="O136" s="1040"/>
      <c r="P136" s="1040"/>
    </row>
    <row r="137" spans="1:16" s="2484" customFormat="1" ht="12" customHeight="1">
      <c r="A137" s="3602"/>
      <c r="B137" s="1563">
        <v>214</v>
      </c>
      <c r="C137" s="2369"/>
      <c r="D137" s="3397" t="s">
        <v>428</v>
      </c>
      <c r="E137" s="2797" t="s">
        <v>370</v>
      </c>
      <c r="F137" s="3023" t="s">
        <v>370</v>
      </c>
      <c r="G137" s="2411">
        <v>0</v>
      </c>
      <c r="H137" s="3023" t="s">
        <v>370</v>
      </c>
      <c r="I137" s="2411">
        <v>0</v>
      </c>
      <c r="J137" s="2411">
        <v>0</v>
      </c>
      <c r="K137" s="3152">
        <v>0</v>
      </c>
      <c r="L137" s="1563">
        <v>214</v>
      </c>
      <c r="M137" s="3603"/>
      <c r="O137" s="1040"/>
      <c r="P137" s="1040"/>
    </row>
    <row r="138" spans="1:16" s="2484" customFormat="1" ht="12" customHeight="1">
      <c r="A138" s="3602"/>
      <c r="B138" s="1563">
        <v>215</v>
      </c>
      <c r="C138" s="2369"/>
      <c r="D138" s="3397" t="s">
        <v>429</v>
      </c>
      <c r="E138" s="2797" t="s">
        <v>370</v>
      </c>
      <c r="F138" s="3023" t="s">
        <v>370</v>
      </c>
      <c r="G138" s="2411">
        <v>0</v>
      </c>
      <c r="H138" s="3023" t="s">
        <v>370</v>
      </c>
      <c r="I138" s="2411">
        <v>0</v>
      </c>
      <c r="J138" s="2411">
        <v>0</v>
      </c>
      <c r="K138" s="3152">
        <v>0</v>
      </c>
      <c r="L138" s="1563">
        <v>215</v>
      </c>
      <c r="M138" s="3603"/>
      <c r="O138" s="1040"/>
      <c r="P138" s="1040"/>
    </row>
    <row r="139" spans="1:16" s="2484" customFormat="1" ht="12" customHeight="1">
      <c r="A139" s="3602"/>
      <c r="B139" s="3390">
        <v>216</v>
      </c>
      <c r="C139" s="1746"/>
      <c r="D139" s="3436" t="s">
        <v>430</v>
      </c>
      <c r="E139" s="2030" t="s">
        <v>370</v>
      </c>
      <c r="F139" s="2031" t="s">
        <v>370</v>
      </c>
      <c r="G139" s="2796">
        <v>0</v>
      </c>
      <c r="H139" s="2031" t="s">
        <v>370</v>
      </c>
      <c r="I139" s="2796">
        <v>0</v>
      </c>
      <c r="J139" s="2796">
        <v>0</v>
      </c>
      <c r="K139" s="3022">
        <v>0</v>
      </c>
      <c r="L139" s="3390">
        <v>216</v>
      </c>
      <c r="M139" s="3603"/>
      <c r="O139" s="1040"/>
      <c r="P139" s="1040"/>
    </row>
    <row r="140" spans="1:16" s="2484" customFormat="1" ht="6" customHeight="1">
      <c r="A140" s="3599" t="s">
        <v>3324</v>
      </c>
      <c r="B140" s="2372"/>
      <c r="C140" s="2388"/>
      <c r="D140" s="2388"/>
      <c r="E140" s="3417"/>
      <c r="F140" s="3417"/>
      <c r="G140" s="3417"/>
      <c r="H140" s="3417"/>
      <c r="I140" s="3145"/>
      <c r="J140" s="3145"/>
      <c r="K140" s="3145"/>
      <c r="L140" s="3146"/>
      <c r="M140" s="3604" t="s">
        <v>3052</v>
      </c>
      <c r="O140" s="1040"/>
      <c r="P140" s="1040"/>
    </row>
    <row r="141" spans="1:16" s="2484" customFormat="1" ht="12" customHeight="1">
      <c r="A141" s="3599"/>
      <c r="B141" s="3382" t="s">
        <v>2920</v>
      </c>
      <c r="C141" s="1562"/>
      <c r="D141" s="1562"/>
      <c r="E141" s="3418"/>
      <c r="F141" s="3418"/>
      <c r="G141" s="3418"/>
      <c r="H141" s="3418"/>
      <c r="I141" s="3418"/>
      <c r="J141" s="3418"/>
      <c r="K141" s="3148"/>
      <c r="L141" s="2387"/>
      <c r="M141" s="3604"/>
      <c r="O141" s="1040"/>
      <c r="P141" s="1040"/>
    </row>
    <row r="142" spans="1:16" s="2484" customFormat="1" ht="12" customHeight="1">
      <c r="A142" s="3599"/>
      <c r="B142" s="3382" t="s">
        <v>1</v>
      </c>
      <c r="C142" s="1562"/>
      <c r="D142" s="1562"/>
      <c r="E142" s="3418"/>
      <c r="F142" s="3418"/>
      <c r="G142" s="3418"/>
      <c r="H142" s="3418"/>
      <c r="I142" s="3418"/>
      <c r="J142" s="3418"/>
      <c r="K142" s="3418"/>
      <c r="L142" s="2387"/>
      <c r="M142" s="3604"/>
      <c r="O142" s="1040"/>
      <c r="P142" s="1040"/>
    </row>
    <row r="143" spans="1:16" s="2484" customFormat="1" ht="6" customHeight="1">
      <c r="A143" s="3599"/>
      <c r="B143" s="3382"/>
      <c r="C143" s="1562"/>
      <c r="D143" s="1562"/>
      <c r="E143" s="3418"/>
      <c r="F143" s="3418"/>
      <c r="G143" s="3418"/>
      <c r="H143" s="3418"/>
      <c r="I143" s="3418"/>
      <c r="J143" s="3418"/>
      <c r="K143" s="3418"/>
      <c r="L143" s="2387"/>
      <c r="M143" s="3604"/>
      <c r="O143" s="1040"/>
      <c r="P143" s="1040"/>
    </row>
    <row r="144" spans="1:16" s="2484" customFormat="1" ht="9" customHeight="1">
      <c r="A144" s="3599"/>
      <c r="B144" s="2371"/>
      <c r="C144" s="2368" t="s">
        <v>307</v>
      </c>
      <c r="D144" s="1709"/>
      <c r="E144" s="2687"/>
      <c r="F144" s="2687"/>
      <c r="G144" s="2687"/>
      <c r="H144" s="2687"/>
      <c r="I144" s="2687"/>
      <c r="J144" s="2687"/>
      <c r="K144" s="2687"/>
      <c r="L144" s="2387"/>
      <c r="M144" s="3604"/>
      <c r="O144" s="1040"/>
      <c r="P144" s="1040"/>
    </row>
    <row r="145" spans="1:17" s="2484" customFormat="1" ht="9" customHeight="1">
      <c r="A145" s="3599"/>
      <c r="B145" s="2371"/>
      <c r="C145" s="2368" t="s">
        <v>308</v>
      </c>
      <c r="D145" s="1709"/>
      <c r="E145" s="2687"/>
      <c r="F145" s="2687"/>
      <c r="G145" s="2687"/>
      <c r="H145" s="2687"/>
      <c r="I145" s="2687"/>
      <c r="J145" s="2687"/>
      <c r="K145" s="2687"/>
      <c r="L145" s="2387"/>
      <c r="M145" s="3604"/>
      <c r="O145" s="1040"/>
      <c r="P145" s="1040"/>
    </row>
    <row r="146" spans="1:17" s="2484" customFormat="1" ht="6" customHeight="1">
      <c r="A146" s="3599"/>
      <c r="B146" s="2928"/>
      <c r="C146" s="2367"/>
      <c r="D146" s="2367"/>
      <c r="E146" s="3419"/>
      <c r="F146" s="3419"/>
      <c r="G146" s="3419"/>
      <c r="H146" s="3419"/>
      <c r="I146" s="3419"/>
      <c r="J146" s="3419"/>
      <c r="K146" s="3419"/>
      <c r="L146" s="3397"/>
      <c r="M146" s="3604"/>
      <c r="O146" s="1040"/>
      <c r="P146" s="1040"/>
    </row>
    <row r="147" spans="1:17" s="2484" customFormat="1" ht="11.25">
      <c r="A147" s="3599"/>
      <c r="B147" s="2370"/>
      <c r="C147" s="3386"/>
      <c r="D147" s="3386"/>
      <c r="E147" s="3149"/>
      <c r="F147" s="3149" t="s">
        <v>309</v>
      </c>
      <c r="G147" s="3149"/>
      <c r="H147" s="3149"/>
      <c r="I147" s="3149" t="s">
        <v>310</v>
      </c>
      <c r="J147" s="3149"/>
      <c r="K147" s="2922"/>
      <c r="L147" s="2919"/>
      <c r="M147" s="3604"/>
      <c r="O147" s="1040"/>
      <c r="P147" s="1040"/>
    </row>
    <row r="148" spans="1:17" s="2484" customFormat="1" ht="11.25">
      <c r="A148" s="3599"/>
      <c r="B148" s="2370" t="s">
        <v>7</v>
      </c>
      <c r="C148" s="3386" t="s">
        <v>8</v>
      </c>
      <c r="D148" s="3386"/>
      <c r="E148" s="3149" t="s">
        <v>311</v>
      </c>
      <c r="F148" s="3149" t="s">
        <v>312</v>
      </c>
      <c r="G148" s="3149" t="s">
        <v>313</v>
      </c>
      <c r="H148" s="3149"/>
      <c r="I148" s="3386" t="s">
        <v>314</v>
      </c>
      <c r="J148" s="3149"/>
      <c r="K148" s="2922"/>
      <c r="L148" s="2919" t="s">
        <v>7</v>
      </c>
      <c r="M148" s="3604"/>
      <c r="O148" s="1040"/>
      <c r="P148" s="1040"/>
    </row>
    <row r="149" spans="1:17" s="2484" customFormat="1" ht="11.25">
      <c r="A149" s="3599"/>
      <c r="B149" s="2370" t="s">
        <v>12</v>
      </c>
      <c r="C149" s="3386" t="s">
        <v>13</v>
      </c>
      <c r="D149" s="3386" t="s">
        <v>315</v>
      </c>
      <c r="E149" s="3149" t="s">
        <v>316</v>
      </c>
      <c r="F149" s="3149" t="s">
        <v>317</v>
      </c>
      <c r="G149" s="3149" t="s">
        <v>318</v>
      </c>
      <c r="H149" s="3149" t="s">
        <v>319</v>
      </c>
      <c r="I149" s="3149" t="s">
        <v>320</v>
      </c>
      <c r="J149" s="3149" t="s">
        <v>321</v>
      </c>
      <c r="K149" s="2922" t="s">
        <v>310</v>
      </c>
      <c r="L149" s="2919" t="s">
        <v>12</v>
      </c>
      <c r="M149" s="3604"/>
      <c r="O149" s="1040"/>
      <c r="P149" s="1040"/>
    </row>
    <row r="150" spans="1:17" s="2386" customFormat="1" ht="11.25">
      <c r="A150" s="3599"/>
      <c r="B150" s="1563"/>
      <c r="C150" s="2369"/>
      <c r="D150" s="2369" t="s">
        <v>21</v>
      </c>
      <c r="E150" s="2369" t="s">
        <v>22</v>
      </c>
      <c r="F150" s="2369" t="s">
        <v>23</v>
      </c>
      <c r="G150" s="2369" t="s">
        <v>168</v>
      </c>
      <c r="H150" s="2369" t="s">
        <v>24</v>
      </c>
      <c r="I150" s="2369" t="s">
        <v>25</v>
      </c>
      <c r="J150" s="2369" t="s">
        <v>26</v>
      </c>
      <c r="K150" s="2369" t="s">
        <v>322</v>
      </c>
      <c r="L150" s="2369"/>
      <c r="M150" s="3604"/>
      <c r="O150" s="1040"/>
      <c r="P150" s="1040"/>
    </row>
    <row r="151" spans="1:17" s="2484" customFormat="1" ht="11.25" customHeight="1">
      <c r="A151" s="3599"/>
      <c r="B151" s="2370"/>
      <c r="C151" s="3386"/>
      <c r="D151" s="2405" t="s">
        <v>431</v>
      </c>
      <c r="E151" s="2027"/>
      <c r="F151" s="3150"/>
      <c r="G151" s="3150"/>
      <c r="H151" s="2038"/>
      <c r="I151" s="1866"/>
      <c r="J151" s="3150"/>
      <c r="K151" s="3151"/>
      <c r="L151" s="2370"/>
      <c r="M151" s="3604"/>
      <c r="O151" s="1040"/>
      <c r="P151" s="1040"/>
    </row>
    <row r="152" spans="1:17" s="2484" customFormat="1" ht="11.25" customHeight="1">
      <c r="A152" s="3599"/>
      <c r="B152" s="1563">
        <v>217</v>
      </c>
      <c r="C152" s="2369"/>
      <c r="D152" s="2410" t="s">
        <v>432</v>
      </c>
      <c r="E152" s="2411">
        <v>0</v>
      </c>
      <c r="F152" s="2411">
        <v>0</v>
      </c>
      <c r="G152" s="2411">
        <v>0</v>
      </c>
      <c r="H152" s="2039">
        <v>0</v>
      </c>
      <c r="I152" s="2412">
        <v>0</v>
      </c>
      <c r="J152" s="2412">
        <v>0</v>
      </c>
      <c r="K152" s="3152">
        <v>0</v>
      </c>
      <c r="L152" s="1563">
        <v>217</v>
      </c>
      <c r="M152" s="3604"/>
      <c r="O152" s="1040"/>
      <c r="P152" s="1040"/>
    </row>
    <row r="153" spans="1:17" s="2484" customFormat="1" ht="11.25" customHeight="1">
      <c r="A153" s="3599"/>
      <c r="B153" s="1563">
        <v>218</v>
      </c>
      <c r="C153" s="2369"/>
      <c r="D153" s="2410" t="s">
        <v>329</v>
      </c>
      <c r="E153" s="2411">
        <v>0</v>
      </c>
      <c r="F153" s="2411">
        <v>0</v>
      </c>
      <c r="G153" s="2411">
        <v>0</v>
      </c>
      <c r="H153" s="2411">
        <v>0</v>
      </c>
      <c r="I153" s="2796">
        <v>0</v>
      </c>
      <c r="J153" s="2796">
        <v>0</v>
      </c>
      <c r="K153" s="3022">
        <v>0</v>
      </c>
      <c r="L153" s="1563">
        <v>218</v>
      </c>
      <c r="M153" s="3604"/>
      <c r="O153" s="1040"/>
      <c r="P153" s="1040"/>
    </row>
    <row r="154" spans="1:17" s="2484" customFormat="1" ht="11.25" customHeight="1">
      <c r="A154" s="3599"/>
      <c r="B154" s="1563">
        <v>219</v>
      </c>
      <c r="C154" s="2369"/>
      <c r="D154" s="2040" t="s">
        <v>433</v>
      </c>
      <c r="E154" s="2411">
        <v>183</v>
      </c>
      <c r="F154" s="2411">
        <v>52</v>
      </c>
      <c r="G154" s="2411">
        <v>1</v>
      </c>
      <c r="H154" s="2411">
        <v>21025</v>
      </c>
      <c r="I154" s="2411">
        <v>21261</v>
      </c>
      <c r="J154" s="2411">
        <v>0</v>
      </c>
      <c r="K154" s="3152">
        <v>21261</v>
      </c>
      <c r="L154" s="1563">
        <v>219</v>
      </c>
      <c r="M154" s="3604"/>
      <c r="O154" s="1040"/>
      <c r="P154" s="1040"/>
    </row>
    <row r="155" spans="1:17" s="2484" customFormat="1" ht="11.25" customHeight="1">
      <c r="A155" s="3599"/>
      <c r="B155" s="2370"/>
      <c r="C155" s="3386"/>
      <c r="D155" s="2408" t="s">
        <v>434</v>
      </c>
      <c r="E155" s="3150"/>
      <c r="F155" s="3150"/>
      <c r="G155" s="3150"/>
      <c r="H155" s="3150"/>
      <c r="I155" s="3150"/>
      <c r="J155" s="3150"/>
      <c r="K155" s="3151"/>
      <c r="L155" s="2370"/>
      <c r="M155" s="3604"/>
      <c r="O155" s="1040"/>
      <c r="P155" s="1040"/>
    </row>
    <row r="156" spans="1:17" s="2484" customFormat="1" ht="11.25" customHeight="1">
      <c r="A156" s="3599"/>
      <c r="B156" s="1563">
        <v>220</v>
      </c>
      <c r="C156" s="2369"/>
      <c r="D156" s="2410" t="s">
        <v>415</v>
      </c>
      <c r="E156" s="2411">
        <v>0</v>
      </c>
      <c r="F156" s="2411">
        <v>0</v>
      </c>
      <c r="G156" s="2411">
        <v>0</v>
      </c>
      <c r="H156" s="2411">
        <v>0</v>
      </c>
      <c r="I156" s="2411">
        <v>0</v>
      </c>
      <c r="J156" s="3023" t="s">
        <v>370</v>
      </c>
      <c r="K156" s="3152">
        <v>0</v>
      </c>
      <c r="L156" s="1563">
        <v>220</v>
      </c>
      <c r="M156" s="3604"/>
      <c r="N156" s="2687"/>
      <c r="O156" s="1040"/>
      <c r="P156" s="1040"/>
      <c r="Q156" s="2687"/>
    </row>
    <row r="157" spans="1:17" s="2484" customFormat="1" ht="11.25" customHeight="1">
      <c r="A157" s="3599"/>
      <c r="B157" s="1563">
        <v>221</v>
      </c>
      <c r="C157" s="2369"/>
      <c r="D157" s="2410" t="s">
        <v>416</v>
      </c>
      <c r="E157" s="2411">
        <v>0</v>
      </c>
      <c r="F157" s="2411">
        <v>0</v>
      </c>
      <c r="G157" s="2411">
        <v>0</v>
      </c>
      <c r="H157" s="2411">
        <v>0</v>
      </c>
      <c r="I157" s="2411">
        <v>0</v>
      </c>
      <c r="J157" s="3023" t="s">
        <v>370</v>
      </c>
      <c r="K157" s="3152">
        <v>0</v>
      </c>
      <c r="L157" s="1563">
        <v>221</v>
      </c>
      <c r="M157" s="3604"/>
      <c r="N157" s="2687"/>
      <c r="O157" s="1040"/>
      <c r="P157" s="1040"/>
      <c r="Q157" s="2687"/>
    </row>
    <row r="158" spans="1:17" s="2484" customFormat="1" ht="11.25" customHeight="1">
      <c r="A158" s="3599"/>
      <c r="B158" s="1563">
        <v>222</v>
      </c>
      <c r="C158" s="2369"/>
      <c r="D158" s="2367" t="s">
        <v>417</v>
      </c>
      <c r="E158" s="2428">
        <v>0</v>
      </c>
      <c r="F158" s="2411">
        <v>0</v>
      </c>
      <c r="G158" s="2411">
        <v>0</v>
      </c>
      <c r="H158" s="2411">
        <v>0</v>
      </c>
      <c r="I158" s="2411">
        <v>0</v>
      </c>
      <c r="J158" s="3023" t="s">
        <v>370</v>
      </c>
      <c r="K158" s="3152">
        <v>0</v>
      </c>
      <c r="L158" s="1563">
        <v>222</v>
      </c>
      <c r="M158" s="3604"/>
      <c r="N158" s="2687"/>
      <c r="O158" s="1040"/>
      <c r="P158" s="1040"/>
      <c r="Q158" s="2687"/>
    </row>
    <row r="159" spans="1:17" s="2484" customFormat="1" ht="11.25" customHeight="1">
      <c r="B159" s="1563">
        <v>223</v>
      </c>
      <c r="C159" s="2369"/>
      <c r="D159" s="2367" t="s">
        <v>418</v>
      </c>
      <c r="E159" s="2428">
        <v>0</v>
      </c>
      <c r="F159" s="2411">
        <v>0</v>
      </c>
      <c r="G159" s="2411">
        <v>0</v>
      </c>
      <c r="H159" s="2411">
        <v>0</v>
      </c>
      <c r="I159" s="2411">
        <v>0</v>
      </c>
      <c r="J159" s="3023" t="s">
        <v>370</v>
      </c>
      <c r="K159" s="3152">
        <v>0</v>
      </c>
      <c r="L159" s="1563">
        <v>223</v>
      </c>
      <c r="M159" s="3604"/>
      <c r="N159" s="2687"/>
      <c r="O159" s="1040"/>
      <c r="P159" s="1040"/>
      <c r="Q159" s="2687"/>
    </row>
    <row r="160" spans="1:17" s="2484" customFormat="1" ht="11.25" customHeight="1">
      <c r="B160" s="1563">
        <v>224</v>
      </c>
      <c r="C160" s="2369"/>
      <c r="D160" s="2367" t="s">
        <v>419</v>
      </c>
      <c r="E160" s="2797" t="s">
        <v>370</v>
      </c>
      <c r="F160" s="3023" t="s">
        <v>370</v>
      </c>
      <c r="G160" s="3023" t="s">
        <v>370</v>
      </c>
      <c r="H160" s="2411">
        <v>0</v>
      </c>
      <c r="I160" s="2411">
        <v>0</v>
      </c>
      <c r="J160" s="3023" t="s">
        <v>370</v>
      </c>
      <c r="K160" s="3152">
        <v>0</v>
      </c>
      <c r="L160" s="1563">
        <v>224</v>
      </c>
      <c r="M160" s="2386"/>
      <c r="N160" s="2687"/>
      <c r="O160" s="1040"/>
      <c r="P160" s="1040"/>
      <c r="Q160" s="2687"/>
    </row>
    <row r="161" spans="1:17" s="2484" customFormat="1" ht="11.25" customHeight="1">
      <c r="B161" s="1563">
        <v>225</v>
      </c>
      <c r="C161" s="2369"/>
      <c r="D161" s="2367" t="s">
        <v>435</v>
      </c>
      <c r="E161" s="2797" t="s">
        <v>370</v>
      </c>
      <c r="F161" s="3023" t="s">
        <v>370</v>
      </c>
      <c r="G161" s="3023" t="s">
        <v>370</v>
      </c>
      <c r="H161" s="2411">
        <v>0</v>
      </c>
      <c r="I161" s="2411">
        <v>0</v>
      </c>
      <c r="J161" s="3023" t="s">
        <v>370</v>
      </c>
      <c r="K161" s="3152">
        <v>0</v>
      </c>
      <c r="L161" s="1563">
        <v>225</v>
      </c>
      <c r="M161" s="2386"/>
      <c r="N161" s="2687"/>
      <c r="O161" s="1040"/>
      <c r="P161" s="1040"/>
      <c r="Q161" s="2687"/>
    </row>
    <row r="162" spans="1:17" s="2484" customFormat="1" ht="11.25" customHeight="1">
      <c r="B162" s="1563">
        <v>226</v>
      </c>
      <c r="C162" s="2369"/>
      <c r="D162" s="2367" t="s">
        <v>421</v>
      </c>
      <c r="E162" s="2797" t="s">
        <v>370</v>
      </c>
      <c r="F162" s="3023" t="s">
        <v>370</v>
      </c>
      <c r="G162" s="2411">
        <v>0</v>
      </c>
      <c r="H162" s="3023" t="s">
        <v>370</v>
      </c>
      <c r="I162" s="2411">
        <v>0</v>
      </c>
      <c r="J162" s="3023" t="s">
        <v>370</v>
      </c>
      <c r="K162" s="3152">
        <v>0</v>
      </c>
      <c r="L162" s="1563">
        <v>226</v>
      </c>
      <c r="M162" s="2386"/>
      <c r="N162" s="2687"/>
      <c r="O162" s="1040"/>
      <c r="P162" s="1040"/>
      <c r="Q162" s="2687"/>
    </row>
    <row r="163" spans="1:17" s="2484" customFormat="1" ht="11.25" customHeight="1">
      <c r="B163" s="1563">
        <v>227</v>
      </c>
      <c r="C163" s="2369"/>
      <c r="D163" s="2367" t="s">
        <v>422</v>
      </c>
      <c r="E163" s="2797" t="s">
        <v>370</v>
      </c>
      <c r="F163" s="3023" t="s">
        <v>370</v>
      </c>
      <c r="G163" s="2411">
        <v>0</v>
      </c>
      <c r="H163" s="3023" t="s">
        <v>370</v>
      </c>
      <c r="I163" s="2411">
        <v>0</v>
      </c>
      <c r="J163" s="3023" t="s">
        <v>370</v>
      </c>
      <c r="K163" s="3152">
        <v>0</v>
      </c>
      <c r="L163" s="1563">
        <v>227</v>
      </c>
      <c r="M163" s="2386"/>
      <c r="N163" s="2687"/>
      <c r="O163" s="1040"/>
      <c r="P163" s="1040"/>
      <c r="Q163" s="2687"/>
    </row>
    <row r="164" spans="1:17" s="2484" customFormat="1" ht="11.25" customHeight="1">
      <c r="B164" s="1563">
        <v>228</v>
      </c>
      <c r="C164" s="2369"/>
      <c r="D164" s="2367" t="s">
        <v>423</v>
      </c>
      <c r="E164" s="2797" t="s">
        <v>370</v>
      </c>
      <c r="F164" s="3023" t="s">
        <v>370</v>
      </c>
      <c r="G164" s="2411">
        <v>0</v>
      </c>
      <c r="H164" s="3023" t="s">
        <v>370</v>
      </c>
      <c r="I164" s="2411">
        <v>0</v>
      </c>
      <c r="J164" s="3023" t="s">
        <v>370</v>
      </c>
      <c r="K164" s="3152">
        <v>0</v>
      </c>
      <c r="L164" s="1563">
        <v>228</v>
      </c>
      <c r="M164" s="2386"/>
      <c r="N164" s="2687"/>
      <c r="O164" s="1040"/>
      <c r="P164" s="1040"/>
      <c r="Q164" s="2687"/>
    </row>
    <row r="165" spans="1:17" s="2484" customFormat="1" ht="11.25" customHeight="1">
      <c r="B165" s="1563">
        <v>229</v>
      </c>
      <c r="C165" s="2369"/>
      <c r="D165" s="2367" t="s">
        <v>424</v>
      </c>
      <c r="E165" s="2797" t="s">
        <v>370</v>
      </c>
      <c r="F165" s="3023" t="s">
        <v>370</v>
      </c>
      <c r="G165" s="2411">
        <v>0</v>
      </c>
      <c r="H165" s="3023" t="s">
        <v>370</v>
      </c>
      <c r="I165" s="2411">
        <v>0</v>
      </c>
      <c r="J165" s="3023" t="s">
        <v>370</v>
      </c>
      <c r="K165" s="3152">
        <v>0</v>
      </c>
      <c r="L165" s="1563">
        <v>229</v>
      </c>
      <c r="M165" s="2386"/>
      <c r="N165" s="2687"/>
      <c r="O165" s="1040"/>
      <c r="P165" s="1040"/>
      <c r="Q165" s="2687"/>
    </row>
    <row r="166" spans="1:17" s="2484" customFormat="1" ht="11.25" customHeight="1">
      <c r="B166" s="1563">
        <v>230</v>
      </c>
      <c r="C166" s="2369"/>
      <c r="D166" s="2367" t="s">
        <v>425</v>
      </c>
      <c r="E166" s="2797" t="s">
        <v>370</v>
      </c>
      <c r="F166" s="3023" t="s">
        <v>370</v>
      </c>
      <c r="G166" s="2411">
        <v>0</v>
      </c>
      <c r="H166" s="3023" t="s">
        <v>370</v>
      </c>
      <c r="I166" s="2411">
        <v>0</v>
      </c>
      <c r="J166" s="3023" t="s">
        <v>370</v>
      </c>
      <c r="K166" s="3152">
        <v>0</v>
      </c>
      <c r="L166" s="1563">
        <v>230</v>
      </c>
      <c r="M166" s="2386"/>
      <c r="N166" s="2687"/>
      <c r="O166" s="1040"/>
      <c r="P166" s="1040"/>
      <c r="Q166" s="2687"/>
    </row>
    <row r="167" spans="1:17" s="2484" customFormat="1" ht="11.25" customHeight="1">
      <c r="B167" s="1563">
        <v>231</v>
      </c>
      <c r="C167" s="2369"/>
      <c r="D167" s="2367" t="s">
        <v>426</v>
      </c>
      <c r="E167" s="2797" t="s">
        <v>370</v>
      </c>
      <c r="F167" s="3023" t="s">
        <v>370</v>
      </c>
      <c r="G167" s="2411">
        <v>0</v>
      </c>
      <c r="H167" s="3023" t="s">
        <v>370</v>
      </c>
      <c r="I167" s="2411">
        <v>0</v>
      </c>
      <c r="J167" s="3023" t="s">
        <v>370</v>
      </c>
      <c r="K167" s="3152">
        <v>0</v>
      </c>
      <c r="L167" s="1563">
        <v>231</v>
      </c>
      <c r="M167" s="2386"/>
      <c r="N167" s="2687"/>
      <c r="O167" s="1040"/>
      <c r="P167" s="1040"/>
      <c r="Q167" s="2687"/>
    </row>
    <row r="168" spans="1:17" s="2484" customFormat="1" ht="11.25" customHeight="1">
      <c r="B168" s="1563">
        <v>232</v>
      </c>
      <c r="C168" s="2369"/>
      <c r="D168" s="2367" t="s">
        <v>427</v>
      </c>
      <c r="E168" s="2797" t="s">
        <v>370</v>
      </c>
      <c r="F168" s="3023" t="s">
        <v>370</v>
      </c>
      <c r="G168" s="3023" t="s">
        <v>370</v>
      </c>
      <c r="H168" s="2411">
        <v>0</v>
      </c>
      <c r="I168" s="2411">
        <v>0</v>
      </c>
      <c r="J168" s="3023" t="s">
        <v>370</v>
      </c>
      <c r="K168" s="3152">
        <v>0</v>
      </c>
      <c r="L168" s="1563">
        <v>232</v>
      </c>
      <c r="M168" s="2386"/>
      <c r="N168" s="2687"/>
      <c r="O168" s="1040"/>
      <c r="P168" s="1040"/>
      <c r="Q168" s="2687"/>
    </row>
    <row r="169" spans="1:17" s="2484" customFormat="1" ht="11.25" customHeight="1">
      <c r="B169" s="1563">
        <v>233</v>
      </c>
      <c r="C169" s="2369"/>
      <c r="D169" s="2367" t="s">
        <v>428</v>
      </c>
      <c r="E169" s="2797" t="s">
        <v>370</v>
      </c>
      <c r="F169" s="3023" t="s">
        <v>370</v>
      </c>
      <c r="G169" s="2411">
        <v>0</v>
      </c>
      <c r="H169" s="3023" t="s">
        <v>370</v>
      </c>
      <c r="I169" s="2411">
        <v>0</v>
      </c>
      <c r="J169" s="3023" t="s">
        <v>370</v>
      </c>
      <c r="K169" s="3152">
        <v>0</v>
      </c>
      <c r="L169" s="1563">
        <v>233</v>
      </c>
      <c r="M169" s="2386"/>
      <c r="N169" s="2687"/>
      <c r="O169" s="1040"/>
      <c r="P169" s="1040"/>
      <c r="Q169" s="2687"/>
    </row>
    <row r="170" spans="1:17" s="2484" customFormat="1" ht="11.25" customHeight="1">
      <c r="B170" s="1563">
        <v>234</v>
      </c>
      <c r="C170" s="2369"/>
      <c r="D170" s="2367" t="s">
        <v>429</v>
      </c>
      <c r="E170" s="2797" t="s">
        <v>370</v>
      </c>
      <c r="F170" s="3023" t="s">
        <v>370</v>
      </c>
      <c r="G170" s="2411">
        <v>0</v>
      </c>
      <c r="H170" s="3023" t="s">
        <v>370</v>
      </c>
      <c r="I170" s="2411">
        <v>0</v>
      </c>
      <c r="J170" s="3023" t="s">
        <v>370</v>
      </c>
      <c r="K170" s="3152">
        <v>0</v>
      </c>
      <c r="L170" s="1563">
        <v>234</v>
      </c>
      <c r="M170" s="2386"/>
      <c r="N170" s="2687"/>
      <c r="O170" s="1040"/>
      <c r="P170" s="1040"/>
      <c r="Q170" s="2687"/>
    </row>
    <row r="171" spans="1:17" s="2484" customFormat="1" ht="11.25" customHeight="1">
      <c r="B171" s="1563">
        <v>235</v>
      </c>
      <c r="C171" s="2369"/>
      <c r="D171" s="2367" t="s">
        <v>436</v>
      </c>
      <c r="E171" s="2797" t="s">
        <v>370</v>
      </c>
      <c r="F171" s="3023" t="s">
        <v>370</v>
      </c>
      <c r="G171" s="2411">
        <v>0</v>
      </c>
      <c r="H171" s="3023" t="s">
        <v>370</v>
      </c>
      <c r="I171" s="2411">
        <v>0</v>
      </c>
      <c r="J171" s="3023" t="s">
        <v>370</v>
      </c>
      <c r="K171" s="3152">
        <v>0</v>
      </c>
      <c r="L171" s="1563">
        <v>235</v>
      </c>
      <c r="M171" s="2386"/>
      <c r="N171" s="2687"/>
      <c r="O171" s="1040"/>
      <c r="P171" s="1040"/>
      <c r="Q171" s="2687"/>
    </row>
    <row r="172" spans="1:17" s="2484" customFormat="1" ht="11.25" customHeight="1">
      <c r="B172" s="1563">
        <v>236</v>
      </c>
      <c r="C172" s="2369"/>
      <c r="D172" s="2367" t="s">
        <v>432</v>
      </c>
      <c r="E172" s="2428">
        <v>0</v>
      </c>
      <c r="F172" s="2411">
        <v>0</v>
      </c>
      <c r="G172" s="2411">
        <v>0</v>
      </c>
      <c r="H172" s="2411">
        <v>0</v>
      </c>
      <c r="I172" s="2411">
        <v>0</v>
      </c>
      <c r="J172" s="3023" t="s">
        <v>370</v>
      </c>
      <c r="K172" s="3152">
        <v>0</v>
      </c>
      <c r="L172" s="1563">
        <v>236</v>
      </c>
      <c r="M172" s="2386"/>
      <c r="N172" s="2687"/>
      <c r="O172" s="1040"/>
      <c r="P172" s="1040"/>
      <c r="Q172" s="2687"/>
    </row>
    <row r="173" spans="1:17" s="2484" customFormat="1" ht="11.25" customHeight="1">
      <c r="B173" s="1563">
        <v>237</v>
      </c>
      <c r="C173" s="2369"/>
      <c r="D173" s="2367" t="s">
        <v>437</v>
      </c>
      <c r="E173" s="2428">
        <v>0</v>
      </c>
      <c r="F173" s="2411">
        <v>0</v>
      </c>
      <c r="G173" s="2411">
        <v>0</v>
      </c>
      <c r="H173" s="2411">
        <v>0</v>
      </c>
      <c r="I173" s="2411">
        <v>0</v>
      </c>
      <c r="J173" s="3023" t="s">
        <v>370</v>
      </c>
      <c r="K173" s="3152">
        <v>0</v>
      </c>
      <c r="L173" s="1563">
        <v>237</v>
      </c>
      <c r="M173" s="2386"/>
      <c r="N173" s="2687"/>
      <c r="O173" s="1040"/>
      <c r="P173" s="1040"/>
      <c r="Q173" s="2687"/>
    </row>
    <row r="174" spans="1:17" s="2484" customFormat="1" ht="11.25" customHeight="1">
      <c r="A174" s="3607"/>
      <c r="B174" s="1563">
        <v>238</v>
      </c>
      <c r="C174" s="2369"/>
      <c r="D174" s="3408" t="s">
        <v>438</v>
      </c>
      <c r="E174" s="2428">
        <v>0</v>
      </c>
      <c r="F174" s="2411">
        <v>0</v>
      </c>
      <c r="G174" s="2411">
        <v>0</v>
      </c>
      <c r="H174" s="2411">
        <v>0</v>
      </c>
      <c r="I174" s="2411">
        <v>0</v>
      </c>
      <c r="J174" s="3023" t="s">
        <v>370</v>
      </c>
      <c r="K174" s="3152">
        <v>0</v>
      </c>
      <c r="L174" s="1563">
        <v>238</v>
      </c>
      <c r="M174" s="2386"/>
      <c r="O174" s="1040"/>
      <c r="P174" s="1040"/>
    </row>
    <row r="175" spans="1:17" s="2484" customFormat="1" ht="11.25" customHeight="1">
      <c r="A175" s="3607"/>
      <c r="B175" s="2370"/>
      <c r="C175" s="3386"/>
      <c r="D175" s="3153" t="s">
        <v>439</v>
      </c>
      <c r="E175" s="2027"/>
      <c r="F175" s="3150"/>
      <c r="G175" s="3150"/>
      <c r="H175" s="3150"/>
      <c r="I175" s="3150"/>
      <c r="J175" s="3150"/>
      <c r="K175" s="3151"/>
      <c r="L175" s="2370"/>
      <c r="M175" s="2386"/>
      <c r="O175" s="1040"/>
      <c r="P175" s="1040"/>
    </row>
    <row r="176" spans="1:17" s="2484" customFormat="1" ht="11.25" customHeight="1">
      <c r="A176" s="3607"/>
      <c r="B176" s="1563">
        <v>301</v>
      </c>
      <c r="C176" s="2369"/>
      <c r="D176" s="3408" t="s">
        <v>440</v>
      </c>
      <c r="E176" s="2428">
        <v>0</v>
      </c>
      <c r="F176" s="2411">
        <v>0</v>
      </c>
      <c r="G176" s="2411">
        <v>0</v>
      </c>
      <c r="H176" s="2411">
        <v>0</v>
      </c>
      <c r="I176" s="2411">
        <v>0</v>
      </c>
      <c r="J176" s="2411">
        <v>0</v>
      </c>
      <c r="K176" s="3152">
        <v>0</v>
      </c>
      <c r="L176" s="1563">
        <v>301</v>
      </c>
      <c r="M176" s="2386"/>
      <c r="O176" s="1040"/>
      <c r="P176" s="1040"/>
    </row>
    <row r="177" spans="1:17" s="2484" customFormat="1" ht="11.25" customHeight="1">
      <c r="A177" s="3607"/>
      <c r="B177" s="1563"/>
      <c r="C177" s="2369"/>
      <c r="D177" s="3408" t="s">
        <v>441</v>
      </c>
      <c r="E177" s="2428">
        <v>0</v>
      </c>
      <c r="F177" s="2411">
        <v>0</v>
      </c>
      <c r="G177" s="2411">
        <v>0</v>
      </c>
      <c r="H177" s="2411">
        <v>0</v>
      </c>
      <c r="I177" s="2411"/>
      <c r="J177" s="2411"/>
      <c r="K177" s="3152"/>
      <c r="L177" s="1563"/>
      <c r="M177" s="2815"/>
      <c r="O177" s="1040"/>
      <c r="P177" s="1040"/>
    </row>
    <row r="178" spans="1:17" s="2484" customFormat="1" ht="11.25" customHeight="1">
      <c r="A178" s="3607"/>
      <c r="B178" s="1563">
        <v>302</v>
      </c>
      <c r="C178" s="2369"/>
      <c r="D178" s="2367" t="s">
        <v>442</v>
      </c>
      <c r="E178" s="2428">
        <v>0</v>
      </c>
      <c r="F178" s="2411">
        <v>0</v>
      </c>
      <c r="G178" s="2411">
        <v>0</v>
      </c>
      <c r="H178" s="2411">
        <v>0</v>
      </c>
      <c r="I178" s="2411">
        <v>0</v>
      </c>
      <c r="J178" s="3023" t="s">
        <v>370</v>
      </c>
      <c r="K178" s="3152">
        <v>0</v>
      </c>
      <c r="L178" s="1563">
        <v>302</v>
      </c>
      <c r="M178" s="3147"/>
      <c r="N178" s="2687"/>
      <c r="O178" s="1040"/>
      <c r="P178" s="1040"/>
      <c r="Q178" s="2687"/>
    </row>
    <row r="179" spans="1:17" s="2484" customFormat="1" ht="11.25" customHeight="1">
      <c r="A179" s="3607"/>
      <c r="B179" s="1563">
        <v>303</v>
      </c>
      <c r="C179" s="2369"/>
      <c r="D179" s="2367" t="s">
        <v>443</v>
      </c>
      <c r="E179" s="2428">
        <v>0</v>
      </c>
      <c r="F179" s="2411">
        <v>0</v>
      </c>
      <c r="G179" s="2411">
        <v>0</v>
      </c>
      <c r="H179" s="2411">
        <v>0</v>
      </c>
      <c r="I179" s="2411">
        <v>0</v>
      </c>
      <c r="J179" s="3023" t="s">
        <v>370</v>
      </c>
      <c r="K179" s="3152">
        <v>0</v>
      </c>
      <c r="L179" s="1563">
        <v>303</v>
      </c>
      <c r="M179" s="3147"/>
      <c r="N179" s="2687"/>
      <c r="O179" s="1040"/>
      <c r="P179" s="1040"/>
      <c r="Q179" s="2687"/>
    </row>
    <row r="180" spans="1:17" s="2484" customFormat="1" ht="11.25" customHeight="1">
      <c r="A180" s="3607"/>
      <c r="B180" s="1563">
        <v>304</v>
      </c>
      <c r="C180" s="2369"/>
      <c r="D180" s="2367" t="s">
        <v>444</v>
      </c>
      <c r="E180" s="2428">
        <v>0</v>
      </c>
      <c r="F180" s="2411">
        <v>0</v>
      </c>
      <c r="G180" s="2411">
        <v>0</v>
      </c>
      <c r="H180" s="2411">
        <v>0</v>
      </c>
      <c r="I180" s="2411">
        <v>0</v>
      </c>
      <c r="J180" s="2411">
        <v>0</v>
      </c>
      <c r="K180" s="3152">
        <v>0</v>
      </c>
      <c r="L180" s="1563">
        <v>304</v>
      </c>
      <c r="M180" s="3147"/>
      <c r="N180" s="2687"/>
      <c r="O180" s="1040"/>
      <c r="P180" s="1040"/>
      <c r="Q180" s="2687"/>
    </row>
    <row r="181" spans="1:17" s="2484" customFormat="1" ht="11.25" customHeight="1">
      <c r="A181" s="3607"/>
      <c r="B181" s="1563">
        <v>305</v>
      </c>
      <c r="C181" s="2369"/>
      <c r="D181" s="2367" t="s">
        <v>445</v>
      </c>
      <c r="E181" s="2428">
        <v>0</v>
      </c>
      <c r="F181" s="2411">
        <v>0</v>
      </c>
      <c r="G181" s="2411">
        <v>0</v>
      </c>
      <c r="H181" s="2411">
        <v>0</v>
      </c>
      <c r="I181" s="2411">
        <v>0</v>
      </c>
      <c r="J181" s="2411">
        <v>0</v>
      </c>
      <c r="K181" s="3152">
        <v>0</v>
      </c>
      <c r="L181" s="1563">
        <v>305</v>
      </c>
      <c r="M181" s="3147"/>
      <c r="N181" s="2687"/>
      <c r="O181" s="1040"/>
      <c r="P181" s="1040"/>
      <c r="Q181" s="2687"/>
    </row>
    <row r="182" spans="1:17" s="2484" customFormat="1" ht="11.25" customHeight="1">
      <c r="A182" s="3607"/>
      <c r="B182" s="1563">
        <v>306</v>
      </c>
      <c r="C182" s="2369"/>
      <c r="D182" s="2367" t="s">
        <v>446</v>
      </c>
      <c r="E182" s="2428">
        <v>0</v>
      </c>
      <c r="F182" s="2411">
        <v>0</v>
      </c>
      <c r="G182" s="2411">
        <v>0</v>
      </c>
      <c r="H182" s="2411">
        <v>0</v>
      </c>
      <c r="I182" s="2411">
        <v>0</v>
      </c>
      <c r="J182" s="2411">
        <v>0</v>
      </c>
      <c r="K182" s="3152">
        <v>0</v>
      </c>
      <c r="L182" s="1563">
        <v>306</v>
      </c>
      <c r="M182" s="3147"/>
      <c r="N182" s="2687"/>
      <c r="O182" s="1040"/>
      <c r="P182" s="1040"/>
      <c r="Q182" s="2687"/>
    </row>
    <row r="183" spans="1:17" s="2484" customFormat="1" ht="11.25" customHeight="1">
      <c r="A183" s="3607"/>
      <c r="B183" s="1563">
        <v>307</v>
      </c>
      <c r="C183" s="2369"/>
      <c r="D183" s="2367" t="s">
        <v>447</v>
      </c>
      <c r="E183" s="2026">
        <v>0</v>
      </c>
      <c r="F183" s="2411">
        <v>0</v>
      </c>
      <c r="G183" s="2411">
        <v>0</v>
      </c>
      <c r="H183" s="2411">
        <v>0</v>
      </c>
      <c r="I183" s="2411">
        <v>0</v>
      </c>
      <c r="J183" s="2411">
        <v>0</v>
      </c>
      <c r="K183" s="3152">
        <v>0</v>
      </c>
      <c r="L183" s="1563">
        <v>307</v>
      </c>
      <c r="M183" s="3147"/>
      <c r="N183" s="2687"/>
      <c r="O183" s="1040"/>
      <c r="P183" s="1040"/>
      <c r="Q183" s="2687"/>
    </row>
    <row r="184" spans="1:17" s="2484" customFormat="1" ht="11.25" customHeight="1">
      <c r="A184" s="3607"/>
      <c r="B184" s="1563">
        <v>308</v>
      </c>
      <c r="C184" s="2369"/>
      <c r="D184" s="2367" t="s">
        <v>448</v>
      </c>
      <c r="E184" s="2428">
        <v>0</v>
      </c>
      <c r="F184" s="2411">
        <v>0</v>
      </c>
      <c r="G184" s="2411">
        <v>0</v>
      </c>
      <c r="H184" s="2411">
        <v>0</v>
      </c>
      <c r="I184" s="2411">
        <v>0</v>
      </c>
      <c r="J184" s="2411">
        <v>0</v>
      </c>
      <c r="K184" s="3152">
        <v>0</v>
      </c>
      <c r="L184" s="1563">
        <v>308</v>
      </c>
      <c r="M184" s="3147"/>
      <c r="N184" s="2687"/>
      <c r="O184" s="1040"/>
      <c r="P184" s="1040"/>
      <c r="Q184" s="2687"/>
    </row>
    <row r="185" spans="1:17" s="2484" customFormat="1" ht="11.25" customHeight="1">
      <c r="A185" s="3607"/>
      <c r="B185" s="1563">
        <v>309</v>
      </c>
      <c r="C185" s="2369"/>
      <c r="D185" s="2367" t="s">
        <v>419</v>
      </c>
      <c r="E185" s="2797" t="s">
        <v>370</v>
      </c>
      <c r="F185" s="3023" t="s">
        <v>370</v>
      </c>
      <c r="G185" s="3023" t="s">
        <v>370</v>
      </c>
      <c r="H185" s="2411">
        <v>0</v>
      </c>
      <c r="I185" s="2411">
        <v>0</v>
      </c>
      <c r="J185" s="2411">
        <v>0</v>
      </c>
      <c r="K185" s="3152">
        <v>0</v>
      </c>
      <c r="L185" s="1563">
        <v>309</v>
      </c>
      <c r="M185" s="3147"/>
      <c r="N185" s="2687"/>
      <c r="O185" s="1040"/>
      <c r="P185" s="1040"/>
      <c r="Q185" s="2687"/>
    </row>
    <row r="186" spans="1:17" s="2484" customFormat="1" ht="12.75" customHeight="1">
      <c r="A186" s="3607"/>
      <c r="B186" s="1563">
        <v>310</v>
      </c>
      <c r="C186" s="2369"/>
      <c r="D186" s="2367" t="s">
        <v>435</v>
      </c>
      <c r="E186" s="2797" t="s">
        <v>370</v>
      </c>
      <c r="F186" s="3023" t="s">
        <v>370</v>
      </c>
      <c r="G186" s="3023" t="s">
        <v>370</v>
      </c>
      <c r="H186" s="2411">
        <v>0</v>
      </c>
      <c r="I186" s="2411">
        <v>0</v>
      </c>
      <c r="J186" s="2411">
        <v>0</v>
      </c>
      <c r="K186" s="3152">
        <v>0</v>
      </c>
      <c r="L186" s="1563">
        <v>310</v>
      </c>
      <c r="M186" s="3606">
        <v>107</v>
      </c>
      <c r="N186" s="2687"/>
      <c r="O186" s="1040"/>
      <c r="P186" s="1040"/>
      <c r="Q186" s="2687"/>
    </row>
    <row r="187" spans="1:17" s="2484" customFormat="1" ht="12" customHeight="1">
      <c r="A187" s="3607"/>
      <c r="B187" s="1563">
        <v>311</v>
      </c>
      <c r="C187" s="2369"/>
      <c r="D187" s="2367" t="s">
        <v>421</v>
      </c>
      <c r="E187" s="2797" t="s">
        <v>370</v>
      </c>
      <c r="F187" s="3023" t="s">
        <v>370</v>
      </c>
      <c r="G187" s="2411">
        <v>0</v>
      </c>
      <c r="H187" s="3023" t="s">
        <v>370</v>
      </c>
      <c r="I187" s="2411">
        <v>0</v>
      </c>
      <c r="J187" s="2411">
        <v>0</v>
      </c>
      <c r="K187" s="3152">
        <v>0</v>
      </c>
      <c r="L187" s="1563">
        <v>311</v>
      </c>
      <c r="M187" s="3601"/>
      <c r="N187" s="2687"/>
      <c r="O187" s="1040"/>
      <c r="P187" s="1040"/>
      <c r="Q187" s="2687"/>
    </row>
    <row r="188" spans="1:17" s="2484" customFormat="1" ht="12" customHeight="1">
      <c r="A188" s="3607"/>
      <c r="B188" s="3390">
        <v>312</v>
      </c>
      <c r="C188" s="1746"/>
      <c r="D188" s="3154" t="s">
        <v>422</v>
      </c>
      <c r="E188" s="2030" t="s">
        <v>370</v>
      </c>
      <c r="F188" s="3023" t="s">
        <v>370</v>
      </c>
      <c r="G188" s="2411">
        <v>0</v>
      </c>
      <c r="H188" s="3023" t="s">
        <v>370</v>
      </c>
      <c r="I188" s="2411">
        <v>0</v>
      </c>
      <c r="J188" s="2411">
        <v>0</v>
      </c>
      <c r="K188" s="3152">
        <v>0</v>
      </c>
      <c r="L188" s="3390">
        <v>312</v>
      </c>
      <c r="M188" s="3147"/>
      <c r="N188" s="2687"/>
      <c r="O188" s="1040"/>
      <c r="P188" s="1040"/>
      <c r="Q188" s="2687"/>
    </row>
    <row r="189" spans="1:17" s="2484" customFormat="1" ht="6" customHeight="1">
      <c r="A189" s="3599"/>
      <c r="B189" s="2372"/>
      <c r="C189" s="2388"/>
      <c r="D189" s="2388"/>
      <c r="E189" s="3417"/>
      <c r="F189" s="3417"/>
      <c r="G189" s="3417"/>
      <c r="H189" s="3417"/>
      <c r="I189" s="3145"/>
      <c r="J189" s="3145"/>
      <c r="K189" s="3145"/>
      <c r="L189" s="3146"/>
      <c r="M189" s="3147"/>
      <c r="O189" s="1040"/>
      <c r="P189" s="1040"/>
    </row>
    <row r="190" spans="1:17" s="2484" customFormat="1" ht="12" customHeight="1">
      <c r="A190" s="3599"/>
      <c r="B190" s="3382" t="s">
        <v>2920</v>
      </c>
      <c r="C190" s="1562"/>
      <c r="D190" s="1562"/>
      <c r="E190" s="3418"/>
      <c r="F190" s="3418"/>
      <c r="G190" s="3418"/>
      <c r="H190" s="3418"/>
      <c r="I190" s="3418"/>
      <c r="J190" s="3418"/>
      <c r="K190" s="3148"/>
      <c r="L190" s="2387"/>
      <c r="M190" s="3147"/>
      <c r="O190" s="1040"/>
      <c r="P190" s="1040"/>
    </row>
    <row r="191" spans="1:17" s="2484" customFormat="1" ht="12" customHeight="1">
      <c r="A191" s="3599"/>
      <c r="B191" s="3382" t="s">
        <v>1</v>
      </c>
      <c r="C191" s="1562"/>
      <c r="D191" s="1562"/>
      <c r="E191" s="3418"/>
      <c r="F191" s="3418"/>
      <c r="G191" s="3418"/>
      <c r="H191" s="3418"/>
      <c r="I191" s="3418"/>
      <c r="J191" s="3418"/>
      <c r="K191" s="3418"/>
      <c r="L191" s="2387"/>
      <c r="M191" s="3600">
        <v>108</v>
      </c>
      <c r="O191" s="1040"/>
      <c r="P191" s="1040"/>
    </row>
    <row r="192" spans="1:17" s="2484" customFormat="1" ht="6" customHeight="1">
      <c r="A192" s="3599"/>
      <c r="B192" s="3382"/>
      <c r="C192" s="1562"/>
      <c r="D192" s="1562"/>
      <c r="E192" s="3418"/>
      <c r="F192" s="3418"/>
      <c r="G192" s="3418"/>
      <c r="H192" s="3418"/>
      <c r="I192" s="3418"/>
      <c r="J192" s="3418"/>
      <c r="K192" s="3418"/>
      <c r="L192" s="2387"/>
      <c r="M192" s="3600"/>
      <c r="O192" s="1040"/>
      <c r="P192" s="1040"/>
    </row>
    <row r="193" spans="1:17" s="2484" customFormat="1" ht="9" customHeight="1">
      <c r="A193" s="3599"/>
      <c r="B193" s="2371"/>
      <c r="C193" s="2368" t="s">
        <v>307</v>
      </c>
      <c r="D193" s="1709"/>
      <c r="E193" s="2687"/>
      <c r="F193" s="2687"/>
      <c r="G193" s="2687"/>
      <c r="H193" s="2687"/>
      <c r="I193" s="2687"/>
      <c r="J193" s="2687"/>
      <c r="K193" s="2687"/>
      <c r="L193" s="2387"/>
      <c r="M193" s="3147"/>
      <c r="O193" s="1040"/>
      <c r="P193" s="1040"/>
    </row>
    <row r="194" spans="1:17" s="2484" customFormat="1" ht="9" customHeight="1">
      <c r="A194" s="3599"/>
      <c r="B194" s="2371"/>
      <c r="C194" s="2368" t="s">
        <v>308</v>
      </c>
      <c r="D194" s="1709"/>
      <c r="E194" s="2687"/>
      <c r="F194" s="2687"/>
      <c r="G194" s="2687"/>
      <c r="H194" s="2687"/>
      <c r="I194" s="2687"/>
      <c r="J194" s="2687"/>
      <c r="K194" s="2687"/>
      <c r="L194" s="2387"/>
      <c r="M194" s="3147"/>
      <c r="O194" s="1040"/>
      <c r="P194" s="1040"/>
    </row>
    <row r="195" spans="1:17" s="2484" customFormat="1" ht="6" customHeight="1">
      <c r="A195" s="3599"/>
      <c r="B195" s="2928"/>
      <c r="C195" s="2367"/>
      <c r="D195" s="2367"/>
      <c r="E195" s="3419"/>
      <c r="F195" s="3419"/>
      <c r="G195" s="3419"/>
      <c r="H195" s="3419"/>
      <c r="I195" s="3419"/>
      <c r="J195" s="3419"/>
      <c r="K195" s="3419"/>
      <c r="L195" s="3397"/>
      <c r="M195" s="3147"/>
      <c r="O195" s="1040"/>
      <c r="P195" s="1040"/>
    </row>
    <row r="196" spans="1:17" s="2484" customFormat="1" ht="11.25">
      <c r="A196" s="3599"/>
      <c r="B196" s="2370"/>
      <c r="C196" s="3386"/>
      <c r="D196" s="3386"/>
      <c r="E196" s="3149"/>
      <c r="F196" s="3149" t="s">
        <v>309</v>
      </c>
      <c r="G196" s="3149"/>
      <c r="H196" s="3149"/>
      <c r="I196" s="3149" t="s">
        <v>310</v>
      </c>
      <c r="J196" s="3149"/>
      <c r="K196" s="2922"/>
      <c r="L196" s="2919"/>
      <c r="M196" s="3147"/>
      <c r="O196" s="1040"/>
      <c r="P196" s="1040"/>
    </row>
    <row r="197" spans="1:17" s="2484" customFormat="1" ht="11.25">
      <c r="A197" s="3599"/>
      <c r="B197" s="2370" t="s">
        <v>7</v>
      </c>
      <c r="C197" s="3386" t="s">
        <v>8</v>
      </c>
      <c r="D197" s="3386"/>
      <c r="E197" s="3149" t="s">
        <v>311</v>
      </c>
      <c r="F197" s="3149" t="s">
        <v>312</v>
      </c>
      <c r="G197" s="3149" t="s">
        <v>313</v>
      </c>
      <c r="H197" s="3149"/>
      <c r="I197" s="3386" t="s">
        <v>314</v>
      </c>
      <c r="J197" s="3149"/>
      <c r="K197" s="2922"/>
      <c r="L197" s="2919" t="s">
        <v>7</v>
      </c>
      <c r="M197" s="3147"/>
      <c r="O197" s="1040"/>
      <c r="P197" s="1040"/>
    </row>
    <row r="198" spans="1:17" s="2484" customFormat="1" ht="11.25">
      <c r="A198" s="3599"/>
      <c r="B198" s="2370" t="s">
        <v>12</v>
      </c>
      <c r="C198" s="3386" t="s">
        <v>13</v>
      </c>
      <c r="D198" s="3386" t="s">
        <v>315</v>
      </c>
      <c r="E198" s="3149" t="s">
        <v>316</v>
      </c>
      <c r="F198" s="3149" t="s">
        <v>317</v>
      </c>
      <c r="G198" s="3149" t="s">
        <v>318</v>
      </c>
      <c r="H198" s="3149" t="s">
        <v>319</v>
      </c>
      <c r="I198" s="3149" t="s">
        <v>320</v>
      </c>
      <c r="J198" s="3149" t="s">
        <v>321</v>
      </c>
      <c r="K198" s="2922" t="s">
        <v>310</v>
      </c>
      <c r="L198" s="2919" t="s">
        <v>12</v>
      </c>
      <c r="M198" s="3147"/>
      <c r="O198" s="1040"/>
      <c r="P198" s="1040"/>
    </row>
    <row r="199" spans="1:17" s="2386" customFormat="1" ht="11.25">
      <c r="A199" s="3599"/>
      <c r="B199" s="1563"/>
      <c r="C199" s="2369"/>
      <c r="D199" s="2369" t="s">
        <v>21</v>
      </c>
      <c r="E199" s="2369" t="s">
        <v>22</v>
      </c>
      <c r="F199" s="2369" t="s">
        <v>23</v>
      </c>
      <c r="G199" s="2369" t="s">
        <v>168</v>
      </c>
      <c r="H199" s="2369" t="s">
        <v>24</v>
      </c>
      <c r="I199" s="2369" t="s">
        <v>25</v>
      </c>
      <c r="J199" s="2369" t="s">
        <v>26</v>
      </c>
      <c r="K199" s="2369" t="s">
        <v>322</v>
      </c>
      <c r="L199" s="2369"/>
      <c r="M199" s="3147"/>
      <c r="O199" s="1040"/>
      <c r="P199" s="1040"/>
    </row>
    <row r="200" spans="1:17" s="2484" customFormat="1" ht="11.25" customHeight="1">
      <c r="A200" s="3599"/>
      <c r="B200" s="2370"/>
      <c r="C200" s="3386"/>
      <c r="D200" s="3153" t="s">
        <v>449</v>
      </c>
      <c r="E200" s="2041"/>
      <c r="F200" s="2489"/>
      <c r="G200" s="2042"/>
      <c r="H200" s="2798"/>
      <c r="I200" s="2042"/>
      <c r="J200" s="2042"/>
      <c r="K200" s="3024"/>
      <c r="L200" s="2370"/>
      <c r="M200" s="3147"/>
      <c r="O200" s="1040"/>
      <c r="P200" s="1040"/>
    </row>
    <row r="201" spans="1:17" s="2484" customFormat="1" ht="11.25" customHeight="1">
      <c r="A201" s="3599"/>
      <c r="B201" s="1563">
        <v>313</v>
      </c>
      <c r="C201" s="2369"/>
      <c r="D201" s="2367" t="s">
        <v>423</v>
      </c>
      <c r="E201" s="2797" t="s">
        <v>370</v>
      </c>
      <c r="F201" s="3023" t="s">
        <v>370</v>
      </c>
      <c r="G201" s="2411">
        <v>0</v>
      </c>
      <c r="H201" s="3023" t="s">
        <v>370</v>
      </c>
      <c r="I201" s="2411">
        <v>0</v>
      </c>
      <c r="J201" s="2411">
        <v>0</v>
      </c>
      <c r="K201" s="3152">
        <v>0</v>
      </c>
      <c r="L201" s="1563">
        <v>313</v>
      </c>
      <c r="M201" s="3147"/>
      <c r="N201" s="2687"/>
      <c r="O201" s="1040"/>
      <c r="P201" s="1040"/>
      <c r="Q201" s="2687"/>
    </row>
    <row r="202" spans="1:17" s="2484" customFormat="1" ht="11.25" customHeight="1">
      <c r="A202" s="3599"/>
      <c r="B202" s="1563">
        <v>314</v>
      </c>
      <c r="C202" s="2369"/>
      <c r="D202" s="2367" t="s">
        <v>424</v>
      </c>
      <c r="E202" s="2797" t="s">
        <v>370</v>
      </c>
      <c r="F202" s="3023" t="s">
        <v>370</v>
      </c>
      <c r="G202" s="2411">
        <v>0</v>
      </c>
      <c r="H202" s="3023" t="s">
        <v>370</v>
      </c>
      <c r="I202" s="2411">
        <v>0</v>
      </c>
      <c r="J202" s="2411">
        <v>0</v>
      </c>
      <c r="K202" s="3152">
        <v>0</v>
      </c>
      <c r="L202" s="1563">
        <v>314</v>
      </c>
      <c r="M202" s="3147"/>
      <c r="N202" s="2687"/>
      <c r="O202" s="1040"/>
      <c r="P202" s="1040"/>
      <c r="Q202" s="2687"/>
    </row>
    <row r="203" spans="1:17" s="2484" customFormat="1" ht="11.25" customHeight="1">
      <c r="A203" s="3599"/>
      <c r="B203" s="1563">
        <v>315</v>
      </c>
      <c r="C203" s="2369"/>
      <c r="D203" s="2367" t="s">
        <v>425</v>
      </c>
      <c r="E203" s="2797" t="s">
        <v>370</v>
      </c>
      <c r="F203" s="3023" t="s">
        <v>370</v>
      </c>
      <c r="G203" s="2411">
        <v>0</v>
      </c>
      <c r="H203" s="3023" t="s">
        <v>370</v>
      </c>
      <c r="I203" s="2411">
        <v>0</v>
      </c>
      <c r="J203" s="2411">
        <v>0</v>
      </c>
      <c r="K203" s="3152">
        <v>0</v>
      </c>
      <c r="L203" s="1563">
        <v>315</v>
      </c>
      <c r="M203" s="3147"/>
      <c r="N203" s="2687"/>
      <c r="O203" s="1040"/>
      <c r="P203" s="1040"/>
      <c r="Q203" s="2687"/>
    </row>
    <row r="204" spans="1:17" s="2484" customFormat="1" ht="11.25" customHeight="1">
      <c r="A204" s="3599"/>
      <c r="B204" s="1563">
        <v>316</v>
      </c>
      <c r="C204" s="2369"/>
      <c r="D204" s="2367" t="s">
        <v>426</v>
      </c>
      <c r="E204" s="2797" t="s">
        <v>370</v>
      </c>
      <c r="F204" s="3023" t="s">
        <v>370</v>
      </c>
      <c r="G204" s="2411">
        <v>0</v>
      </c>
      <c r="H204" s="3023" t="s">
        <v>370</v>
      </c>
      <c r="I204" s="2411">
        <v>0</v>
      </c>
      <c r="J204" s="2411">
        <v>0</v>
      </c>
      <c r="K204" s="3152">
        <v>0</v>
      </c>
      <c r="L204" s="1563">
        <v>316</v>
      </c>
      <c r="M204" s="3147"/>
      <c r="N204" s="2043"/>
      <c r="O204" s="1040"/>
      <c r="P204" s="1040"/>
      <c r="Q204" s="2687"/>
    </row>
    <row r="205" spans="1:17" s="2484" customFormat="1" ht="11.25" customHeight="1">
      <c r="A205" s="3599"/>
      <c r="B205" s="1563">
        <v>317</v>
      </c>
      <c r="C205" s="2369"/>
      <c r="D205" s="2367" t="s">
        <v>427</v>
      </c>
      <c r="E205" s="2797" t="s">
        <v>370</v>
      </c>
      <c r="F205" s="3023" t="s">
        <v>370</v>
      </c>
      <c r="G205" s="2411">
        <v>0</v>
      </c>
      <c r="H205" s="2411">
        <v>12463</v>
      </c>
      <c r="I205" s="2411">
        <v>12463</v>
      </c>
      <c r="J205" s="2411">
        <v>0</v>
      </c>
      <c r="K205" s="3152">
        <v>12463</v>
      </c>
      <c r="L205" s="1563">
        <v>317</v>
      </c>
      <c r="M205" s="3147"/>
      <c r="N205" s="2687"/>
      <c r="O205" s="1040"/>
      <c r="P205" s="1040"/>
      <c r="Q205" s="2687"/>
    </row>
    <row r="206" spans="1:17" s="2484" customFormat="1" ht="11.25" customHeight="1">
      <c r="A206" s="3599"/>
      <c r="B206" s="1563">
        <v>318</v>
      </c>
      <c r="C206" s="2369"/>
      <c r="D206" s="2367" t="s">
        <v>428</v>
      </c>
      <c r="E206" s="2797" t="s">
        <v>370</v>
      </c>
      <c r="F206" s="3023" t="s">
        <v>370</v>
      </c>
      <c r="G206" s="159">
        <v>0</v>
      </c>
      <c r="H206" s="3023" t="s">
        <v>370</v>
      </c>
      <c r="I206" s="2411">
        <v>0</v>
      </c>
      <c r="J206" s="2411">
        <v>0</v>
      </c>
      <c r="K206" s="3152">
        <v>0</v>
      </c>
      <c r="L206" s="1563">
        <v>318</v>
      </c>
      <c r="M206" s="3147"/>
      <c r="N206" s="2687"/>
      <c r="O206" s="1040"/>
      <c r="P206" s="1040"/>
      <c r="Q206" s="2687"/>
    </row>
    <row r="207" spans="1:17" s="2484" customFormat="1" ht="12" customHeight="1">
      <c r="B207" s="1563">
        <v>319</v>
      </c>
      <c r="C207" s="2369"/>
      <c r="D207" s="2367" t="s">
        <v>429</v>
      </c>
      <c r="E207" s="2797" t="s">
        <v>370</v>
      </c>
      <c r="F207" s="3023" t="s">
        <v>370</v>
      </c>
      <c r="G207" s="2411">
        <v>0</v>
      </c>
      <c r="H207" s="3023" t="s">
        <v>370</v>
      </c>
      <c r="I207" s="2411">
        <v>0</v>
      </c>
      <c r="J207" s="2411">
        <v>0</v>
      </c>
      <c r="K207" s="3152">
        <v>0</v>
      </c>
      <c r="L207" s="1563">
        <v>319</v>
      </c>
      <c r="M207" s="3147"/>
      <c r="N207" s="2687"/>
      <c r="O207" s="1040"/>
      <c r="P207" s="1040"/>
      <c r="Q207" s="2687"/>
    </row>
    <row r="208" spans="1:17" s="2484" customFormat="1" ht="11.25" customHeight="1">
      <c r="B208" s="1563">
        <v>320</v>
      </c>
      <c r="C208" s="2369"/>
      <c r="D208" s="2367" t="s">
        <v>436</v>
      </c>
      <c r="E208" s="2797" t="s">
        <v>370</v>
      </c>
      <c r="F208" s="3023" t="s">
        <v>370</v>
      </c>
      <c r="G208" s="2411">
        <v>0</v>
      </c>
      <c r="H208" s="3023" t="s">
        <v>370</v>
      </c>
      <c r="I208" s="2411">
        <v>0</v>
      </c>
      <c r="J208" s="2411">
        <v>0</v>
      </c>
      <c r="K208" s="3152">
        <v>0</v>
      </c>
      <c r="L208" s="1563">
        <v>320</v>
      </c>
      <c r="M208" s="3147"/>
      <c r="N208" s="2687"/>
      <c r="O208" s="1040"/>
      <c r="P208" s="1040"/>
      <c r="Q208" s="2687"/>
    </row>
    <row r="209" spans="1:17" s="2484" customFormat="1" ht="11.25" customHeight="1">
      <c r="B209" s="1563">
        <v>321</v>
      </c>
      <c r="C209" s="2369"/>
      <c r="D209" s="2413" t="s">
        <v>450</v>
      </c>
      <c r="E209" s="2411">
        <v>0</v>
      </c>
      <c r="F209" s="2411">
        <v>0</v>
      </c>
      <c r="G209" s="2411">
        <v>0</v>
      </c>
      <c r="H209" s="2411">
        <v>0</v>
      </c>
      <c r="I209" s="2411">
        <v>0</v>
      </c>
      <c r="J209" s="2411">
        <v>0</v>
      </c>
      <c r="K209" s="3152">
        <v>0</v>
      </c>
      <c r="L209" s="1563">
        <v>321</v>
      </c>
      <c r="M209" s="2386"/>
      <c r="N209" s="2687"/>
      <c r="O209" s="1040"/>
      <c r="P209" s="1040"/>
      <c r="Q209" s="2687"/>
    </row>
    <row r="210" spans="1:17" s="2484" customFormat="1" ht="11.25" customHeight="1">
      <c r="B210" s="1563">
        <v>322</v>
      </c>
      <c r="C210" s="2369"/>
      <c r="D210" s="2410" t="s">
        <v>329</v>
      </c>
      <c r="E210" s="2411">
        <v>0</v>
      </c>
      <c r="F210" s="2411">
        <v>0</v>
      </c>
      <c r="G210" s="2411">
        <v>0</v>
      </c>
      <c r="H210" s="2411">
        <v>0</v>
      </c>
      <c r="I210" s="2411">
        <v>0</v>
      </c>
      <c r="J210" s="2411">
        <v>0</v>
      </c>
      <c r="K210" s="3152">
        <v>0</v>
      </c>
      <c r="L210" s="1563">
        <v>322</v>
      </c>
      <c r="M210" s="2386"/>
      <c r="N210" s="2687"/>
      <c r="O210" s="1040"/>
      <c r="P210" s="1040"/>
      <c r="Q210" s="2687"/>
    </row>
    <row r="211" spans="1:17" s="2484" customFormat="1" ht="11.25" customHeight="1">
      <c r="B211" s="1563">
        <v>323</v>
      </c>
      <c r="C211" s="2369"/>
      <c r="D211" s="3408" t="s">
        <v>451</v>
      </c>
      <c r="E211" s="2428">
        <v>0</v>
      </c>
      <c r="F211" s="2411">
        <v>0</v>
      </c>
      <c r="G211" s="2411">
        <v>0</v>
      </c>
      <c r="H211" s="2411">
        <v>12463</v>
      </c>
      <c r="I211" s="2411">
        <v>12463</v>
      </c>
      <c r="J211" s="2411">
        <v>0</v>
      </c>
      <c r="K211" s="3152">
        <v>12463</v>
      </c>
      <c r="L211" s="1563">
        <v>323</v>
      </c>
      <c r="M211" s="2386"/>
      <c r="O211" s="1040"/>
      <c r="P211" s="1040"/>
    </row>
    <row r="212" spans="1:17" s="2484" customFormat="1" ht="11.25" customHeight="1" thickBot="1">
      <c r="B212" s="2541">
        <v>324</v>
      </c>
      <c r="C212" s="1703"/>
      <c r="D212" s="2044" t="s">
        <v>114</v>
      </c>
      <c r="E212" s="2034">
        <v>183</v>
      </c>
      <c r="F212" s="2035">
        <v>52</v>
      </c>
      <c r="G212" s="2035">
        <v>1</v>
      </c>
      <c r="H212" s="2035">
        <v>33488</v>
      </c>
      <c r="I212" s="2035">
        <v>33724</v>
      </c>
      <c r="J212" s="2035">
        <v>0</v>
      </c>
      <c r="K212" s="2037">
        <v>33724</v>
      </c>
      <c r="L212" s="2541">
        <v>324</v>
      </c>
      <c r="M212" s="2386"/>
      <c r="O212" s="1040"/>
      <c r="P212" s="1040"/>
    </row>
    <row r="213" spans="1:17" s="2484" customFormat="1" ht="12" customHeight="1" thickTop="1">
      <c r="B213" s="2370"/>
      <c r="C213" s="3386"/>
      <c r="D213" s="3153" t="s">
        <v>452</v>
      </c>
      <c r="E213" s="2027"/>
      <c r="F213" s="3150"/>
      <c r="G213" s="3150"/>
      <c r="H213" s="3150"/>
      <c r="I213" s="3150"/>
      <c r="J213" s="3150"/>
      <c r="K213" s="3151"/>
      <c r="L213" s="2370"/>
      <c r="M213" s="2386"/>
      <c r="O213" s="1040"/>
      <c r="P213" s="1040"/>
    </row>
    <row r="214" spans="1:17" s="2484" customFormat="1" ht="12" customHeight="1">
      <c r="B214" s="2370"/>
      <c r="C214" s="3386"/>
      <c r="D214" s="3153" t="s">
        <v>453</v>
      </c>
      <c r="E214" s="2027"/>
      <c r="F214" s="3150"/>
      <c r="G214" s="3150"/>
      <c r="H214" s="3150"/>
      <c r="I214" s="3150"/>
      <c r="J214" s="3150"/>
      <c r="K214" s="3151"/>
      <c r="L214" s="2370"/>
      <c r="M214" s="2386"/>
      <c r="O214" s="1040"/>
      <c r="P214" s="1040"/>
    </row>
    <row r="215" spans="1:17" s="2484" customFormat="1" ht="12" customHeight="1">
      <c r="B215" s="1563">
        <v>401</v>
      </c>
      <c r="C215" s="2369"/>
      <c r="D215" s="2410" t="s">
        <v>415</v>
      </c>
      <c r="E215" s="2411">
        <v>0</v>
      </c>
      <c r="F215" s="2411">
        <v>0</v>
      </c>
      <c r="G215" s="2411">
        <v>0</v>
      </c>
      <c r="H215" s="2411">
        <v>0</v>
      </c>
      <c r="I215" s="2411">
        <v>0</v>
      </c>
      <c r="J215" s="2411">
        <v>0</v>
      </c>
      <c r="K215" s="3152">
        <v>0</v>
      </c>
      <c r="L215" s="1563">
        <v>401</v>
      </c>
      <c r="M215" s="2386"/>
      <c r="N215" s="2687"/>
      <c r="O215" s="1040"/>
      <c r="P215" s="1040"/>
      <c r="Q215" s="2687"/>
    </row>
    <row r="216" spans="1:17" s="2484" customFormat="1" ht="11.25" customHeight="1">
      <c r="B216" s="1563">
        <v>402</v>
      </c>
      <c r="C216" s="2369"/>
      <c r="D216" s="2410" t="s">
        <v>454</v>
      </c>
      <c r="E216" s="2411">
        <v>0</v>
      </c>
      <c r="F216" s="2411">
        <v>0</v>
      </c>
      <c r="G216" s="2411">
        <v>0</v>
      </c>
      <c r="H216" s="2411">
        <v>0</v>
      </c>
      <c r="I216" s="2411">
        <v>0</v>
      </c>
      <c r="J216" s="2411">
        <v>0</v>
      </c>
      <c r="K216" s="3152">
        <v>0</v>
      </c>
      <c r="L216" s="1563">
        <v>402</v>
      </c>
      <c r="M216" s="2386"/>
      <c r="N216" s="2687"/>
      <c r="O216" s="1040"/>
      <c r="P216" s="1040"/>
      <c r="Q216" s="2687"/>
    </row>
    <row r="217" spans="1:17" s="2484" customFormat="1" ht="11.25" customHeight="1">
      <c r="B217" s="1563">
        <v>403</v>
      </c>
      <c r="C217" s="2369"/>
      <c r="D217" s="2410" t="s">
        <v>455</v>
      </c>
      <c r="E217" s="2411">
        <v>0</v>
      </c>
      <c r="F217" s="2411">
        <v>0</v>
      </c>
      <c r="G217" s="2411">
        <v>0</v>
      </c>
      <c r="H217" s="2411">
        <v>0</v>
      </c>
      <c r="I217" s="2411">
        <v>0</v>
      </c>
      <c r="J217" s="2411">
        <v>0</v>
      </c>
      <c r="K217" s="3152">
        <v>0</v>
      </c>
      <c r="L217" s="1563">
        <v>403</v>
      </c>
      <c r="M217" s="2386"/>
      <c r="N217" s="2687"/>
      <c r="O217" s="1040"/>
      <c r="P217" s="1040"/>
      <c r="Q217" s="2687"/>
    </row>
    <row r="218" spans="1:17" s="2484" customFormat="1" ht="11.25" customHeight="1">
      <c r="B218" s="1563">
        <v>404</v>
      </c>
      <c r="C218" s="2369"/>
      <c r="D218" s="2410" t="s">
        <v>456</v>
      </c>
      <c r="E218" s="2411">
        <v>0</v>
      </c>
      <c r="F218" s="2411">
        <v>0</v>
      </c>
      <c r="G218" s="2411">
        <v>0</v>
      </c>
      <c r="H218" s="2411">
        <v>0</v>
      </c>
      <c r="I218" s="2411">
        <v>0</v>
      </c>
      <c r="J218" s="2411">
        <v>0</v>
      </c>
      <c r="K218" s="3152">
        <v>0</v>
      </c>
      <c r="L218" s="1563">
        <v>404</v>
      </c>
      <c r="M218" s="2386"/>
      <c r="N218" s="2687"/>
      <c r="O218" s="1040"/>
      <c r="P218" s="1040"/>
      <c r="Q218" s="2687"/>
    </row>
    <row r="219" spans="1:17" s="2484" customFormat="1" ht="12" customHeight="1">
      <c r="B219" s="1563">
        <v>405</v>
      </c>
      <c r="C219" s="2369"/>
      <c r="D219" s="2410" t="s">
        <v>457</v>
      </c>
      <c r="E219" s="2411">
        <v>0</v>
      </c>
      <c r="F219" s="2411">
        <v>0</v>
      </c>
      <c r="G219" s="2411">
        <v>0</v>
      </c>
      <c r="H219" s="2411">
        <v>0</v>
      </c>
      <c r="I219" s="2411">
        <v>0</v>
      </c>
      <c r="J219" s="2411">
        <v>0</v>
      </c>
      <c r="K219" s="3152">
        <v>0</v>
      </c>
      <c r="L219" s="1563">
        <v>405</v>
      </c>
      <c r="M219" s="2386"/>
      <c r="N219" s="2687"/>
      <c r="O219" s="1040"/>
      <c r="P219" s="1040"/>
      <c r="Q219" s="2687"/>
    </row>
    <row r="220" spans="1:17" s="2484" customFormat="1" ht="12" customHeight="1">
      <c r="B220" s="1563">
        <v>406</v>
      </c>
      <c r="C220" s="2369"/>
      <c r="D220" s="2410" t="s">
        <v>458</v>
      </c>
      <c r="E220" s="2411">
        <v>0</v>
      </c>
      <c r="F220" s="2411">
        <v>0</v>
      </c>
      <c r="G220" s="2411">
        <v>0</v>
      </c>
      <c r="H220" s="2411">
        <v>0</v>
      </c>
      <c r="I220" s="2411">
        <v>0</v>
      </c>
      <c r="J220" s="2411">
        <v>0</v>
      </c>
      <c r="K220" s="3152">
        <v>0</v>
      </c>
      <c r="L220" s="1563">
        <v>406</v>
      </c>
      <c r="M220" s="2386"/>
      <c r="N220" s="2687"/>
      <c r="O220" s="1040"/>
      <c r="P220" s="1040"/>
      <c r="Q220" s="2687"/>
    </row>
    <row r="221" spans="1:17" s="2484" customFormat="1" ht="11.25" customHeight="1">
      <c r="B221" s="1563">
        <v>407</v>
      </c>
      <c r="C221" s="2369"/>
      <c r="D221" s="2410" t="s">
        <v>459</v>
      </c>
      <c r="E221" s="2411">
        <v>0</v>
      </c>
      <c r="F221" s="2411">
        <v>0</v>
      </c>
      <c r="G221" s="2411">
        <v>0</v>
      </c>
      <c r="H221" s="2411">
        <v>0</v>
      </c>
      <c r="I221" s="2411">
        <v>0</v>
      </c>
      <c r="J221" s="2411">
        <v>0</v>
      </c>
      <c r="K221" s="3152">
        <v>0</v>
      </c>
      <c r="L221" s="1563">
        <v>407</v>
      </c>
      <c r="M221" s="2386"/>
      <c r="N221" s="2687"/>
      <c r="O221" s="1040"/>
      <c r="P221" s="1040"/>
      <c r="Q221" s="2687"/>
    </row>
    <row r="222" spans="1:17" s="2484" customFormat="1" ht="11.25" customHeight="1">
      <c r="A222" s="3602" t="s">
        <v>3324</v>
      </c>
      <c r="B222" s="1563">
        <v>408</v>
      </c>
      <c r="C222" s="2369"/>
      <c r="D222" s="2410" t="s">
        <v>460</v>
      </c>
      <c r="E222" s="2411">
        <v>0</v>
      </c>
      <c r="F222" s="2411">
        <v>0</v>
      </c>
      <c r="G222" s="2411">
        <v>0</v>
      </c>
      <c r="H222" s="2411">
        <v>0</v>
      </c>
      <c r="I222" s="2411">
        <v>0</v>
      </c>
      <c r="J222" s="2411">
        <v>0</v>
      </c>
      <c r="K222" s="3152">
        <v>0</v>
      </c>
      <c r="L222" s="1563">
        <v>408</v>
      </c>
      <c r="M222" s="2386"/>
      <c r="N222" s="2687"/>
      <c r="O222" s="1040"/>
      <c r="P222" s="1040"/>
      <c r="Q222" s="2687"/>
    </row>
    <row r="223" spans="1:17" s="2484" customFormat="1" ht="12" customHeight="1">
      <c r="A223" s="3602"/>
      <c r="B223" s="1563">
        <v>409</v>
      </c>
      <c r="C223" s="2369"/>
      <c r="D223" s="2367" t="s">
        <v>461</v>
      </c>
      <c r="E223" s="2428">
        <v>0</v>
      </c>
      <c r="F223" s="2411">
        <v>0</v>
      </c>
      <c r="G223" s="2411">
        <v>0</v>
      </c>
      <c r="H223" s="2411">
        <v>0</v>
      </c>
      <c r="I223" s="2411">
        <v>0</v>
      </c>
      <c r="J223" s="2411">
        <v>0</v>
      </c>
      <c r="K223" s="3152">
        <v>0</v>
      </c>
      <c r="L223" s="1563">
        <v>409</v>
      </c>
      <c r="M223" s="2386"/>
      <c r="N223" s="2687"/>
      <c r="O223" s="1040"/>
      <c r="P223" s="1040"/>
      <c r="Q223" s="2687"/>
    </row>
    <row r="224" spans="1:17" s="2484" customFormat="1" ht="11.25" customHeight="1">
      <c r="A224" s="3602"/>
      <c r="B224" s="1563">
        <v>410</v>
      </c>
      <c r="C224" s="2369"/>
      <c r="D224" s="2045" t="s">
        <v>462</v>
      </c>
      <c r="E224" s="2428">
        <v>0</v>
      </c>
      <c r="F224" s="2411">
        <v>0</v>
      </c>
      <c r="G224" s="2411">
        <v>0</v>
      </c>
      <c r="H224" s="2411">
        <v>0</v>
      </c>
      <c r="I224" s="2411">
        <v>0</v>
      </c>
      <c r="J224" s="2411">
        <v>0</v>
      </c>
      <c r="K224" s="3152">
        <v>0</v>
      </c>
      <c r="L224" s="1563">
        <v>410</v>
      </c>
      <c r="M224" s="2386"/>
      <c r="N224" s="2687"/>
      <c r="O224" s="1040"/>
      <c r="P224" s="1040"/>
      <c r="Q224" s="2687"/>
    </row>
    <row r="225" spans="1:17" s="2484" customFormat="1" ht="12" customHeight="1">
      <c r="A225" s="3602"/>
      <c r="B225" s="1563">
        <v>411</v>
      </c>
      <c r="C225" s="2369"/>
      <c r="D225" s="2413" t="s">
        <v>463</v>
      </c>
      <c r="E225" s="2411">
        <v>0</v>
      </c>
      <c r="F225" s="2411">
        <v>0</v>
      </c>
      <c r="G225" s="2411">
        <v>0</v>
      </c>
      <c r="H225" s="2411">
        <v>0</v>
      </c>
      <c r="I225" s="2411">
        <v>0</v>
      </c>
      <c r="J225" s="2411">
        <v>0</v>
      </c>
      <c r="K225" s="3152">
        <v>0</v>
      </c>
      <c r="L225" s="1563">
        <v>411</v>
      </c>
      <c r="M225" s="3603" t="s">
        <v>3052</v>
      </c>
      <c r="N225" s="2687"/>
      <c r="O225" s="1040"/>
      <c r="P225" s="1040"/>
      <c r="Q225" s="2687"/>
    </row>
    <row r="226" spans="1:17" s="2484" customFormat="1" ht="12" customHeight="1">
      <c r="A226" s="3602"/>
      <c r="B226" s="1563">
        <v>412</v>
      </c>
      <c r="C226" s="2369"/>
      <c r="D226" s="2410" t="s">
        <v>464</v>
      </c>
      <c r="E226" s="2046">
        <v>0</v>
      </c>
      <c r="F226" s="2046">
        <v>0</v>
      </c>
      <c r="G226" s="2411">
        <v>0</v>
      </c>
      <c r="H226" s="2411">
        <v>0</v>
      </c>
      <c r="I226" s="2411">
        <v>0</v>
      </c>
      <c r="J226" s="2411">
        <v>0</v>
      </c>
      <c r="K226" s="3152">
        <v>0</v>
      </c>
      <c r="L226" s="1563">
        <v>412</v>
      </c>
      <c r="M226" s="3603"/>
      <c r="N226" s="2687"/>
      <c r="O226" s="1040"/>
      <c r="P226" s="1040"/>
      <c r="Q226" s="2687"/>
    </row>
    <row r="227" spans="1:17" s="2484" customFormat="1" ht="12" customHeight="1">
      <c r="A227" s="3602"/>
      <c r="B227" s="1563">
        <v>413</v>
      </c>
      <c r="C227" s="2369"/>
      <c r="D227" s="2410" t="s">
        <v>465</v>
      </c>
      <c r="E227" s="2046">
        <v>0</v>
      </c>
      <c r="F227" s="2411">
        <v>0</v>
      </c>
      <c r="G227" s="2411">
        <v>0</v>
      </c>
      <c r="H227" s="2411">
        <v>0</v>
      </c>
      <c r="I227" s="2411">
        <v>0</v>
      </c>
      <c r="J227" s="2411">
        <v>0</v>
      </c>
      <c r="K227" s="3152">
        <v>0</v>
      </c>
      <c r="L227" s="1563">
        <v>413</v>
      </c>
      <c r="M227" s="3603"/>
      <c r="N227" s="2687"/>
      <c r="O227" s="1040"/>
      <c r="P227" s="1040"/>
      <c r="Q227" s="2687"/>
    </row>
    <row r="228" spans="1:17" s="2484" customFormat="1" ht="12" customHeight="1">
      <c r="A228" s="3602"/>
      <c r="B228" s="1563">
        <v>414</v>
      </c>
      <c r="C228" s="2369"/>
      <c r="D228" s="2367" t="s">
        <v>419</v>
      </c>
      <c r="E228" s="2047">
        <v>0</v>
      </c>
      <c r="F228" s="2048">
        <v>0</v>
      </c>
      <c r="G228" s="2411">
        <v>0</v>
      </c>
      <c r="H228" s="2411">
        <v>0</v>
      </c>
      <c r="I228" s="2411">
        <v>0</v>
      </c>
      <c r="J228" s="2411">
        <v>0</v>
      </c>
      <c r="K228" s="3152">
        <v>0</v>
      </c>
      <c r="L228" s="1563">
        <v>414</v>
      </c>
      <c r="M228" s="3603"/>
      <c r="N228" s="2687"/>
      <c r="O228" s="1040"/>
      <c r="P228" s="1040"/>
      <c r="Q228" s="2687"/>
    </row>
    <row r="229" spans="1:17" s="2484" customFormat="1" ht="12" customHeight="1">
      <c r="A229" s="3602"/>
      <c r="B229" s="1563">
        <v>415</v>
      </c>
      <c r="C229" s="2369"/>
      <c r="D229" s="2367" t="s">
        <v>435</v>
      </c>
      <c r="E229" s="2047">
        <v>0</v>
      </c>
      <c r="F229" s="2048">
        <v>0</v>
      </c>
      <c r="G229" s="2411">
        <v>0</v>
      </c>
      <c r="H229" s="2411">
        <v>0</v>
      </c>
      <c r="I229" s="2411">
        <v>0</v>
      </c>
      <c r="J229" s="2411">
        <v>0</v>
      </c>
      <c r="K229" s="3152">
        <v>0</v>
      </c>
      <c r="L229" s="1563">
        <v>415</v>
      </c>
      <c r="M229" s="3603"/>
      <c r="N229" s="2687"/>
      <c r="O229" s="1040"/>
      <c r="P229" s="1040"/>
      <c r="Q229" s="2687"/>
    </row>
    <row r="230" spans="1:17" s="2484" customFormat="1" ht="12" customHeight="1">
      <c r="A230" s="3602"/>
      <c r="B230" s="1563">
        <v>416</v>
      </c>
      <c r="C230" s="2369"/>
      <c r="D230" s="2367" t="s">
        <v>428</v>
      </c>
      <c r="E230" s="2047">
        <v>0</v>
      </c>
      <c r="F230" s="2048">
        <v>0</v>
      </c>
      <c r="G230" s="2411">
        <v>0</v>
      </c>
      <c r="H230" s="2411">
        <v>0</v>
      </c>
      <c r="I230" s="2411">
        <v>0</v>
      </c>
      <c r="J230" s="2411">
        <v>0</v>
      </c>
      <c r="K230" s="3152">
        <v>0</v>
      </c>
      <c r="L230" s="1563">
        <v>416</v>
      </c>
      <c r="M230" s="3603"/>
      <c r="N230" s="2687"/>
      <c r="O230" s="1040"/>
      <c r="P230" s="1040"/>
      <c r="Q230" s="2687"/>
    </row>
    <row r="231" spans="1:17" s="2484" customFormat="1" ht="12" customHeight="1">
      <c r="A231" s="3602"/>
      <c r="B231" s="1563">
        <v>417</v>
      </c>
      <c r="C231" s="2369"/>
      <c r="D231" s="2413" t="s">
        <v>429</v>
      </c>
      <c r="E231" s="2046">
        <v>0</v>
      </c>
      <c r="F231" s="2046">
        <v>0</v>
      </c>
      <c r="G231" s="2411">
        <v>0</v>
      </c>
      <c r="H231" s="2411">
        <v>0</v>
      </c>
      <c r="I231" s="2411">
        <v>0</v>
      </c>
      <c r="J231" s="2411">
        <v>0</v>
      </c>
      <c r="K231" s="3152">
        <v>0</v>
      </c>
      <c r="L231" s="1563">
        <v>417</v>
      </c>
      <c r="M231" s="3603"/>
      <c r="N231" s="2687"/>
      <c r="O231" s="1040"/>
      <c r="P231" s="1040"/>
      <c r="Q231" s="2687"/>
    </row>
    <row r="232" spans="1:17" s="2484" customFormat="1" ht="12" customHeight="1">
      <c r="A232" s="3602"/>
      <c r="B232" s="1563">
        <v>418</v>
      </c>
      <c r="C232" s="2369"/>
      <c r="D232" s="2410" t="s">
        <v>329</v>
      </c>
      <c r="E232" s="2411">
        <v>0</v>
      </c>
      <c r="F232" s="2411">
        <v>0</v>
      </c>
      <c r="G232" s="2411">
        <v>0</v>
      </c>
      <c r="H232" s="2411">
        <v>0</v>
      </c>
      <c r="I232" s="2411">
        <v>0</v>
      </c>
      <c r="J232" s="2411">
        <v>0</v>
      </c>
      <c r="K232" s="3152">
        <v>0</v>
      </c>
      <c r="L232" s="1563">
        <v>418</v>
      </c>
      <c r="M232" s="3603"/>
      <c r="N232" s="2687"/>
      <c r="O232" s="1040"/>
      <c r="P232" s="1040"/>
      <c r="Q232" s="2687"/>
    </row>
    <row r="233" spans="1:17" s="2484" customFormat="1" ht="12" customHeight="1">
      <c r="A233" s="3602"/>
      <c r="B233" s="1563">
        <v>419</v>
      </c>
      <c r="C233" s="2369"/>
      <c r="D233" s="3408" t="s">
        <v>466</v>
      </c>
      <c r="E233" s="2428">
        <v>0</v>
      </c>
      <c r="F233" s="2411">
        <v>0</v>
      </c>
      <c r="G233" s="2411">
        <v>0</v>
      </c>
      <c r="H233" s="2411">
        <v>0</v>
      </c>
      <c r="I233" s="2411">
        <v>0</v>
      </c>
      <c r="J233" s="2049">
        <v>0</v>
      </c>
      <c r="K233" s="3152">
        <v>0</v>
      </c>
      <c r="L233" s="1563">
        <v>419</v>
      </c>
      <c r="M233" s="3603"/>
      <c r="O233" s="1040"/>
      <c r="P233" s="1040"/>
    </row>
    <row r="234" spans="1:17" s="2484" customFormat="1" ht="12" customHeight="1">
      <c r="A234" s="3602"/>
      <c r="B234" s="2370"/>
      <c r="C234" s="3386"/>
      <c r="D234" s="3153" t="s">
        <v>467</v>
      </c>
      <c r="E234" s="2027"/>
      <c r="F234" s="3150"/>
      <c r="G234" s="3150"/>
      <c r="H234" s="3150"/>
      <c r="I234" s="3150"/>
      <c r="J234" s="3150"/>
      <c r="K234" s="3151"/>
      <c r="L234" s="2370"/>
      <c r="M234" s="3603"/>
      <c r="N234" s="2386"/>
      <c r="O234" s="1040"/>
      <c r="P234" s="1040"/>
    </row>
    <row r="235" spans="1:17" s="2484" customFormat="1" ht="12" customHeight="1">
      <c r="A235" s="3602"/>
      <c r="B235" s="1563">
        <v>420</v>
      </c>
      <c r="C235" s="2369"/>
      <c r="D235" s="2410" t="s">
        <v>415</v>
      </c>
      <c r="E235" s="2411">
        <v>0</v>
      </c>
      <c r="F235" s="2411">
        <v>0</v>
      </c>
      <c r="G235" s="2411">
        <v>0</v>
      </c>
      <c r="H235" s="2411">
        <v>0</v>
      </c>
      <c r="I235" s="2411">
        <v>0</v>
      </c>
      <c r="J235" s="2411">
        <v>0</v>
      </c>
      <c r="K235" s="3152">
        <v>0</v>
      </c>
      <c r="L235" s="1563">
        <v>420</v>
      </c>
      <c r="M235" s="3603"/>
      <c r="N235" s="2922"/>
      <c r="O235" s="1040"/>
      <c r="P235" s="1040"/>
      <c r="Q235" s="2687"/>
    </row>
    <row r="236" spans="1:17" s="2484" customFormat="1" ht="12" customHeight="1">
      <c r="A236" s="3602"/>
      <c r="B236" s="3390">
        <v>421</v>
      </c>
      <c r="C236" s="1746"/>
      <c r="D236" s="3154" t="s">
        <v>468</v>
      </c>
      <c r="E236" s="2428">
        <v>0</v>
      </c>
      <c r="F236" s="2411">
        <v>0</v>
      </c>
      <c r="G236" s="2411">
        <v>0</v>
      </c>
      <c r="H236" s="2411">
        <v>0</v>
      </c>
      <c r="I236" s="2411">
        <v>0</v>
      </c>
      <c r="J236" s="2411">
        <v>0</v>
      </c>
      <c r="K236" s="3152">
        <v>0</v>
      </c>
      <c r="L236" s="3390">
        <v>421</v>
      </c>
      <c r="M236" s="3603"/>
      <c r="N236" s="2922"/>
      <c r="O236" s="1040"/>
      <c r="P236" s="1040"/>
      <c r="Q236" s="2687"/>
    </row>
    <row r="237" spans="1:17" s="2484" customFormat="1" ht="6" customHeight="1">
      <c r="A237" s="3599" t="s">
        <v>3324</v>
      </c>
      <c r="B237" s="2372"/>
      <c r="C237" s="2388"/>
      <c r="D237" s="2388"/>
      <c r="E237" s="3417"/>
      <c r="F237" s="3417"/>
      <c r="G237" s="3417"/>
      <c r="H237" s="3417"/>
      <c r="I237" s="3145"/>
      <c r="J237" s="3145"/>
      <c r="K237" s="3145"/>
      <c r="L237" s="3146"/>
      <c r="M237" s="3604" t="s">
        <v>3052</v>
      </c>
      <c r="N237" s="2386"/>
      <c r="O237" s="1040"/>
      <c r="P237" s="1040"/>
    </row>
    <row r="238" spans="1:17" s="2484" customFormat="1" ht="12" customHeight="1">
      <c r="A238" s="3599"/>
      <c r="B238" s="3382" t="s">
        <v>2920</v>
      </c>
      <c r="C238" s="1562"/>
      <c r="D238" s="1562"/>
      <c r="E238" s="3418"/>
      <c r="F238" s="3418"/>
      <c r="G238" s="3418"/>
      <c r="H238" s="3418"/>
      <c r="I238" s="3418"/>
      <c r="J238" s="3418"/>
      <c r="K238" s="3148"/>
      <c r="L238" s="2387"/>
      <c r="M238" s="3604"/>
      <c r="N238" s="2386"/>
      <c r="O238" s="1040"/>
      <c r="P238" s="1040"/>
    </row>
    <row r="239" spans="1:17" s="2484" customFormat="1" ht="13.5" customHeight="1">
      <c r="A239" s="3599"/>
      <c r="B239" s="3382" t="s">
        <v>1</v>
      </c>
      <c r="C239" s="1562"/>
      <c r="D239" s="1562"/>
      <c r="E239" s="3418"/>
      <c r="F239" s="3418"/>
      <c r="G239" s="3418"/>
      <c r="H239" s="3418"/>
      <c r="I239" s="3418"/>
      <c r="J239" s="3418"/>
      <c r="K239" s="3418"/>
      <c r="L239" s="2387"/>
      <c r="M239" s="3604"/>
      <c r="N239" s="2386"/>
      <c r="O239" s="1040"/>
      <c r="P239" s="1040"/>
    </row>
    <row r="240" spans="1:17" s="2484" customFormat="1" ht="6" customHeight="1">
      <c r="A240" s="3599"/>
      <c r="B240" s="3382"/>
      <c r="C240" s="1562"/>
      <c r="D240" s="1562"/>
      <c r="E240" s="3418"/>
      <c r="F240" s="3418"/>
      <c r="G240" s="3418"/>
      <c r="H240" s="3418"/>
      <c r="I240" s="3418"/>
      <c r="J240" s="3418"/>
      <c r="K240" s="3418"/>
      <c r="L240" s="2387"/>
      <c r="M240" s="3604"/>
      <c r="O240" s="1040"/>
      <c r="P240" s="1040"/>
    </row>
    <row r="241" spans="1:17" s="2484" customFormat="1" ht="9" customHeight="1">
      <c r="A241" s="3599"/>
      <c r="B241" s="2371"/>
      <c r="C241" s="2368" t="s">
        <v>307</v>
      </c>
      <c r="D241" s="1709"/>
      <c r="E241" s="2687"/>
      <c r="F241" s="2687"/>
      <c r="G241" s="2687"/>
      <c r="H241" s="2687"/>
      <c r="I241" s="2687"/>
      <c r="J241" s="2687"/>
      <c r="K241" s="2687"/>
      <c r="L241" s="2387"/>
      <c r="M241" s="3604"/>
      <c r="O241" s="1040"/>
      <c r="P241" s="1040"/>
    </row>
    <row r="242" spans="1:17" s="2484" customFormat="1" ht="9" customHeight="1">
      <c r="A242" s="3599"/>
      <c r="B242" s="2371"/>
      <c r="C242" s="2368" t="s">
        <v>308</v>
      </c>
      <c r="D242" s="1709"/>
      <c r="E242" s="2687"/>
      <c r="F242" s="2687"/>
      <c r="G242" s="2687"/>
      <c r="H242" s="2687"/>
      <c r="I242" s="2687"/>
      <c r="J242" s="2687"/>
      <c r="K242" s="2687"/>
      <c r="L242" s="2387"/>
      <c r="M242" s="3604"/>
      <c r="O242" s="1040"/>
      <c r="P242" s="1040"/>
    </row>
    <row r="243" spans="1:17" s="2484" customFormat="1" ht="6" customHeight="1">
      <c r="A243" s="3599"/>
      <c r="B243" s="2928"/>
      <c r="C243" s="2367"/>
      <c r="D243" s="2367"/>
      <c r="E243" s="3419"/>
      <c r="F243" s="3419"/>
      <c r="G243" s="3419"/>
      <c r="H243" s="3419"/>
      <c r="I243" s="3419"/>
      <c r="J243" s="3419"/>
      <c r="K243" s="3419"/>
      <c r="L243" s="3397"/>
      <c r="M243" s="3604"/>
      <c r="O243" s="1040"/>
      <c r="P243" s="1040"/>
    </row>
    <row r="244" spans="1:17" s="2484" customFormat="1" ht="11.25">
      <c r="A244" s="3599"/>
      <c r="B244" s="2370"/>
      <c r="C244" s="3386"/>
      <c r="D244" s="3386"/>
      <c r="E244" s="3149"/>
      <c r="F244" s="3149" t="s">
        <v>309</v>
      </c>
      <c r="G244" s="3149"/>
      <c r="H244" s="3149"/>
      <c r="I244" s="3149" t="s">
        <v>310</v>
      </c>
      <c r="J244" s="3149"/>
      <c r="K244" s="2922"/>
      <c r="L244" s="2919"/>
      <c r="M244" s="3604"/>
      <c r="O244" s="1040"/>
      <c r="P244" s="1040"/>
    </row>
    <row r="245" spans="1:17" s="2484" customFormat="1" ht="11.25">
      <c r="A245" s="3599"/>
      <c r="B245" s="2370" t="s">
        <v>7</v>
      </c>
      <c r="C245" s="3386" t="s">
        <v>8</v>
      </c>
      <c r="D245" s="3386"/>
      <c r="E245" s="3149" t="s">
        <v>311</v>
      </c>
      <c r="F245" s="3149" t="s">
        <v>312</v>
      </c>
      <c r="G245" s="3149" t="s">
        <v>313</v>
      </c>
      <c r="H245" s="3149"/>
      <c r="I245" s="3386" t="s">
        <v>314</v>
      </c>
      <c r="J245" s="3149"/>
      <c r="K245" s="2922"/>
      <c r="L245" s="2919" t="s">
        <v>7</v>
      </c>
      <c r="M245" s="3604"/>
      <c r="O245" s="1040"/>
      <c r="P245" s="1040"/>
    </row>
    <row r="246" spans="1:17" s="2484" customFormat="1" ht="11.25">
      <c r="A246" s="3599"/>
      <c r="B246" s="2370" t="s">
        <v>12</v>
      </c>
      <c r="C246" s="3386" t="s">
        <v>13</v>
      </c>
      <c r="D246" s="3386" t="s">
        <v>315</v>
      </c>
      <c r="E246" s="3149" t="s">
        <v>316</v>
      </c>
      <c r="F246" s="3149" t="s">
        <v>317</v>
      </c>
      <c r="G246" s="3149" t="s">
        <v>318</v>
      </c>
      <c r="H246" s="3149" t="s">
        <v>319</v>
      </c>
      <c r="I246" s="3149" t="s">
        <v>320</v>
      </c>
      <c r="J246" s="3149" t="s">
        <v>321</v>
      </c>
      <c r="K246" s="2922" t="s">
        <v>310</v>
      </c>
      <c r="L246" s="2919" t="s">
        <v>12</v>
      </c>
      <c r="M246" s="3604"/>
      <c r="O246" s="1040"/>
      <c r="P246" s="1040"/>
    </row>
    <row r="247" spans="1:17" s="2386" customFormat="1" ht="11.25">
      <c r="A247" s="3599"/>
      <c r="B247" s="1563"/>
      <c r="C247" s="2369"/>
      <c r="D247" s="2369" t="s">
        <v>21</v>
      </c>
      <c r="E247" s="2369" t="s">
        <v>22</v>
      </c>
      <c r="F247" s="2369" t="s">
        <v>23</v>
      </c>
      <c r="G247" s="2369" t="s">
        <v>168</v>
      </c>
      <c r="H247" s="2369" t="s">
        <v>24</v>
      </c>
      <c r="I247" s="2369" t="s">
        <v>25</v>
      </c>
      <c r="J247" s="2369" t="s">
        <v>26</v>
      </c>
      <c r="K247" s="2369" t="s">
        <v>322</v>
      </c>
      <c r="L247" s="2369"/>
      <c r="M247" s="3604"/>
      <c r="O247" s="1040"/>
      <c r="P247" s="1040"/>
    </row>
    <row r="248" spans="1:17" s="2484" customFormat="1" ht="12" customHeight="1">
      <c r="A248" s="3599"/>
      <c r="B248" s="2370"/>
      <c r="C248" s="3386"/>
      <c r="D248" s="2050" t="s">
        <v>469</v>
      </c>
      <c r="E248" s="3150"/>
      <c r="F248" s="3150"/>
      <c r="G248" s="3150"/>
      <c r="H248" s="3150"/>
      <c r="I248" s="3150"/>
      <c r="J248" s="3150"/>
      <c r="K248" s="3151"/>
      <c r="L248" s="2370"/>
      <c r="M248" s="3604"/>
      <c r="O248" s="1040"/>
      <c r="P248" s="1040"/>
    </row>
    <row r="249" spans="1:17" s="2484" customFormat="1" ht="12" customHeight="1">
      <c r="A249" s="3599"/>
      <c r="B249" s="1563">
        <v>422</v>
      </c>
      <c r="C249" s="2369"/>
      <c r="D249" s="2410" t="s">
        <v>470</v>
      </c>
      <c r="E249" s="2411">
        <v>0</v>
      </c>
      <c r="F249" s="2411">
        <v>0</v>
      </c>
      <c r="G249" s="2411">
        <v>0</v>
      </c>
      <c r="H249" s="2411">
        <v>0</v>
      </c>
      <c r="I249" s="2411">
        <v>0</v>
      </c>
      <c r="J249" s="2412">
        <v>0</v>
      </c>
      <c r="K249" s="3152">
        <v>0</v>
      </c>
      <c r="L249" s="1563">
        <v>422</v>
      </c>
      <c r="M249" s="3604"/>
      <c r="N249" s="2687"/>
      <c r="O249" s="1040"/>
      <c r="P249" s="1040"/>
      <c r="Q249" s="2687"/>
    </row>
    <row r="250" spans="1:17" s="2484" customFormat="1" ht="12" customHeight="1">
      <c r="A250" s="3599"/>
      <c r="B250" s="1563">
        <v>423</v>
      </c>
      <c r="C250" s="2369"/>
      <c r="D250" s="2410" t="s">
        <v>471</v>
      </c>
      <c r="E250" s="2411">
        <v>0</v>
      </c>
      <c r="F250" s="2411">
        <v>0</v>
      </c>
      <c r="G250" s="2411">
        <v>0</v>
      </c>
      <c r="H250" s="2411">
        <v>0</v>
      </c>
      <c r="I250" s="2411">
        <v>0</v>
      </c>
      <c r="J250" s="2412">
        <v>0</v>
      </c>
      <c r="K250" s="3152">
        <v>0</v>
      </c>
      <c r="L250" s="1563">
        <v>423</v>
      </c>
      <c r="M250" s="3604"/>
      <c r="N250" s="2687"/>
      <c r="O250" s="1040"/>
      <c r="P250" s="1040"/>
      <c r="Q250" s="2687"/>
    </row>
    <row r="251" spans="1:17" s="2484" customFormat="1" ht="12" customHeight="1">
      <c r="A251" s="3599"/>
      <c r="B251" s="1563">
        <v>424</v>
      </c>
      <c r="C251" s="2369"/>
      <c r="D251" s="2410" t="s">
        <v>472</v>
      </c>
      <c r="E251" s="2411">
        <v>0</v>
      </c>
      <c r="F251" s="2411">
        <v>0</v>
      </c>
      <c r="G251" s="2411">
        <v>0</v>
      </c>
      <c r="H251" s="2411">
        <v>0</v>
      </c>
      <c r="I251" s="2411">
        <v>0</v>
      </c>
      <c r="J251" s="2412">
        <v>0</v>
      </c>
      <c r="K251" s="3152">
        <v>0</v>
      </c>
      <c r="L251" s="1563">
        <v>424</v>
      </c>
      <c r="M251" s="3604"/>
      <c r="N251" s="2687"/>
      <c r="O251" s="1040"/>
      <c r="P251" s="1040"/>
      <c r="Q251" s="2687"/>
    </row>
    <row r="252" spans="1:17" s="2484" customFormat="1" ht="12" customHeight="1">
      <c r="A252" s="3599"/>
      <c r="B252" s="1563">
        <v>425</v>
      </c>
      <c r="C252" s="2369"/>
      <c r="D252" s="2410" t="s">
        <v>461</v>
      </c>
      <c r="E252" s="2411">
        <v>0</v>
      </c>
      <c r="F252" s="2411">
        <v>0</v>
      </c>
      <c r="G252" s="2411">
        <v>0</v>
      </c>
      <c r="H252" s="2411">
        <v>0</v>
      </c>
      <c r="I252" s="2411">
        <v>0</v>
      </c>
      <c r="J252" s="2412">
        <v>0</v>
      </c>
      <c r="K252" s="3152">
        <v>0</v>
      </c>
      <c r="L252" s="1563">
        <v>425</v>
      </c>
      <c r="M252" s="3604"/>
      <c r="N252" s="2687"/>
      <c r="O252" s="1040"/>
      <c r="P252" s="1040"/>
      <c r="Q252" s="2687"/>
    </row>
    <row r="253" spans="1:17" s="2484" customFormat="1" ht="12" customHeight="1">
      <c r="A253" s="3599"/>
      <c r="B253" s="1563">
        <v>426</v>
      </c>
      <c r="C253" s="2369"/>
      <c r="D253" s="2045" t="s">
        <v>462</v>
      </c>
      <c r="E253" s="2051">
        <v>0</v>
      </c>
      <c r="F253" s="2052">
        <v>0</v>
      </c>
      <c r="G253" s="2052">
        <v>0</v>
      </c>
      <c r="H253" s="2412">
        <v>0</v>
      </c>
      <c r="I253" s="2411">
        <v>0</v>
      </c>
      <c r="J253" s="2412">
        <v>0</v>
      </c>
      <c r="K253" s="3152">
        <v>0</v>
      </c>
      <c r="L253" s="1563">
        <v>426</v>
      </c>
      <c r="M253" s="3604"/>
      <c r="N253" s="2687"/>
      <c r="O253" s="1040"/>
      <c r="P253" s="1040"/>
      <c r="Q253" s="2687"/>
    </row>
    <row r="254" spans="1:17" s="2484" customFormat="1" ht="12" customHeight="1">
      <c r="A254" s="3599"/>
      <c r="B254" s="1563">
        <v>427</v>
      </c>
      <c r="C254" s="2369"/>
      <c r="D254" s="2367" t="s">
        <v>463</v>
      </c>
      <c r="E254" s="2051">
        <v>0</v>
      </c>
      <c r="F254" s="2052">
        <v>0</v>
      </c>
      <c r="G254" s="2052">
        <v>0</v>
      </c>
      <c r="H254" s="2412">
        <v>0</v>
      </c>
      <c r="I254" s="2411">
        <v>0</v>
      </c>
      <c r="J254" s="2412">
        <v>0</v>
      </c>
      <c r="K254" s="3152">
        <v>0</v>
      </c>
      <c r="L254" s="1563">
        <v>427</v>
      </c>
      <c r="M254" s="3604"/>
      <c r="N254" s="2687"/>
      <c r="O254" s="1040"/>
      <c r="P254" s="1040"/>
      <c r="Q254" s="2687"/>
    </row>
    <row r="255" spans="1:17" s="2484" customFormat="1" ht="12" customHeight="1">
      <c r="A255" s="3599"/>
      <c r="B255" s="1563">
        <v>428</v>
      </c>
      <c r="C255" s="2369"/>
      <c r="D255" s="2367" t="s">
        <v>473</v>
      </c>
      <c r="E255" s="2797" t="s">
        <v>370</v>
      </c>
      <c r="F255" s="3023" t="s">
        <v>370</v>
      </c>
      <c r="G255" s="3023" t="s">
        <v>370</v>
      </c>
      <c r="H255" s="2412">
        <v>0</v>
      </c>
      <c r="I255" s="2411">
        <v>0</v>
      </c>
      <c r="J255" s="2412">
        <v>0</v>
      </c>
      <c r="K255" s="3152">
        <v>0</v>
      </c>
      <c r="L255" s="1563">
        <v>428</v>
      </c>
      <c r="M255" s="3604"/>
      <c r="N255" s="2687"/>
      <c r="O255" s="1040"/>
      <c r="P255" s="1040"/>
      <c r="Q255" s="2687"/>
    </row>
    <row r="256" spans="1:17" s="2484" customFormat="1" ht="12" customHeight="1">
      <c r="B256" s="1563">
        <v>429</v>
      </c>
      <c r="C256" s="2369"/>
      <c r="D256" s="2367" t="s">
        <v>465</v>
      </c>
      <c r="E256" s="2051">
        <v>0</v>
      </c>
      <c r="F256" s="2052">
        <v>0</v>
      </c>
      <c r="G256" s="2052">
        <v>0</v>
      </c>
      <c r="H256" s="2412">
        <v>0</v>
      </c>
      <c r="I256" s="2411">
        <v>0</v>
      </c>
      <c r="J256" s="2412">
        <v>0</v>
      </c>
      <c r="K256" s="3152">
        <v>0</v>
      </c>
      <c r="L256" s="1563">
        <v>429</v>
      </c>
      <c r="M256" s="3604"/>
      <c r="N256" s="2687"/>
      <c r="O256" s="1040"/>
      <c r="P256" s="1040"/>
      <c r="Q256" s="2687"/>
    </row>
    <row r="257" spans="1:17" s="2484" customFormat="1" ht="12" customHeight="1">
      <c r="B257" s="1563">
        <v>430</v>
      </c>
      <c r="C257" s="2369"/>
      <c r="D257" s="2367" t="s">
        <v>419</v>
      </c>
      <c r="E257" s="2797" t="s">
        <v>370</v>
      </c>
      <c r="F257" s="3023" t="s">
        <v>370</v>
      </c>
      <c r="G257" s="3023" t="s">
        <v>370</v>
      </c>
      <c r="H257" s="2412">
        <v>0</v>
      </c>
      <c r="I257" s="2411">
        <v>0</v>
      </c>
      <c r="J257" s="2412">
        <v>0</v>
      </c>
      <c r="K257" s="3152">
        <v>0</v>
      </c>
      <c r="L257" s="1563">
        <v>430</v>
      </c>
      <c r="M257" s="2386"/>
      <c r="N257" s="2687"/>
      <c r="O257" s="1040"/>
      <c r="P257" s="1040"/>
      <c r="Q257" s="2687"/>
    </row>
    <row r="258" spans="1:17" s="2484" customFormat="1" ht="12" customHeight="1">
      <c r="B258" s="1563">
        <v>431</v>
      </c>
      <c r="C258" s="2369"/>
      <c r="D258" s="2367" t="s">
        <v>435</v>
      </c>
      <c r="E258" s="2797" t="s">
        <v>370</v>
      </c>
      <c r="F258" s="3023" t="s">
        <v>370</v>
      </c>
      <c r="G258" s="3023" t="s">
        <v>370</v>
      </c>
      <c r="H258" s="2412">
        <v>0</v>
      </c>
      <c r="I258" s="2411">
        <v>0</v>
      </c>
      <c r="J258" s="2412">
        <v>0</v>
      </c>
      <c r="K258" s="3152">
        <v>0</v>
      </c>
      <c r="L258" s="1563">
        <v>431</v>
      </c>
      <c r="M258" s="2386"/>
      <c r="N258" s="2687"/>
      <c r="O258" s="1040"/>
      <c r="P258" s="1040"/>
      <c r="Q258" s="2687"/>
    </row>
    <row r="259" spans="1:17" s="2484" customFormat="1" ht="12" customHeight="1">
      <c r="B259" s="1563">
        <v>432</v>
      </c>
      <c r="C259" s="2369"/>
      <c r="D259" s="2367" t="s">
        <v>428</v>
      </c>
      <c r="E259" s="2797" t="s">
        <v>370</v>
      </c>
      <c r="F259" s="3023" t="s">
        <v>370</v>
      </c>
      <c r="G259" s="2412">
        <v>0</v>
      </c>
      <c r="H259" s="3023" t="s">
        <v>370</v>
      </c>
      <c r="I259" s="2411">
        <v>0</v>
      </c>
      <c r="J259" s="2412">
        <v>0</v>
      </c>
      <c r="K259" s="3152">
        <v>0</v>
      </c>
      <c r="L259" s="1563">
        <v>432</v>
      </c>
      <c r="M259" s="2386"/>
      <c r="N259" s="2687"/>
      <c r="O259" s="1040"/>
      <c r="P259" s="1040"/>
      <c r="Q259" s="2687"/>
    </row>
    <row r="260" spans="1:17" s="2484" customFormat="1" ht="12" customHeight="1">
      <c r="B260" s="1563">
        <v>433</v>
      </c>
      <c r="C260" s="2369"/>
      <c r="D260" s="2367" t="s">
        <v>429</v>
      </c>
      <c r="E260" s="2797" t="s">
        <v>370</v>
      </c>
      <c r="F260" s="3023" t="s">
        <v>370</v>
      </c>
      <c r="G260" s="2412">
        <v>0</v>
      </c>
      <c r="H260" s="3023" t="s">
        <v>370</v>
      </c>
      <c r="I260" s="2411">
        <v>0</v>
      </c>
      <c r="J260" s="2412">
        <v>0</v>
      </c>
      <c r="K260" s="3152">
        <v>0</v>
      </c>
      <c r="L260" s="1563">
        <v>433</v>
      </c>
      <c r="M260" s="2386"/>
      <c r="N260" s="2687"/>
      <c r="O260" s="1040"/>
      <c r="P260" s="1040"/>
      <c r="Q260" s="2687"/>
    </row>
    <row r="261" spans="1:17" s="2484" customFormat="1" ht="12" customHeight="1">
      <c r="B261" s="1563">
        <v>434</v>
      </c>
      <c r="C261" s="2369"/>
      <c r="D261" s="2367" t="s">
        <v>329</v>
      </c>
      <c r="E261" s="2051">
        <v>0</v>
      </c>
      <c r="F261" s="2052">
        <v>0</v>
      </c>
      <c r="G261" s="2052">
        <v>0</v>
      </c>
      <c r="H261" s="2412">
        <v>0</v>
      </c>
      <c r="I261" s="2411">
        <v>0</v>
      </c>
      <c r="J261" s="2412">
        <v>0</v>
      </c>
      <c r="K261" s="3152">
        <v>0</v>
      </c>
      <c r="L261" s="1563">
        <v>434</v>
      </c>
      <c r="M261" s="2386"/>
      <c r="N261" s="2687"/>
      <c r="O261" s="1040"/>
      <c r="P261" s="1040"/>
      <c r="Q261" s="2687"/>
    </row>
    <row r="262" spans="1:17" s="2484" customFormat="1" ht="12" customHeight="1">
      <c r="B262" s="1563">
        <v>435</v>
      </c>
      <c r="C262" s="2369"/>
      <c r="D262" s="3408" t="s">
        <v>474</v>
      </c>
      <c r="E262" s="2428">
        <v>0</v>
      </c>
      <c r="F262" s="2411">
        <v>0</v>
      </c>
      <c r="G262" s="2411">
        <v>0</v>
      </c>
      <c r="H262" s="2411">
        <v>0</v>
      </c>
      <c r="I262" s="2411">
        <v>0</v>
      </c>
      <c r="J262" s="2411">
        <v>0</v>
      </c>
      <c r="K262" s="3152">
        <v>0</v>
      </c>
      <c r="L262" s="1563">
        <v>435</v>
      </c>
      <c r="M262" s="2386"/>
      <c r="O262" s="1040"/>
      <c r="P262" s="1040"/>
    </row>
    <row r="263" spans="1:17" s="2484" customFormat="1" ht="12" customHeight="1">
      <c r="B263" s="2370"/>
      <c r="C263" s="3386"/>
      <c r="D263" s="3153" t="s">
        <v>475</v>
      </c>
      <c r="E263" s="2027"/>
      <c r="F263" s="3150"/>
      <c r="G263" s="3150"/>
      <c r="H263" s="3150"/>
      <c r="I263" s="3150"/>
      <c r="J263" s="3150"/>
      <c r="K263" s="3151"/>
      <c r="L263" s="2370"/>
      <c r="M263" s="2386"/>
      <c r="O263" s="1040"/>
      <c r="P263" s="1040"/>
    </row>
    <row r="264" spans="1:17" s="2484" customFormat="1" ht="12" customHeight="1">
      <c r="B264" s="1651">
        <v>501</v>
      </c>
      <c r="C264" s="2369"/>
      <c r="D264" s="2367" t="s">
        <v>476</v>
      </c>
      <c r="E264" s="2428">
        <v>0</v>
      </c>
      <c r="F264" s="2411">
        <v>0</v>
      </c>
      <c r="G264" s="2411">
        <v>0</v>
      </c>
      <c r="H264" s="3023" t="s">
        <v>370</v>
      </c>
      <c r="I264" s="2411">
        <v>0</v>
      </c>
      <c r="J264" s="2411">
        <v>0</v>
      </c>
      <c r="K264" s="3152">
        <v>0</v>
      </c>
      <c r="L264" s="1563">
        <v>501</v>
      </c>
      <c r="M264" s="2386"/>
      <c r="N264" s="2687"/>
      <c r="O264" s="1040"/>
      <c r="P264" s="1040"/>
      <c r="Q264" s="2687"/>
    </row>
    <row r="265" spans="1:17" s="2484" customFormat="1" ht="12" customHeight="1">
      <c r="B265" s="1563">
        <v>502</v>
      </c>
      <c r="C265" s="2369"/>
      <c r="D265" s="2367" t="s">
        <v>477</v>
      </c>
      <c r="E265" s="2428">
        <v>0</v>
      </c>
      <c r="F265" s="2411">
        <v>0</v>
      </c>
      <c r="G265" s="2411">
        <v>0</v>
      </c>
      <c r="H265" s="3023" t="s">
        <v>370</v>
      </c>
      <c r="I265" s="2411">
        <v>0</v>
      </c>
      <c r="J265" s="3023" t="s">
        <v>370</v>
      </c>
      <c r="K265" s="3152">
        <v>0</v>
      </c>
      <c r="L265" s="1563">
        <v>502</v>
      </c>
      <c r="M265" s="2386"/>
      <c r="N265" s="2687"/>
      <c r="O265" s="1040"/>
      <c r="P265" s="1040"/>
      <c r="Q265" s="2687"/>
    </row>
    <row r="266" spans="1:17" s="2484" customFormat="1" ht="12" customHeight="1">
      <c r="B266" s="1563">
        <v>503</v>
      </c>
      <c r="C266" s="2369"/>
      <c r="D266" s="2367" t="s">
        <v>478</v>
      </c>
      <c r="E266" s="2428">
        <v>0</v>
      </c>
      <c r="F266" s="2411">
        <v>0</v>
      </c>
      <c r="G266" s="2411">
        <v>0</v>
      </c>
      <c r="H266" s="3023" t="s">
        <v>370</v>
      </c>
      <c r="I266" s="2411">
        <v>0</v>
      </c>
      <c r="J266" s="3023" t="s">
        <v>370</v>
      </c>
      <c r="K266" s="3152">
        <v>0</v>
      </c>
      <c r="L266" s="1563">
        <v>503</v>
      </c>
      <c r="M266" s="2386"/>
      <c r="N266" s="2687"/>
      <c r="O266" s="1040"/>
      <c r="P266" s="1040"/>
      <c r="Q266" s="2687"/>
    </row>
    <row r="267" spans="1:17" s="2484" customFormat="1" ht="12" customHeight="1">
      <c r="B267" s="1563">
        <v>504</v>
      </c>
      <c r="C267" s="2369"/>
      <c r="D267" s="2367" t="s">
        <v>479</v>
      </c>
      <c r="E267" s="2428">
        <v>0</v>
      </c>
      <c r="F267" s="3023" t="s">
        <v>370</v>
      </c>
      <c r="G267" s="2411">
        <v>0</v>
      </c>
      <c r="H267" s="2411">
        <v>0</v>
      </c>
      <c r="I267" s="2411">
        <v>0</v>
      </c>
      <c r="J267" s="2411">
        <v>0</v>
      </c>
      <c r="K267" s="3152">
        <v>0</v>
      </c>
      <c r="L267" s="1563">
        <v>504</v>
      </c>
      <c r="M267" s="2386"/>
      <c r="N267" s="2687"/>
      <c r="O267" s="1040"/>
      <c r="P267" s="1040"/>
      <c r="Q267" s="2687"/>
    </row>
    <row r="268" spans="1:17" s="2484" customFormat="1" ht="12" customHeight="1">
      <c r="A268" s="3605"/>
      <c r="B268" s="1563">
        <v>505</v>
      </c>
      <c r="C268" s="2369"/>
      <c r="D268" s="2367" t="s">
        <v>419</v>
      </c>
      <c r="E268" s="2428">
        <v>0</v>
      </c>
      <c r="F268" s="3023" t="s">
        <v>370</v>
      </c>
      <c r="G268" s="2411">
        <v>0</v>
      </c>
      <c r="H268" s="2411">
        <v>0</v>
      </c>
      <c r="I268" s="2411">
        <v>0</v>
      </c>
      <c r="J268" s="2411">
        <v>0</v>
      </c>
      <c r="K268" s="3152">
        <v>0</v>
      </c>
      <c r="L268" s="1563">
        <v>505</v>
      </c>
      <c r="M268" s="2386"/>
      <c r="N268" s="2687"/>
      <c r="O268" s="1040"/>
      <c r="P268" s="1040"/>
      <c r="Q268" s="2687"/>
    </row>
    <row r="269" spans="1:17" s="2484" customFormat="1" ht="12" customHeight="1">
      <c r="A269" s="3605"/>
      <c r="B269" s="3025">
        <v>506</v>
      </c>
      <c r="C269" s="2891"/>
      <c r="D269" s="3408" t="s">
        <v>480</v>
      </c>
      <c r="E269" s="2428">
        <v>0</v>
      </c>
      <c r="F269" s="2411">
        <v>0</v>
      </c>
      <c r="G269" s="2411">
        <v>0</v>
      </c>
      <c r="H269" s="2411">
        <v>0</v>
      </c>
      <c r="I269" s="2411">
        <v>0</v>
      </c>
      <c r="J269" s="2411">
        <v>0</v>
      </c>
      <c r="K269" s="3152">
        <v>0</v>
      </c>
      <c r="L269" s="3025">
        <v>506</v>
      </c>
      <c r="M269" s="2386"/>
      <c r="O269" s="1040"/>
      <c r="P269" s="1040"/>
    </row>
    <row r="270" spans="1:17" s="2484" customFormat="1" ht="12" customHeight="1">
      <c r="A270" s="3605"/>
      <c r="B270" s="2370"/>
      <c r="C270" s="3386"/>
      <c r="D270" s="3153" t="s">
        <v>481</v>
      </c>
      <c r="E270" s="2027"/>
      <c r="F270" s="3150"/>
      <c r="G270" s="3150"/>
      <c r="H270" s="3150"/>
      <c r="I270" s="3150"/>
      <c r="J270" s="3150"/>
      <c r="K270" s="3151"/>
      <c r="L270" s="2370"/>
      <c r="M270" s="2386"/>
      <c r="O270" s="1040"/>
      <c r="P270" s="1040"/>
    </row>
    <row r="271" spans="1:17" s="2484" customFormat="1" ht="12" customHeight="1">
      <c r="A271" s="3605"/>
      <c r="B271" s="1563">
        <v>507</v>
      </c>
      <c r="C271" s="2369"/>
      <c r="D271" s="2367" t="s">
        <v>415</v>
      </c>
      <c r="E271" s="2428">
        <v>0</v>
      </c>
      <c r="F271" s="2411">
        <v>0</v>
      </c>
      <c r="G271" s="2411">
        <v>0</v>
      </c>
      <c r="H271" s="2411">
        <v>0</v>
      </c>
      <c r="I271" s="2411">
        <v>0</v>
      </c>
      <c r="J271" s="3023" t="s">
        <v>370</v>
      </c>
      <c r="K271" s="3152">
        <v>0</v>
      </c>
      <c r="L271" s="1563">
        <v>507</v>
      </c>
      <c r="M271" s="2029"/>
      <c r="N271" s="2687"/>
      <c r="O271" s="1040"/>
      <c r="P271" s="1040"/>
      <c r="Q271" s="2687"/>
    </row>
    <row r="272" spans="1:17" s="2484" customFormat="1" ht="12" customHeight="1">
      <c r="A272" s="3605"/>
      <c r="B272" s="1563">
        <v>508</v>
      </c>
      <c r="C272" s="2369"/>
      <c r="D272" s="2367" t="s">
        <v>482</v>
      </c>
      <c r="E272" s="2428">
        <v>0</v>
      </c>
      <c r="F272" s="2411">
        <v>0</v>
      </c>
      <c r="G272" s="2411">
        <v>0</v>
      </c>
      <c r="H272" s="2411">
        <v>0</v>
      </c>
      <c r="I272" s="2411">
        <v>0</v>
      </c>
      <c r="J272" s="3023" t="s">
        <v>370</v>
      </c>
      <c r="K272" s="3152">
        <v>0</v>
      </c>
      <c r="L272" s="1563">
        <v>508</v>
      </c>
      <c r="M272" s="2029"/>
      <c r="N272" s="2687"/>
      <c r="O272" s="1040"/>
      <c r="P272" s="1040"/>
      <c r="Q272" s="2687"/>
    </row>
    <row r="273" spans="1:17" s="2484" customFormat="1" ht="12" customHeight="1">
      <c r="A273" s="3605"/>
      <c r="B273" s="1563">
        <v>509</v>
      </c>
      <c r="C273" s="2369"/>
      <c r="D273" s="2367" t="s">
        <v>484</v>
      </c>
      <c r="E273" s="2428">
        <v>0</v>
      </c>
      <c r="F273" s="2411">
        <v>0</v>
      </c>
      <c r="G273" s="2411">
        <v>0</v>
      </c>
      <c r="H273" s="3026">
        <v>0</v>
      </c>
      <c r="I273" s="2411">
        <v>0</v>
      </c>
      <c r="J273" s="3023" t="s">
        <v>370</v>
      </c>
      <c r="K273" s="3152">
        <v>0</v>
      </c>
      <c r="L273" s="1563">
        <v>509</v>
      </c>
      <c r="M273" s="2029"/>
      <c r="N273" s="2687"/>
      <c r="O273" s="1040"/>
      <c r="P273" s="1040"/>
      <c r="Q273" s="2687"/>
    </row>
    <row r="274" spans="1:17" s="2484" customFormat="1" ht="12" customHeight="1">
      <c r="A274" s="3605"/>
      <c r="B274" s="1563">
        <v>510</v>
      </c>
      <c r="C274" s="2369"/>
      <c r="D274" s="2367" t="s">
        <v>485</v>
      </c>
      <c r="E274" s="2428">
        <v>0</v>
      </c>
      <c r="F274" s="2411">
        <v>0</v>
      </c>
      <c r="G274" s="2411">
        <v>0</v>
      </c>
      <c r="H274" s="2411">
        <v>0</v>
      </c>
      <c r="I274" s="2411">
        <v>0</v>
      </c>
      <c r="J274" s="3023" t="s">
        <v>370</v>
      </c>
      <c r="K274" s="3152">
        <v>0</v>
      </c>
      <c r="L274" s="1563">
        <v>510</v>
      </c>
      <c r="M274" s="2029"/>
      <c r="N274" s="2687"/>
      <c r="O274" s="1040"/>
      <c r="P274" s="1040"/>
      <c r="Q274" s="2687"/>
    </row>
    <row r="275" spans="1:17" s="2484" customFormat="1" ht="12" customHeight="1">
      <c r="A275" s="3605"/>
      <c r="B275" s="1563">
        <v>511</v>
      </c>
      <c r="C275" s="2369"/>
      <c r="D275" s="2367" t="s">
        <v>486</v>
      </c>
      <c r="E275" s="2797" t="s">
        <v>370</v>
      </c>
      <c r="F275" s="3023" t="s">
        <v>370</v>
      </c>
      <c r="G275" s="3023" t="s">
        <v>370</v>
      </c>
      <c r="H275" s="2411">
        <v>0</v>
      </c>
      <c r="I275" s="2411">
        <v>0</v>
      </c>
      <c r="J275" s="3023" t="s">
        <v>370</v>
      </c>
      <c r="K275" s="3152">
        <v>0</v>
      </c>
      <c r="L275" s="1563">
        <v>511</v>
      </c>
      <c r="M275" s="2029"/>
      <c r="N275" s="2687"/>
      <c r="O275" s="1040"/>
      <c r="P275" s="1040"/>
      <c r="Q275" s="2687"/>
    </row>
    <row r="276" spans="1:17" s="2484" customFormat="1" ht="12" customHeight="1">
      <c r="A276" s="3605"/>
      <c r="B276" s="1563">
        <v>512</v>
      </c>
      <c r="C276" s="2369"/>
      <c r="D276" s="2367" t="s">
        <v>419</v>
      </c>
      <c r="E276" s="2797" t="s">
        <v>370</v>
      </c>
      <c r="F276" s="3023" t="s">
        <v>370</v>
      </c>
      <c r="G276" s="3023" t="s">
        <v>370</v>
      </c>
      <c r="H276" s="2411">
        <v>0</v>
      </c>
      <c r="I276" s="2411">
        <v>0</v>
      </c>
      <c r="J276" s="3023" t="s">
        <v>370</v>
      </c>
      <c r="K276" s="3152">
        <v>0</v>
      </c>
      <c r="L276" s="1563">
        <v>512</v>
      </c>
      <c r="M276" s="2029"/>
      <c r="N276" s="2687"/>
      <c r="O276" s="1040"/>
      <c r="P276" s="1040"/>
      <c r="Q276" s="2687"/>
    </row>
    <row r="277" spans="1:17" s="2484" customFormat="1" ht="12" customHeight="1">
      <c r="A277" s="3605"/>
      <c r="B277" s="1563">
        <v>513</v>
      </c>
      <c r="C277" s="2369"/>
      <c r="D277" s="2367" t="s">
        <v>487</v>
      </c>
      <c r="E277" s="2797" t="s">
        <v>370</v>
      </c>
      <c r="F277" s="3023" t="s">
        <v>370</v>
      </c>
      <c r="G277" s="3023" t="s">
        <v>370</v>
      </c>
      <c r="H277" s="2411">
        <v>0</v>
      </c>
      <c r="I277" s="2411">
        <v>0</v>
      </c>
      <c r="J277" s="3023" t="s">
        <v>370</v>
      </c>
      <c r="K277" s="3152">
        <v>0</v>
      </c>
      <c r="L277" s="1563">
        <v>513</v>
      </c>
      <c r="M277" s="2029"/>
      <c r="N277" s="2687"/>
      <c r="O277" s="1040"/>
      <c r="P277" s="1040"/>
      <c r="Q277" s="2687"/>
    </row>
    <row r="278" spans="1:17" s="2484" customFormat="1" ht="12" customHeight="1">
      <c r="A278" s="3605"/>
      <c r="B278" s="1563">
        <v>514</v>
      </c>
      <c r="C278" s="2369"/>
      <c r="D278" s="2367" t="s">
        <v>428</v>
      </c>
      <c r="E278" s="2797" t="s">
        <v>370</v>
      </c>
      <c r="F278" s="3023" t="s">
        <v>370</v>
      </c>
      <c r="G278" s="2411">
        <v>0</v>
      </c>
      <c r="H278" s="2411">
        <v>0</v>
      </c>
      <c r="I278" s="2411">
        <v>0</v>
      </c>
      <c r="J278" s="3023" t="s">
        <v>370</v>
      </c>
      <c r="K278" s="3152">
        <v>0</v>
      </c>
      <c r="L278" s="1563">
        <v>514</v>
      </c>
      <c r="M278" s="2029"/>
      <c r="N278" s="2687"/>
      <c r="O278" s="1040"/>
      <c r="P278" s="1040"/>
      <c r="Q278" s="2687"/>
    </row>
    <row r="279" spans="1:17" s="2484" customFormat="1" ht="12" customHeight="1">
      <c r="A279" s="3605"/>
      <c r="B279" s="1563">
        <v>515</v>
      </c>
      <c r="C279" s="2369"/>
      <c r="D279" s="2367" t="s">
        <v>429</v>
      </c>
      <c r="E279" s="2797" t="s">
        <v>370</v>
      </c>
      <c r="F279" s="3023" t="s">
        <v>370</v>
      </c>
      <c r="G279" s="2411">
        <v>0</v>
      </c>
      <c r="H279" s="2411">
        <v>0</v>
      </c>
      <c r="I279" s="2411">
        <v>0</v>
      </c>
      <c r="J279" s="3023" t="s">
        <v>370</v>
      </c>
      <c r="K279" s="3152">
        <v>0</v>
      </c>
      <c r="L279" s="1563">
        <v>515</v>
      </c>
      <c r="M279" s="2029"/>
      <c r="N279" s="2687"/>
      <c r="O279" s="1040"/>
      <c r="P279" s="1040"/>
      <c r="Q279" s="2687"/>
    </row>
    <row r="280" spans="1:17" s="2484" customFormat="1" ht="12" customHeight="1">
      <c r="A280" s="3605"/>
      <c r="B280" s="1563">
        <v>516</v>
      </c>
      <c r="C280" s="2369"/>
      <c r="D280" s="2367" t="s">
        <v>437</v>
      </c>
      <c r="E280" s="2428">
        <v>0</v>
      </c>
      <c r="F280" s="2411">
        <v>0</v>
      </c>
      <c r="G280" s="2411">
        <v>0</v>
      </c>
      <c r="H280" s="2411">
        <v>0</v>
      </c>
      <c r="I280" s="2411">
        <v>0</v>
      </c>
      <c r="J280" s="3023" t="s">
        <v>370</v>
      </c>
      <c r="K280" s="3152">
        <v>0</v>
      </c>
      <c r="L280" s="1563">
        <v>516</v>
      </c>
      <c r="M280" s="3606">
        <v>109</v>
      </c>
      <c r="N280" s="2687"/>
      <c r="O280" s="1040"/>
      <c r="P280" s="1040"/>
      <c r="Q280" s="2687"/>
    </row>
    <row r="281" spans="1:17" s="2484" customFormat="1" ht="12" customHeight="1">
      <c r="A281" s="3605"/>
      <c r="B281" s="3027">
        <v>517</v>
      </c>
      <c r="C281" s="2053"/>
      <c r="D281" s="2054" t="s">
        <v>488</v>
      </c>
      <c r="E281" s="2026">
        <v>0</v>
      </c>
      <c r="F281" s="2796">
        <v>0</v>
      </c>
      <c r="G281" s="2796">
        <v>0</v>
      </c>
      <c r="H281" s="2796">
        <v>0</v>
      </c>
      <c r="I281" s="2796">
        <v>0</v>
      </c>
      <c r="J281" s="2031" t="s">
        <v>370</v>
      </c>
      <c r="K281" s="3022">
        <v>0</v>
      </c>
      <c r="L281" s="3390">
        <v>517</v>
      </c>
      <c r="M281" s="3601"/>
      <c r="O281" s="1040"/>
      <c r="P281" s="1040"/>
    </row>
    <row r="282" spans="1:17" s="2484" customFormat="1" ht="23.25" customHeight="1">
      <c r="A282" s="3605"/>
      <c r="B282" s="3027"/>
      <c r="C282" s="2053"/>
      <c r="D282" s="2054"/>
      <c r="E282" s="2026"/>
      <c r="F282" s="2796"/>
      <c r="G282" s="2796"/>
      <c r="H282" s="2796"/>
      <c r="I282" s="2796"/>
      <c r="J282" s="2031"/>
      <c r="K282" s="3022"/>
      <c r="L282" s="3390"/>
      <c r="M282" s="2029"/>
      <c r="O282" s="1040"/>
      <c r="P282" s="1040"/>
    </row>
    <row r="283" spans="1:17" s="2484" customFormat="1" ht="6" customHeight="1">
      <c r="A283" s="3599"/>
      <c r="B283" s="2372"/>
      <c r="C283" s="2388"/>
      <c r="D283" s="2388"/>
      <c r="E283" s="3417"/>
      <c r="F283" s="3417"/>
      <c r="G283" s="3417"/>
      <c r="H283" s="3417"/>
      <c r="I283" s="3145"/>
      <c r="J283" s="3145"/>
      <c r="K283" s="3145"/>
      <c r="L283" s="3146"/>
      <c r="M283" s="3147"/>
      <c r="O283" s="1040"/>
      <c r="P283" s="1040"/>
    </row>
    <row r="284" spans="1:17" s="2484" customFormat="1" ht="12" customHeight="1">
      <c r="A284" s="3599"/>
      <c r="B284" s="3382" t="s">
        <v>2921</v>
      </c>
      <c r="C284" s="1562"/>
      <c r="D284" s="1562"/>
      <c r="E284" s="3418"/>
      <c r="F284" s="3418"/>
      <c r="G284" s="3418"/>
      <c r="H284" s="3418"/>
      <c r="I284" s="3418"/>
      <c r="J284" s="3418"/>
      <c r="K284" s="3148"/>
      <c r="L284" s="2387"/>
      <c r="M284" s="3147"/>
      <c r="O284" s="1040"/>
      <c r="P284" s="1040"/>
    </row>
    <row r="285" spans="1:17" s="2484" customFormat="1" ht="12" customHeight="1">
      <c r="A285" s="3599"/>
      <c r="B285" s="3382" t="s">
        <v>1</v>
      </c>
      <c r="C285" s="1562"/>
      <c r="D285" s="1562"/>
      <c r="E285" s="3418"/>
      <c r="F285" s="3418"/>
      <c r="G285" s="3418"/>
      <c r="H285" s="3418"/>
      <c r="I285" s="3418"/>
      <c r="J285" s="3418"/>
      <c r="K285" s="3418"/>
      <c r="L285" s="2387"/>
      <c r="M285" s="3600">
        <v>110</v>
      </c>
      <c r="O285" s="1040"/>
      <c r="P285" s="1040"/>
    </row>
    <row r="286" spans="1:17" s="2484" customFormat="1" ht="6" customHeight="1">
      <c r="A286" s="3599"/>
      <c r="B286" s="3382"/>
      <c r="C286" s="1562"/>
      <c r="D286" s="1562"/>
      <c r="E286" s="3418"/>
      <c r="F286" s="3418"/>
      <c r="G286" s="3418"/>
      <c r="H286" s="3418"/>
      <c r="I286" s="3418"/>
      <c r="J286" s="3418"/>
      <c r="K286" s="3418"/>
      <c r="L286" s="2387"/>
      <c r="M286" s="3600"/>
      <c r="O286" s="1040"/>
      <c r="P286" s="1040"/>
    </row>
    <row r="287" spans="1:17" s="2484" customFormat="1" ht="9" customHeight="1">
      <c r="A287" s="3599"/>
      <c r="B287" s="2371"/>
      <c r="C287" s="2368" t="s">
        <v>307</v>
      </c>
      <c r="D287" s="1709"/>
      <c r="E287" s="2687"/>
      <c r="F287" s="2687"/>
      <c r="G287" s="2687"/>
      <c r="H287" s="2687"/>
      <c r="I287" s="2687"/>
      <c r="J287" s="2687"/>
      <c r="K287" s="2687"/>
      <c r="L287" s="2387"/>
      <c r="M287" s="3147"/>
      <c r="O287" s="1040"/>
      <c r="P287" s="1040"/>
    </row>
    <row r="288" spans="1:17" s="2484" customFormat="1" ht="9" customHeight="1">
      <c r="A288" s="3599"/>
      <c r="B288" s="2371"/>
      <c r="C288" s="2368" t="s">
        <v>308</v>
      </c>
      <c r="D288" s="1709"/>
      <c r="E288" s="2687"/>
      <c r="F288" s="2687"/>
      <c r="G288" s="2687"/>
      <c r="H288" s="2687"/>
      <c r="I288" s="2687"/>
      <c r="J288" s="2687"/>
      <c r="K288" s="2687"/>
      <c r="L288" s="2387"/>
      <c r="M288" s="3147"/>
      <c r="O288" s="1040"/>
      <c r="P288" s="1040"/>
    </row>
    <row r="289" spans="1:17" s="2484" customFormat="1" ht="6" customHeight="1">
      <c r="A289" s="3599"/>
      <c r="B289" s="2928"/>
      <c r="C289" s="2367"/>
      <c r="D289" s="2367"/>
      <c r="E289" s="3419"/>
      <c r="F289" s="3419"/>
      <c r="G289" s="3419"/>
      <c r="H289" s="3419"/>
      <c r="I289" s="3419"/>
      <c r="J289" s="3419"/>
      <c r="K289" s="3419"/>
      <c r="L289" s="3397"/>
      <c r="M289" s="3147"/>
      <c r="O289" s="1040"/>
      <c r="P289" s="1040"/>
    </row>
    <row r="290" spans="1:17" s="2484" customFormat="1" ht="11.25">
      <c r="A290" s="3599"/>
      <c r="B290" s="2370"/>
      <c r="C290" s="3386"/>
      <c r="D290" s="3386"/>
      <c r="E290" s="3149"/>
      <c r="F290" s="3149" t="s">
        <v>309</v>
      </c>
      <c r="G290" s="3149"/>
      <c r="H290" s="3149"/>
      <c r="I290" s="3149" t="s">
        <v>310</v>
      </c>
      <c r="J290" s="3149"/>
      <c r="K290" s="2922"/>
      <c r="L290" s="2919"/>
      <c r="M290" s="3147"/>
      <c r="O290" s="1040"/>
      <c r="P290" s="1040"/>
    </row>
    <row r="291" spans="1:17" s="2484" customFormat="1" ht="11.25">
      <c r="A291" s="3599"/>
      <c r="B291" s="2370" t="s">
        <v>7</v>
      </c>
      <c r="C291" s="3386" t="s">
        <v>8</v>
      </c>
      <c r="D291" s="3386"/>
      <c r="E291" s="3149" t="s">
        <v>311</v>
      </c>
      <c r="F291" s="3149" t="s">
        <v>312</v>
      </c>
      <c r="G291" s="3149" t="s">
        <v>313</v>
      </c>
      <c r="H291" s="3149"/>
      <c r="I291" s="3386" t="s">
        <v>314</v>
      </c>
      <c r="J291" s="3149"/>
      <c r="K291" s="2922"/>
      <c r="L291" s="2919" t="s">
        <v>7</v>
      </c>
      <c r="M291" s="3147"/>
      <c r="O291" s="1040"/>
      <c r="P291" s="1040"/>
    </row>
    <row r="292" spans="1:17" s="2484" customFormat="1" ht="11.25">
      <c r="A292" s="3599"/>
      <c r="B292" s="2370" t="s">
        <v>12</v>
      </c>
      <c r="C292" s="3386" t="s">
        <v>13</v>
      </c>
      <c r="D292" s="3386" t="s">
        <v>315</v>
      </c>
      <c r="E292" s="3149" t="s">
        <v>316</v>
      </c>
      <c r="F292" s="3149" t="s">
        <v>317</v>
      </c>
      <c r="G292" s="3149" t="s">
        <v>318</v>
      </c>
      <c r="H292" s="3149" t="s">
        <v>319</v>
      </c>
      <c r="I292" s="3149" t="s">
        <v>320</v>
      </c>
      <c r="J292" s="3149" t="s">
        <v>321</v>
      </c>
      <c r="K292" s="2922" t="s">
        <v>310</v>
      </c>
      <c r="L292" s="2919" t="s">
        <v>12</v>
      </c>
      <c r="M292" s="3147"/>
      <c r="O292" s="1040"/>
      <c r="P292" s="1040"/>
    </row>
    <row r="293" spans="1:17" s="2386" customFormat="1" ht="11.25">
      <c r="A293" s="3599"/>
      <c r="B293" s="1563"/>
      <c r="C293" s="2369"/>
      <c r="D293" s="2369" t="s">
        <v>21</v>
      </c>
      <c r="E293" s="2369" t="s">
        <v>22</v>
      </c>
      <c r="F293" s="2369" t="s">
        <v>23</v>
      </c>
      <c r="G293" s="2369" t="s">
        <v>168</v>
      </c>
      <c r="H293" s="2369" t="s">
        <v>24</v>
      </c>
      <c r="I293" s="2369" t="s">
        <v>25</v>
      </c>
      <c r="J293" s="2369" t="s">
        <v>26</v>
      </c>
      <c r="K293" s="2369" t="s">
        <v>322</v>
      </c>
      <c r="L293" s="2369"/>
      <c r="M293" s="3147"/>
      <c r="O293" s="1040"/>
      <c r="P293" s="1040"/>
    </row>
    <row r="294" spans="1:17" s="2484" customFormat="1" ht="12" customHeight="1">
      <c r="A294" s="3599"/>
      <c r="B294" s="2370"/>
      <c r="C294" s="3386"/>
      <c r="D294" s="3153" t="s">
        <v>489</v>
      </c>
      <c r="E294" s="2027"/>
      <c r="F294" s="3150"/>
      <c r="G294" s="3150"/>
      <c r="H294" s="3150"/>
      <c r="I294" s="3150"/>
      <c r="J294" s="3150"/>
      <c r="K294" s="3151"/>
      <c r="L294" s="2370"/>
      <c r="M294" s="3147"/>
      <c r="O294" s="1040"/>
      <c r="P294" s="1040"/>
    </row>
    <row r="295" spans="1:17" s="2484" customFormat="1" ht="12" customHeight="1">
      <c r="A295" s="3599"/>
      <c r="B295" s="1563">
        <v>518</v>
      </c>
      <c r="C295" s="2369"/>
      <c r="D295" s="2367" t="s">
        <v>415</v>
      </c>
      <c r="E295" s="2428">
        <v>0</v>
      </c>
      <c r="F295" s="2411">
        <v>0</v>
      </c>
      <c r="G295" s="2411">
        <v>0</v>
      </c>
      <c r="H295" s="2411">
        <v>0</v>
      </c>
      <c r="I295" s="2411">
        <v>0</v>
      </c>
      <c r="J295" s="2411">
        <v>0</v>
      </c>
      <c r="K295" s="3152">
        <v>0</v>
      </c>
      <c r="L295" s="1563">
        <v>518</v>
      </c>
      <c r="M295" s="3147"/>
      <c r="N295" s="2687"/>
      <c r="O295" s="1040"/>
      <c r="P295" s="1040"/>
      <c r="Q295" s="2687"/>
    </row>
    <row r="296" spans="1:17" s="2484" customFormat="1" ht="12" customHeight="1">
      <c r="A296" s="3599"/>
      <c r="B296" s="1563">
        <v>519</v>
      </c>
      <c r="C296" s="2369"/>
      <c r="D296" s="2367" t="s">
        <v>490</v>
      </c>
      <c r="E296" s="2428">
        <v>0</v>
      </c>
      <c r="F296" s="2411">
        <v>0</v>
      </c>
      <c r="G296" s="2411">
        <v>0</v>
      </c>
      <c r="H296" s="2411">
        <v>0</v>
      </c>
      <c r="I296" s="2411">
        <v>0</v>
      </c>
      <c r="J296" s="2411">
        <v>0</v>
      </c>
      <c r="K296" s="3152">
        <v>0</v>
      </c>
      <c r="L296" s="1563">
        <v>519</v>
      </c>
      <c r="M296" s="3147"/>
      <c r="N296" s="2687"/>
      <c r="O296" s="1040"/>
      <c r="P296" s="1040"/>
      <c r="Q296" s="2687"/>
    </row>
    <row r="297" spans="1:17" s="2484" customFormat="1" ht="12" customHeight="1">
      <c r="A297" s="3599"/>
      <c r="B297" s="1563">
        <v>520</v>
      </c>
      <c r="C297" s="2369"/>
      <c r="D297" s="2367" t="s">
        <v>491</v>
      </c>
      <c r="E297" s="2428">
        <v>26</v>
      </c>
      <c r="F297" s="2411">
        <v>0</v>
      </c>
      <c r="G297" s="2411">
        <v>0</v>
      </c>
      <c r="H297" s="2411">
        <v>2</v>
      </c>
      <c r="I297" s="2411">
        <v>28</v>
      </c>
      <c r="J297" s="2411">
        <v>0</v>
      </c>
      <c r="K297" s="3152">
        <v>28</v>
      </c>
      <c r="L297" s="1563">
        <v>520</v>
      </c>
      <c r="M297" s="3147"/>
      <c r="N297" s="2687"/>
      <c r="O297" s="1040"/>
      <c r="P297" s="1040"/>
      <c r="Q297" s="2687"/>
    </row>
    <row r="298" spans="1:17" s="2484" customFormat="1" ht="12" customHeight="1">
      <c r="A298" s="3599"/>
      <c r="B298" s="1563">
        <v>521</v>
      </c>
      <c r="C298" s="2369"/>
      <c r="D298" s="2367" t="s">
        <v>492</v>
      </c>
      <c r="E298" s="2428">
        <v>0</v>
      </c>
      <c r="F298" s="2411">
        <v>0</v>
      </c>
      <c r="G298" s="2411">
        <v>0</v>
      </c>
      <c r="H298" s="2411">
        <v>0</v>
      </c>
      <c r="I298" s="2411">
        <v>0</v>
      </c>
      <c r="J298" s="2411">
        <v>0</v>
      </c>
      <c r="K298" s="3152">
        <v>0</v>
      </c>
      <c r="L298" s="1563">
        <v>521</v>
      </c>
      <c r="M298" s="3147"/>
      <c r="N298" s="2687"/>
      <c r="O298" s="1040"/>
      <c r="P298" s="1040"/>
      <c r="Q298" s="2687"/>
    </row>
    <row r="299" spans="1:17" s="2484" customFormat="1" ht="12" customHeight="1">
      <c r="A299" s="3599"/>
      <c r="B299" s="1563">
        <v>522</v>
      </c>
      <c r="C299" s="2369"/>
      <c r="D299" s="2367" t="s">
        <v>419</v>
      </c>
      <c r="E299" s="2797" t="s">
        <v>370</v>
      </c>
      <c r="F299" s="3023" t="s">
        <v>370</v>
      </c>
      <c r="G299" s="2411">
        <v>0</v>
      </c>
      <c r="H299" s="2411">
        <v>7</v>
      </c>
      <c r="I299" s="2411">
        <v>7</v>
      </c>
      <c r="J299" s="2411">
        <v>0</v>
      </c>
      <c r="K299" s="3152">
        <v>7</v>
      </c>
      <c r="L299" s="1563">
        <v>522</v>
      </c>
      <c r="M299" s="3147"/>
      <c r="N299" s="2687"/>
      <c r="O299" s="1040"/>
      <c r="P299" s="1040"/>
      <c r="Q299" s="2687"/>
    </row>
    <row r="300" spans="1:17" s="2484" customFormat="1" ht="12" customHeight="1">
      <c r="B300" s="1563">
        <v>523</v>
      </c>
      <c r="C300" s="2369"/>
      <c r="D300" s="2367" t="s">
        <v>487</v>
      </c>
      <c r="E300" s="2797" t="s">
        <v>370</v>
      </c>
      <c r="F300" s="3023" t="s">
        <v>370</v>
      </c>
      <c r="G300" s="2411">
        <v>0</v>
      </c>
      <c r="H300" s="2411">
        <v>0</v>
      </c>
      <c r="I300" s="2411">
        <v>0</v>
      </c>
      <c r="J300" s="2411">
        <v>0</v>
      </c>
      <c r="K300" s="3152">
        <v>0</v>
      </c>
      <c r="L300" s="1563">
        <v>523</v>
      </c>
      <c r="M300" s="3147"/>
      <c r="N300" s="2687"/>
      <c r="O300" s="1040"/>
      <c r="P300" s="1040"/>
      <c r="Q300" s="2687"/>
    </row>
    <row r="301" spans="1:17" s="2484" customFormat="1" ht="12" customHeight="1">
      <c r="B301" s="1563">
        <v>524</v>
      </c>
      <c r="C301" s="2369"/>
      <c r="D301" s="2367" t="s">
        <v>428</v>
      </c>
      <c r="E301" s="2797" t="s">
        <v>370</v>
      </c>
      <c r="F301" s="3023" t="s">
        <v>370</v>
      </c>
      <c r="G301" s="2411">
        <v>0</v>
      </c>
      <c r="H301" s="3023" t="s">
        <v>370</v>
      </c>
      <c r="I301" s="2411">
        <v>0</v>
      </c>
      <c r="J301" s="2411">
        <v>0</v>
      </c>
      <c r="K301" s="3152">
        <v>0</v>
      </c>
      <c r="L301" s="1563">
        <v>524</v>
      </c>
      <c r="M301" s="3147"/>
      <c r="N301" s="2687"/>
      <c r="O301" s="1040"/>
      <c r="P301" s="1040"/>
      <c r="Q301" s="2687"/>
    </row>
    <row r="302" spans="1:17" s="2484" customFormat="1" ht="12" customHeight="1">
      <c r="B302" s="1563">
        <v>525</v>
      </c>
      <c r="C302" s="2369"/>
      <c r="D302" s="2367" t="s">
        <v>429</v>
      </c>
      <c r="E302" s="2797" t="s">
        <v>370</v>
      </c>
      <c r="F302" s="3023" t="s">
        <v>370</v>
      </c>
      <c r="G302" s="2411">
        <v>0</v>
      </c>
      <c r="H302" s="3023" t="s">
        <v>370</v>
      </c>
      <c r="I302" s="2411">
        <v>0</v>
      </c>
      <c r="J302" s="2411">
        <v>0</v>
      </c>
      <c r="K302" s="3152">
        <v>0</v>
      </c>
      <c r="L302" s="1563">
        <v>525</v>
      </c>
      <c r="M302" s="3147"/>
      <c r="N302" s="2687"/>
      <c r="O302" s="1040"/>
      <c r="P302" s="1040"/>
      <c r="Q302" s="2687"/>
    </row>
    <row r="303" spans="1:17" s="2484" customFormat="1" ht="12" customHeight="1">
      <c r="B303" s="1563">
        <v>526</v>
      </c>
      <c r="C303" s="2369"/>
      <c r="D303" s="2367" t="s">
        <v>329</v>
      </c>
      <c r="E303" s="2428">
        <v>0</v>
      </c>
      <c r="F303" s="2411">
        <v>0</v>
      </c>
      <c r="G303" s="2411">
        <v>0</v>
      </c>
      <c r="H303" s="2411">
        <v>0</v>
      </c>
      <c r="I303" s="2411">
        <v>0</v>
      </c>
      <c r="J303" s="2411">
        <v>0</v>
      </c>
      <c r="K303" s="3152">
        <v>0</v>
      </c>
      <c r="L303" s="1563">
        <v>526</v>
      </c>
      <c r="M303" s="2386"/>
      <c r="N303" s="2687"/>
      <c r="O303" s="1040"/>
      <c r="P303" s="1040"/>
      <c r="Q303" s="2687"/>
    </row>
    <row r="304" spans="1:17" s="2484" customFormat="1" ht="12" customHeight="1">
      <c r="B304" s="1563">
        <v>527</v>
      </c>
      <c r="C304" s="2369"/>
      <c r="D304" s="3408" t="s">
        <v>493</v>
      </c>
      <c r="E304" s="2026">
        <v>26</v>
      </c>
      <c r="F304" s="2411">
        <v>0</v>
      </c>
      <c r="G304" s="2411">
        <v>0</v>
      </c>
      <c r="H304" s="2411">
        <v>9</v>
      </c>
      <c r="I304" s="2411">
        <v>35</v>
      </c>
      <c r="J304" s="2411">
        <v>0</v>
      </c>
      <c r="K304" s="3152">
        <v>35</v>
      </c>
      <c r="L304" s="1563">
        <v>527</v>
      </c>
      <c r="M304" s="2386"/>
      <c r="O304" s="1040"/>
      <c r="P304" s="1040"/>
    </row>
    <row r="305" spans="1:17" s="2484" customFormat="1" ht="12" customHeight="1" thickBot="1">
      <c r="B305" s="2541">
        <v>528</v>
      </c>
      <c r="C305" s="1703"/>
      <c r="D305" s="2044" t="s">
        <v>494</v>
      </c>
      <c r="E305" s="2034">
        <v>26</v>
      </c>
      <c r="F305" s="2035">
        <v>0</v>
      </c>
      <c r="G305" s="2035">
        <v>0</v>
      </c>
      <c r="H305" s="2035">
        <v>9</v>
      </c>
      <c r="I305" s="2035">
        <v>35</v>
      </c>
      <c r="J305" s="2035">
        <v>0</v>
      </c>
      <c r="K305" s="2037">
        <v>35</v>
      </c>
      <c r="L305" s="2055">
        <v>528</v>
      </c>
      <c r="M305" s="2386"/>
      <c r="O305" s="1040"/>
      <c r="P305" s="1040"/>
    </row>
    <row r="306" spans="1:17" s="2484" customFormat="1" ht="12" customHeight="1" thickTop="1">
      <c r="B306" s="2370"/>
      <c r="C306" s="3386"/>
      <c r="D306" s="3153" t="s">
        <v>495</v>
      </c>
      <c r="E306" s="2027"/>
      <c r="F306" s="3150"/>
      <c r="G306" s="3150"/>
      <c r="H306" s="3150"/>
      <c r="I306" s="3150"/>
      <c r="J306" s="3150"/>
      <c r="K306" s="3151"/>
      <c r="L306" s="2370"/>
      <c r="M306" s="2386"/>
      <c r="O306" s="1040"/>
      <c r="P306" s="1040"/>
    </row>
    <row r="307" spans="1:17" s="2484" customFormat="1" ht="12" customHeight="1">
      <c r="B307" s="1563">
        <v>601</v>
      </c>
      <c r="C307" s="2369"/>
      <c r="D307" s="2367" t="s">
        <v>496</v>
      </c>
      <c r="E307" s="2428">
        <v>0</v>
      </c>
      <c r="F307" s="2411">
        <v>0</v>
      </c>
      <c r="G307" s="2411">
        <v>1</v>
      </c>
      <c r="H307" s="2411">
        <v>0</v>
      </c>
      <c r="I307" s="2411">
        <v>1</v>
      </c>
      <c r="J307" s="2411">
        <v>0</v>
      </c>
      <c r="K307" s="3152">
        <v>1</v>
      </c>
      <c r="L307" s="1563">
        <v>601</v>
      </c>
      <c r="M307" s="2386"/>
      <c r="N307" s="2687"/>
      <c r="O307" s="1040"/>
      <c r="P307" s="1040"/>
      <c r="Q307" s="2687"/>
    </row>
    <row r="308" spans="1:17" s="2484" customFormat="1" ht="12" customHeight="1">
      <c r="B308" s="1563">
        <v>602</v>
      </c>
      <c r="C308" s="2369"/>
      <c r="D308" s="2367" t="s">
        <v>497</v>
      </c>
      <c r="E308" s="2428">
        <v>0</v>
      </c>
      <c r="F308" s="2411">
        <v>0</v>
      </c>
      <c r="G308" s="2411">
        <v>0</v>
      </c>
      <c r="H308" s="2411">
        <v>0</v>
      </c>
      <c r="I308" s="2411">
        <v>0</v>
      </c>
      <c r="J308" s="2411">
        <v>0</v>
      </c>
      <c r="K308" s="3152">
        <v>0</v>
      </c>
      <c r="L308" s="1563">
        <v>602</v>
      </c>
      <c r="M308" s="2386"/>
      <c r="N308" s="2687"/>
      <c r="O308" s="1040"/>
      <c r="P308" s="1040"/>
      <c r="Q308" s="2687"/>
    </row>
    <row r="309" spans="1:17" s="2484" customFormat="1" ht="12" customHeight="1">
      <c r="B309" s="1563">
        <v>603</v>
      </c>
      <c r="C309" s="2369"/>
      <c r="D309" s="2367" t="s">
        <v>498</v>
      </c>
      <c r="E309" s="2428">
        <v>96</v>
      </c>
      <c r="F309" s="2411">
        <v>0</v>
      </c>
      <c r="G309" s="2411">
        <v>1</v>
      </c>
      <c r="H309" s="2411">
        <v>0</v>
      </c>
      <c r="I309" s="2411">
        <v>97</v>
      </c>
      <c r="J309" s="2411">
        <v>0</v>
      </c>
      <c r="K309" s="3152">
        <v>97</v>
      </c>
      <c r="L309" s="1563">
        <v>603</v>
      </c>
      <c r="M309" s="2386"/>
      <c r="N309" s="2687"/>
      <c r="O309" s="1040"/>
      <c r="P309" s="1040"/>
      <c r="Q309" s="2687"/>
    </row>
    <row r="310" spans="1:17" s="2484" customFormat="1" ht="12" customHeight="1">
      <c r="B310" s="1563">
        <v>604</v>
      </c>
      <c r="C310" s="2369"/>
      <c r="D310" s="2367" t="s">
        <v>499</v>
      </c>
      <c r="E310" s="2428">
        <v>0</v>
      </c>
      <c r="F310" s="2411">
        <v>0</v>
      </c>
      <c r="G310" s="2411">
        <v>1</v>
      </c>
      <c r="H310" s="2411">
        <v>0</v>
      </c>
      <c r="I310" s="2411">
        <v>1</v>
      </c>
      <c r="J310" s="2411">
        <v>0</v>
      </c>
      <c r="K310" s="3152">
        <v>1</v>
      </c>
      <c r="L310" s="1563">
        <v>604</v>
      </c>
      <c r="M310" s="2386"/>
      <c r="N310" s="2687"/>
      <c r="O310" s="1040"/>
      <c r="P310" s="1040"/>
      <c r="Q310" s="2687"/>
    </row>
    <row r="311" spans="1:17" s="2484" customFormat="1" ht="12" customHeight="1">
      <c r="B311" s="1563">
        <v>605</v>
      </c>
      <c r="C311" s="2369"/>
      <c r="D311" s="2367" t="s">
        <v>500</v>
      </c>
      <c r="E311" s="2428">
        <v>0</v>
      </c>
      <c r="F311" s="2411">
        <v>0</v>
      </c>
      <c r="G311" s="2411">
        <v>0</v>
      </c>
      <c r="H311" s="2411">
        <v>0</v>
      </c>
      <c r="I311" s="2411">
        <v>0</v>
      </c>
      <c r="J311" s="2411">
        <v>0</v>
      </c>
      <c r="K311" s="3152">
        <v>0</v>
      </c>
      <c r="L311" s="1563">
        <v>605</v>
      </c>
      <c r="M311" s="2386"/>
      <c r="N311" s="2687"/>
      <c r="O311" s="1040"/>
      <c r="P311" s="1040"/>
      <c r="Q311" s="2687"/>
    </row>
    <row r="312" spans="1:17" s="2484" customFormat="1" ht="12" customHeight="1">
      <c r="B312" s="1563">
        <v>606</v>
      </c>
      <c r="C312" s="2369"/>
      <c r="D312" s="2367" t="s">
        <v>501</v>
      </c>
      <c r="E312" s="2428">
        <v>0</v>
      </c>
      <c r="F312" s="2411">
        <v>0</v>
      </c>
      <c r="G312" s="2411">
        <v>0</v>
      </c>
      <c r="H312" s="2411">
        <v>0</v>
      </c>
      <c r="I312" s="2411">
        <v>0</v>
      </c>
      <c r="J312" s="2411">
        <v>0</v>
      </c>
      <c r="K312" s="3152">
        <v>0</v>
      </c>
      <c r="L312" s="1563">
        <v>606</v>
      </c>
      <c r="M312" s="2386"/>
      <c r="N312" s="2687"/>
      <c r="O312" s="1040"/>
      <c r="P312" s="1040"/>
      <c r="Q312" s="2687"/>
    </row>
    <row r="313" spans="1:17" s="2484" customFormat="1" ht="12" customHeight="1">
      <c r="A313" s="3602" t="s">
        <v>3324</v>
      </c>
      <c r="B313" s="1563">
        <v>607</v>
      </c>
      <c r="C313" s="2369"/>
      <c r="D313" s="2367" t="s">
        <v>502</v>
      </c>
      <c r="E313" s="2428">
        <v>0</v>
      </c>
      <c r="F313" s="2411">
        <v>0</v>
      </c>
      <c r="G313" s="2411">
        <v>0</v>
      </c>
      <c r="H313" s="2411">
        <v>0</v>
      </c>
      <c r="I313" s="2411">
        <v>0</v>
      </c>
      <c r="J313" s="2411">
        <v>0</v>
      </c>
      <c r="K313" s="3152">
        <v>0</v>
      </c>
      <c r="L313" s="1563">
        <v>607</v>
      </c>
      <c r="M313" s="2386"/>
      <c r="N313" s="2687"/>
      <c r="O313" s="1040"/>
      <c r="P313" s="1040"/>
      <c r="Q313" s="2687"/>
    </row>
    <row r="314" spans="1:17" s="2484" customFormat="1" ht="12" customHeight="1">
      <c r="A314" s="3602"/>
      <c r="B314" s="1563">
        <v>608</v>
      </c>
      <c r="C314" s="2369"/>
      <c r="D314" s="2367" t="s">
        <v>503</v>
      </c>
      <c r="E314" s="2428">
        <v>0</v>
      </c>
      <c r="F314" s="2411">
        <v>0</v>
      </c>
      <c r="G314" s="2411">
        <v>0</v>
      </c>
      <c r="H314" s="2411">
        <v>0</v>
      </c>
      <c r="I314" s="2411">
        <v>0</v>
      </c>
      <c r="J314" s="2411">
        <v>0</v>
      </c>
      <c r="K314" s="3152">
        <v>0</v>
      </c>
      <c r="L314" s="1563">
        <v>608</v>
      </c>
      <c r="M314" s="2386"/>
      <c r="N314" s="2687"/>
      <c r="O314" s="1040"/>
      <c r="P314" s="1040"/>
      <c r="Q314" s="2687"/>
    </row>
    <row r="315" spans="1:17" s="2484" customFormat="1" ht="12" customHeight="1">
      <c r="A315" s="3602"/>
      <c r="B315" s="1563">
        <v>609</v>
      </c>
      <c r="C315" s="2369"/>
      <c r="D315" s="2367" t="s">
        <v>504</v>
      </c>
      <c r="E315" s="2428">
        <v>0</v>
      </c>
      <c r="F315" s="2411">
        <v>0</v>
      </c>
      <c r="G315" s="2411">
        <v>0</v>
      </c>
      <c r="H315" s="2411">
        <v>0</v>
      </c>
      <c r="I315" s="2411">
        <v>0</v>
      </c>
      <c r="J315" s="2411">
        <v>0</v>
      </c>
      <c r="K315" s="3152">
        <v>0</v>
      </c>
      <c r="L315" s="1563">
        <v>609</v>
      </c>
      <c r="M315" s="2386"/>
      <c r="N315" s="2687"/>
      <c r="O315" s="1040"/>
      <c r="P315" s="1040"/>
      <c r="Q315" s="2687"/>
    </row>
    <row r="316" spans="1:17" s="2484" customFormat="1" ht="12" customHeight="1">
      <c r="A316" s="3602"/>
      <c r="B316" s="1563">
        <v>610</v>
      </c>
      <c r="C316" s="2369"/>
      <c r="D316" s="2367" t="s">
        <v>505</v>
      </c>
      <c r="E316" s="2428">
        <v>0</v>
      </c>
      <c r="F316" s="2411">
        <v>0</v>
      </c>
      <c r="G316" s="2411">
        <v>0</v>
      </c>
      <c r="H316" s="2411">
        <v>0</v>
      </c>
      <c r="I316" s="2411">
        <v>0</v>
      </c>
      <c r="J316" s="2411">
        <v>0</v>
      </c>
      <c r="K316" s="3152">
        <v>0</v>
      </c>
      <c r="L316" s="1563">
        <v>610</v>
      </c>
      <c r="M316" s="3603" t="s">
        <v>3052</v>
      </c>
      <c r="N316" s="2687"/>
      <c r="O316" s="1040"/>
      <c r="P316" s="1040"/>
      <c r="Q316" s="2687"/>
    </row>
    <row r="317" spans="1:17" s="2484" customFormat="1" ht="12" customHeight="1">
      <c r="A317" s="3602"/>
      <c r="B317" s="1563">
        <v>611</v>
      </c>
      <c r="C317" s="2369"/>
      <c r="D317" s="2367" t="s">
        <v>419</v>
      </c>
      <c r="E317" s="2797" t="s">
        <v>370</v>
      </c>
      <c r="F317" s="3023" t="s">
        <v>370</v>
      </c>
      <c r="G317" s="3023" t="s">
        <v>370</v>
      </c>
      <c r="H317" s="2411">
        <v>73</v>
      </c>
      <c r="I317" s="2411">
        <v>73</v>
      </c>
      <c r="J317" s="2411">
        <v>0</v>
      </c>
      <c r="K317" s="3152">
        <v>73</v>
      </c>
      <c r="L317" s="1563">
        <v>611</v>
      </c>
      <c r="M317" s="3603"/>
      <c r="N317" s="2687"/>
      <c r="O317" s="1040"/>
      <c r="P317" s="1040"/>
      <c r="Q317" s="2687"/>
    </row>
    <row r="318" spans="1:17" s="2484" customFormat="1" ht="12" customHeight="1">
      <c r="A318" s="3602"/>
      <c r="B318" s="1563">
        <v>612</v>
      </c>
      <c r="C318" s="2369"/>
      <c r="D318" s="2367" t="s">
        <v>487</v>
      </c>
      <c r="E318" s="2797" t="s">
        <v>370</v>
      </c>
      <c r="F318" s="3023" t="s">
        <v>370</v>
      </c>
      <c r="G318" s="3023" t="s">
        <v>370</v>
      </c>
      <c r="H318" s="2411">
        <v>0</v>
      </c>
      <c r="I318" s="2411">
        <v>0</v>
      </c>
      <c r="J318" s="2411">
        <v>0</v>
      </c>
      <c r="K318" s="3152">
        <v>0</v>
      </c>
      <c r="L318" s="1563">
        <v>612</v>
      </c>
      <c r="M318" s="3603"/>
      <c r="N318" s="2687"/>
      <c r="O318" s="1040"/>
      <c r="P318" s="1040"/>
      <c r="Q318" s="2687"/>
    </row>
    <row r="319" spans="1:17" s="2484" customFormat="1" ht="12" customHeight="1">
      <c r="A319" s="3602"/>
      <c r="B319" s="1563">
        <v>613</v>
      </c>
      <c r="C319" s="2369"/>
      <c r="D319" s="2367" t="s">
        <v>506</v>
      </c>
      <c r="E319" s="2797" t="s">
        <v>370</v>
      </c>
      <c r="F319" s="3023" t="s">
        <v>370</v>
      </c>
      <c r="G319" s="3023" t="s">
        <v>370</v>
      </c>
      <c r="H319" s="2411">
        <v>0</v>
      </c>
      <c r="I319" s="2411">
        <v>0</v>
      </c>
      <c r="J319" s="2411">
        <v>0</v>
      </c>
      <c r="K319" s="3152">
        <v>0</v>
      </c>
      <c r="L319" s="1563">
        <v>613</v>
      </c>
      <c r="M319" s="3603"/>
      <c r="N319" s="2687"/>
      <c r="O319" s="1040"/>
      <c r="P319" s="1040"/>
      <c r="Q319" s="2687"/>
    </row>
    <row r="320" spans="1:17" s="2484" customFormat="1" ht="12" customHeight="1">
      <c r="A320" s="3602"/>
      <c r="B320" s="1563">
        <v>614</v>
      </c>
      <c r="C320" s="2369"/>
      <c r="D320" s="2367" t="s">
        <v>507</v>
      </c>
      <c r="E320" s="2797" t="s">
        <v>370</v>
      </c>
      <c r="F320" s="3023" t="s">
        <v>370</v>
      </c>
      <c r="G320" s="3023" t="s">
        <v>370</v>
      </c>
      <c r="H320" s="2411">
        <v>0</v>
      </c>
      <c r="I320" s="2411">
        <v>0</v>
      </c>
      <c r="J320" s="2411">
        <v>0</v>
      </c>
      <c r="K320" s="3152">
        <v>0</v>
      </c>
      <c r="L320" s="1563">
        <v>614</v>
      </c>
      <c r="M320" s="3603"/>
      <c r="N320" s="2687"/>
      <c r="O320" s="1040"/>
      <c r="P320" s="1040"/>
      <c r="Q320" s="2687"/>
    </row>
    <row r="321" spans="1:17" s="2484" customFormat="1" ht="12" customHeight="1">
      <c r="A321" s="3602"/>
      <c r="B321" s="1563">
        <v>615</v>
      </c>
      <c r="C321" s="2369"/>
      <c r="D321" s="2367" t="s">
        <v>508</v>
      </c>
      <c r="E321" s="2797" t="s">
        <v>370</v>
      </c>
      <c r="F321" s="3023" t="s">
        <v>370</v>
      </c>
      <c r="G321" s="3023" t="s">
        <v>370</v>
      </c>
      <c r="H321" s="2411">
        <v>0</v>
      </c>
      <c r="I321" s="2411">
        <v>0</v>
      </c>
      <c r="J321" s="2411">
        <v>0</v>
      </c>
      <c r="K321" s="3152">
        <v>0</v>
      </c>
      <c r="L321" s="1563">
        <v>615</v>
      </c>
      <c r="M321" s="3603"/>
      <c r="N321" s="2687"/>
      <c r="O321" s="1040"/>
      <c r="P321" s="1040"/>
      <c r="Q321" s="2687"/>
    </row>
    <row r="322" spans="1:17" s="2484" customFormat="1" ht="12" customHeight="1">
      <c r="A322" s="3602"/>
      <c r="B322" s="1563">
        <v>616</v>
      </c>
      <c r="C322" s="2369"/>
      <c r="D322" s="2367" t="s">
        <v>428</v>
      </c>
      <c r="E322" s="2797" t="s">
        <v>370</v>
      </c>
      <c r="F322" s="3023" t="s">
        <v>370</v>
      </c>
      <c r="G322" s="2411">
        <v>0</v>
      </c>
      <c r="H322" s="3023" t="s">
        <v>370</v>
      </c>
      <c r="I322" s="2411">
        <v>0</v>
      </c>
      <c r="J322" s="2411">
        <v>0</v>
      </c>
      <c r="K322" s="3152">
        <v>0</v>
      </c>
      <c r="L322" s="1563">
        <v>616</v>
      </c>
      <c r="M322" s="3603"/>
      <c r="N322" s="2687"/>
      <c r="O322" s="1040"/>
      <c r="P322" s="1040"/>
      <c r="Q322" s="2687"/>
    </row>
    <row r="323" spans="1:17" s="2484" customFormat="1" ht="12" customHeight="1">
      <c r="A323" s="3602"/>
      <c r="B323" s="1563">
        <v>617</v>
      </c>
      <c r="C323" s="2369"/>
      <c r="D323" s="2367" t="s">
        <v>429</v>
      </c>
      <c r="E323" s="2797" t="s">
        <v>370</v>
      </c>
      <c r="F323" s="3023" t="s">
        <v>370</v>
      </c>
      <c r="G323" s="2411">
        <v>0</v>
      </c>
      <c r="H323" s="3023" t="s">
        <v>370</v>
      </c>
      <c r="I323" s="2411">
        <v>0</v>
      </c>
      <c r="J323" s="2411">
        <v>0</v>
      </c>
      <c r="K323" s="3152">
        <v>0</v>
      </c>
      <c r="L323" s="1563">
        <v>617</v>
      </c>
      <c r="M323" s="3603"/>
      <c r="N323" s="2687"/>
      <c r="O323" s="1040"/>
      <c r="P323" s="1040"/>
      <c r="Q323" s="2687"/>
    </row>
    <row r="324" spans="1:17" s="2484" customFormat="1" ht="12" customHeight="1">
      <c r="A324" s="3602"/>
      <c r="B324" s="1563">
        <v>618</v>
      </c>
      <c r="C324" s="2369"/>
      <c r="D324" s="2367" t="s">
        <v>329</v>
      </c>
      <c r="E324" s="2428">
        <v>162</v>
      </c>
      <c r="F324" s="2411">
        <v>52</v>
      </c>
      <c r="G324" s="2411">
        <v>10</v>
      </c>
      <c r="H324" s="2411">
        <v>27</v>
      </c>
      <c r="I324" s="2411">
        <v>251</v>
      </c>
      <c r="J324" s="2411">
        <v>0</v>
      </c>
      <c r="K324" s="3152">
        <v>251</v>
      </c>
      <c r="L324" s="1563">
        <v>618</v>
      </c>
      <c r="M324" s="3603"/>
      <c r="N324" s="2687"/>
      <c r="O324" s="1040"/>
      <c r="P324" s="1040"/>
      <c r="Q324" s="2687"/>
    </row>
    <row r="325" spans="1:17" s="2484" customFormat="1" ht="15.75" customHeight="1" thickBot="1">
      <c r="A325" s="3602"/>
      <c r="B325" s="2541">
        <v>619</v>
      </c>
      <c r="C325" s="1703"/>
      <c r="D325" s="2044" t="s">
        <v>509</v>
      </c>
      <c r="E325" s="2034">
        <v>258</v>
      </c>
      <c r="F325" s="2035">
        <v>52</v>
      </c>
      <c r="G325" s="2035">
        <v>13</v>
      </c>
      <c r="H325" s="2035">
        <v>100</v>
      </c>
      <c r="I325" s="2035">
        <v>423</v>
      </c>
      <c r="J325" s="2035">
        <v>0</v>
      </c>
      <c r="K325" s="2037">
        <v>423</v>
      </c>
      <c r="L325" s="2541">
        <v>619</v>
      </c>
      <c r="M325" s="3603"/>
      <c r="O325" s="1040"/>
      <c r="P325" s="1040"/>
    </row>
    <row r="326" spans="1:17" s="2484" customFormat="1" ht="16.5" customHeight="1" thickTop="1" thickBot="1">
      <c r="A326" s="3602"/>
      <c r="B326" s="2370">
        <v>620</v>
      </c>
      <c r="C326" s="3386"/>
      <c r="D326" s="3153" t="s">
        <v>510</v>
      </c>
      <c r="E326" s="2056">
        <v>5565</v>
      </c>
      <c r="F326" s="1747">
        <v>2897</v>
      </c>
      <c r="G326" s="1747">
        <v>6683</v>
      </c>
      <c r="H326" s="2057">
        <v>60107</v>
      </c>
      <c r="I326" s="2057">
        <v>75252</v>
      </c>
      <c r="J326" s="2057">
        <v>0</v>
      </c>
      <c r="K326" s="2058">
        <v>75252</v>
      </c>
      <c r="L326" s="2370">
        <v>620</v>
      </c>
      <c r="M326" s="3603"/>
      <c r="O326" s="1040"/>
      <c r="P326" s="1040"/>
    </row>
    <row r="327" spans="1:17" s="2484" customFormat="1" ht="27" customHeight="1">
      <c r="A327" s="3602"/>
      <c r="B327" s="2059"/>
      <c r="C327" s="2060"/>
      <c r="D327" s="2054"/>
      <c r="E327" s="3419"/>
      <c r="F327" s="3419"/>
      <c r="G327" s="3419"/>
      <c r="H327" s="3419"/>
      <c r="I327" s="3419"/>
      <c r="J327" s="3419"/>
      <c r="K327" s="3419"/>
      <c r="L327" s="1746"/>
      <c r="M327" s="3603"/>
      <c r="O327" s="1040"/>
      <c r="P327" s="1040"/>
    </row>
    <row r="328" spans="1:17" s="2368" customFormat="1" ht="12" customHeight="1">
      <c r="B328" s="2728"/>
      <c r="C328" s="2728"/>
      <c r="E328" s="2687"/>
      <c r="F328" s="2687"/>
      <c r="G328" s="2687"/>
      <c r="H328" s="2687"/>
      <c r="I328" s="2687"/>
      <c r="J328" s="2687"/>
      <c r="K328" s="2687"/>
      <c r="L328" s="2728"/>
      <c r="M328" s="2728"/>
      <c r="O328" s="1040"/>
      <c r="P328" s="1040"/>
    </row>
    <row r="329" spans="1:17" ht="14.1" customHeight="1">
      <c r="O329" s="1040"/>
      <c r="P329" s="1040"/>
    </row>
    <row r="330" spans="1:17" ht="14.1" customHeight="1">
      <c r="E330" s="3441" t="s">
        <v>3332</v>
      </c>
      <c r="I330" s="3441">
        <v>75252</v>
      </c>
      <c r="K330" s="3441">
        <v>75252</v>
      </c>
      <c r="O330" s="1040"/>
      <c r="P330" s="1040"/>
    </row>
    <row r="331" spans="1:17" ht="14.1" customHeight="1">
      <c r="O331" s="1040"/>
      <c r="P331" s="1040"/>
    </row>
    <row r="332" spans="1:17" ht="14.1" customHeight="1">
      <c r="E332" s="3441" t="s">
        <v>3333</v>
      </c>
      <c r="I332" s="3441">
        <v>0</v>
      </c>
      <c r="K332" s="3441">
        <v>0</v>
      </c>
      <c r="O332" s="1040"/>
      <c r="P332" s="1040"/>
    </row>
    <row r="333" spans="1:17" ht="14.1" customHeight="1">
      <c r="O333" s="1040"/>
      <c r="P333" s="1040"/>
    </row>
    <row r="334" spans="1:17" ht="14.1" customHeight="1">
      <c r="O334" s="1040"/>
      <c r="P334" s="1040"/>
    </row>
    <row r="335" spans="1:17" ht="14.1" customHeight="1">
      <c r="O335" s="1040"/>
      <c r="P335" s="1040"/>
    </row>
    <row r="336" spans="1:17" ht="14.1" customHeight="1">
      <c r="O336" s="1040"/>
      <c r="P336" s="1040"/>
    </row>
    <row r="337" spans="15:16" ht="14.1" customHeight="1">
      <c r="O337" s="1040"/>
      <c r="P337" s="1040"/>
    </row>
    <row r="338" spans="15:16" ht="14.1" customHeight="1">
      <c r="O338" s="1040"/>
      <c r="P338" s="1040"/>
    </row>
    <row r="339" spans="15:16" ht="14.1" customHeight="1">
      <c r="O339" s="1040"/>
      <c r="P339" s="1040"/>
    </row>
    <row r="340" spans="15:16" ht="14.1" customHeight="1">
      <c r="O340" s="1040"/>
      <c r="P340" s="1040"/>
    </row>
    <row r="341" spans="15:16" ht="14.1" customHeight="1">
      <c r="O341" s="1040"/>
      <c r="P341" s="1040"/>
    </row>
    <row r="342" spans="15:16" ht="14.1" customHeight="1">
      <c r="O342" s="1040"/>
      <c r="P342" s="1040"/>
    </row>
    <row r="343" spans="15:16" ht="14.1" customHeight="1">
      <c r="O343" s="1040"/>
      <c r="P343" s="1040"/>
    </row>
    <row r="344" spans="15:16" ht="14.1" customHeight="1">
      <c r="O344" s="1040"/>
      <c r="P344" s="1040"/>
    </row>
    <row r="345" spans="15:16" ht="14.1" customHeight="1">
      <c r="O345" s="1040"/>
      <c r="P345" s="1040"/>
    </row>
    <row r="346" spans="15:16" ht="14.1" customHeight="1">
      <c r="O346" s="1040"/>
      <c r="P346" s="1040"/>
    </row>
    <row r="347" spans="15:16" ht="14.1" customHeight="1">
      <c r="O347" s="1040"/>
      <c r="P347" s="1040"/>
    </row>
    <row r="348" spans="15:16" ht="14.1" customHeight="1">
      <c r="O348" s="1040"/>
      <c r="P348" s="1040"/>
    </row>
    <row r="349" spans="15:16" ht="14.1" customHeight="1">
      <c r="O349" s="1040"/>
      <c r="P349" s="1040"/>
    </row>
    <row r="350" spans="15:16" ht="14.1" customHeight="1">
      <c r="O350" s="1040"/>
      <c r="P350" s="1040"/>
    </row>
    <row r="351" spans="15:16" ht="14.1" customHeight="1">
      <c r="O351" s="1040"/>
      <c r="P351" s="1040"/>
    </row>
    <row r="352" spans="15:16" ht="14.1" customHeight="1">
      <c r="O352" s="1040"/>
      <c r="P352" s="1040"/>
    </row>
    <row r="353" spans="15:16" ht="14.1" customHeight="1">
      <c r="O353" s="1040"/>
      <c r="P353" s="1040"/>
    </row>
    <row r="354" spans="15:16" ht="14.1" customHeight="1">
      <c r="O354" s="1040"/>
      <c r="P354" s="1040"/>
    </row>
    <row r="355" spans="15:16" ht="14.1" customHeight="1">
      <c r="O355" s="1040"/>
      <c r="P355" s="1040"/>
    </row>
    <row r="356" spans="15:16" ht="14.1" customHeight="1">
      <c r="O356" s="1040"/>
      <c r="P356" s="1040"/>
    </row>
    <row r="357" spans="15:16" ht="14.1" customHeight="1">
      <c r="O357" s="1040"/>
      <c r="P357" s="1040"/>
    </row>
    <row r="358" spans="15:16" ht="14.1" customHeight="1">
      <c r="O358" s="1040"/>
      <c r="P358" s="1040"/>
    </row>
  </sheetData>
  <mergeCells count="28">
    <mergeCell ref="A283:A299"/>
    <mergeCell ref="M285:M286"/>
    <mergeCell ref="A313:A327"/>
    <mergeCell ref="M316:M327"/>
    <mergeCell ref="A222:A236"/>
    <mergeCell ref="M225:M236"/>
    <mergeCell ref="A237:A255"/>
    <mergeCell ref="M237:M256"/>
    <mergeCell ref="A268:A282"/>
    <mergeCell ref="M280:M281"/>
    <mergeCell ref="A140:A158"/>
    <mergeCell ref="M140:M159"/>
    <mergeCell ref="A174:A188"/>
    <mergeCell ref="M186:M187"/>
    <mergeCell ref="A189:A206"/>
    <mergeCell ref="M191:M192"/>
    <mergeCell ref="A78:A91"/>
    <mergeCell ref="M89:M90"/>
    <mergeCell ref="A92:A108"/>
    <mergeCell ref="M94:M95"/>
    <mergeCell ref="A125:A139"/>
    <mergeCell ref="M128:M139"/>
    <mergeCell ref="A1:A17"/>
    <mergeCell ref="M2:M3"/>
    <mergeCell ref="A31:A45"/>
    <mergeCell ref="M34:M45"/>
    <mergeCell ref="A46:A64"/>
    <mergeCell ref="M46:M65"/>
  </mergeCells>
  <printOptions horizontalCentered="1" verticalCentered="1"/>
  <pageMargins left="0" right="0" top="0" bottom="0" header="0" footer="0"/>
  <pageSetup scale="97" orientation="landscape" blackAndWhite="1" horizontalDpi="2400" verticalDpi="2400" copies="2" r:id="rId1"/>
  <headerFooter alignWithMargins="0"/>
  <rowBreaks count="6" manualBreakCount="6">
    <brk id="45" max="12" man="1"/>
    <brk id="91" max="12" man="1"/>
    <brk id="139" max="12" man="1"/>
    <brk id="188" max="12" man="1"/>
    <brk id="236" max="12" man="1"/>
    <brk id="282" max="12" man="1"/>
  </rowBreaks>
</worksheet>
</file>

<file path=xl/worksheets/sheet94.xml><?xml version="1.0" encoding="utf-8"?>
<worksheet xmlns="http://schemas.openxmlformats.org/spreadsheetml/2006/main" xmlns:r="http://schemas.openxmlformats.org/officeDocument/2006/relationships">
  <sheetPr syncVertical="1" syncRef="A1" transitionEvaluation="1" codeName="Sheet87">
    <pageSetUpPr fitToPage="1"/>
  </sheetPr>
  <dimension ref="A1:L74"/>
  <sheetViews>
    <sheetView showGridLines="0" zoomScaleNormal="100" workbookViewId="0"/>
  </sheetViews>
  <sheetFormatPr defaultColWidth="9.625" defaultRowHeight="11.25"/>
  <cols>
    <col min="1" max="1" width="3.375" style="2010" bestFit="1" customWidth="1"/>
    <col min="2" max="2" width="4.25" style="2010" customWidth="1"/>
    <col min="3" max="3" width="16.125" style="2010" bestFit="1" customWidth="1"/>
    <col min="4" max="6" width="9" style="2010" customWidth="1"/>
    <col min="7" max="7" width="9.75" style="2010" customWidth="1"/>
    <col min="8" max="9" width="9" style="2010" customWidth="1"/>
    <col min="10" max="10" width="9.125" style="2010" customWidth="1"/>
    <col min="11" max="11" width="6.875" style="2010" customWidth="1"/>
    <col min="12" max="256" width="9.625" style="2010"/>
    <col min="257" max="257" width="3.375" style="2010" bestFit="1" customWidth="1"/>
    <col min="258" max="258" width="4.25" style="2010" customWidth="1"/>
    <col min="259" max="259" width="16.125" style="2010" bestFit="1" customWidth="1"/>
    <col min="260" max="262" width="9" style="2010" customWidth="1"/>
    <col min="263" max="263" width="9.75" style="2010" customWidth="1"/>
    <col min="264" max="265" width="9" style="2010" customWidth="1"/>
    <col min="266" max="266" width="9.125" style="2010" customWidth="1"/>
    <col min="267" max="267" width="6.875" style="2010" customWidth="1"/>
    <col min="268" max="512" width="9.625" style="2010"/>
    <col min="513" max="513" width="3.375" style="2010" bestFit="1" customWidth="1"/>
    <col min="514" max="514" width="4.25" style="2010" customWidth="1"/>
    <col min="515" max="515" width="16.125" style="2010" bestFit="1" customWidth="1"/>
    <col min="516" max="518" width="9" style="2010" customWidth="1"/>
    <col min="519" max="519" width="9.75" style="2010" customWidth="1"/>
    <col min="520" max="521" width="9" style="2010" customWidth="1"/>
    <col min="522" max="522" width="9.125" style="2010" customWidth="1"/>
    <col min="523" max="523" width="6.875" style="2010" customWidth="1"/>
    <col min="524" max="768" width="9.625" style="2010"/>
    <col min="769" max="769" width="3.375" style="2010" bestFit="1" customWidth="1"/>
    <col min="770" max="770" width="4.25" style="2010" customWidth="1"/>
    <col min="771" max="771" width="16.125" style="2010" bestFit="1" customWidth="1"/>
    <col min="772" max="774" width="9" style="2010" customWidth="1"/>
    <col min="775" max="775" width="9.75" style="2010" customWidth="1"/>
    <col min="776" max="777" width="9" style="2010" customWidth="1"/>
    <col min="778" max="778" width="9.125" style="2010" customWidth="1"/>
    <col min="779" max="779" width="6.875" style="2010" customWidth="1"/>
    <col min="780" max="1024" width="9.625" style="2010"/>
    <col min="1025" max="1025" width="3.375" style="2010" bestFit="1" customWidth="1"/>
    <col min="1026" max="1026" width="4.25" style="2010" customWidth="1"/>
    <col min="1027" max="1027" width="16.125" style="2010" bestFit="1" customWidth="1"/>
    <col min="1028" max="1030" width="9" style="2010" customWidth="1"/>
    <col min="1031" max="1031" width="9.75" style="2010" customWidth="1"/>
    <col min="1032" max="1033" width="9" style="2010" customWidth="1"/>
    <col min="1034" max="1034" width="9.125" style="2010" customWidth="1"/>
    <col min="1035" max="1035" width="6.875" style="2010" customWidth="1"/>
    <col min="1036" max="1280" width="9.625" style="2010"/>
    <col min="1281" max="1281" width="3.375" style="2010" bestFit="1" customWidth="1"/>
    <col min="1282" max="1282" width="4.25" style="2010" customWidth="1"/>
    <col min="1283" max="1283" width="16.125" style="2010" bestFit="1" customWidth="1"/>
    <col min="1284" max="1286" width="9" style="2010" customWidth="1"/>
    <col min="1287" max="1287" width="9.75" style="2010" customWidth="1"/>
    <col min="1288" max="1289" width="9" style="2010" customWidth="1"/>
    <col min="1290" max="1290" width="9.125" style="2010" customWidth="1"/>
    <col min="1291" max="1291" width="6.875" style="2010" customWidth="1"/>
    <col min="1292" max="1536" width="9.625" style="2010"/>
    <col min="1537" max="1537" width="3.375" style="2010" bestFit="1" customWidth="1"/>
    <col min="1538" max="1538" width="4.25" style="2010" customWidth="1"/>
    <col min="1539" max="1539" width="16.125" style="2010" bestFit="1" customWidth="1"/>
    <col min="1540" max="1542" width="9" style="2010" customWidth="1"/>
    <col min="1543" max="1543" width="9.75" style="2010" customWidth="1"/>
    <col min="1544" max="1545" width="9" style="2010" customWidth="1"/>
    <col min="1546" max="1546" width="9.125" style="2010" customWidth="1"/>
    <col min="1547" max="1547" width="6.875" style="2010" customWidth="1"/>
    <col min="1548" max="1792" width="9.625" style="2010"/>
    <col min="1793" max="1793" width="3.375" style="2010" bestFit="1" customWidth="1"/>
    <col min="1794" max="1794" width="4.25" style="2010" customWidth="1"/>
    <col min="1795" max="1795" width="16.125" style="2010" bestFit="1" customWidth="1"/>
    <col min="1796" max="1798" width="9" style="2010" customWidth="1"/>
    <col min="1799" max="1799" width="9.75" style="2010" customWidth="1"/>
    <col min="1800" max="1801" width="9" style="2010" customWidth="1"/>
    <col min="1802" max="1802" width="9.125" style="2010" customWidth="1"/>
    <col min="1803" max="1803" width="6.875" style="2010" customWidth="1"/>
    <col min="1804" max="2048" width="9.625" style="2010"/>
    <col min="2049" max="2049" width="3.375" style="2010" bestFit="1" customWidth="1"/>
    <col min="2050" max="2050" width="4.25" style="2010" customWidth="1"/>
    <col min="2051" max="2051" width="16.125" style="2010" bestFit="1" customWidth="1"/>
    <col min="2052" max="2054" width="9" style="2010" customWidth="1"/>
    <col min="2055" max="2055" width="9.75" style="2010" customWidth="1"/>
    <col min="2056" max="2057" width="9" style="2010" customWidth="1"/>
    <col min="2058" max="2058" width="9.125" style="2010" customWidth="1"/>
    <col min="2059" max="2059" width="6.875" style="2010" customWidth="1"/>
    <col min="2060" max="2304" width="9.625" style="2010"/>
    <col min="2305" max="2305" width="3.375" style="2010" bestFit="1" customWidth="1"/>
    <col min="2306" max="2306" width="4.25" style="2010" customWidth="1"/>
    <col min="2307" max="2307" width="16.125" style="2010" bestFit="1" customWidth="1"/>
    <col min="2308" max="2310" width="9" style="2010" customWidth="1"/>
    <col min="2311" max="2311" width="9.75" style="2010" customWidth="1"/>
    <col min="2312" max="2313" width="9" style="2010" customWidth="1"/>
    <col min="2314" max="2314" width="9.125" style="2010" customWidth="1"/>
    <col min="2315" max="2315" width="6.875" style="2010" customWidth="1"/>
    <col min="2316" max="2560" width="9.625" style="2010"/>
    <col min="2561" max="2561" width="3.375" style="2010" bestFit="1" customWidth="1"/>
    <col min="2562" max="2562" width="4.25" style="2010" customWidth="1"/>
    <col min="2563" max="2563" width="16.125" style="2010" bestFit="1" customWidth="1"/>
    <col min="2564" max="2566" width="9" style="2010" customWidth="1"/>
    <col min="2567" max="2567" width="9.75" style="2010" customWidth="1"/>
    <col min="2568" max="2569" width="9" style="2010" customWidth="1"/>
    <col min="2570" max="2570" width="9.125" style="2010" customWidth="1"/>
    <col min="2571" max="2571" width="6.875" style="2010" customWidth="1"/>
    <col min="2572" max="2816" width="9.625" style="2010"/>
    <col min="2817" max="2817" width="3.375" style="2010" bestFit="1" customWidth="1"/>
    <col min="2818" max="2818" width="4.25" style="2010" customWidth="1"/>
    <col min="2819" max="2819" width="16.125" style="2010" bestFit="1" customWidth="1"/>
    <col min="2820" max="2822" width="9" style="2010" customWidth="1"/>
    <col min="2823" max="2823" width="9.75" style="2010" customWidth="1"/>
    <col min="2824" max="2825" width="9" style="2010" customWidth="1"/>
    <col min="2826" max="2826" width="9.125" style="2010" customWidth="1"/>
    <col min="2827" max="2827" width="6.875" style="2010" customWidth="1"/>
    <col min="2828" max="3072" width="9.625" style="2010"/>
    <col min="3073" max="3073" width="3.375" style="2010" bestFit="1" customWidth="1"/>
    <col min="3074" max="3074" width="4.25" style="2010" customWidth="1"/>
    <col min="3075" max="3075" width="16.125" style="2010" bestFit="1" customWidth="1"/>
    <col min="3076" max="3078" width="9" style="2010" customWidth="1"/>
    <col min="3079" max="3079" width="9.75" style="2010" customWidth="1"/>
    <col min="3080" max="3081" width="9" style="2010" customWidth="1"/>
    <col min="3082" max="3082" width="9.125" style="2010" customWidth="1"/>
    <col min="3083" max="3083" width="6.875" style="2010" customWidth="1"/>
    <col min="3084" max="3328" width="9.625" style="2010"/>
    <col min="3329" max="3329" width="3.375" style="2010" bestFit="1" customWidth="1"/>
    <col min="3330" max="3330" width="4.25" style="2010" customWidth="1"/>
    <col min="3331" max="3331" width="16.125" style="2010" bestFit="1" customWidth="1"/>
    <col min="3332" max="3334" width="9" style="2010" customWidth="1"/>
    <col min="3335" max="3335" width="9.75" style="2010" customWidth="1"/>
    <col min="3336" max="3337" width="9" style="2010" customWidth="1"/>
    <col min="3338" max="3338" width="9.125" style="2010" customWidth="1"/>
    <col min="3339" max="3339" width="6.875" style="2010" customWidth="1"/>
    <col min="3340" max="3584" width="9.625" style="2010"/>
    <col min="3585" max="3585" width="3.375" style="2010" bestFit="1" customWidth="1"/>
    <col min="3586" max="3586" width="4.25" style="2010" customWidth="1"/>
    <col min="3587" max="3587" width="16.125" style="2010" bestFit="1" customWidth="1"/>
    <col min="3588" max="3590" width="9" style="2010" customWidth="1"/>
    <col min="3591" max="3591" width="9.75" style="2010" customWidth="1"/>
    <col min="3592" max="3593" width="9" style="2010" customWidth="1"/>
    <col min="3594" max="3594" width="9.125" style="2010" customWidth="1"/>
    <col min="3595" max="3595" width="6.875" style="2010" customWidth="1"/>
    <col min="3596" max="3840" width="9.625" style="2010"/>
    <col min="3841" max="3841" width="3.375" style="2010" bestFit="1" customWidth="1"/>
    <col min="3842" max="3842" width="4.25" style="2010" customWidth="1"/>
    <col min="3843" max="3843" width="16.125" style="2010" bestFit="1" customWidth="1"/>
    <col min="3844" max="3846" width="9" style="2010" customWidth="1"/>
    <col min="3847" max="3847" width="9.75" style="2010" customWidth="1"/>
    <col min="3848" max="3849" width="9" style="2010" customWidth="1"/>
    <col min="3850" max="3850" width="9.125" style="2010" customWidth="1"/>
    <col min="3851" max="3851" width="6.875" style="2010" customWidth="1"/>
    <col min="3852" max="4096" width="9.625" style="2010"/>
    <col min="4097" max="4097" width="3.375" style="2010" bestFit="1" customWidth="1"/>
    <col min="4098" max="4098" width="4.25" style="2010" customWidth="1"/>
    <col min="4099" max="4099" width="16.125" style="2010" bestFit="1" customWidth="1"/>
    <col min="4100" max="4102" width="9" style="2010" customWidth="1"/>
    <col min="4103" max="4103" width="9.75" style="2010" customWidth="1"/>
    <col min="4104" max="4105" width="9" style="2010" customWidth="1"/>
    <col min="4106" max="4106" width="9.125" style="2010" customWidth="1"/>
    <col min="4107" max="4107" width="6.875" style="2010" customWidth="1"/>
    <col min="4108" max="4352" width="9.625" style="2010"/>
    <col min="4353" max="4353" width="3.375" style="2010" bestFit="1" customWidth="1"/>
    <col min="4354" max="4354" width="4.25" style="2010" customWidth="1"/>
    <col min="4355" max="4355" width="16.125" style="2010" bestFit="1" customWidth="1"/>
    <col min="4356" max="4358" width="9" style="2010" customWidth="1"/>
    <col min="4359" max="4359" width="9.75" style="2010" customWidth="1"/>
    <col min="4360" max="4361" width="9" style="2010" customWidth="1"/>
    <col min="4362" max="4362" width="9.125" style="2010" customWidth="1"/>
    <col min="4363" max="4363" width="6.875" style="2010" customWidth="1"/>
    <col min="4364" max="4608" width="9.625" style="2010"/>
    <col min="4609" max="4609" width="3.375" style="2010" bestFit="1" customWidth="1"/>
    <col min="4610" max="4610" width="4.25" style="2010" customWidth="1"/>
    <col min="4611" max="4611" width="16.125" style="2010" bestFit="1" customWidth="1"/>
    <col min="4612" max="4614" width="9" style="2010" customWidth="1"/>
    <col min="4615" max="4615" width="9.75" style="2010" customWidth="1"/>
    <col min="4616" max="4617" width="9" style="2010" customWidth="1"/>
    <col min="4618" max="4618" width="9.125" style="2010" customWidth="1"/>
    <col min="4619" max="4619" width="6.875" style="2010" customWidth="1"/>
    <col min="4620" max="4864" width="9.625" style="2010"/>
    <col min="4865" max="4865" width="3.375" style="2010" bestFit="1" customWidth="1"/>
    <col min="4866" max="4866" width="4.25" style="2010" customWidth="1"/>
    <col min="4867" max="4867" width="16.125" style="2010" bestFit="1" customWidth="1"/>
    <col min="4868" max="4870" width="9" style="2010" customWidth="1"/>
    <col min="4871" max="4871" width="9.75" style="2010" customWidth="1"/>
    <col min="4872" max="4873" width="9" style="2010" customWidth="1"/>
    <col min="4874" max="4874" width="9.125" style="2010" customWidth="1"/>
    <col min="4875" max="4875" width="6.875" style="2010" customWidth="1"/>
    <col min="4876" max="5120" width="9.625" style="2010"/>
    <col min="5121" max="5121" width="3.375" style="2010" bestFit="1" customWidth="1"/>
    <col min="5122" max="5122" width="4.25" style="2010" customWidth="1"/>
    <col min="5123" max="5123" width="16.125" style="2010" bestFit="1" customWidth="1"/>
    <col min="5124" max="5126" width="9" style="2010" customWidth="1"/>
    <col min="5127" max="5127" width="9.75" style="2010" customWidth="1"/>
    <col min="5128" max="5129" width="9" style="2010" customWidth="1"/>
    <col min="5130" max="5130" width="9.125" style="2010" customWidth="1"/>
    <col min="5131" max="5131" width="6.875" style="2010" customWidth="1"/>
    <col min="5132" max="5376" width="9.625" style="2010"/>
    <col min="5377" max="5377" width="3.375" style="2010" bestFit="1" customWidth="1"/>
    <col min="5378" max="5378" width="4.25" style="2010" customWidth="1"/>
    <col min="5379" max="5379" width="16.125" style="2010" bestFit="1" customWidth="1"/>
    <col min="5380" max="5382" width="9" style="2010" customWidth="1"/>
    <col min="5383" max="5383" width="9.75" style="2010" customWidth="1"/>
    <col min="5384" max="5385" width="9" style="2010" customWidth="1"/>
    <col min="5386" max="5386" width="9.125" style="2010" customWidth="1"/>
    <col min="5387" max="5387" width="6.875" style="2010" customWidth="1"/>
    <col min="5388" max="5632" width="9.625" style="2010"/>
    <col min="5633" max="5633" width="3.375" style="2010" bestFit="1" customWidth="1"/>
    <col min="5634" max="5634" width="4.25" style="2010" customWidth="1"/>
    <col min="5635" max="5635" width="16.125" style="2010" bestFit="1" customWidth="1"/>
    <col min="5636" max="5638" width="9" style="2010" customWidth="1"/>
    <col min="5639" max="5639" width="9.75" style="2010" customWidth="1"/>
    <col min="5640" max="5641" width="9" style="2010" customWidth="1"/>
    <col min="5642" max="5642" width="9.125" style="2010" customWidth="1"/>
    <col min="5643" max="5643" width="6.875" style="2010" customWidth="1"/>
    <col min="5644" max="5888" width="9.625" style="2010"/>
    <col min="5889" max="5889" width="3.375" style="2010" bestFit="1" customWidth="1"/>
    <col min="5890" max="5890" width="4.25" style="2010" customWidth="1"/>
    <col min="5891" max="5891" width="16.125" style="2010" bestFit="1" customWidth="1"/>
    <col min="5892" max="5894" width="9" style="2010" customWidth="1"/>
    <col min="5895" max="5895" width="9.75" style="2010" customWidth="1"/>
    <col min="5896" max="5897" width="9" style="2010" customWidth="1"/>
    <col min="5898" max="5898" width="9.125" style="2010" customWidth="1"/>
    <col min="5899" max="5899" width="6.875" style="2010" customWidth="1"/>
    <col min="5900" max="6144" width="9.625" style="2010"/>
    <col min="6145" max="6145" width="3.375" style="2010" bestFit="1" customWidth="1"/>
    <col min="6146" max="6146" width="4.25" style="2010" customWidth="1"/>
    <col min="6147" max="6147" width="16.125" style="2010" bestFit="1" customWidth="1"/>
    <col min="6148" max="6150" width="9" style="2010" customWidth="1"/>
    <col min="6151" max="6151" width="9.75" style="2010" customWidth="1"/>
    <col min="6152" max="6153" width="9" style="2010" customWidth="1"/>
    <col min="6154" max="6154" width="9.125" style="2010" customWidth="1"/>
    <col min="6155" max="6155" width="6.875" style="2010" customWidth="1"/>
    <col min="6156" max="6400" width="9.625" style="2010"/>
    <col min="6401" max="6401" width="3.375" style="2010" bestFit="1" customWidth="1"/>
    <col min="6402" max="6402" width="4.25" style="2010" customWidth="1"/>
    <col min="6403" max="6403" width="16.125" style="2010" bestFit="1" customWidth="1"/>
    <col min="6404" max="6406" width="9" style="2010" customWidth="1"/>
    <col min="6407" max="6407" width="9.75" style="2010" customWidth="1"/>
    <col min="6408" max="6409" width="9" style="2010" customWidth="1"/>
    <col min="6410" max="6410" width="9.125" style="2010" customWidth="1"/>
    <col min="6411" max="6411" width="6.875" style="2010" customWidth="1"/>
    <col min="6412" max="6656" width="9.625" style="2010"/>
    <col min="6657" max="6657" width="3.375" style="2010" bestFit="1" customWidth="1"/>
    <col min="6658" max="6658" width="4.25" style="2010" customWidth="1"/>
    <col min="6659" max="6659" width="16.125" style="2010" bestFit="1" customWidth="1"/>
    <col min="6660" max="6662" width="9" style="2010" customWidth="1"/>
    <col min="6663" max="6663" width="9.75" style="2010" customWidth="1"/>
    <col min="6664" max="6665" width="9" style="2010" customWidth="1"/>
    <col min="6666" max="6666" width="9.125" style="2010" customWidth="1"/>
    <col min="6667" max="6667" width="6.875" style="2010" customWidth="1"/>
    <col min="6668" max="6912" width="9.625" style="2010"/>
    <col min="6913" max="6913" width="3.375" style="2010" bestFit="1" customWidth="1"/>
    <col min="6914" max="6914" width="4.25" style="2010" customWidth="1"/>
    <col min="6915" max="6915" width="16.125" style="2010" bestFit="1" customWidth="1"/>
    <col min="6916" max="6918" width="9" style="2010" customWidth="1"/>
    <col min="6919" max="6919" width="9.75" style="2010" customWidth="1"/>
    <col min="6920" max="6921" width="9" style="2010" customWidth="1"/>
    <col min="6922" max="6922" width="9.125" style="2010" customWidth="1"/>
    <col min="6923" max="6923" width="6.875" style="2010" customWidth="1"/>
    <col min="6924" max="7168" width="9.625" style="2010"/>
    <col min="7169" max="7169" width="3.375" style="2010" bestFit="1" customWidth="1"/>
    <col min="7170" max="7170" width="4.25" style="2010" customWidth="1"/>
    <col min="7171" max="7171" width="16.125" style="2010" bestFit="1" customWidth="1"/>
    <col min="7172" max="7174" width="9" style="2010" customWidth="1"/>
    <col min="7175" max="7175" width="9.75" style="2010" customWidth="1"/>
    <col min="7176" max="7177" width="9" style="2010" customWidth="1"/>
    <col min="7178" max="7178" width="9.125" style="2010" customWidth="1"/>
    <col min="7179" max="7179" width="6.875" style="2010" customWidth="1"/>
    <col min="7180" max="7424" width="9.625" style="2010"/>
    <col min="7425" max="7425" width="3.375" style="2010" bestFit="1" customWidth="1"/>
    <col min="7426" max="7426" width="4.25" style="2010" customWidth="1"/>
    <col min="7427" max="7427" width="16.125" style="2010" bestFit="1" customWidth="1"/>
    <col min="7428" max="7430" width="9" style="2010" customWidth="1"/>
    <col min="7431" max="7431" width="9.75" style="2010" customWidth="1"/>
    <col min="7432" max="7433" width="9" style="2010" customWidth="1"/>
    <col min="7434" max="7434" width="9.125" style="2010" customWidth="1"/>
    <col min="7435" max="7435" width="6.875" style="2010" customWidth="1"/>
    <col min="7436" max="7680" width="9.625" style="2010"/>
    <col min="7681" max="7681" width="3.375" style="2010" bestFit="1" customWidth="1"/>
    <col min="7682" max="7682" width="4.25" style="2010" customWidth="1"/>
    <col min="7683" max="7683" width="16.125" style="2010" bestFit="1" customWidth="1"/>
    <col min="7684" max="7686" width="9" style="2010" customWidth="1"/>
    <col min="7687" max="7687" width="9.75" style="2010" customWidth="1"/>
    <col min="7688" max="7689" width="9" style="2010" customWidth="1"/>
    <col min="7690" max="7690" width="9.125" style="2010" customWidth="1"/>
    <col min="7691" max="7691" width="6.875" style="2010" customWidth="1"/>
    <col min="7692" max="7936" width="9.625" style="2010"/>
    <col min="7937" max="7937" width="3.375" style="2010" bestFit="1" customWidth="1"/>
    <col min="7938" max="7938" width="4.25" style="2010" customWidth="1"/>
    <col min="7939" max="7939" width="16.125" style="2010" bestFit="1" customWidth="1"/>
    <col min="7940" max="7942" width="9" style="2010" customWidth="1"/>
    <col min="7943" max="7943" width="9.75" style="2010" customWidth="1"/>
    <col min="7944" max="7945" width="9" style="2010" customWidth="1"/>
    <col min="7946" max="7946" width="9.125" style="2010" customWidth="1"/>
    <col min="7947" max="7947" width="6.875" style="2010" customWidth="1"/>
    <col min="7948" max="8192" width="9.625" style="2010"/>
    <col min="8193" max="8193" width="3.375" style="2010" bestFit="1" customWidth="1"/>
    <col min="8194" max="8194" width="4.25" style="2010" customWidth="1"/>
    <col min="8195" max="8195" width="16.125" style="2010" bestFit="1" customWidth="1"/>
    <col min="8196" max="8198" width="9" style="2010" customWidth="1"/>
    <col min="8199" max="8199" width="9.75" style="2010" customWidth="1"/>
    <col min="8200" max="8201" width="9" style="2010" customWidth="1"/>
    <col min="8202" max="8202" width="9.125" style="2010" customWidth="1"/>
    <col min="8203" max="8203" width="6.875" style="2010" customWidth="1"/>
    <col min="8204" max="8448" width="9.625" style="2010"/>
    <col min="8449" max="8449" width="3.375" style="2010" bestFit="1" customWidth="1"/>
    <col min="8450" max="8450" width="4.25" style="2010" customWidth="1"/>
    <col min="8451" max="8451" width="16.125" style="2010" bestFit="1" customWidth="1"/>
    <col min="8452" max="8454" width="9" style="2010" customWidth="1"/>
    <col min="8455" max="8455" width="9.75" style="2010" customWidth="1"/>
    <col min="8456" max="8457" width="9" style="2010" customWidth="1"/>
    <col min="8458" max="8458" width="9.125" style="2010" customWidth="1"/>
    <col min="8459" max="8459" width="6.875" style="2010" customWidth="1"/>
    <col min="8460" max="8704" width="9.625" style="2010"/>
    <col min="8705" max="8705" width="3.375" style="2010" bestFit="1" customWidth="1"/>
    <col min="8706" max="8706" width="4.25" style="2010" customWidth="1"/>
    <col min="8707" max="8707" width="16.125" style="2010" bestFit="1" customWidth="1"/>
    <col min="8708" max="8710" width="9" style="2010" customWidth="1"/>
    <col min="8711" max="8711" width="9.75" style="2010" customWidth="1"/>
    <col min="8712" max="8713" width="9" style="2010" customWidth="1"/>
    <col min="8714" max="8714" width="9.125" style="2010" customWidth="1"/>
    <col min="8715" max="8715" width="6.875" style="2010" customWidth="1"/>
    <col min="8716" max="8960" width="9.625" style="2010"/>
    <col min="8961" max="8961" width="3.375" style="2010" bestFit="1" customWidth="1"/>
    <col min="8962" max="8962" width="4.25" style="2010" customWidth="1"/>
    <col min="8963" max="8963" width="16.125" style="2010" bestFit="1" customWidth="1"/>
    <col min="8964" max="8966" width="9" style="2010" customWidth="1"/>
    <col min="8967" max="8967" width="9.75" style="2010" customWidth="1"/>
    <col min="8968" max="8969" width="9" style="2010" customWidth="1"/>
    <col min="8970" max="8970" width="9.125" style="2010" customWidth="1"/>
    <col min="8971" max="8971" width="6.875" style="2010" customWidth="1"/>
    <col min="8972" max="9216" width="9.625" style="2010"/>
    <col min="9217" max="9217" width="3.375" style="2010" bestFit="1" customWidth="1"/>
    <col min="9218" max="9218" width="4.25" style="2010" customWidth="1"/>
    <col min="9219" max="9219" width="16.125" style="2010" bestFit="1" customWidth="1"/>
    <col min="9220" max="9222" width="9" style="2010" customWidth="1"/>
    <col min="9223" max="9223" width="9.75" style="2010" customWidth="1"/>
    <col min="9224" max="9225" width="9" style="2010" customWidth="1"/>
    <col min="9226" max="9226" width="9.125" style="2010" customWidth="1"/>
    <col min="9227" max="9227" width="6.875" style="2010" customWidth="1"/>
    <col min="9228" max="9472" width="9.625" style="2010"/>
    <col min="9473" max="9473" width="3.375" style="2010" bestFit="1" customWidth="1"/>
    <col min="9474" max="9474" width="4.25" style="2010" customWidth="1"/>
    <col min="9475" max="9475" width="16.125" style="2010" bestFit="1" customWidth="1"/>
    <col min="9476" max="9478" width="9" style="2010" customWidth="1"/>
    <col min="9479" max="9479" width="9.75" style="2010" customWidth="1"/>
    <col min="9480" max="9481" width="9" style="2010" customWidth="1"/>
    <col min="9482" max="9482" width="9.125" style="2010" customWidth="1"/>
    <col min="9483" max="9483" width="6.875" style="2010" customWidth="1"/>
    <col min="9484" max="9728" width="9.625" style="2010"/>
    <col min="9729" max="9729" width="3.375" style="2010" bestFit="1" customWidth="1"/>
    <col min="9730" max="9730" width="4.25" style="2010" customWidth="1"/>
    <col min="9731" max="9731" width="16.125" style="2010" bestFit="1" customWidth="1"/>
    <col min="9732" max="9734" width="9" style="2010" customWidth="1"/>
    <col min="9735" max="9735" width="9.75" style="2010" customWidth="1"/>
    <col min="9736" max="9737" width="9" style="2010" customWidth="1"/>
    <col min="9738" max="9738" width="9.125" style="2010" customWidth="1"/>
    <col min="9739" max="9739" width="6.875" style="2010" customWidth="1"/>
    <col min="9740" max="9984" width="9.625" style="2010"/>
    <col min="9985" max="9985" width="3.375" style="2010" bestFit="1" customWidth="1"/>
    <col min="9986" max="9986" width="4.25" style="2010" customWidth="1"/>
    <col min="9987" max="9987" width="16.125" style="2010" bestFit="1" customWidth="1"/>
    <col min="9988" max="9990" width="9" style="2010" customWidth="1"/>
    <col min="9991" max="9991" width="9.75" style="2010" customWidth="1"/>
    <col min="9992" max="9993" width="9" style="2010" customWidth="1"/>
    <col min="9994" max="9994" width="9.125" style="2010" customWidth="1"/>
    <col min="9995" max="9995" width="6.875" style="2010" customWidth="1"/>
    <col min="9996" max="10240" width="9.625" style="2010"/>
    <col min="10241" max="10241" width="3.375" style="2010" bestFit="1" customWidth="1"/>
    <col min="10242" max="10242" width="4.25" style="2010" customWidth="1"/>
    <col min="10243" max="10243" width="16.125" style="2010" bestFit="1" customWidth="1"/>
    <col min="10244" max="10246" width="9" style="2010" customWidth="1"/>
    <col min="10247" max="10247" width="9.75" style="2010" customWidth="1"/>
    <col min="10248" max="10249" width="9" style="2010" customWidth="1"/>
    <col min="10250" max="10250" width="9.125" style="2010" customWidth="1"/>
    <col min="10251" max="10251" width="6.875" style="2010" customWidth="1"/>
    <col min="10252" max="10496" width="9.625" style="2010"/>
    <col min="10497" max="10497" width="3.375" style="2010" bestFit="1" customWidth="1"/>
    <col min="10498" max="10498" width="4.25" style="2010" customWidth="1"/>
    <col min="10499" max="10499" width="16.125" style="2010" bestFit="1" customWidth="1"/>
    <col min="10500" max="10502" width="9" style="2010" customWidth="1"/>
    <col min="10503" max="10503" width="9.75" style="2010" customWidth="1"/>
    <col min="10504" max="10505" width="9" style="2010" customWidth="1"/>
    <col min="10506" max="10506" width="9.125" style="2010" customWidth="1"/>
    <col min="10507" max="10507" width="6.875" style="2010" customWidth="1"/>
    <col min="10508" max="10752" width="9.625" style="2010"/>
    <col min="10753" max="10753" width="3.375" style="2010" bestFit="1" customWidth="1"/>
    <col min="10754" max="10754" width="4.25" style="2010" customWidth="1"/>
    <col min="10755" max="10755" width="16.125" style="2010" bestFit="1" customWidth="1"/>
    <col min="10756" max="10758" width="9" style="2010" customWidth="1"/>
    <col min="10759" max="10759" width="9.75" style="2010" customWidth="1"/>
    <col min="10760" max="10761" width="9" style="2010" customWidth="1"/>
    <col min="10762" max="10762" width="9.125" style="2010" customWidth="1"/>
    <col min="10763" max="10763" width="6.875" style="2010" customWidth="1"/>
    <col min="10764" max="11008" width="9.625" style="2010"/>
    <col min="11009" max="11009" width="3.375" style="2010" bestFit="1" customWidth="1"/>
    <col min="11010" max="11010" width="4.25" style="2010" customWidth="1"/>
    <col min="11011" max="11011" width="16.125" style="2010" bestFit="1" customWidth="1"/>
    <col min="11012" max="11014" width="9" style="2010" customWidth="1"/>
    <col min="11015" max="11015" width="9.75" style="2010" customWidth="1"/>
    <col min="11016" max="11017" width="9" style="2010" customWidth="1"/>
    <col min="11018" max="11018" width="9.125" style="2010" customWidth="1"/>
    <col min="11019" max="11019" width="6.875" style="2010" customWidth="1"/>
    <col min="11020" max="11264" width="9.625" style="2010"/>
    <col min="11265" max="11265" width="3.375" style="2010" bestFit="1" customWidth="1"/>
    <col min="11266" max="11266" width="4.25" style="2010" customWidth="1"/>
    <col min="11267" max="11267" width="16.125" style="2010" bestFit="1" customWidth="1"/>
    <col min="11268" max="11270" width="9" style="2010" customWidth="1"/>
    <col min="11271" max="11271" width="9.75" style="2010" customWidth="1"/>
    <col min="11272" max="11273" width="9" style="2010" customWidth="1"/>
    <col min="11274" max="11274" width="9.125" style="2010" customWidth="1"/>
    <col min="11275" max="11275" width="6.875" style="2010" customWidth="1"/>
    <col min="11276" max="11520" width="9.625" style="2010"/>
    <col min="11521" max="11521" width="3.375" style="2010" bestFit="1" customWidth="1"/>
    <col min="11522" max="11522" width="4.25" style="2010" customWidth="1"/>
    <col min="11523" max="11523" width="16.125" style="2010" bestFit="1" customWidth="1"/>
    <col min="11524" max="11526" width="9" style="2010" customWidth="1"/>
    <col min="11527" max="11527" width="9.75" style="2010" customWidth="1"/>
    <col min="11528" max="11529" width="9" style="2010" customWidth="1"/>
    <col min="11530" max="11530" width="9.125" style="2010" customWidth="1"/>
    <col min="11531" max="11531" width="6.875" style="2010" customWidth="1"/>
    <col min="11532" max="11776" width="9.625" style="2010"/>
    <col min="11777" max="11777" width="3.375" style="2010" bestFit="1" customWidth="1"/>
    <col min="11778" max="11778" width="4.25" style="2010" customWidth="1"/>
    <col min="11779" max="11779" width="16.125" style="2010" bestFit="1" customWidth="1"/>
    <col min="11780" max="11782" width="9" style="2010" customWidth="1"/>
    <col min="11783" max="11783" width="9.75" style="2010" customWidth="1"/>
    <col min="11784" max="11785" width="9" style="2010" customWidth="1"/>
    <col min="11786" max="11786" width="9.125" style="2010" customWidth="1"/>
    <col min="11787" max="11787" width="6.875" style="2010" customWidth="1"/>
    <col min="11788" max="12032" width="9.625" style="2010"/>
    <col min="12033" max="12033" width="3.375" style="2010" bestFit="1" customWidth="1"/>
    <col min="12034" max="12034" width="4.25" style="2010" customWidth="1"/>
    <col min="12035" max="12035" width="16.125" style="2010" bestFit="1" customWidth="1"/>
    <col min="12036" max="12038" width="9" style="2010" customWidth="1"/>
    <col min="12039" max="12039" width="9.75" style="2010" customWidth="1"/>
    <col min="12040" max="12041" width="9" style="2010" customWidth="1"/>
    <col min="12042" max="12042" width="9.125" style="2010" customWidth="1"/>
    <col min="12043" max="12043" width="6.875" style="2010" customWidth="1"/>
    <col min="12044" max="12288" width="9.625" style="2010"/>
    <col min="12289" max="12289" width="3.375" style="2010" bestFit="1" customWidth="1"/>
    <col min="12290" max="12290" width="4.25" style="2010" customWidth="1"/>
    <col min="12291" max="12291" width="16.125" style="2010" bestFit="1" customWidth="1"/>
    <col min="12292" max="12294" width="9" style="2010" customWidth="1"/>
    <col min="12295" max="12295" width="9.75" style="2010" customWidth="1"/>
    <col min="12296" max="12297" width="9" style="2010" customWidth="1"/>
    <col min="12298" max="12298" width="9.125" style="2010" customWidth="1"/>
    <col min="12299" max="12299" width="6.875" style="2010" customWidth="1"/>
    <col min="12300" max="12544" width="9.625" style="2010"/>
    <col min="12545" max="12545" width="3.375" style="2010" bestFit="1" customWidth="1"/>
    <col min="12546" max="12546" width="4.25" style="2010" customWidth="1"/>
    <col min="12547" max="12547" width="16.125" style="2010" bestFit="1" customWidth="1"/>
    <col min="12548" max="12550" width="9" style="2010" customWidth="1"/>
    <col min="12551" max="12551" width="9.75" style="2010" customWidth="1"/>
    <col min="12552" max="12553" width="9" style="2010" customWidth="1"/>
    <col min="12554" max="12554" width="9.125" style="2010" customWidth="1"/>
    <col min="12555" max="12555" width="6.875" style="2010" customWidth="1"/>
    <col min="12556" max="12800" width="9.625" style="2010"/>
    <col min="12801" max="12801" width="3.375" style="2010" bestFit="1" customWidth="1"/>
    <col min="12802" max="12802" width="4.25" style="2010" customWidth="1"/>
    <col min="12803" max="12803" width="16.125" style="2010" bestFit="1" customWidth="1"/>
    <col min="12804" max="12806" width="9" style="2010" customWidth="1"/>
    <col min="12807" max="12807" width="9.75" style="2010" customWidth="1"/>
    <col min="12808" max="12809" width="9" style="2010" customWidth="1"/>
    <col min="12810" max="12810" width="9.125" style="2010" customWidth="1"/>
    <col min="12811" max="12811" width="6.875" style="2010" customWidth="1"/>
    <col min="12812" max="13056" width="9.625" style="2010"/>
    <col min="13057" max="13057" width="3.375" style="2010" bestFit="1" customWidth="1"/>
    <col min="13058" max="13058" width="4.25" style="2010" customWidth="1"/>
    <col min="13059" max="13059" width="16.125" style="2010" bestFit="1" customWidth="1"/>
    <col min="13060" max="13062" width="9" style="2010" customWidth="1"/>
    <col min="13063" max="13063" width="9.75" style="2010" customWidth="1"/>
    <col min="13064" max="13065" width="9" style="2010" customWidth="1"/>
    <col min="13066" max="13066" width="9.125" style="2010" customWidth="1"/>
    <col min="13067" max="13067" width="6.875" style="2010" customWidth="1"/>
    <col min="13068" max="13312" width="9.625" style="2010"/>
    <col min="13313" max="13313" width="3.375" style="2010" bestFit="1" customWidth="1"/>
    <col min="13314" max="13314" width="4.25" style="2010" customWidth="1"/>
    <col min="13315" max="13315" width="16.125" style="2010" bestFit="1" customWidth="1"/>
    <col min="13316" max="13318" width="9" style="2010" customWidth="1"/>
    <col min="13319" max="13319" width="9.75" style="2010" customWidth="1"/>
    <col min="13320" max="13321" width="9" style="2010" customWidth="1"/>
    <col min="13322" max="13322" width="9.125" style="2010" customWidth="1"/>
    <col min="13323" max="13323" width="6.875" style="2010" customWidth="1"/>
    <col min="13324" max="13568" width="9.625" style="2010"/>
    <col min="13569" max="13569" width="3.375" style="2010" bestFit="1" customWidth="1"/>
    <col min="13570" max="13570" width="4.25" style="2010" customWidth="1"/>
    <col min="13571" max="13571" width="16.125" style="2010" bestFit="1" customWidth="1"/>
    <col min="13572" max="13574" width="9" style="2010" customWidth="1"/>
    <col min="13575" max="13575" width="9.75" style="2010" customWidth="1"/>
    <col min="13576" max="13577" width="9" style="2010" customWidth="1"/>
    <col min="13578" max="13578" width="9.125" style="2010" customWidth="1"/>
    <col min="13579" max="13579" width="6.875" style="2010" customWidth="1"/>
    <col min="13580" max="13824" width="9.625" style="2010"/>
    <col min="13825" max="13825" width="3.375" style="2010" bestFit="1" customWidth="1"/>
    <col min="13826" max="13826" width="4.25" style="2010" customWidth="1"/>
    <col min="13827" max="13827" width="16.125" style="2010" bestFit="1" customWidth="1"/>
    <col min="13828" max="13830" width="9" style="2010" customWidth="1"/>
    <col min="13831" max="13831" width="9.75" style="2010" customWidth="1"/>
    <col min="13832" max="13833" width="9" style="2010" customWidth="1"/>
    <col min="13834" max="13834" width="9.125" style="2010" customWidth="1"/>
    <col min="13835" max="13835" width="6.875" style="2010" customWidth="1"/>
    <col min="13836" max="14080" width="9.625" style="2010"/>
    <col min="14081" max="14081" width="3.375" style="2010" bestFit="1" customWidth="1"/>
    <col min="14082" max="14082" width="4.25" style="2010" customWidth="1"/>
    <col min="14083" max="14083" width="16.125" style="2010" bestFit="1" customWidth="1"/>
    <col min="14084" max="14086" width="9" style="2010" customWidth="1"/>
    <col min="14087" max="14087" width="9.75" style="2010" customWidth="1"/>
    <col min="14088" max="14089" width="9" style="2010" customWidth="1"/>
    <col min="14090" max="14090" width="9.125" style="2010" customWidth="1"/>
    <col min="14091" max="14091" width="6.875" style="2010" customWidth="1"/>
    <col min="14092" max="14336" width="9.625" style="2010"/>
    <col min="14337" max="14337" width="3.375" style="2010" bestFit="1" customWidth="1"/>
    <col min="14338" max="14338" width="4.25" style="2010" customWidth="1"/>
    <col min="14339" max="14339" width="16.125" style="2010" bestFit="1" customWidth="1"/>
    <col min="14340" max="14342" width="9" style="2010" customWidth="1"/>
    <col min="14343" max="14343" width="9.75" style="2010" customWidth="1"/>
    <col min="14344" max="14345" width="9" style="2010" customWidth="1"/>
    <col min="14346" max="14346" width="9.125" style="2010" customWidth="1"/>
    <col min="14347" max="14347" width="6.875" style="2010" customWidth="1"/>
    <col min="14348" max="14592" width="9.625" style="2010"/>
    <col min="14593" max="14593" width="3.375" style="2010" bestFit="1" customWidth="1"/>
    <col min="14594" max="14594" width="4.25" style="2010" customWidth="1"/>
    <col min="14595" max="14595" width="16.125" style="2010" bestFit="1" customWidth="1"/>
    <col min="14596" max="14598" width="9" style="2010" customWidth="1"/>
    <col min="14599" max="14599" width="9.75" style="2010" customWidth="1"/>
    <col min="14600" max="14601" width="9" style="2010" customWidth="1"/>
    <col min="14602" max="14602" width="9.125" style="2010" customWidth="1"/>
    <col min="14603" max="14603" width="6.875" style="2010" customWidth="1"/>
    <col min="14604" max="14848" width="9.625" style="2010"/>
    <col min="14849" max="14849" width="3.375" style="2010" bestFit="1" customWidth="1"/>
    <col min="14850" max="14850" width="4.25" style="2010" customWidth="1"/>
    <col min="14851" max="14851" width="16.125" style="2010" bestFit="1" customWidth="1"/>
    <col min="14852" max="14854" width="9" style="2010" customWidth="1"/>
    <col min="14855" max="14855" width="9.75" style="2010" customWidth="1"/>
    <col min="14856" max="14857" width="9" style="2010" customWidth="1"/>
    <col min="14858" max="14858" width="9.125" style="2010" customWidth="1"/>
    <col min="14859" max="14859" width="6.875" style="2010" customWidth="1"/>
    <col min="14860" max="15104" width="9.625" style="2010"/>
    <col min="15105" max="15105" width="3.375" style="2010" bestFit="1" customWidth="1"/>
    <col min="15106" max="15106" width="4.25" style="2010" customWidth="1"/>
    <col min="15107" max="15107" width="16.125" style="2010" bestFit="1" customWidth="1"/>
    <col min="15108" max="15110" width="9" style="2010" customWidth="1"/>
    <col min="15111" max="15111" width="9.75" style="2010" customWidth="1"/>
    <col min="15112" max="15113" width="9" style="2010" customWidth="1"/>
    <col min="15114" max="15114" width="9.125" style="2010" customWidth="1"/>
    <col min="15115" max="15115" width="6.875" style="2010" customWidth="1"/>
    <col min="15116" max="15360" width="9.625" style="2010"/>
    <col min="15361" max="15361" width="3.375" style="2010" bestFit="1" customWidth="1"/>
    <col min="15362" max="15362" width="4.25" style="2010" customWidth="1"/>
    <col min="15363" max="15363" width="16.125" style="2010" bestFit="1" customWidth="1"/>
    <col min="15364" max="15366" width="9" style="2010" customWidth="1"/>
    <col min="15367" max="15367" width="9.75" style="2010" customWidth="1"/>
    <col min="15368" max="15369" width="9" style="2010" customWidth="1"/>
    <col min="15370" max="15370" width="9.125" style="2010" customWidth="1"/>
    <col min="15371" max="15371" width="6.875" style="2010" customWidth="1"/>
    <col min="15372" max="15616" width="9.625" style="2010"/>
    <col min="15617" max="15617" width="3.375" style="2010" bestFit="1" customWidth="1"/>
    <col min="15618" max="15618" width="4.25" style="2010" customWidth="1"/>
    <col min="15619" max="15619" width="16.125" style="2010" bestFit="1" customWidth="1"/>
    <col min="15620" max="15622" width="9" style="2010" customWidth="1"/>
    <col min="15623" max="15623" width="9.75" style="2010" customWidth="1"/>
    <col min="15624" max="15625" width="9" style="2010" customWidth="1"/>
    <col min="15626" max="15626" width="9.125" style="2010" customWidth="1"/>
    <col min="15627" max="15627" width="6.875" style="2010" customWidth="1"/>
    <col min="15628" max="15872" width="9.625" style="2010"/>
    <col min="15873" max="15873" width="3.375" style="2010" bestFit="1" customWidth="1"/>
    <col min="15874" max="15874" width="4.25" style="2010" customWidth="1"/>
    <col min="15875" max="15875" width="16.125" style="2010" bestFit="1" customWidth="1"/>
    <col min="15876" max="15878" width="9" style="2010" customWidth="1"/>
    <col min="15879" max="15879" width="9.75" style="2010" customWidth="1"/>
    <col min="15880" max="15881" width="9" style="2010" customWidth="1"/>
    <col min="15882" max="15882" width="9.125" style="2010" customWidth="1"/>
    <col min="15883" max="15883" width="6.875" style="2010" customWidth="1"/>
    <col min="15884" max="16128" width="9.625" style="2010"/>
    <col min="16129" max="16129" width="3.375" style="2010" bestFit="1" customWidth="1"/>
    <col min="16130" max="16130" width="4.25" style="2010" customWidth="1"/>
    <col min="16131" max="16131" width="16.125" style="2010" bestFit="1" customWidth="1"/>
    <col min="16132" max="16134" width="9" style="2010" customWidth="1"/>
    <col min="16135" max="16135" width="9.75" style="2010" customWidth="1"/>
    <col min="16136" max="16137" width="9" style="2010" customWidth="1"/>
    <col min="16138" max="16138" width="9.125" style="2010" customWidth="1"/>
    <col min="16139" max="16139" width="6.875" style="2010" customWidth="1"/>
    <col min="16140" max="16384" width="9.625" style="2010"/>
  </cols>
  <sheetData>
    <row r="1" spans="1:11" s="3020" customFormat="1" ht="14.25" customHeight="1">
      <c r="A1" s="667"/>
      <c r="B1" s="655"/>
      <c r="C1" s="655"/>
      <c r="D1" s="655"/>
      <c r="E1" s="3608"/>
      <c r="F1" s="3608"/>
      <c r="G1" s="3608"/>
      <c r="H1" s="655"/>
      <c r="I1" s="655"/>
      <c r="J1" s="655"/>
      <c r="K1" s="666"/>
    </row>
    <row r="2" spans="1:11" s="3020" customFormat="1" ht="10.5" customHeight="1">
      <c r="A2" s="633" t="s">
        <v>3272</v>
      </c>
      <c r="B2" s="634"/>
      <c r="C2" s="634"/>
      <c r="D2" s="634"/>
      <c r="E2" s="634"/>
      <c r="F2" s="634"/>
      <c r="G2" s="634"/>
      <c r="H2" s="634"/>
      <c r="I2" s="634"/>
      <c r="J2" s="634"/>
      <c r="K2" s="637"/>
    </row>
    <row r="3" spans="1:11" s="3020" customFormat="1" ht="10.5" customHeight="1">
      <c r="A3" s="679"/>
      <c r="B3" s="690"/>
      <c r="C3" s="690"/>
      <c r="D3" s="690"/>
      <c r="E3" s="690"/>
      <c r="F3" s="690"/>
      <c r="G3" s="690"/>
      <c r="H3" s="690"/>
      <c r="I3" s="690"/>
      <c r="J3" s="690"/>
      <c r="K3" s="678"/>
    </row>
    <row r="4" spans="1:11" s="3020" customFormat="1" ht="10.5" customHeight="1">
      <c r="A4" s="669"/>
      <c r="B4" s="639"/>
      <c r="C4" s="639"/>
      <c r="D4" s="672" t="s">
        <v>793</v>
      </c>
      <c r="E4" s="266"/>
      <c r="F4" s="266"/>
      <c r="G4" s="673"/>
      <c r="H4" s="639"/>
      <c r="I4" s="639"/>
      <c r="J4" s="639"/>
      <c r="K4" s="639"/>
    </row>
    <row r="5" spans="1:11" s="3020" customFormat="1" ht="10.5" customHeight="1">
      <c r="A5" s="669"/>
      <c r="B5" s="639"/>
      <c r="C5" s="639"/>
      <c r="D5" s="639"/>
      <c r="E5" s="639"/>
      <c r="F5" s="639"/>
      <c r="G5" s="674" t="s">
        <v>794</v>
      </c>
      <c r="H5" s="639"/>
      <c r="I5" s="639"/>
      <c r="J5" s="639"/>
      <c r="K5" s="639"/>
    </row>
    <row r="6" spans="1:11" s="3020" customFormat="1" ht="10.5" customHeight="1">
      <c r="A6" s="669"/>
      <c r="B6" s="639"/>
      <c r="C6" s="639"/>
      <c r="D6" s="639"/>
      <c r="E6" s="674" t="s">
        <v>794</v>
      </c>
      <c r="F6" s="674" t="s">
        <v>794</v>
      </c>
      <c r="G6" s="674" t="s">
        <v>795</v>
      </c>
      <c r="H6" s="674" t="s">
        <v>796</v>
      </c>
      <c r="I6" s="674" t="s">
        <v>797</v>
      </c>
      <c r="J6" s="639"/>
      <c r="K6" s="639"/>
    </row>
    <row r="7" spans="1:11" s="3020" customFormat="1" ht="10.5" customHeight="1">
      <c r="A7" s="675" t="s">
        <v>7</v>
      </c>
      <c r="B7" s="639"/>
      <c r="C7" s="674" t="s">
        <v>798</v>
      </c>
      <c r="D7" s="639"/>
      <c r="E7" s="674" t="s">
        <v>799</v>
      </c>
      <c r="F7" s="674" t="s">
        <v>800</v>
      </c>
      <c r="G7" s="674" t="s">
        <v>801</v>
      </c>
      <c r="H7" s="674" t="s">
        <v>802</v>
      </c>
      <c r="I7" s="674" t="s">
        <v>802</v>
      </c>
      <c r="J7" s="639"/>
      <c r="K7" s="674" t="s">
        <v>7</v>
      </c>
    </row>
    <row r="8" spans="1:11" s="3020" customFormat="1" ht="10.5" customHeight="1">
      <c r="A8" s="675" t="s">
        <v>12</v>
      </c>
      <c r="B8" s="674" t="s">
        <v>803</v>
      </c>
      <c r="C8" s="674" t="s">
        <v>804</v>
      </c>
      <c r="D8" s="674" t="s">
        <v>805</v>
      </c>
      <c r="E8" s="674" t="s">
        <v>806</v>
      </c>
      <c r="F8" s="674" t="s">
        <v>807</v>
      </c>
      <c r="G8" s="674" t="s">
        <v>808</v>
      </c>
      <c r="H8" s="674" t="s">
        <v>809</v>
      </c>
      <c r="I8" s="674" t="s">
        <v>809</v>
      </c>
      <c r="J8" s="674" t="s">
        <v>310</v>
      </c>
      <c r="K8" s="674" t="s">
        <v>12</v>
      </c>
    </row>
    <row r="9" spans="1:11" s="3020" customFormat="1" ht="10.5" customHeight="1">
      <c r="A9" s="677"/>
      <c r="B9" s="753" t="s">
        <v>21</v>
      </c>
      <c r="C9" s="753" t="s">
        <v>22</v>
      </c>
      <c r="D9" s="753" t="s">
        <v>23</v>
      </c>
      <c r="E9" s="753" t="s">
        <v>168</v>
      </c>
      <c r="F9" s="753" t="s">
        <v>24</v>
      </c>
      <c r="G9" s="753" t="s">
        <v>25</v>
      </c>
      <c r="H9" s="753" t="s">
        <v>26</v>
      </c>
      <c r="I9" s="753" t="s">
        <v>322</v>
      </c>
      <c r="J9" s="753" t="s">
        <v>689</v>
      </c>
      <c r="K9" s="678"/>
    </row>
    <row r="10" spans="1:11" s="3020" customFormat="1" ht="10.7" customHeight="1">
      <c r="A10" s="1039">
        <v>1</v>
      </c>
      <c r="B10" s="753">
        <v>1</v>
      </c>
      <c r="C10" s="267" t="s">
        <v>810</v>
      </c>
      <c r="D10" s="268">
        <v>0</v>
      </c>
      <c r="E10" s="268">
        <v>0</v>
      </c>
      <c r="F10" s="268">
        <v>0</v>
      </c>
      <c r="G10" s="268">
        <v>0</v>
      </c>
      <c r="H10" s="268">
        <v>0</v>
      </c>
      <c r="I10" s="268">
        <v>0</v>
      </c>
      <c r="J10" s="268">
        <f>SUM(D10:I10)</f>
        <v>0</v>
      </c>
      <c r="K10" s="753">
        <v>1</v>
      </c>
    </row>
    <row r="11" spans="1:11" s="3020" customFormat="1" ht="10.7" customHeight="1">
      <c r="A11" s="1039">
        <v>2</v>
      </c>
      <c r="B11" s="269"/>
      <c r="C11" s="270"/>
      <c r="D11" s="271"/>
      <c r="E11" s="271"/>
      <c r="F11" s="271"/>
      <c r="G11" s="271"/>
      <c r="H11" s="271"/>
      <c r="I11" s="268"/>
      <c r="J11" s="268"/>
      <c r="K11" s="753">
        <v>2</v>
      </c>
    </row>
    <row r="12" spans="1:11" s="3020" customFormat="1" ht="10.7" customHeight="1">
      <c r="A12" s="1039">
        <v>3</v>
      </c>
      <c r="B12" s="753" t="s">
        <v>811</v>
      </c>
      <c r="C12" s="267" t="s">
        <v>812</v>
      </c>
      <c r="D12" s="272">
        <v>0</v>
      </c>
      <c r="E12" s="272">
        <v>0</v>
      </c>
      <c r="F12" s="272">
        <v>0</v>
      </c>
      <c r="G12" s="272">
        <v>0</v>
      </c>
      <c r="H12" s="272">
        <v>0</v>
      </c>
      <c r="I12" s="272">
        <v>0</v>
      </c>
      <c r="J12" s="268">
        <f t="shared" ref="J12:J18" si="0">SUM(D12:I12)</f>
        <v>0</v>
      </c>
      <c r="K12" s="753">
        <v>3</v>
      </c>
    </row>
    <row r="13" spans="1:11" s="3020" customFormat="1" ht="10.7" customHeight="1">
      <c r="A13" s="1039">
        <v>4</v>
      </c>
      <c r="B13" s="753" t="s">
        <v>811</v>
      </c>
      <c r="C13" s="267" t="s">
        <v>813</v>
      </c>
      <c r="D13" s="268">
        <v>0</v>
      </c>
      <c r="E13" s="268">
        <v>0</v>
      </c>
      <c r="F13" s="272">
        <v>0</v>
      </c>
      <c r="G13" s="272">
        <v>0</v>
      </c>
      <c r="H13" s="272">
        <v>0</v>
      </c>
      <c r="I13" s="272">
        <v>0</v>
      </c>
      <c r="J13" s="268">
        <f t="shared" si="0"/>
        <v>0</v>
      </c>
      <c r="K13" s="753">
        <v>4</v>
      </c>
    </row>
    <row r="14" spans="1:11" s="3020" customFormat="1" ht="10.7" customHeight="1">
      <c r="A14" s="1039">
        <v>5</v>
      </c>
      <c r="B14" s="753" t="s">
        <v>811</v>
      </c>
      <c r="C14" s="267" t="s">
        <v>814</v>
      </c>
      <c r="D14" s="272">
        <v>0</v>
      </c>
      <c r="E14" s="272">
        <v>0</v>
      </c>
      <c r="F14" s="272">
        <v>0</v>
      </c>
      <c r="G14" s="272">
        <v>0</v>
      </c>
      <c r="H14" s="272">
        <v>0</v>
      </c>
      <c r="I14" s="272">
        <v>0</v>
      </c>
      <c r="J14" s="268">
        <f t="shared" si="0"/>
        <v>0</v>
      </c>
      <c r="K14" s="753">
        <v>5</v>
      </c>
    </row>
    <row r="15" spans="1:11" s="3020" customFormat="1" ht="10.7" customHeight="1">
      <c r="A15" s="1039">
        <v>6</v>
      </c>
      <c r="B15" s="753" t="s">
        <v>811</v>
      </c>
      <c r="C15" s="267" t="s">
        <v>815</v>
      </c>
      <c r="D15" s="268">
        <v>0</v>
      </c>
      <c r="E15" s="272">
        <v>0</v>
      </c>
      <c r="F15" s="272">
        <v>0</v>
      </c>
      <c r="G15" s="272">
        <v>0</v>
      </c>
      <c r="H15" s="272">
        <v>0</v>
      </c>
      <c r="I15" s="272">
        <v>0</v>
      </c>
      <c r="J15" s="268">
        <f t="shared" si="0"/>
        <v>0</v>
      </c>
      <c r="K15" s="753">
        <v>6</v>
      </c>
    </row>
    <row r="16" spans="1:11" s="3020" customFormat="1" ht="10.7" customHeight="1">
      <c r="A16" s="1039">
        <v>7</v>
      </c>
      <c r="B16" s="753" t="s">
        <v>811</v>
      </c>
      <c r="C16" s="267" t="s">
        <v>816</v>
      </c>
      <c r="D16" s="268">
        <v>0</v>
      </c>
      <c r="E16" s="268">
        <v>0</v>
      </c>
      <c r="F16" s="272">
        <v>0</v>
      </c>
      <c r="G16" s="272">
        <v>0</v>
      </c>
      <c r="H16" s="272">
        <v>0</v>
      </c>
      <c r="I16" s="268">
        <v>0</v>
      </c>
      <c r="J16" s="268">
        <f t="shared" si="0"/>
        <v>0</v>
      </c>
      <c r="K16" s="753">
        <v>7</v>
      </c>
    </row>
    <row r="17" spans="1:11" s="3020" customFormat="1" ht="10.7" customHeight="1">
      <c r="A17" s="1039">
        <v>8</v>
      </c>
      <c r="B17" s="753" t="s">
        <v>811</v>
      </c>
      <c r="C17" s="273">
        <v>0.4</v>
      </c>
      <c r="D17" s="274">
        <v>0</v>
      </c>
      <c r="E17" s="268">
        <v>0</v>
      </c>
      <c r="F17" s="274">
        <v>0</v>
      </c>
      <c r="G17" s="274">
        <v>0</v>
      </c>
      <c r="H17" s="274">
        <v>0</v>
      </c>
      <c r="I17" s="268">
        <v>0</v>
      </c>
      <c r="J17" s="268">
        <f t="shared" si="0"/>
        <v>0</v>
      </c>
      <c r="K17" s="753">
        <v>8</v>
      </c>
    </row>
    <row r="18" spans="1:11" s="3020" customFormat="1" ht="10.7" customHeight="1">
      <c r="A18" s="1039">
        <v>9</v>
      </c>
      <c r="B18" s="753" t="s">
        <v>811</v>
      </c>
      <c r="C18" s="273">
        <v>0.44</v>
      </c>
      <c r="D18" s="272">
        <v>0</v>
      </c>
      <c r="E18" s="268">
        <v>0</v>
      </c>
      <c r="F18" s="272">
        <v>0</v>
      </c>
      <c r="G18" s="272">
        <v>0</v>
      </c>
      <c r="H18" s="272">
        <v>0</v>
      </c>
      <c r="I18" s="272">
        <v>0</v>
      </c>
      <c r="J18" s="268">
        <f t="shared" si="0"/>
        <v>0</v>
      </c>
      <c r="K18" s="753">
        <v>9</v>
      </c>
    </row>
    <row r="19" spans="1:11" s="3020" customFormat="1" ht="10.7" customHeight="1">
      <c r="A19" s="1039">
        <v>10</v>
      </c>
      <c r="B19" s="753" t="s">
        <v>811</v>
      </c>
      <c r="C19" s="267" t="s">
        <v>817</v>
      </c>
      <c r="D19" s="272">
        <v>0</v>
      </c>
      <c r="E19" s="268">
        <v>0</v>
      </c>
      <c r="F19" s="272">
        <v>0</v>
      </c>
      <c r="G19" s="272">
        <v>0</v>
      </c>
      <c r="H19" s="272">
        <v>0</v>
      </c>
      <c r="I19" s="272">
        <v>0</v>
      </c>
      <c r="J19" s="268">
        <f>SUM(D19:I19)</f>
        <v>0</v>
      </c>
      <c r="K19" s="753">
        <v>10</v>
      </c>
    </row>
    <row r="20" spans="1:11" s="3020" customFormat="1" ht="10.7" customHeight="1">
      <c r="A20" s="1039">
        <v>11</v>
      </c>
      <c r="B20" s="753" t="s">
        <v>811</v>
      </c>
      <c r="C20" s="275">
        <v>0.625</v>
      </c>
      <c r="D20" s="272">
        <v>0</v>
      </c>
      <c r="E20" s="268">
        <v>0</v>
      </c>
      <c r="F20" s="272">
        <v>0</v>
      </c>
      <c r="G20" s="272">
        <v>0</v>
      </c>
      <c r="H20" s="272">
        <v>0</v>
      </c>
      <c r="I20" s="272">
        <v>0</v>
      </c>
      <c r="J20" s="268">
        <f>SUM(D20:I20)</f>
        <v>0</v>
      </c>
      <c r="K20" s="753">
        <v>11</v>
      </c>
    </row>
    <row r="21" spans="1:11" s="3020" customFormat="1" ht="10.7" customHeight="1">
      <c r="A21" s="1039">
        <v>12</v>
      </c>
      <c r="B21" s="753" t="s">
        <v>811</v>
      </c>
      <c r="C21" s="275">
        <v>0.66700000000000004</v>
      </c>
      <c r="D21" s="272">
        <v>0</v>
      </c>
      <c r="E21" s="272">
        <v>0</v>
      </c>
      <c r="F21" s="272">
        <v>0</v>
      </c>
      <c r="G21" s="272">
        <v>0</v>
      </c>
      <c r="H21" s="272">
        <v>0</v>
      </c>
      <c r="I21" s="272">
        <v>0</v>
      </c>
      <c r="J21" s="268">
        <f>SUM(D21:I21)</f>
        <v>0</v>
      </c>
      <c r="K21" s="753">
        <v>12</v>
      </c>
    </row>
    <row r="22" spans="1:11" s="3020" customFormat="1" ht="10.7" customHeight="1">
      <c r="A22" s="1039">
        <v>13</v>
      </c>
      <c r="B22" s="276"/>
      <c r="C22" s="267" t="s">
        <v>818</v>
      </c>
      <c r="D22" s="268">
        <f t="shared" ref="D22:I22" si="1">SUM(D12:D21)</f>
        <v>0</v>
      </c>
      <c r="E22" s="268">
        <f t="shared" si="1"/>
        <v>0</v>
      </c>
      <c r="F22" s="268">
        <f t="shared" si="1"/>
        <v>0</v>
      </c>
      <c r="G22" s="268">
        <f t="shared" si="1"/>
        <v>0</v>
      </c>
      <c r="H22" s="268">
        <f t="shared" si="1"/>
        <v>0</v>
      </c>
      <c r="I22" s="268">
        <f t="shared" si="1"/>
        <v>0</v>
      </c>
      <c r="J22" s="268">
        <f>SUM(D22:I22)</f>
        <v>0</v>
      </c>
      <c r="K22" s="753">
        <v>13</v>
      </c>
    </row>
    <row r="23" spans="1:11" s="3020" customFormat="1" ht="10.7" customHeight="1">
      <c r="A23" s="1039">
        <v>14</v>
      </c>
      <c r="B23" s="269"/>
      <c r="C23" s="277"/>
      <c r="D23" s="274"/>
      <c r="E23" s="274"/>
      <c r="F23" s="274"/>
      <c r="G23" s="274"/>
      <c r="H23" s="274"/>
      <c r="I23" s="274"/>
      <c r="J23" s="278"/>
      <c r="K23" s="753">
        <v>14</v>
      </c>
    </row>
    <row r="24" spans="1:11" s="3020" customFormat="1" ht="10.7" customHeight="1">
      <c r="A24" s="1039">
        <v>15</v>
      </c>
      <c r="B24" s="269"/>
      <c r="C24" s="267" t="s">
        <v>819</v>
      </c>
      <c r="D24" s="268">
        <f t="shared" ref="D24:I24" si="2">+D10+D22</f>
        <v>0</v>
      </c>
      <c r="E24" s="268">
        <f t="shared" si="2"/>
        <v>0</v>
      </c>
      <c r="F24" s="268">
        <f t="shared" si="2"/>
        <v>0</v>
      </c>
      <c r="G24" s="268">
        <f>+G10+G22</f>
        <v>0</v>
      </c>
      <c r="H24" s="268">
        <f t="shared" si="2"/>
        <v>0</v>
      </c>
      <c r="I24" s="268">
        <f t="shared" si="2"/>
        <v>0</v>
      </c>
      <c r="J24" s="268">
        <f>SUM(D24:I24)</f>
        <v>0</v>
      </c>
      <c r="K24" s="753">
        <v>15</v>
      </c>
    </row>
    <row r="25" spans="1:11" s="3020" customFormat="1" ht="10.7" customHeight="1">
      <c r="A25" s="1039">
        <v>16</v>
      </c>
      <c r="B25" s="269"/>
      <c r="C25" s="267"/>
      <c r="D25" s="268"/>
      <c r="E25" s="268"/>
      <c r="F25" s="268"/>
      <c r="G25" s="268"/>
      <c r="H25" s="268"/>
      <c r="I25" s="268"/>
      <c r="J25" s="268"/>
      <c r="K25" s="753">
        <v>16</v>
      </c>
    </row>
    <row r="26" spans="1:11" s="3020" customFormat="1" ht="10.7" customHeight="1">
      <c r="A26" s="1039">
        <v>17</v>
      </c>
      <c r="B26" s="269">
        <v>2</v>
      </c>
      <c r="C26" s="267" t="s">
        <v>820</v>
      </c>
      <c r="D26" s="268">
        <v>0</v>
      </c>
      <c r="E26" s="268">
        <v>0</v>
      </c>
      <c r="F26" s="268">
        <v>0</v>
      </c>
      <c r="G26" s="268">
        <v>0</v>
      </c>
      <c r="H26" s="268">
        <v>0</v>
      </c>
      <c r="I26" s="272">
        <v>0</v>
      </c>
      <c r="J26" s="268">
        <f>SUM(D26:I26)</f>
        <v>0</v>
      </c>
      <c r="K26" s="753">
        <v>17</v>
      </c>
    </row>
    <row r="27" spans="1:11" s="3020" customFormat="1" ht="10.7" customHeight="1">
      <c r="A27" s="1039">
        <v>18</v>
      </c>
      <c r="B27" s="269">
        <v>2</v>
      </c>
      <c r="C27" s="267"/>
      <c r="D27" s="268">
        <v>0</v>
      </c>
      <c r="E27" s="268">
        <v>0</v>
      </c>
      <c r="F27" s="268">
        <v>0</v>
      </c>
      <c r="G27" s="268">
        <v>0</v>
      </c>
      <c r="H27" s="268">
        <v>0</v>
      </c>
      <c r="I27" s="272">
        <v>0</v>
      </c>
      <c r="J27" s="268">
        <f>SUM(D27:I27)</f>
        <v>0</v>
      </c>
      <c r="K27" s="753">
        <v>18</v>
      </c>
    </row>
    <row r="28" spans="1:11" s="3020" customFormat="1" ht="10.7" customHeight="1">
      <c r="A28" s="1039">
        <v>19</v>
      </c>
      <c r="B28" s="269"/>
      <c r="C28" s="267" t="s">
        <v>821</v>
      </c>
      <c r="D28" s="268">
        <f t="shared" ref="D28:I28" si="3">SUM(D26:D27)</f>
        <v>0</v>
      </c>
      <c r="E28" s="268">
        <f t="shared" si="3"/>
        <v>0</v>
      </c>
      <c r="F28" s="268">
        <f t="shared" si="3"/>
        <v>0</v>
      </c>
      <c r="G28" s="268">
        <f t="shared" si="3"/>
        <v>0</v>
      </c>
      <c r="H28" s="268">
        <f t="shared" si="3"/>
        <v>0</v>
      </c>
      <c r="I28" s="268">
        <f t="shared" si="3"/>
        <v>0</v>
      </c>
      <c r="J28" s="268">
        <f>SUM(D28:I28)</f>
        <v>0</v>
      </c>
      <c r="K28" s="753">
        <v>19</v>
      </c>
    </row>
    <row r="29" spans="1:11" s="3020" customFormat="1" ht="10.7" customHeight="1">
      <c r="A29" s="1039">
        <v>20</v>
      </c>
      <c r="B29" s="269"/>
      <c r="C29" s="270"/>
      <c r="D29" s="268"/>
      <c r="E29" s="268"/>
      <c r="F29" s="268"/>
      <c r="G29" s="268"/>
      <c r="H29" s="268"/>
      <c r="I29" s="268"/>
      <c r="J29" s="268"/>
      <c r="K29" s="753">
        <v>20</v>
      </c>
    </row>
    <row r="30" spans="1:11" s="3020" customFormat="1" ht="10.7" customHeight="1">
      <c r="A30" s="1039">
        <v>21</v>
      </c>
      <c r="B30" s="753" t="s">
        <v>822</v>
      </c>
      <c r="C30" s="270"/>
      <c r="D30" s="272">
        <v>0</v>
      </c>
      <c r="E30" s="272">
        <v>0</v>
      </c>
      <c r="F30" s="272">
        <v>0</v>
      </c>
      <c r="G30" s="272">
        <v>0</v>
      </c>
      <c r="H30" s="272">
        <v>0</v>
      </c>
      <c r="I30" s="272">
        <v>0</v>
      </c>
      <c r="J30" s="268">
        <f>SUM(D30:I30)</f>
        <v>0</v>
      </c>
      <c r="K30" s="753">
        <v>21</v>
      </c>
    </row>
    <row r="31" spans="1:11" s="3020" customFormat="1" ht="10.7" customHeight="1">
      <c r="A31" s="1039">
        <v>22</v>
      </c>
      <c r="B31" s="753" t="s">
        <v>823</v>
      </c>
      <c r="C31" s="270"/>
      <c r="D31" s="272">
        <v>0</v>
      </c>
      <c r="E31" s="272">
        <v>0</v>
      </c>
      <c r="F31" s="272">
        <v>0</v>
      </c>
      <c r="G31" s="272">
        <v>0</v>
      </c>
      <c r="H31" s="272">
        <v>0</v>
      </c>
      <c r="I31" s="272">
        <v>0</v>
      </c>
      <c r="J31" s="268">
        <f>SUM(D31:I31)</f>
        <v>0</v>
      </c>
      <c r="K31" s="753">
        <v>22</v>
      </c>
    </row>
    <row r="32" spans="1:11" s="3020" customFormat="1" ht="10.7" customHeight="1">
      <c r="A32" s="1039">
        <v>23</v>
      </c>
      <c r="B32" s="269"/>
      <c r="C32" s="267" t="s">
        <v>824</v>
      </c>
      <c r="D32" s="268">
        <f t="shared" ref="D32:I32" si="4">SUM(D30:D31)</f>
        <v>0</v>
      </c>
      <c r="E32" s="268">
        <f t="shared" si="4"/>
        <v>0</v>
      </c>
      <c r="F32" s="268">
        <f t="shared" si="4"/>
        <v>0</v>
      </c>
      <c r="G32" s="268">
        <f t="shared" si="4"/>
        <v>0</v>
      </c>
      <c r="H32" s="268">
        <f t="shared" si="4"/>
        <v>0</v>
      </c>
      <c r="I32" s="268">
        <f t="shared" si="4"/>
        <v>0</v>
      </c>
      <c r="J32" s="268">
        <f>SUM(D32:I32)</f>
        <v>0</v>
      </c>
      <c r="K32" s="753">
        <v>23</v>
      </c>
    </row>
    <row r="33" spans="1:11" s="3020" customFormat="1" ht="10.7" customHeight="1">
      <c r="A33" s="1039">
        <v>24</v>
      </c>
      <c r="B33" s="269"/>
      <c r="C33" s="267"/>
      <c r="D33" s="268"/>
      <c r="E33" s="268"/>
      <c r="F33" s="268"/>
      <c r="G33" s="268"/>
      <c r="H33" s="268"/>
      <c r="I33" s="268"/>
      <c r="J33" s="268"/>
      <c r="K33" s="753">
        <v>24</v>
      </c>
    </row>
    <row r="34" spans="1:11" s="3020" customFormat="1" ht="10.7" customHeight="1">
      <c r="A34" s="1039">
        <v>25</v>
      </c>
      <c r="B34" s="753"/>
      <c r="C34" s="270"/>
      <c r="D34" s="279"/>
      <c r="E34" s="279"/>
      <c r="F34" s="280"/>
      <c r="G34" s="279"/>
      <c r="H34" s="279"/>
      <c r="I34" s="279"/>
      <c r="J34" s="279"/>
      <c r="K34" s="753">
        <v>25</v>
      </c>
    </row>
    <row r="35" spans="1:11" s="3020" customFormat="1" ht="10.7" customHeight="1">
      <c r="A35" s="1039">
        <v>26</v>
      </c>
      <c r="B35" s="269"/>
      <c r="C35" s="270"/>
      <c r="D35" s="279"/>
      <c r="E35" s="279"/>
      <c r="F35" s="279"/>
      <c r="G35" s="279"/>
      <c r="H35" s="279"/>
      <c r="I35" s="279"/>
      <c r="J35" s="279"/>
      <c r="K35" s="753">
        <v>26</v>
      </c>
    </row>
    <row r="36" spans="1:11" s="3020" customFormat="1" ht="10.7" customHeight="1">
      <c r="A36" s="1039">
        <v>27</v>
      </c>
      <c r="B36" s="753" t="s">
        <v>825</v>
      </c>
      <c r="C36" s="270"/>
      <c r="D36" s="272">
        <v>0</v>
      </c>
      <c r="E36" s="272">
        <v>0</v>
      </c>
      <c r="F36" s="272">
        <v>0</v>
      </c>
      <c r="G36" s="272">
        <v>0</v>
      </c>
      <c r="H36" s="272">
        <v>0</v>
      </c>
      <c r="I36" s="272">
        <v>0</v>
      </c>
      <c r="J36" s="268">
        <f>SUM(D36:I36)</f>
        <v>0</v>
      </c>
      <c r="K36" s="753">
        <v>27</v>
      </c>
    </row>
    <row r="37" spans="1:11" s="3020" customFormat="1" ht="10.7" customHeight="1">
      <c r="A37" s="1039">
        <v>28</v>
      </c>
      <c r="B37" s="269"/>
      <c r="C37" s="267" t="s">
        <v>826</v>
      </c>
      <c r="D37" s="268">
        <f t="shared" ref="D37:I37" si="5">+D36</f>
        <v>0</v>
      </c>
      <c r="E37" s="268">
        <f t="shared" si="5"/>
        <v>0</v>
      </c>
      <c r="F37" s="268">
        <f t="shared" si="5"/>
        <v>0</v>
      </c>
      <c r="G37" s="268">
        <f t="shared" si="5"/>
        <v>0</v>
      </c>
      <c r="H37" s="268">
        <f t="shared" si="5"/>
        <v>0</v>
      </c>
      <c r="I37" s="268">
        <f t="shared" si="5"/>
        <v>0</v>
      </c>
      <c r="J37" s="268">
        <f>SUM(J36)</f>
        <v>0</v>
      </c>
      <c r="K37" s="753">
        <v>28</v>
      </c>
    </row>
    <row r="38" spans="1:11" s="3020" customFormat="1" ht="10.7" customHeight="1">
      <c r="A38" s="1039">
        <v>29</v>
      </c>
      <c r="B38" s="269"/>
      <c r="C38" s="267"/>
      <c r="D38" s="268"/>
      <c r="E38" s="268"/>
      <c r="F38" s="268"/>
      <c r="G38" s="268"/>
      <c r="H38" s="268"/>
      <c r="I38" s="268"/>
      <c r="J38" s="268"/>
      <c r="K38" s="753">
        <v>29</v>
      </c>
    </row>
    <row r="39" spans="1:11" s="3020" customFormat="1" ht="10.7" customHeight="1">
      <c r="A39" s="1039">
        <v>30</v>
      </c>
      <c r="B39" s="269"/>
      <c r="C39" s="267"/>
      <c r="D39" s="279"/>
      <c r="E39" s="279"/>
      <c r="F39" s="280"/>
      <c r="G39" s="279"/>
      <c r="H39" s="279"/>
      <c r="I39" s="279"/>
      <c r="J39" s="279"/>
      <c r="K39" s="753">
        <v>30</v>
      </c>
    </row>
    <row r="40" spans="1:11" s="3020" customFormat="1" ht="10.7" customHeight="1">
      <c r="A40" s="1039">
        <v>31</v>
      </c>
      <c r="B40" s="269"/>
      <c r="C40" s="270"/>
      <c r="D40" s="279"/>
      <c r="E40" s="279"/>
      <c r="F40" s="279"/>
      <c r="G40" s="279"/>
      <c r="H40" s="279"/>
      <c r="I40" s="279"/>
      <c r="J40" s="279"/>
      <c r="K40" s="753">
        <v>31</v>
      </c>
    </row>
    <row r="41" spans="1:11" s="3020" customFormat="1" ht="10.7" customHeight="1">
      <c r="A41" s="1039">
        <v>32</v>
      </c>
      <c r="B41" s="753">
        <v>5</v>
      </c>
      <c r="C41" s="270"/>
      <c r="D41" s="268">
        <v>0</v>
      </c>
      <c r="E41" s="268">
        <v>0</v>
      </c>
      <c r="F41" s="268">
        <v>0</v>
      </c>
      <c r="G41" s="268">
        <v>0</v>
      </c>
      <c r="H41" s="268">
        <v>0</v>
      </c>
      <c r="I41" s="268">
        <v>0</v>
      </c>
      <c r="J41" s="268">
        <f>SUM(D41:I41)</f>
        <v>0</v>
      </c>
      <c r="K41" s="753">
        <v>32</v>
      </c>
    </row>
    <row r="42" spans="1:11" s="3020" customFormat="1" ht="10.7" customHeight="1">
      <c r="A42" s="1039">
        <v>33</v>
      </c>
      <c r="B42" s="753" t="s">
        <v>827</v>
      </c>
      <c r="C42" s="270"/>
      <c r="D42" s="272">
        <v>0</v>
      </c>
      <c r="E42" s="272">
        <v>0</v>
      </c>
      <c r="F42" s="272">
        <v>0</v>
      </c>
      <c r="G42" s="272">
        <v>0</v>
      </c>
      <c r="H42" s="272">
        <v>0</v>
      </c>
      <c r="I42" s="272">
        <v>0</v>
      </c>
      <c r="J42" s="268">
        <f>SUM(D42:I42)</f>
        <v>0</v>
      </c>
      <c r="K42" s="753">
        <v>33</v>
      </c>
    </row>
    <row r="43" spans="1:11" s="3020" customFormat="1" ht="10.7" customHeight="1">
      <c r="A43" s="1039">
        <v>34</v>
      </c>
      <c r="B43" s="753"/>
      <c r="C43" s="267" t="s">
        <v>828</v>
      </c>
      <c r="D43" s="268">
        <f t="shared" ref="D43:I43" si="6">SUM(D41:D42)</f>
        <v>0</v>
      </c>
      <c r="E43" s="268">
        <f t="shared" si="6"/>
        <v>0</v>
      </c>
      <c r="F43" s="268">
        <f t="shared" si="6"/>
        <v>0</v>
      </c>
      <c r="G43" s="268">
        <f t="shared" si="6"/>
        <v>0</v>
      </c>
      <c r="H43" s="268">
        <f t="shared" si="6"/>
        <v>0</v>
      </c>
      <c r="I43" s="268">
        <f t="shared" si="6"/>
        <v>0</v>
      </c>
      <c r="J43" s="268">
        <f>SUM(D43:I43)</f>
        <v>0</v>
      </c>
      <c r="K43" s="753">
        <v>34</v>
      </c>
    </row>
    <row r="44" spans="1:11" s="3020" customFormat="1" ht="10.7" customHeight="1">
      <c r="A44" s="1039">
        <v>35</v>
      </c>
      <c r="B44" s="281"/>
      <c r="C44" s="267"/>
      <c r="D44" s="268"/>
      <c r="E44" s="268"/>
      <c r="F44" s="268"/>
      <c r="G44" s="268"/>
      <c r="H44" s="268"/>
      <c r="I44" s="268"/>
      <c r="J44" s="268"/>
      <c r="K44" s="753">
        <v>35</v>
      </c>
    </row>
    <row r="45" spans="1:11" s="3020" customFormat="1" ht="10.7" customHeight="1">
      <c r="A45" s="1039">
        <v>36</v>
      </c>
      <c r="B45" s="282"/>
      <c r="C45" s="270"/>
      <c r="D45" s="279"/>
      <c r="E45" s="279"/>
      <c r="F45" s="279"/>
      <c r="G45" s="279"/>
      <c r="H45" s="279"/>
      <c r="I45" s="279"/>
      <c r="J45" s="279"/>
      <c r="K45" s="753">
        <v>36</v>
      </c>
    </row>
    <row r="46" spans="1:11" s="3020" customFormat="1" ht="10.7" customHeight="1">
      <c r="A46" s="1039">
        <v>37</v>
      </c>
      <c r="B46" s="282"/>
      <c r="C46" s="270"/>
      <c r="D46" s="279"/>
      <c r="E46" s="279"/>
      <c r="F46" s="279"/>
      <c r="G46" s="279"/>
      <c r="H46" s="279"/>
      <c r="I46" s="279"/>
      <c r="J46" s="279"/>
      <c r="K46" s="753">
        <v>37</v>
      </c>
    </row>
    <row r="47" spans="1:11" s="3020" customFormat="1" ht="10.7" customHeight="1">
      <c r="A47" s="1039">
        <v>38</v>
      </c>
      <c r="B47" s="282"/>
      <c r="C47" s="270"/>
      <c r="D47" s="279"/>
      <c r="E47" s="279"/>
      <c r="F47" s="279"/>
      <c r="G47" s="279"/>
      <c r="H47" s="279"/>
      <c r="I47" s="279"/>
      <c r="J47" s="279"/>
      <c r="K47" s="753">
        <v>38</v>
      </c>
    </row>
    <row r="48" spans="1:11" s="3020" customFormat="1" ht="10.7" customHeight="1">
      <c r="A48" s="1039">
        <v>39</v>
      </c>
      <c r="B48" s="282"/>
      <c r="C48" s="270"/>
      <c r="D48" s="279"/>
      <c r="E48" s="279"/>
      <c r="F48" s="279"/>
      <c r="G48" s="279"/>
      <c r="H48" s="279"/>
      <c r="I48" s="279"/>
      <c r="J48" s="279"/>
      <c r="K48" s="753">
        <v>39</v>
      </c>
    </row>
    <row r="49" spans="1:12" s="3020" customFormat="1" ht="10.7" customHeight="1">
      <c r="A49" s="1039">
        <v>40</v>
      </c>
      <c r="B49" s="282"/>
      <c r="C49" s="270"/>
      <c r="D49" s="279"/>
      <c r="E49" s="279"/>
      <c r="F49" s="279"/>
      <c r="G49" s="279"/>
      <c r="H49" s="279"/>
      <c r="I49" s="279"/>
      <c r="J49" s="279"/>
      <c r="K49" s="753">
        <v>40</v>
      </c>
    </row>
    <row r="50" spans="1:12" s="3020" customFormat="1" ht="10.7" customHeight="1">
      <c r="A50" s="1039">
        <v>41</v>
      </c>
      <c r="B50" s="282"/>
      <c r="C50" s="270"/>
      <c r="D50" s="279"/>
      <c r="E50" s="279"/>
      <c r="F50" s="279"/>
      <c r="G50" s="279"/>
      <c r="H50" s="279"/>
      <c r="I50" s="279"/>
      <c r="J50" s="279"/>
      <c r="K50" s="753">
        <v>41</v>
      </c>
    </row>
    <row r="51" spans="1:12" s="3020" customFormat="1" ht="10.7" customHeight="1">
      <c r="A51" s="1039">
        <v>42</v>
      </c>
      <c r="B51" s="282"/>
      <c r="C51" s="270"/>
      <c r="D51" s="279"/>
      <c r="E51" s="279"/>
      <c r="F51" s="279"/>
      <c r="G51" s="279"/>
      <c r="H51" s="279"/>
      <c r="I51" s="279"/>
      <c r="J51" s="279"/>
      <c r="K51" s="753">
        <v>42</v>
      </c>
    </row>
    <row r="52" spans="1:12" s="3020" customFormat="1" ht="10.7" customHeight="1">
      <c r="A52" s="1039">
        <v>43</v>
      </c>
      <c r="B52" s="282"/>
      <c r="C52" s="270"/>
      <c r="D52" s="279"/>
      <c r="E52" s="279"/>
      <c r="F52" s="279"/>
      <c r="G52" s="279"/>
      <c r="H52" s="279"/>
      <c r="I52" s="279"/>
      <c r="J52" s="279"/>
      <c r="K52" s="753">
        <v>43</v>
      </c>
    </row>
    <row r="53" spans="1:12" s="3020" customFormat="1" ht="10.7" customHeight="1">
      <c r="A53" s="1039">
        <v>44</v>
      </c>
      <c r="B53" s="282"/>
      <c r="C53" s="270"/>
      <c r="D53" s="279"/>
      <c r="E53" s="279"/>
      <c r="F53" s="279"/>
      <c r="G53" s="279"/>
      <c r="H53" s="279"/>
      <c r="I53" s="279"/>
      <c r="J53" s="279"/>
      <c r="K53" s="753">
        <v>44</v>
      </c>
    </row>
    <row r="54" spans="1:12" s="3020" customFormat="1" ht="10.7" customHeight="1">
      <c r="A54" s="1039">
        <v>45</v>
      </c>
      <c r="B54" s="282"/>
      <c r="C54" s="270"/>
      <c r="D54" s="279"/>
      <c r="E54" s="279"/>
      <c r="F54" s="279"/>
      <c r="G54" s="279"/>
      <c r="H54" s="279"/>
      <c r="I54" s="279"/>
      <c r="J54" s="279"/>
      <c r="K54" s="753">
        <v>45</v>
      </c>
    </row>
    <row r="55" spans="1:12" s="3020" customFormat="1" ht="10.7" customHeight="1">
      <c r="A55" s="1039">
        <v>46</v>
      </c>
      <c r="B55" s="282"/>
      <c r="C55" s="270"/>
      <c r="D55" s="279"/>
      <c r="E55" s="279"/>
      <c r="F55" s="279"/>
      <c r="G55" s="279"/>
      <c r="H55" s="279"/>
      <c r="I55" s="279"/>
      <c r="J55" s="279"/>
      <c r="K55" s="753">
        <v>46</v>
      </c>
    </row>
    <row r="56" spans="1:12" s="3020" customFormat="1" ht="10.7" customHeight="1">
      <c r="A56" s="1039">
        <v>47</v>
      </c>
      <c r="B56" s="282"/>
      <c r="C56" s="270"/>
      <c r="D56" s="279"/>
      <c r="E56" s="279"/>
      <c r="F56" s="279"/>
      <c r="G56" s="279"/>
      <c r="H56" s="279"/>
      <c r="I56" s="279"/>
      <c r="J56" s="279"/>
      <c r="K56" s="753">
        <v>47</v>
      </c>
    </row>
    <row r="57" spans="1:12" s="3020" customFormat="1" ht="10.7" customHeight="1">
      <c r="A57" s="1039">
        <v>48</v>
      </c>
      <c r="B57" s="282"/>
      <c r="C57" s="270"/>
      <c r="D57" s="279"/>
      <c r="E57" s="279"/>
      <c r="F57" s="279"/>
      <c r="G57" s="279"/>
      <c r="H57" s="279"/>
      <c r="I57" s="279"/>
      <c r="J57" s="279"/>
      <c r="K57" s="753">
        <v>48</v>
      </c>
    </row>
    <row r="58" spans="1:12" s="3020" customFormat="1" ht="10.7" customHeight="1">
      <c r="A58" s="1039">
        <v>49</v>
      </c>
      <c r="B58" s="282"/>
      <c r="C58" s="270"/>
      <c r="D58" s="279"/>
      <c r="E58" s="279"/>
      <c r="F58" s="279"/>
      <c r="G58" s="279"/>
      <c r="H58" s="279"/>
      <c r="I58" s="279"/>
      <c r="J58" s="279"/>
      <c r="K58" s="753">
        <v>49</v>
      </c>
    </row>
    <row r="59" spans="1:12" s="3020" customFormat="1" ht="10.7" customHeight="1">
      <c r="A59" s="1039">
        <v>50</v>
      </c>
      <c r="B59" s="282"/>
      <c r="C59" s="270"/>
      <c r="D59" s="279"/>
      <c r="E59" s="279"/>
      <c r="F59" s="279"/>
      <c r="G59" s="279"/>
      <c r="H59" s="279"/>
      <c r="I59" s="279"/>
      <c r="J59" s="279"/>
      <c r="K59" s="753">
        <v>50</v>
      </c>
    </row>
    <row r="60" spans="1:12" s="3020" customFormat="1" ht="10.7" customHeight="1">
      <c r="A60" s="1039">
        <v>51</v>
      </c>
      <c r="B60" s="282"/>
      <c r="C60" s="270"/>
      <c r="D60" s="279"/>
      <c r="E60" s="279"/>
      <c r="F60" s="279"/>
      <c r="G60" s="279"/>
      <c r="H60" s="279"/>
      <c r="I60" s="279"/>
      <c r="J60" s="279"/>
      <c r="K60" s="753">
        <v>51</v>
      </c>
    </row>
    <row r="61" spans="1:12" s="3020" customFormat="1" ht="10.7" customHeight="1">
      <c r="A61" s="1039">
        <v>52</v>
      </c>
      <c r="B61" s="282"/>
      <c r="C61" s="270"/>
      <c r="D61" s="279"/>
      <c r="E61" s="279"/>
      <c r="F61" s="279"/>
      <c r="G61" s="279"/>
      <c r="H61" s="279"/>
      <c r="I61" s="279"/>
      <c r="J61" s="279"/>
      <c r="K61" s="281">
        <v>52</v>
      </c>
      <c r="L61" s="283"/>
    </row>
    <row r="62" spans="1:12" s="3020" customFormat="1" ht="10.7" customHeight="1">
      <c r="A62" s="1039">
        <v>53</v>
      </c>
      <c r="B62" s="282"/>
      <c r="C62" s="270"/>
      <c r="D62" s="279"/>
      <c r="E62" s="279"/>
      <c r="F62" s="279"/>
      <c r="G62" s="279"/>
      <c r="H62" s="279"/>
      <c r="I62" s="279"/>
      <c r="J62" s="279"/>
      <c r="K62" s="281">
        <v>53</v>
      </c>
      <c r="L62" s="283"/>
    </row>
    <row r="63" spans="1:12" s="3020" customFormat="1" ht="10.7" customHeight="1">
      <c r="A63" s="1039">
        <v>54</v>
      </c>
      <c r="B63" s="282"/>
      <c r="C63" s="270"/>
      <c r="D63" s="279"/>
      <c r="E63" s="279"/>
      <c r="F63" s="279"/>
      <c r="G63" s="279"/>
      <c r="H63" s="279"/>
      <c r="I63" s="279"/>
      <c r="J63" s="279"/>
      <c r="K63" s="281">
        <v>54</v>
      </c>
      <c r="L63" s="283"/>
    </row>
    <row r="64" spans="1:12" s="3020" customFormat="1" ht="10.7" customHeight="1">
      <c r="A64" s="1039">
        <v>55</v>
      </c>
      <c r="B64" s="282"/>
      <c r="C64" s="270"/>
      <c r="D64" s="279"/>
      <c r="E64" s="279"/>
      <c r="F64" s="279"/>
      <c r="G64" s="279"/>
      <c r="H64" s="279"/>
      <c r="I64" s="279"/>
      <c r="J64" s="279"/>
      <c r="K64" s="281">
        <v>55</v>
      </c>
      <c r="L64" s="283"/>
    </row>
    <row r="65" spans="1:12" s="3020" customFormat="1" ht="10.7" customHeight="1" thickBot="1">
      <c r="A65" s="1039">
        <v>56</v>
      </c>
      <c r="B65" s="282"/>
      <c r="C65" s="270"/>
      <c r="D65" s="279"/>
      <c r="E65" s="279"/>
      <c r="F65" s="279"/>
      <c r="G65" s="279"/>
      <c r="H65" s="279"/>
      <c r="I65" s="279"/>
      <c r="J65" s="279"/>
      <c r="K65" s="281">
        <v>56</v>
      </c>
      <c r="L65" s="592"/>
    </row>
    <row r="66" spans="1:12" s="3020" customFormat="1" ht="10.7" customHeight="1" thickBot="1">
      <c r="A66" s="1039">
        <v>57</v>
      </c>
      <c r="B66" s="269"/>
      <c r="C66" s="267" t="s">
        <v>117</v>
      </c>
      <c r="D66" s="284">
        <f>D43+D37+D32+D28+D24</f>
        <v>0</v>
      </c>
      <c r="E66" s="284">
        <f t="shared" ref="E66:J66" si="7">E43+E37+E32+E28+E24</f>
        <v>0</v>
      </c>
      <c r="F66" s="284">
        <f t="shared" si="7"/>
        <v>0</v>
      </c>
      <c r="G66" s="284">
        <f t="shared" si="7"/>
        <v>0</v>
      </c>
      <c r="H66" s="284">
        <f t="shared" si="7"/>
        <v>0</v>
      </c>
      <c r="I66" s="284">
        <f t="shared" si="7"/>
        <v>0</v>
      </c>
      <c r="J66" s="284">
        <f t="shared" si="7"/>
        <v>0</v>
      </c>
      <c r="K66" s="281">
        <v>57</v>
      </c>
      <c r="L66" s="283"/>
    </row>
    <row r="67" spans="1:12" s="3020" customFormat="1" ht="10.5" customHeight="1">
      <c r="A67" s="675">
        <v>58</v>
      </c>
      <c r="B67" s="2240"/>
      <c r="C67" s="285" t="s">
        <v>829</v>
      </c>
      <c r="D67" s="286"/>
      <c r="E67" s="286"/>
      <c r="F67" s="286"/>
      <c r="G67" s="286"/>
      <c r="H67" s="286"/>
      <c r="I67" s="286"/>
      <c r="J67" s="286"/>
      <c r="K67" s="287">
        <v>58</v>
      </c>
      <c r="L67" s="283"/>
    </row>
    <row r="68" spans="1:12" s="3020" customFormat="1" ht="10.5" customHeight="1">
      <c r="A68" s="700"/>
      <c r="B68" s="2240"/>
      <c r="C68" s="285" t="s">
        <v>830</v>
      </c>
      <c r="D68" s="286"/>
      <c r="E68" s="286"/>
      <c r="F68" s="286"/>
      <c r="G68" s="286"/>
      <c r="H68" s="286"/>
      <c r="I68" s="286"/>
      <c r="J68" s="286"/>
      <c r="K68" s="288"/>
      <c r="L68" s="283"/>
    </row>
    <row r="69" spans="1:12" s="3020" customFormat="1" ht="10.5" customHeight="1">
      <c r="A69" s="289"/>
      <c r="B69" s="269"/>
      <c r="C69" s="754" t="s">
        <v>831</v>
      </c>
      <c r="D69" s="290" t="s">
        <v>370</v>
      </c>
      <c r="E69" s="291"/>
      <c r="F69" s="291"/>
      <c r="G69" s="291"/>
      <c r="H69" s="291"/>
      <c r="I69" s="291"/>
      <c r="J69" s="291"/>
      <c r="K69" s="269"/>
    </row>
    <row r="70" spans="1:12" s="3020" customFormat="1" ht="10.5" customHeight="1">
      <c r="A70" s="2239"/>
      <c r="B70" s="1415"/>
      <c r="C70" s="709"/>
      <c r="D70" s="292"/>
      <c r="E70" s="293"/>
      <c r="F70" s="293"/>
      <c r="G70" s="293"/>
      <c r="H70" s="293"/>
      <c r="I70" s="293"/>
      <c r="J70" s="293"/>
      <c r="K70" s="2240"/>
    </row>
    <row r="71" spans="1:12" s="3020" customFormat="1" ht="10.5" customHeight="1">
      <c r="A71" s="2239"/>
      <c r="B71" s="1415"/>
      <c r="C71" s="709"/>
      <c r="D71" s="292"/>
      <c r="E71" s="293"/>
      <c r="F71" s="293"/>
      <c r="G71" s="293"/>
      <c r="H71" s="293"/>
      <c r="I71" s="293"/>
      <c r="J71" s="293"/>
      <c r="K71" s="2240"/>
    </row>
    <row r="72" spans="1:12" s="3020" customFormat="1" ht="10.5" customHeight="1">
      <c r="A72" s="2239"/>
      <c r="B72" s="1415"/>
      <c r="C72" s="709"/>
      <c r="D72" s="292"/>
      <c r="E72" s="293"/>
      <c r="F72" s="293"/>
      <c r="G72" s="293"/>
      <c r="H72" s="293"/>
      <c r="I72" s="293"/>
      <c r="J72" s="293"/>
      <c r="K72" s="2240"/>
    </row>
    <row r="73" spans="1:12" ht="12.75" customHeight="1">
      <c r="A73" s="641"/>
      <c r="B73" s="642"/>
      <c r="C73" s="642"/>
      <c r="D73" s="642"/>
      <c r="E73" s="642"/>
      <c r="F73" s="642"/>
      <c r="G73" s="642"/>
      <c r="H73" s="642"/>
      <c r="I73" s="642"/>
      <c r="J73" s="642"/>
      <c r="K73" s="643"/>
    </row>
    <row r="74" spans="1:12" ht="10.5" customHeight="1"/>
  </sheetData>
  <mergeCells count="1">
    <mergeCell ref="E1:G1"/>
  </mergeCells>
  <printOptions horizontalCentered="1" verticalCentered="1" gridLinesSet="0"/>
  <pageMargins left="0.75" right="0.25" top="0.5" bottom="0.5" header="0.25" footer="0.25"/>
  <pageSetup scale="95" orientation="portrait" blackAndWhite="1" r:id="rId1"/>
  <headerFooter alignWithMargins="0">
    <oddHeader xml:space="preserve">&amp;L&amp;"Arial,Regular"&amp;8  Road Initials: UPRR  Year: 2013&amp;R&amp;"Arial,Regular"&amp;8 111
</oddHeader>
    <oddFooter>&amp;L&amp;"Arial,Regular"&amp;8 PTC Supplement to Railroad Annual Report R-1</oddFooter>
  </headerFooter>
</worksheet>
</file>

<file path=xl/worksheets/sheet95.xml><?xml version="1.0" encoding="utf-8"?>
<worksheet xmlns="http://schemas.openxmlformats.org/spreadsheetml/2006/main" xmlns:r="http://schemas.openxmlformats.org/officeDocument/2006/relationships">
  <sheetPr syncVertical="1" syncRef="A1" transitionEvaluation="1" codeName="Sheet88"/>
  <dimension ref="A1:S211"/>
  <sheetViews>
    <sheetView showGridLines="0" zoomScaleNormal="100" zoomScaleSheetLayoutView="100" workbookViewId="0">
      <selection sqref="A1:A19"/>
    </sheetView>
  </sheetViews>
  <sheetFormatPr defaultColWidth="9.625" defaultRowHeight="11.25"/>
  <cols>
    <col min="1" max="1" width="3.625" style="2010" customWidth="1"/>
    <col min="2" max="2" width="3.75" style="378" customWidth="1"/>
    <col min="3" max="3" width="4.375" style="378" customWidth="1"/>
    <col min="4" max="4" width="18.625" style="378" customWidth="1"/>
    <col min="5" max="5" width="4.875" style="378" customWidth="1"/>
    <col min="6" max="6" width="7.875" style="378" customWidth="1"/>
    <col min="7" max="10" width="8.5" style="378" customWidth="1"/>
    <col min="11" max="11" width="9.875" style="378" customWidth="1"/>
    <col min="12" max="13" width="6.375" style="378" customWidth="1"/>
    <col min="14" max="14" width="7.125" style="378" customWidth="1"/>
    <col min="15" max="15" width="7.625" style="378" customWidth="1"/>
    <col min="16" max="16" width="7.125" style="378" customWidth="1"/>
    <col min="17" max="17" width="3.625" style="378" customWidth="1"/>
    <col min="18" max="18" width="3.25" style="2010" customWidth="1"/>
    <col min="19" max="19" width="4.25" style="378" bestFit="1" customWidth="1"/>
    <col min="20" max="16384" width="9.625" style="378"/>
  </cols>
  <sheetData>
    <row r="1" spans="1:18" s="2794" customFormat="1" ht="11.1" customHeight="1">
      <c r="A1" s="3609"/>
      <c r="B1" s="379"/>
      <c r="C1" s="380"/>
      <c r="D1" s="380"/>
      <c r="E1" s="380"/>
      <c r="F1" s="380"/>
      <c r="G1" s="380"/>
      <c r="H1" s="381"/>
      <c r="I1" s="380"/>
      <c r="J1" s="380"/>
      <c r="K1" s="380"/>
      <c r="L1" s="380"/>
      <c r="M1" s="380"/>
      <c r="N1" s="380"/>
      <c r="O1" s="380"/>
      <c r="P1" s="380"/>
      <c r="Q1" s="382"/>
      <c r="R1" s="3611">
        <v>112</v>
      </c>
    </row>
    <row r="2" spans="1:18" s="2794" customFormat="1" ht="11.1" customHeight="1">
      <c r="A2" s="3610"/>
      <c r="B2" s="383" t="s">
        <v>3260</v>
      </c>
      <c r="C2" s="384"/>
      <c r="D2" s="384"/>
      <c r="E2" s="384"/>
      <c r="F2" s="384"/>
      <c r="G2" s="384"/>
      <c r="H2" s="384"/>
      <c r="I2" s="384"/>
      <c r="J2" s="384"/>
      <c r="K2" s="384"/>
      <c r="L2" s="384"/>
      <c r="M2" s="384"/>
      <c r="N2" s="384"/>
      <c r="O2" s="384"/>
      <c r="P2" s="384"/>
      <c r="Q2" s="385"/>
      <c r="R2" s="3611"/>
    </row>
    <row r="3" spans="1:18" s="2794" customFormat="1" ht="11.1" customHeight="1">
      <c r="A3" s="3610"/>
      <c r="B3" s="386"/>
      <c r="C3" s="384"/>
      <c r="D3" s="384"/>
      <c r="E3" s="384"/>
      <c r="F3" s="384"/>
      <c r="G3" s="384"/>
      <c r="H3" s="384"/>
      <c r="I3" s="384"/>
      <c r="J3" s="384"/>
      <c r="K3" s="384"/>
      <c r="L3" s="384"/>
      <c r="M3" s="384"/>
      <c r="N3" s="384"/>
      <c r="O3" s="384"/>
      <c r="P3" s="384"/>
      <c r="Q3" s="385"/>
      <c r="R3" s="3611"/>
    </row>
    <row r="4" spans="1:18" s="2794" customFormat="1" ht="11.1" customHeight="1">
      <c r="A4" s="3610"/>
      <c r="B4" s="383" t="s">
        <v>2460</v>
      </c>
      <c r="C4" s="384"/>
      <c r="D4" s="384"/>
      <c r="E4" s="384"/>
      <c r="F4" s="384"/>
      <c r="G4" s="384"/>
      <c r="H4" s="384"/>
      <c r="I4" s="384"/>
      <c r="J4" s="384"/>
      <c r="K4" s="384"/>
      <c r="L4" s="384"/>
      <c r="M4" s="384"/>
      <c r="N4" s="384"/>
      <c r="O4" s="384"/>
      <c r="P4" s="384"/>
      <c r="Q4" s="385"/>
      <c r="R4" s="3612"/>
    </row>
    <row r="5" spans="1:18" s="2794" customFormat="1" ht="11.1" customHeight="1">
      <c r="A5" s="3610"/>
      <c r="B5" s="387"/>
      <c r="C5" s="660"/>
      <c r="D5" s="660"/>
      <c r="E5" s="660"/>
      <c r="F5" s="660"/>
      <c r="G5" s="660"/>
      <c r="H5" s="660"/>
      <c r="I5" s="660"/>
      <c r="J5" s="660"/>
      <c r="K5" s="660"/>
      <c r="L5" s="660"/>
      <c r="M5" s="660"/>
      <c r="N5" s="660"/>
      <c r="O5" s="660"/>
      <c r="P5" s="660"/>
      <c r="Q5" s="659"/>
      <c r="R5" s="3612"/>
    </row>
    <row r="6" spans="1:18" s="2794" customFormat="1" ht="11.1" customHeight="1">
      <c r="A6" s="3610"/>
      <c r="B6" s="388"/>
      <c r="C6" s="1036"/>
      <c r="D6" s="657"/>
      <c r="E6" s="1036"/>
      <c r="F6" s="1036"/>
      <c r="G6" s="660"/>
      <c r="H6" s="389" t="s">
        <v>2461</v>
      </c>
      <c r="I6" s="660"/>
      <c r="J6" s="659"/>
      <c r="K6" s="1036"/>
      <c r="L6" s="657"/>
      <c r="M6" s="657"/>
      <c r="N6" s="657"/>
      <c r="O6" s="657"/>
      <c r="P6" s="1036"/>
      <c r="Q6" s="1036"/>
      <c r="R6" s="3612"/>
    </row>
    <row r="7" spans="1:18" s="2794" customFormat="1" ht="11.1" customHeight="1">
      <c r="A7" s="3610"/>
      <c r="B7" s="388"/>
      <c r="C7" s="1036"/>
      <c r="D7" s="657"/>
      <c r="E7" s="1036"/>
      <c r="F7" s="1036"/>
      <c r="G7" s="660"/>
      <c r="H7" s="389" t="s">
        <v>2462</v>
      </c>
      <c r="I7" s="660"/>
      <c r="J7" s="659"/>
      <c r="K7" s="1036"/>
      <c r="L7" s="660"/>
      <c r="M7" s="660"/>
      <c r="N7" s="390" t="s">
        <v>2463</v>
      </c>
      <c r="O7" s="660"/>
      <c r="P7" s="659"/>
      <c r="Q7" s="1036"/>
      <c r="R7" s="3612"/>
    </row>
    <row r="8" spans="1:18" s="2794" customFormat="1" ht="11.1" customHeight="1">
      <c r="A8" s="3610"/>
      <c r="B8" s="388"/>
      <c r="C8" s="1036"/>
      <c r="D8" s="657"/>
      <c r="E8" s="1036"/>
      <c r="F8" s="1036"/>
      <c r="G8" s="1036"/>
      <c r="H8" s="1036"/>
      <c r="I8" s="1036"/>
      <c r="J8" s="391" t="s">
        <v>2464</v>
      </c>
      <c r="K8" s="391" t="s">
        <v>2465</v>
      </c>
      <c r="L8" s="1036"/>
      <c r="M8" s="1036"/>
      <c r="N8" s="1036"/>
      <c r="O8" s="1036"/>
      <c r="P8" s="1036"/>
      <c r="Q8" s="1036"/>
      <c r="R8" s="3612"/>
    </row>
    <row r="9" spans="1:18" s="2794" customFormat="1" ht="11.1" customHeight="1">
      <c r="A9" s="3610"/>
      <c r="B9" s="388"/>
      <c r="C9" s="1036"/>
      <c r="D9" s="657"/>
      <c r="E9" s="1036"/>
      <c r="F9" s="1036"/>
      <c r="G9" s="1036"/>
      <c r="H9" s="1036"/>
      <c r="I9" s="1036"/>
      <c r="J9" s="391" t="s">
        <v>2466</v>
      </c>
      <c r="K9" s="391" t="s">
        <v>2467</v>
      </c>
      <c r="L9" s="1036"/>
      <c r="M9" s="1036"/>
      <c r="N9" s="1036"/>
      <c r="O9" s="1036"/>
      <c r="P9" s="1036"/>
      <c r="Q9" s="1036"/>
      <c r="R9" s="3612"/>
    </row>
    <row r="10" spans="1:18" s="2794" customFormat="1" ht="11.1" customHeight="1">
      <c r="A10" s="3610"/>
      <c r="B10" s="388"/>
      <c r="C10" s="1036"/>
      <c r="D10" s="657"/>
      <c r="E10" s="1036"/>
      <c r="F10" s="1036"/>
      <c r="G10" s="1036"/>
      <c r="H10" s="1036"/>
      <c r="I10" s="391" t="s">
        <v>2468</v>
      </c>
      <c r="J10" s="391" t="s">
        <v>2469</v>
      </c>
      <c r="K10" s="391" t="s">
        <v>2470</v>
      </c>
      <c r="L10" s="1036"/>
      <c r="M10" s="1036"/>
      <c r="N10" s="1036"/>
      <c r="O10" s="391" t="s">
        <v>2471</v>
      </c>
      <c r="P10" s="1036"/>
      <c r="Q10" s="1036"/>
      <c r="R10" s="3612"/>
    </row>
    <row r="11" spans="1:18" s="2794" customFormat="1" ht="11.1" customHeight="1">
      <c r="A11" s="3610"/>
      <c r="B11" s="388"/>
      <c r="C11" s="1036"/>
      <c r="D11" s="657"/>
      <c r="E11" s="1036"/>
      <c r="F11" s="391" t="s">
        <v>2472</v>
      </c>
      <c r="G11" s="1036"/>
      <c r="H11" s="1036"/>
      <c r="I11" s="391" t="s">
        <v>2473</v>
      </c>
      <c r="J11" s="391" t="s">
        <v>2474</v>
      </c>
      <c r="K11" s="391" t="s">
        <v>2475</v>
      </c>
      <c r="L11" s="1036"/>
      <c r="M11" s="1036"/>
      <c r="N11" s="1036"/>
      <c r="O11" s="391" t="s">
        <v>2476</v>
      </c>
      <c r="P11" s="1036"/>
      <c r="Q11" s="1036"/>
      <c r="R11" s="3612"/>
    </row>
    <row r="12" spans="1:18" s="2794" customFormat="1" ht="11.1" customHeight="1">
      <c r="A12" s="3610"/>
      <c r="B12" s="388"/>
      <c r="C12" s="1036"/>
      <c r="D12" s="657"/>
      <c r="E12" s="1036"/>
      <c r="F12" s="391" t="s">
        <v>2477</v>
      </c>
      <c r="G12" s="1036"/>
      <c r="H12" s="391" t="s">
        <v>2478</v>
      </c>
      <c r="I12" s="391" t="s">
        <v>2479</v>
      </c>
      <c r="J12" s="391" t="s">
        <v>2480</v>
      </c>
      <c r="K12" s="391" t="s">
        <v>2481</v>
      </c>
      <c r="L12" s="1036"/>
      <c r="M12" s="1036"/>
      <c r="N12" s="391" t="s">
        <v>2482</v>
      </c>
      <c r="O12" s="391" t="s">
        <v>2483</v>
      </c>
      <c r="P12" s="1036"/>
      <c r="Q12" s="1036"/>
      <c r="R12" s="3612"/>
    </row>
    <row r="13" spans="1:18" s="2794" customFormat="1" ht="11.1" customHeight="1">
      <c r="A13" s="3610"/>
      <c r="B13" s="388"/>
      <c r="C13" s="1036"/>
      <c r="D13" s="657"/>
      <c r="E13" s="1036"/>
      <c r="F13" s="391" t="s">
        <v>2484</v>
      </c>
      <c r="G13" s="391" t="s">
        <v>2478</v>
      </c>
      <c r="H13" s="391" t="s">
        <v>2485</v>
      </c>
      <c r="I13" s="391" t="s">
        <v>2486</v>
      </c>
      <c r="J13" s="391" t="s">
        <v>2487</v>
      </c>
      <c r="K13" s="391" t="s">
        <v>2488</v>
      </c>
      <c r="L13" s="391" t="s">
        <v>625</v>
      </c>
      <c r="M13" s="391" t="s">
        <v>2489</v>
      </c>
      <c r="N13" s="391" t="s">
        <v>2477</v>
      </c>
      <c r="O13" s="391" t="s">
        <v>2490</v>
      </c>
      <c r="P13" s="1036"/>
      <c r="Q13" s="1036"/>
      <c r="R13" s="3612"/>
    </row>
    <row r="14" spans="1:18" s="2794" customFormat="1" ht="11.1" customHeight="1">
      <c r="A14" s="3610"/>
      <c r="B14" s="393" t="s">
        <v>1181</v>
      </c>
      <c r="C14" s="391" t="s">
        <v>8</v>
      </c>
      <c r="D14" s="657"/>
      <c r="E14" s="1036"/>
      <c r="F14" s="391" t="s">
        <v>9</v>
      </c>
      <c r="G14" s="391" t="s">
        <v>2487</v>
      </c>
      <c r="H14" s="391" t="s">
        <v>2491</v>
      </c>
      <c r="I14" s="391" t="s">
        <v>2492</v>
      </c>
      <c r="J14" s="391" t="s">
        <v>2493</v>
      </c>
      <c r="K14" s="391" t="s">
        <v>2466</v>
      </c>
      <c r="L14" s="391" t="s">
        <v>2494</v>
      </c>
      <c r="M14" s="391" t="s">
        <v>2491</v>
      </c>
      <c r="N14" s="391" t="s">
        <v>2484</v>
      </c>
      <c r="O14" s="391" t="s">
        <v>2495</v>
      </c>
      <c r="P14" s="391" t="s">
        <v>2489</v>
      </c>
      <c r="Q14" s="391" t="s">
        <v>7</v>
      </c>
      <c r="R14" s="3612"/>
    </row>
    <row r="15" spans="1:18" s="2794" customFormat="1" ht="11.1" customHeight="1">
      <c r="A15" s="3610"/>
      <c r="B15" s="393" t="s">
        <v>12</v>
      </c>
      <c r="C15" s="391" t="s">
        <v>13</v>
      </c>
      <c r="D15" s="394" t="s">
        <v>2496</v>
      </c>
      <c r="E15" s="1036"/>
      <c r="F15" s="391" t="s">
        <v>15</v>
      </c>
      <c r="G15" s="391" t="s">
        <v>2497</v>
      </c>
      <c r="H15" s="391" t="s">
        <v>2498</v>
      </c>
      <c r="I15" s="391" t="s">
        <v>2499</v>
      </c>
      <c r="J15" s="391" t="s">
        <v>2498</v>
      </c>
      <c r="K15" s="391" t="s">
        <v>2469</v>
      </c>
      <c r="L15" s="391" t="s">
        <v>2500</v>
      </c>
      <c r="M15" s="391" t="s">
        <v>2498</v>
      </c>
      <c r="N15" s="391" t="s">
        <v>2501</v>
      </c>
      <c r="O15" s="391" t="s">
        <v>2502</v>
      </c>
      <c r="P15" s="391" t="s">
        <v>2503</v>
      </c>
      <c r="Q15" s="391" t="s">
        <v>12</v>
      </c>
      <c r="R15" s="3612"/>
    </row>
    <row r="16" spans="1:18" s="2794" customFormat="1" ht="11.1" customHeight="1" thickBot="1">
      <c r="A16" s="3610"/>
      <c r="B16" s="395"/>
      <c r="C16" s="659"/>
      <c r="D16" s="396" t="s">
        <v>21</v>
      </c>
      <c r="E16" s="659"/>
      <c r="F16" s="397" t="s">
        <v>22</v>
      </c>
      <c r="G16" s="397" t="s">
        <v>23</v>
      </c>
      <c r="H16" s="397" t="s">
        <v>168</v>
      </c>
      <c r="I16" s="397" t="s">
        <v>24</v>
      </c>
      <c r="J16" s="397" t="s">
        <v>25</v>
      </c>
      <c r="K16" s="397" t="s">
        <v>26</v>
      </c>
      <c r="L16" s="397" t="s">
        <v>322</v>
      </c>
      <c r="M16" s="397" t="s">
        <v>689</v>
      </c>
      <c r="N16" s="397" t="s">
        <v>690</v>
      </c>
      <c r="O16" s="397" t="s">
        <v>1930</v>
      </c>
      <c r="P16" s="397" t="s">
        <v>1931</v>
      </c>
      <c r="Q16" s="659"/>
      <c r="R16" s="3612"/>
    </row>
    <row r="17" spans="1:19" s="2794" customFormat="1" ht="11.1" customHeight="1">
      <c r="A17" s="3610"/>
      <c r="B17" s="388"/>
      <c r="C17" s="1036"/>
      <c r="D17" s="657"/>
      <c r="E17" s="1036"/>
      <c r="F17" s="398"/>
      <c r="G17" s="399"/>
      <c r="H17" s="399"/>
      <c r="I17" s="399"/>
      <c r="J17" s="399"/>
      <c r="K17" s="399"/>
      <c r="L17" s="399"/>
      <c r="M17" s="399"/>
      <c r="N17" s="399"/>
      <c r="O17" s="400"/>
      <c r="P17" s="1036"/>
      <c r="Q17" s="1036"/>
      <c r="R17" s="333"/>
    </row>
    <row r="18" spans="1:19" s="2794" customFormat="1" ht="11.1" customHeight="1">
      <c r="A18" s="3610"/>
      <c r="B18" s="388"/>
      <c r="C18" s="1036"/>
      <c r="D18" s="394" t="s">
        <v>2504</v>
      </c>
      <c r="E18" s="1036"/>
      <c r="F18" s="401"/>
      <c r="G18" s="1036"/>
      <c r="H18" s="1036"/>
      <c r="I18" s="1036"/>
      <c r="J18" s="1036"/>
      <c r="K18" s="1036"/>
      <c r="L18" s="1036"/>
      <c r="M18" s="1036"/>
      <c r="N18" s="1036"/>
      <c r="O18" s="402" t="s">
        <v>2505</v>
      </c>
      <c r="P18" s="1036"/>
      <c r="Q18" s="1036"/>
      <c r="R18" s="333"/>
      <c r="S18" s="2794" t="s">
        <v>13</v>
      </c>
    </row>
    <row r="19" spans="1:19" s="2794" customFormat="1" ht="11.1" customHeight="1">
      <c r="A19" s="3610"/>
      <c r="B19" s="403">
        <v>1</v>
      </c>
      <c r="C19" s="659"/>
      <c r="D19" s="389" t="s">
        <v>2506</v>
      </c>
      <c r="E19" s="404" t="s">
        <v>2483</v>
      </c>
      <c r="F19" s="405"/>
      <c r="G19" s="406"/>
      <c r="H19" s="406"/>
      <c r="I19" s="406"/>
      <c r="J19" s="406"/>
      <c r="K19" s="406"/>
      <c r="L19" s="406"/>
      <c r="M19" s="406"/>
      <c r="N19" s="406"/>
      <c r="O19" s="407"/>
      <c r="P19" s="406"/>
      <c r="Q19" s="408">
        <v>1</v>
      </c>
      <c r="R19" s="333"/>
    </row>
    <row r="20" spans="1:19" s="2794" customFormat="1" ht="11.1" customHeight="1">
      <c r="A20" s="3020"/>
      <c r="B20" s="403">
        <v>2</v>
      </c>
      <c r="C20" s="659"/>
      <c r="D20" s="389" t="s">
        <v>2507</v>
      </c>
      <c r="E20" s="389" t="s">
        <v>2483</v>
      </c>
      <c r="F20" s="409"/>
      <c r="G20" s="410"/>
      <c r="H20" s="410"/>
      <c r="I20" s="410"/>
      <c r="J20" s="410"/>
      <c r="K20" s="410"/>
      <c r="L20" s="410"/>
      <c r="M20" s="410"/>
      <c r="N20" s="410"/>
      <c r="O20" s="407"/>
      <c r="P20" s="406"/>
      <c r="Q20" s="408">
        <v>2</v>
      </c>
      <c r="R20" s="333"/>
      <c r="S20" s="2794">
        <f>SUM(F20:J20)-K20-N20</f>
        <v>0</v>
      </c>
    </row>
    <row r="21" spans="1:19" s="2794" customFormat="1" ht="11.1" customHeight="1">
      <c r="A21" s="3020"/>
      <c r="B21" s="403">
        <v>3</v>
      </c>
      <c r="C21" s="659"/>
      <c r="D21" s="389" t="s">
        <v>2508</v>
      </c>
      <c r="E21" s="389" t="s">
        <v>2483</v>
      </c>
      <c r="F21" s="405"/>
      <c r="G21" s="410"/>
      <c r="H21" s="410"/>
      <c r="I21" s="410"/>
      <c r="J21" s="410"/>
      <c r="K21" s="410"/>
      <c r="L21" s="410"/>
      <c r="M21" s="410"/>
      <c r="N21" s="410"/>
      <c r="O21" s="407"/>
      <c r="P21" s="406"/>
      <c r="Q21" s="408">
        <v>3</v>
      </c>
      <c r="R21" s="333"/>
      <c r="S21" s="2794">
        <f>SUM(F21:J21)-K21-N21</f>
        <v>0</v>
      </c>
    </row>
    <row r="22" spans="1:19" s="2794" customFormat="1" ht="11.1" customHeight="1">
      <c r="A22" s="3020"/>
      <c r="B22" s="403">
        <v>4</v>
      </c>
      <c r="C22" s="659"/>
      <c r="D22" s="389" t="s">
        <v>2509</v>
      </c>
      <c r="E22" s="389" t="s">
        <v>2483</v>
      </c>
      <c r="F22" s="405"/>
      <c r="G22" s="410"/>
      <c r="H22" s="410"/>
      <c r="I22" s="410"/>
      <c r="J22" s="410"/>
      <c r="K22" s="410"/>
      <c r="L22" s="410"/>
      <c r="M22" s="410"/>
      <c r="N22" s="410"/>
      <c r="O22" s="407"/>
      <c r="P22" s="406"/>
      <c r="Q22" s="408">
        <v>4</v>
      </c>
      <c r="R22" s="333"/>
      <c r="S22" s="2794">
        <f t="shared" ref="S22:S29" si="0">SUM(F22:J22)-K22-N22</f>
        <v>0</v>
      </c>
    </row>
    <row r="23" spans="1:19" s="2794" customFormat="1" ht="11.1" customHeight="1">
      <c r="A23" s="3020"/>
      <c r="B23" s="403">
        <v>5</v>
      </c>
      <c r="C23" s="397" t="s">
        <v>614</v>
      </c>
      <c r="D23" s="389" t="s">
        <v>2510</v>
      </c>
      <c r="E23" s="389" t="s">
        <v>2483</v>
      </c>
      <c r="F23" s="405">
        <f>SUM(F19:F22)</f>
        <v>0</v>
      </c>
      <c r="G23" s="406">
        <f>SUM(G20:G22)</f>
        <v>0</v>
      </c>
      <c r="H23" s="406">
        <v>0</v>
      </c>
      <c r="I23" s="406">
        <f t="shared" ref="I23:O23" si="1">SUM(I20:I22)</f>
        <v>0</v>
      </c>
      <c r="J23" s="406">
        <f t="shared" si="1"/>
        <v>0</v>
      </c>
      <c r="K23" s="406">
        <f t="shared" si="1"/>
        <v>0</v>
      </c>
      <c r="L23" s="406">
        <f t="shared" si="1"/>
        <v>0</v>
      </c>
      <c r="M23" s="406">
        <f t="shared" si="1"/>
        <v>0</v>
      </c>
      <c r="N23" s="406">
        <f t="shared" si="1"/>
        <v>0</v>
      </c>
      <c r="O23" s="407">
        <f t="shared" si="1"/>
        <v>0</v>
      </c>
      <c r="P23" s="406"/>
      <c r="Q23" s="408">
        <v>5</v>
      </c>
      <c r="R23" s="333"/>
      <c r="S23" s="2794">
        <f t="shared" si="0"/>
        <v>0</v>
      </c>
    </row>
    <row r="24" spans="1:19" s="2794" customFormat="1" ht="11.1" customHeight="1">
      <c r="A24" s="3020"/>
      <c r="B24" s="403">
        <v>6</v>
      </c>
      <c r="C24" s="397" t="s">
        <v>614</v>
      </c>
      <c r="D24" s="389" t="s">
        <v>2511</v>
      </c>
      <c r="E24" s="660"/>
      <c r="F24" s="405"/>
      <c r="G24" s="406"/>
      <c r="H24" s="406"/>
      <c r="I24" s="406"/>
      <c r="J24" s="406"/>
      <c r="K24" s="406"/>
      <c r="L24" s="406"/>
      <c r="M24" s="406"/>
      <c r="N24" s="406"/>
      <c r="O24" s="411"/>
      <c r="P24" s="406"/>
      <c r="Q24" s="408">
        <v>6</v>
      </c>
      <c r="R24" s="333"/>
      <c r="S24" s="2794">
        <f t="shared" si="0"/>
        <v>0</v>
      </c>
    </row>
    <row r="25" spans="1:19" s="2794" customFormat="1" ht="11.1" customHeight="1">
      <c r="A25" s="3020"/>
      <c r="B25" s="403">
        <v>7</v>
      </c>
      <c r="C25" s="397" t="s">
        <v>614</v>
      </c>
      <c r="D25" s="389" t="s">
        <v>2512</v>
      </c>
      <c r="E25" s="412" t="s">
        <v>2513</v>
      </c>
      <c r="F25" s="405"/>
      <c r="G25" s="406"/>
      <c r="H25" s="406"/>
      <c r="I25" s="406"/>
      <c r="J25" s="406"/>
      <c r="K25" s="406"/>
      <c r="L25" s="406"/>
      <c r="M25" s="406"/>
      <c r="N25" s="406"/>
      <c r="O25" s="413"/>
      <c r="P25" s="406"/>
      <c r="Q25" s="408">
        <v>7</v>
      </c>
      <c r="R25" s="333"/>
      <c r="S25" s="2794">
        <f t="shared" si="0"/>
        <v>0</v>
      </c>
    </row>
    <row r="26" spans="1:19" s="2794" customFormat="1" ht="11.1" customHeight="1">
      <c r="A26" s="3020"/>
      <c r="B26" s="403">
        <v>8</v>
      </c>
      <c r="C26" s="397" t="s">
        <v>614</v>
      </c>
      <c r="D26" s="389" t="s">
        <v>2514</v>
      </c>
      <c r="E26" s="660"/>
      <c r="F26" s="405">
        <f>SUM(F23:F25)</f>
        <v>0</v>
      </c>
      <c r="G26" s="406">
        <f>SUM(G23:G25)</f>
        <v>0</v>
      </c>
      <c r="H26" s="406">
        <v>0</v>
      </c>
      <c r="I26" s="406">
        <f t="shared" ref="I26:N26" si="2">SUM(I23:I25)</f>
        <v>0</v>
      </c>
      <c r="J26" s="406">
        <f t="shared" si="2"/>
        <v>0</v>
      </c>
      <c r="K26" s="406">
        <f t="shared" si="2"/>
        <v>0</v>
      </c>
      <c r="L26" s="406">
        <f t="shared" si="2"/>
        <v>0</v>
      </c>
      <c r="M26" s="406">
        <f t="shared" si="2"/>
        <v>0</v>
      </c>
      <c r="N26" s="406">
        <f t="shared" si="2"/>
        <v>0</v>
      </c>
      <c r="O26" s="407">
        <f>SUM(O23:O25)</f>
        <v>0</v>
      </c>
      <c r="P26" s="406"/>
      <c r="Q26" s="408">
        <v>8</v>
      </c>
      <c r="R26" s="333"/>
      <c r="S26" s="2794">
        <f t="shared" si="0"/>
        <v>0</v>
      </c>
    </row>
    <row r="27" spans="1:19" s="2794" customFormat="1" ht="11.1" customHeight="1">
      <c r="A27" s="3020"/>
      <c r="B27" s="403">
        <v>9</v>
      </c>
      <c r="C27" s="397" t="s">
        <v>614</v>
      </c>
      <c r="D27" s="389" t="s">
        <v>2515</v>
      </c>
      <c r="E27" s="660"/>
      <c r="F27" s="405"/>
      <c r="G27" s="406"/>
      <c r="H27" s="406"/>
      <c r="I27" s="406"/>
      <c r="J27" s="406"/>
      <c r="K27" s="406"/>
      <c r="L27" s="406"/>
      <c r="M27" s="406"/>
      <c r="N27" s="406"/>
      <c r="O27" s="413" t="s">
        <v>370</v>
      </c>
      <c r="P27" s="406"/>
      <c r="Q27" s="408">
        <v>9</v>
      </c>
      <c r="R27" s="333"/>
      <c r="S27" s="2794">
        <f t="shared" si="0"/>
        <v>0</v>
      </c>
    </row>
    <row r="28" spans="1:19" s="2794" customFormat="1" ht="11.1" customHeight="1">
      <c r="A28" s="3020"/>
      <c r="B28" s="388"/>
      <c r="C28" s="1036"/>
      <c r="D28" s="414" t="s">
        <v>2516</v>
      </c>
      <c r="E28" s="657"/>
      <c r="F28" s="401"/>
      <c r="G28" s="1036"/>
      <c r="H28" s="1036"/>
      <c r="I28" s="1036"/>
      <c r="J28" s="1036"/>
      <c r="K28" s="1036"/>
      <c r="L28" s="1036"/>
      <c r="M28" s="1036"/>
      <c r="N28" s="1036"/>
      <c r="O28" s="415"/>
      <c r="P28" s="1036"/>
      <c r="Q28" s="1036"/>
      <c r="R28" s="333"/>
      <c r="S28" s="2794">
        <f t="shared" si="0"/>
        <v>0</v>
      </c>
    </row>
    <row r="29" spans="1:19" s="2794" customFormat="1" ht="11.1" customHeight="1" thickBot="1">
      <c r="A29" s="3020"/>
      <c r="B29" s="403">
        <v>10</v>
      </c>
      <c r="C29" s="397" t="s">
        <v>614</v>
      </c>
      <c r="D29" s="389" t="s">
        <v>2517</v>
      </c>
      <c r="E29" s="660"/>
      <c r="F29" s="416">
        <f>SUM(F26:F27)</f>
        <v>0</v>
      </c>
      <c r="G29" s="417">
        <f>SUM(G26:G27)</f>
        <v>0</v>
      </c>
      <c r="H29" s="417">
        <f t="shared" ref="H29:N29" si="3">SUM(H26:H27)</f>
        <v>0</v>
      </c>
      <c r="I29" s="417">
        <f t="shared" si="3"/>
        <v>0</v>
      </c>
      <c r="J29" s="417">
        <f t="shared" si="3"/>
        <v>0</v>
      </c>
      <c r="K29" s="417">
        <f t="shared" si="3"/>
        <v>0</v>
      </c>
      <c r="L29" s="417">
        <f t="shared" si="3"/>
        <v>0</v>
      </c>
      <c r="M29" s="417">
        <f t="shared" si="3"/>
        <v>0</v>
      </c>
      <c r="N29" s="417">
        <f t="shared" si="3"/>
        <v>0</v>
      </c>
      <c r="O29" s="418">
        <f>SUM(O26:O27)</f>
        <v>0</v>
      </c>
      <c r="P29" s="406">
        <v>0</v>
      </c>
      <c r="Q29" s="408">
        <v>10</v>
      </c>
      <c r="R29" s="333"/>
      <c r="S29" s="2794">
        <f t="shared" si="0"/>
        <v>0</v>
      </c>
    </row>
    <row r="30" spans="1:19" s="2794" customFormat="1" ht="11.1" customHeight="1">
      <c r="A30" s="3020"/>
      <c r="B30" s="419"/>
      <c r="C30" s="657"/>
      <c r="D30" s="657"/>
      <c r="E30" s="657"/>
      <c r="F30" s="657"/>
      <c r="G30" s="657"/>
      <c r="H30" s="657"/>
      <c r="I30" s="657"/>
      <c r="J30" s="657"/>
      <c r="K30" s="657"/>
      <c r="L30" s="657"/>
      <c r="M30" s="657"/>
      <c r="N30" s="657"/>
      <c r="O30" s="657"/>
      <c r="P30" s="657"/>
      <c r="Q30" s="1036"/>
      <c r="R30" s="333"/>
    </row>
    <row r="31" spans="1:19" s="2794" customFormat="1" ht="11.1" customHeight="1">
      <c r="A31" s="3020"/>
      <c r="B31" s="420" t="s">
        <v>2518</v>
      </c>
      <c r="C31" s="421"/>
      <c r="D31" s="421"/>
      <c r="E31" s="421"/>
      <c r="F31" s="421"/>
      <c r="G31" s="421"/>
      <c r="H31" s="421"/>
      <c r="I31" s="421"/>
      <c r="J31" s="421"/>
      <c r="K31" s="421"/>
      <c r="L31" s="421"/>
      <c r="M31" s="421"/>
      <c r="N31" s="421"/>
      <c r="O31" s="421"/>
      <c r="P31" s="421"/>
      <c r="Q31" s="422"/>
      <c r="R31" s="333"/>
    </row>
    <row r="32" spans="1:19" s="2794" customFormat="1" ht="11.1" customHeight="1">
      <c r="A32" s="3020"/>
      <c r="B32" s="388"/>
      <c r="C32" s="1036"/>
      <c r="D32" s="657"/>
      <c r="E32" s="1036"/>
      <c r="F32" s="1036"/>
      <c r="G32" s="1036"/>
      <c r="H32" s="1036"/>
      <c r="I32" s="1036"/>
      <c r="J32" s="1036"/>
      <c r="K32" s="657"/>
      <c r="L32" s="657"/>
      <c r="M32" s="657"/>
      <c r="N32" s="657"/>
      <c r="O32" s="1036"/>
      <c r="P32" s="1036"/>
      <c r="Q32" s="1036"/>
      <c r="R32" s="333"/>
    </row>
    <row r="33" spans="1:18" s="2794" customFormat="1" ht="11.1" customHeight="1">
      <c r="A33" s="3020"/>
      <c r="B33" s="388"/>
      <c r="C33" s="1036"/>
      <c r="D33" s="657"/>
      <c r="E33" s="1036"/>
      <c r="F33" s="1036"/>
      <c r="G33" s="1036"/>
      <c r="H33" s="1036"/>
      <c r="I33" s="1036"/>
      <c r="J33" s="1036"/>
      <c r="K33" s="423" t="s">
        <v>2519</v>
      </c>
      <c r="L33" s="424"/>
      <c r="M33" s="424"/>
      <c r="N33" s="424"/>
      <c r="O33" s="425"/>
      <c r="P33" s="1036"/>
      <c r="Q33" s="1036"/>
      <c r="R33" s="333"/>
    </row>
    <row r="34" spans="1:18" s="2794" customFormat="1" ht="11.1" customHeight="1">
      <c r="A34" s="3020"/>
      <c r="B34" s="388"/>
      <c r="C34" s="1036"/>
      <c r="D34" s="657"/>
      <c r="E34" s="1036"/>
      <c r="F34" s="1036"/>
      <c r="G34" s="391" t="s">
        <v>2520</v>
      </c>
      <c r="H34" s="391" t="s">
        <v>2520</v>
      </c>
      <c r="I34" s="391" t="s">
        <v>2520</v>
      </c>
      <c r="J34" s="391" t="s">
        <v>2520</v>
      </c>
      <c r="K34" s="1036"/>
      <c r="L34" s="1036"/>
      <c r="M34" s="1036"/>
      <c r="N34" s="1036"/>
      <c r="O34" s="1036"/>
      <c r="P34" s="1036"/>
      <c r="Q34" s="1036"/>
      <c r="R34" s="333"/>
    </row>
    <row r="35" spans="1:18" s="2794" customFormat="1" ht="11.1" customHeight="1">
      <c r="A35" s="3020"/>
      <c r="B35" s="388"/>
      <c r="C35" s="1036"/>
      <c r="D35" s="657"/>
      <c r="E35" s="1036"/>
      <c r="F35" s="1036"/>
      <c r="G35" s="391" t="s">
        <v>2521</v>
      </c>
      <c r="H35" s="391" t="s">
        <v>2522</v>
      </c>
      <c r="I35" s="391" t="s">
        <v>2523</v>
      </c>
      <c r="J35" s="391" t="s">
        <v>2524</v>
      </c>
      <c r="K35" s="1036"/>
      <c r="L35" s="1036"/>
      <c r="M35" s="1036"/>
      <c r="N35" s="1036"/>
      <c r="O35" s="1036"/>
      <c r="P35" s="1036"/>
      <c r="Q35" s="1036"/>
      <c r="R35" s="333"/>
    </row>
    <row r="36" spans="1:18" s="2794" customFormat="1" ht="11.1" customHeight="1">
      <c r="A36" s="3609" t="s">
        <v>3261</v>
      </c>
      <c r="B36" s="393" t="s">
        <v>1181</v>
      </c>
      <c r="C36" s="391" t="s">
        <v>8</v>
      </c>
      <c r="D36" s="657"/>
      <c r="E36" s="1036"/>
      <c r="F36" s="391" t="s">
        <v>2525</v>
      </c>
      <c r="G36" s="391" t="s">
        <v>2494</v>
      </c>
      <c r="H36" s="391" t="s">
        <v>2494</v>
      </c>
      <c r="I36" s="391" t="s">
        <v>2494</v>
      </c>
      <c r="J36" s="391" t="s">
        <v>2494</v>
      </c>
      <c r="K36" s="1036"/>
      <c r="L36" s="1036"/>
      <c r="M36" s="1036"/>
      <c r="N36" s="1036"/>
      <c r="O36" s="1036"/>
      <c r="P36" s="1036"/>
      <c r="Q36" s="391" t="s">
        <v>1181</v>
      </c>
    </row>
    <row r="37" spans="1:18" s="2794" customFormat="1" ht="11.1" customHeight="1">
      <c r="A37" s="3609"/>
      <c r="B37" s="393" t="s">
        <v>12</v>
      </c>
      <c r="C37" s="391" t="s">
        <v>13</v>
      </c>
      <c r="D37" s="394" t="s">
        <v>2496</v>
      </c>
      <c r="E37" s="1036"/>
      <c r="F37" s="391" t="s">
        <v>2521</v>
      </c>
      <c r="G37" s="391" t="s">
        <v>2526</v>
      </c>
      <c r="H37" s="391" t="s">
        <v>2527</v>
      </c>
      <c r="I37" s="391" t="s">
        <v>2528</v>
      </c>
      <c r="J37" s="391" t="s">
        <v>2529</v>
      </c>
      <c r="K37" s="391">
        <v>2010</v>
      </c>
      <c r="L37" s="391">
        <v>2011</v>
      </c>
      <c r="M37" s="391">
        <v>2012</v>
      </c>
      <c r="N37" s="391">
        <v>2013</v>
      </c>
      <c r="O37" s="391">
        <v>2014</v>
      </c>
      <c r="P37" s="391" t="s">
        <v>117</v>
      </c>
      <c r="Q37" s="391" t="s">
        <v>12</v>
      </c>
      <c r="R37" s="2286"/>
    </row>
    <row r="38" spans="1:18" s="2794" customFormat="1" ht="11.1" customHeight="1" thickBot="1">
      <c r="A38" s="3609"/>
      <c r="B38" s="395"/>
      <c r="C38" s="659"/>
      <c r="D38" s="396" t="s">
        <v>21</v>
      </c>
      <c r="E38" s="659"/>
      <c r="F38" s="397" t="s">
        <v>22</v>
      </c>
      <c r="G38" s="397" t="s">
        <v>23</v>
      </c>
      <c r="H38" s="397" t="s">
        <v>168</v>
      </c>
      <c r="I38" s="397" t="s">
        <v>24</v>
      </c>
      <c r="J38" s="397" t="s">
        <v>25</v>
      </c>
      <c r="K38" s="397" t="s">
        <v>26</v>
      </c>
      <c r="L38" s="397" t="s">
        <v>322</v>
      </c>
      <c r="M38" s="397" t="s">
        <v>689</v>
      </c>
      <c r="N38" s="397" t="s">
        <v>690</v>
      </c>
      <c r="O38" s="397" t="s">
        <v>1930</v>
      </c>
      <c r="P38" s="397" t="s">
        <v>1931</v>
      </c>
      <c r="Q38" s="659"/>
      <c r="R38" s="2286"/>
    </row>
    <row r="39" spans="1:18" s="2794" customFormat="1" ht="11.1" customHeight="1">
      <c r="A39" s="3609"/>
      <c r="B39" s="403">
        <v>11</v>
      </c>
      <c r="C39" s="397" t="s">
        <v>614</v>
      </c>
      <c r="D39" s="389" t="s">
        <v>2530</v>
      </c>
      <c r="E39" s="659"/>
      <c r="F39" s="426"/>
      <c r="G39" s="427"/>
      <c r="H39" s="427"/>
      <c r="I39" s="427"/>
      <c r="J39" s="427"/>
      <c r="K39" s="428"/>
      <c r="L39" s="428"/>
      <c r="M39" s="428"/>
      <c r="N39" s="429"/>
      <c r="O39" s="429"/>
      <c r="P39" s="430">
        <f>SUM(F39:O39)</f>
        <v>0</v>
      </c>
      <c r="Q39" s="408">
        <v>11</v>
      </c>
      <c r="R39" s="2286"/>
    </row>
    <row r="40" spans="1:18" s="2794" customFormat="1" ht="11.1" customHeight="1">
      <c r="A40" s="3609"/>
      <c r="B40" s="403">
        <v>12</v>
      </c>
      <c r="C40" s="397" t="s">
        <v>614</v>
      </c>
      <c r="D40" s="389" t="s">
        <v>2531</v>
      </c>
      <c r="E40" s="659"/>
      <c r="F40" s="405"/>
      <c r="G40" s="659"/>
      <c r="H40" s="431"/>
      <c r="I40" s="659"/>
      <c r="J40" s="406"/>
      <c r="K40" s="659"/>
      <c r="L40" s="659"/>
      <c r="M40" s="659"/>
      <c r="N40" s="659"/>
      <c r="O40" s="659"/>
      <c r="P40" s="407">
        <v>0</v>
      </c>
      <c r="Q40" s="408">
        <v>12</v>
      </c>
      <c r="R40" s="2287" t="str">
        <f>"      Road Initials: UPRR  Year: 2013 "</f>
        <v xml:space="preserve">      Road Initials: UPRR  Year: 2013 </v>
      </c>
    </row>
    <row r="41" spans="1:18" s="2794" customFormat="1" ht="11.1" customHeight="1">
      <c r="A41" s="3609"/>
      <c r="B41" s="403">
        <v>13</v>
      </c>
      <c r="C41" s="397" t="s">
        <v>614</v>
      </c>
      <c r="D41" s="389" t="s">
        <v>2512</v>
      </c>
      <c r="E41" s="432" t="s">
        <v>2513</v>
      </c>
      <c r="F41" s="405"/>
      <c r="G41" s="659"/>
      <c r="H41" s="431"/>
      <c r="I41" s="659"/>
      <c r="J41" s="406"/>
      <c r="K41" s="659"/>
      <c r="L41" s="659"/>
      <c r="M41" s="659"/>
      <c r="N41" s="659"/>
      <c r="O41" s="659"/>
      <c r="P41" s="407">
        <v>0</v>
      </c>
      <c r="Q41" s="408">
        <v>13</v>
      </c>
      <c r="R41" s="3614" t="s">
        <v>3252</v>
      </c>
    </row>
    <row r="42" spans="1:18" s="2794" customFormat="1" ht="11.1" customHeight="1">
      <c r="A42" s="3609"/>
      <c r="B42" s="403">
        <v>14</v>
      </c>
      <c r="C42" s="397" t="s">
        <v>614</v>
      </c>
      <c r="D42" s="389" t="s">
        <v>2532</v>
      </c>
      <c r="E42" s="659"/>
      <c r="F42" s="405">
        <f>SUM(F39:F41)</f>
        <v>0</v>
      </c>
      <c r="G42" s="406">
        <f t="shared" ref="G42:P42" si="4">SUM(G39:G41)</f>
        <v>0</v>
      </c>
      <c r="H42" s="406">
        <f t="shared" si="4"/>
        <v>0</v>
      </c>
      <c r="I42" s="406">
        <f t="shared" si="4"/>
        <v>0</v>
      </c>
      <c r="J42" s="406">
        <f t="shared" si="4"/>
        <v>0</v>
      </c>
      <c r="K42" s="408">
        <f t="shared" si="4"/>
        <v>0</v>
      </c>
      <c r="L42" s="408">
        <f t="shared" si="4"/>
        <v>0</v>
      </c>
      <c r="M42" s="408">
        <f t="shared" si="4"/>
        <v>0</v>
      </c>
      <c r="N42" s="408">
        <f t="shared" si="4"/>
        <v>0</v>
      </c>
      <c r="O42" s="408">
        <f t="shared" si="4"/>
        <v>0</v>
      </c>
      <c r="P42" s="407">
        <f t="shared" si="4"/>
        <v>0</v>
      </c>
      <c r="Q42" s="408">
        <v>14</v>
      </c>
      <c r="R42" s="3615"/>
    </row>
    <row r="43" spans="1:18" s="2794" customFormat="1" ht="11.1" customHeight="1">
      <c r="A43" s="3609"/>
      <c r="B43" s="403">
        <v>15</v>
      </c>
      <c r="C43" s="397" t="s">
        <v>614</v>
      </c>
      <c r="D43" s="389" t="s">
        <v>2515</v>
      </c>
      <c r="E43" s="659"/>
      <c r="F43" s="405"/>
      <c r="G43" s="406"/>
      <c r="H43" s="406"/>
      <c r="I43" s="408"/>
      <c r="J43" s="406"/>
      <c r="K43" s="659"/>
      <c r="L43" s="408"/>
      <c r="M43" s="659"/>
      <c r="N43" s="659"/>
      <c r="O43" s="659"/>
      <c r="P43" s="407">
        <f>SUM(F43:O43)</f>
        <v>0</v>
      </c>
      <c r="Q43" s="408">
        <v>15</v>
      </c>
      <c r="R43" s="3615"/>
    </row>
    <row r="44" spans="1:18" s="2794" customFormat="1" ht="11.1" customHeight="1">
      <c r="A44" s="3609"/>
      <c r="B44" s="388"/>
      <c r="C44" s="391" t="s">
        <v>614</v>
      </c>
      <c r="D44" s="414" t="s">
        <v>2516</v>
      </c>
      <c r="E44" s="1036"/>
      <c r="F44" s="433"/>
      <c r="G44" s="434"/>
      <c r="H44" s="435"/>
      <c r="I44" s="1036"/>
      <c r="J44" s="434"/>
      <c r="K44" s="1036"/>
      <c r="L44" s="1036"/>
      <c r="M44" s="1036"/>
      <c r="N44" s="1036"/>
      <c r="O44" s="1036"/>
      <c r="P44" s="415"/>
      <c r="Q44" s="1036"/>
      <c r="R44" s="3615"/>
    </row>
    <row r="45" spans="1:18" s="2794" customFormat="1" ht="11.1" customHeight="1" thickBot="1">
      <c r="A45" s="3609"/>
      <c r="B45" s="403">
        <v>16</v>
      </c>
      <c r="C45" s="397" t="s">
        <v>614</v>
      </c>
      <c r="D45" s="389" t="s">
        <v>2533</v>
      </c>
      <c r="E45" s="659"/>
      <c r="F45" s="416">
        <f>SUM(F42:F43)</f>
        <v>0</v>
      </c>
      <c r="G45" s="417">
        <f t="shared" ref="G45:P45" si="5">SUM(G42:G43)</f>
        <v>0</v>
      </c>
      <c r="H45" s="417">
        <f t="shared" si="5"/>
        <v>0</v>
      </c>
      <c r="I45" s="417">
        <f t="shared" si="5"/>
        <v>0</v>
      </c>
      <c r="J45" s="417">
        <f t="shared" si="5"/>
        <v>0</v>
      </c>
      <c r="K45" s="436">
        <f t="shared" si="5"/>
        <v>0</v>
      </c>
      <c r="L45" s="436">
        <f t="shared" si="5"/>
        <v>0</v>
      </c>
      <c r="M45" s="436">
        <f t="shared" si="5"/>
        <v>0</v>
      </c>
      <c r="N45" s="436">
        <f t="shared" si="5"/>
        <v>0</v>
      </c>
      <c r="O45" s="436">
        <f t="shared" si="5"/>
        <v>0</v>
      </c>
      <c r="P45" s="437">
        <f t="shared" si="5"/>
        <v>0</v>
      </c>
      <c r="Q45" s="408">
        <v>16</v>
      </c>
      <c r="R45" s="3615"/>
    </row>
    <row r="46" spans="1:18" s="2794" customFormat="1" ht="11.1" customHeight="1">
      <c r="A46" s="3613"/>
      <c r="B46" s="1830"/>
      <c r="C46" s="394"/>
      <c r="D46" s="414"/>
      <c r="E46" s="657"/>
      <c r="F46" s="1831"/>
      <c r="G46" s="1831"/>
      <c r="H46" s="1831"/>
      <c r="I46" s="1831"/>
      <c r="J46" s="1831"/>
      <c r="K46" s="2021"/>
      <c r="L46" s="2021"/>
      <c r="M46" s="2021"/>
      <c r="N46" s="2021"/>
      <c r="O46" s="2021"/>
      <c r="P46" s="1831"/>
      <c r="Q46" s="2022"/>
      <c r="R46" s="3615"/>
    </row>
    <row r="47" spans="1:18" s="2794" customFormat="1" ht="11.1" customHeight="1">
      <c r="A47" s="3613"/>
      <c r="B47" s="1830"/>
      <c r="C47" s="1341" t="s">
        <v>3262</v>
      </c>
      <c r="D47" s="414"/>
      <c r="E47" s="657"/>
      <c r="F47" s="1831"/>
      <c r="G47" s="1831"/>
      <c r="H47" s="1831"/>
      <c r="I47" s="1831"/>
      <c r="J47" s="1831"/>
      <c r="K47" s="2021"/>
      <c r="L47" s="2021"/>
      <c r="M47" s="2021"/>
      <c r="N47" s="2021"/>
      <c r="O47" s="2021"/>
      <c r="P47" s="1831"/>
      <c r="Q47" s="2022"/>
      <c r="R47" s="3615"/>
    </row>
    <row r="48" spans="1:18" s="2794" customFormat="1" ht="11.1" customHeight="1">
      <c r="A48" s="3613"/>
      <c r="B48" s="1830"/>
      <c r="C48" s="1341"/>
      <c r="D48" s="414"/>
      <c r="E48" s="657"/>
      <c r="F48" s="1831"/>
      <c r="G48" s="1831"/>
      <c r="H48" s="1831"/>
      <c r="I48" s="1831"/>
      <c r="J48" s="1831"/>
      <c r="K48" s="2021"/>
      <c r="L48" s="2021"/>
      <c r="M48" s="2021"/>
      <c r="N48" s="2021"/>
      <c r="O48" s="2021"/>
      <c r="P48" s="1831"/>
      <c r="Q48" s="2022"/>
      <c r="R48" s="3615"/>
    </row>
    <row r="49" spans="1:18" s="2794" customFormat="1" ht="11.1" customHeight="1">
      <c r="A49" s="3613"/>
      <c r="B49" s="1830"/>
      <c r="C49" s="1341"/>
      <c r="D49" s="414"/>
      <c r="E49" s="657"/>
      <c r="F49" s="1831"/>
      <c r="G49" s="1831"/>
      <c r="H49" s="1831"/>
      <c r="I49" s="1831"/>
      <c r="J49" s="1831"/>
      <c r="K49" s="2021"/>
      <c r="L49" s="2021"/>
      <c r="M49" s="2021"/>
      <c r="N49" s="2021"/>
      <c r="O49" s="2021"/>
      <c r="P49" s="1831"/>
      <c r="Q49" s="2022"/>
      <c r="R49" s="3615"/>
    </row>
    <row r="50" spans="1:18" s="2794" customFormat="1" ht="11.1" customHeight="1">
      <c r="A50" s="3613"/>
      <c r="B50" s="1830"/>
      <c r="C50" s="394"/>
      <c r="D50" s="414"/>
      <c r="E50" s="657"/>
      <c r="F50" s="1831"/>
      <c r="G50" s="1831"/>
      <c r="H50" s="1831"/>
      <c r="I50" s="1831"/>
      <c r="J50" s="1831"/>
      <c r="K50" s="2021"/>
      <c r="L50" s="2021"/>
      <c r="M50" s="2021"/>
      <c r="N50" s="2021"/>
      <c r="O50" s="2021"/>
      <c r="P50" s="1831"/>
      <c r="Q50" s="2022"/>
      <c r="R50" s="3615"/>
    </row>
    <row r="51" spans="1:18" s="2794" customFormat="1" ht="11.1" customHeight="1">
      <c r="A51" s="3613"/>
      <c r="B51" s="1830"/>
      <c r="C51" s="394"/>
      <c r="D51" s="414"/>
      <c r="E51" s="657"/>
      <c r="F51" s="1831"/>
      <c r="G51" s="1831"/>
      <c r="H51" s="1831"/>
      <c r="I51" s="1831"/>
      <c r="J51" s="1831"/>
      <c r="K51" s="2021"/>
      <c r="L51" s="2021"/>
      <c r="M51" s="2021"/>
      <c r="N51" s="2021"/>
      <c r="O51" s="2021"/>
      <c r="P51" s="1831"/>
      <c r="Q51" s="2022"/>
      <c r="R51" s="3615"/>
    </row>
    <row r="52" spans="1:18" s="1525" customFormat="1" ht="9" customHeight="1">
      <c r="A52" s="3613"/>
      <c r="B52" s="2400"/>
      <c r="D52" s="1341"/>
      <c r="E52" s="2634"/>
      <c r="F52" s="2827"/>
      <c r="G52" s="2827"/>
      <c r="H52" s="2827"/>
      <c r="I52" s="2827"/>
      <c r="J52" s="2827"/>
      <c r="K52" s="3125"/>
      <c r="L52" s="3125"/>
      <c r="M52" s="3125"/>
      <c r="N52" s="3125"/>
      <c r="O52" s="3125"/>
      <c r="P52" s="2288"/>
      <c r="Q52" s="2289"/>
      <c r="R52" s="3615"/>
    </row>
    <row r="53" spans="1:18" s="1525" customFormat="1" ht="9" customHeight="1">
      <c r="A53" s="3610"/>
      <c r="B53" s="2400"/>
      <c r="C53" s="1341"/>
      <c r="D53" s="1341"/>
      <c r="E53" s="2634"/>
      <c r="F53" s="2827"/>
      <c r="G53" s="2827"/>
      <c r="H53" s="2827"/>
      <c r="I53" s="2827"/>
      <c r="J53" s="2827"/>
      <c r="K53" s="3125"/>
      <c r="L53" s="3125"/>
      <c r="M53" s="3125"/>
      <c r="N53" s="3125"/>
      <c r="O53" s="3125"/>
      <c r="P53" s="2288"/>
      <c r="Q53" s="2289"/>
      <c r="R53" s="3615"/>
    </row>
    <row r="54" spans="1:18" s="2794" customFormat="1" ht="9" customHeight="1">
      <c r="A54" s="3610"/>
      <c r="B54" s="387"/>
      <c r="C54" s="660"/>
      <c r="D54" s="660"/>
      <c r="E54" s="660"/>
      <c r="F54" s="660"/>
      <c r="G54" s="660"/>
      <c r="H54" s="660"/>
      <c r="I54" s="660"/>
      <c r="J54" s="660"/>
      <c r="K54" s="660"/>
      <c r="L54" s="660"/>
      <c r="M54" s="660"/>
      <c r="N54" s="660"/>
      <c r="O54" s="660"/>
      <c r="P54" s="660"/>
      <c r="Q54" s="659"/>
      <c r="R54" s="3615"/>
    </row>
    <row r="55" spans="1:18" s="2794" customFormat="1">
      <c r="A55" s="3610"/>
      <c r="R55" s="2290"/>
    </row>
    <row r="56" spans="1:18" s="2794" customFormat="1" ht="10.7" customHeight="1">
      <c r="A56" s="3020"/>
      <c r="R56" s="3020"/>
    </row>
    <row r="57" spans="1:18" s="2794" customFormat="1" ht="10.7" customHeight="1">
      <c r="A57" s="3020"/>
      <c r="R57" s="3020"/>
    </row>
    <row r="58" spans="1:18" s="2794" customFormat="1" ht="10.7" customHeight="1">
      <c r="A58" s="3020"/>
      <c r="R58" s="3020"/>
    </row>
    <row r="59" spans="1:18" s="2794" customFormat="1" ht="10.7" customHeight="1">
      <c r="A59" s="3020"/>
      <c r="R59" s="3020"/>
    </row>
    <row r="60" spans="1:18" s="2794" customFormat="1" ht="10.7" customHeight="1">
      <c r="A60" s="3020"/>
      <c r="R60" s="3020"/>
    </row>
    <row r="61" spans="1:18" s="2794" customFormat="1" ht="10.7" customHeight="1">
      <c r="A61" s="3020"/>
      <c r="R61" s="3020"/>
    </row>
    <row r="62" spans="1:18" s="2794" customFormat="1" ht="10.7" customHeight="1">
      <c r="A62" s="3020"/>
      <c r="R62" s="3020"/>
    </row>
    <row r="63" spans="1:18" s="2794" customFormat="1" ht="10.7" customHeight="1">
      <c r="A63" s="3020"/>
      <c r="R63" s="3020"/>
    </row>
    <row r="64" spans="1:18" s="2794" customFormat="1" ht="10.7" customHeight="1">
      <c r="A64" s="3020"/>
      <c r="R64" s="3020"/>
    </row>
    <row r="65" spans="1:18" s="2794" customFormat="1" ht="10.7" customHeight="1">
      <c r="A65" s="3020"/>
      <c r="R65" s="3020"/>
    </row>
    <row r="66" spans="1:18" s="2794" customFormat="1" ht="10.7" customHeight="1">
      <c r="A66" s="3020"/>
      <c r="R66" s="3020"/>
    </row>
    <row r="67" spans="1:18" s="2794" customFormat="1" ht="10.7" customHeight="1">
      <c r="A67" s="3020"/>
      <c r="R67" s="3020"/>
    </row>
    <row r="68" spans="1:18" s="2794" customFormat="1" ht="10.7" customHeight="1">
      <c r="A68" s="3020"/>
      <c r="R68" s="3020"/>
    </row>
    <row r="69" spans="1:18" s="2794" customFormat="1" ht="10.7" customHeight="1">
      <c r="A69" s="3020"/>
      <c r="R69" s="3020"/>
    </row>
    <row r="70" spans="1:18" s="2794" customFormat="1" ht="10.7" customHeight="1">
      <c r="A70" s="3020"/>
      <c r="R70" s="3020"/>
    </row>
    <row r="71" spans="1:18" s="2794" customFormat="1" ht="10.7" customHeight="1">
      <c r="A71" s="3020"/>
      <c r="R71" s="3020"/>
    </row>
    <row r="72" spans="1:18" s="2794" customFormat="1" ht="10.7" customHeight="1">
      <c r="A72" s="3020"/>
      <c r="R72" s="3020"/>
    </row>
    <row r="73" spans="1:18" s="2794" customFormat="1" ht="10.7" customHeight="1">
      <c r="A73" s="3020"/>
      <c r="R73" s="3020"/>
    </row>
    <row r="74" spans="1:18" s="2794" customFormat="1" ht="10.7" customHeight="1">
      <c r="A74" s="3020"/>
      <c r="R74" s="3020"/>
    </row>
    <row r="75" spans="1:18" s="2794" customFormat="1" ht="10.7" customHeight="1">
      <c r="A75" s="3020"/>
      <c r="R75" s="3020"/>
    </row>
    <row r="76" spans="1:18" s="2794" customFormat="1" ht="10.7" customHeight="1">
      <c r="A76" s="3020"/>
      <c r="R76" s="3020"/>
    </row>
    <row r="77" spans="1:18" s="2794" customFormat="1" ht="10.7" customHeight="1">
      <c r="A77" s="3020"/>
      <c r="R77" s="3020"/>
    </row>
    <row r="78" spans="1:18" s="2794" customFormat="1" ht="10.7" customHeight="1">
      <c r="A78" s="3020"/>
      <c r="R78" s="3020"/>
    </row>
    <row r="79" spans="1:18" s="2794" customFormat="1" ht="10.7" customHeight="1">
      <c r="A79" s="3020"/>
      <c r="R79" s="3020"/>
    </row>
    <row r="80" spans="1:18" s="2794" customFormat="1" ht="10.7" customHeight="1">
      <c r="A80" s="3020"/>
      <c r="R80" s="3020"/>
    </row>
    <row r="81" spans="1:18" s="2794" customFormat="1" ht="10.7" customHeight="1">
      <c r="A81" s="3020"/>
      <c r="R81" s="3020"/>
    </row>
    <row r="82" spans="1:18" s="2794" customFormat="1" ht="10.7" customHeight="1">
      <c r="A82" s="3020"/>
      <c r="R82" s="3020"/>
    </row>
    <row r="83" spans="1:18" s="2794" customFormat="1" ht="10.7" customHeight="1">
      <c r="A83" s="3020"/>
      <c r="R83" s="3020"/>
    </row>
    <row r="84" spans="1:18" s="2794" customFormat="1" ht="10.7" customHeight="1">
      <c r="A84" s="3020"/>
      <c r="R84" s="3020"/>
    </row>
    <row r="85" spans="1:18" s="2794" customFormat="1" ht="10.7" customHeight="1">
      <c r="A85" s="3020"/>
      <c r="R85" s="3020"/>
    </row>
    <row r="86" spans="1:18" s="2794" customFormat="1" ht="10.7" customHeight="1">
      <c r="A86" s="3020"/>
      <c r="R86" s="3020"/>
    </row>
    <row r="87" spans="1:18" s="2794" customFormat="1" ht="10.7" customHeight="1">
      <c r="A87" s="3020"/>
      <c r="R87" s="3020"/>
    </row>
    <row r="88" spans="1:18" s="2794" customFormat="1" ht="10.7" customHeight="1">
      <c r="A88" s="3020"/>
      <c r="R88" s="3020"/>
    </row>
    <row r="89" spans="1:18" s="2794" customFormat="1" ht="10.7" customHeight="1">
      <c r="A89" s="3020"/>
      <c r="R89" s="3020"/>
    </row>
    <row r="90" spans="1:18" s="2794" customFormat="1" ht="10.7" customHeight="1">
      <c r="A90" s="3020"/>
      <c r="R90" s="3020"/>
    </row>
    <row r="91" spans="1:18" s="2794" customFormat="1" ht="10.7" customHeight="1">
      <c r="A91" s="3020"/>
      <c r="R91" s="3020"/>
    </row>
    <row r="92" spans="1:18" s="2794" customFormat="1" ht="10.7" customHeight="1">
      <c r="A92" s="3020"/>
      <c r="R92" s="3020"/>
    </row>
    <row r="93" spans="1:18" s="2794" customFormat="1" ht="10.7" customHeight="1">
      <c r="A93" s="3020"/>
      <c r="R93" s="3020"/>
    </row>
    <row r="94" spans="1:18" s="2794" customFormat="1" ht="10.7" customHeight="1">
      <c r="A94" s="3020"/>
      <c r="R94" s="3020"/>
    </row>
    <row r="95" spans="1:18" s="2794" customFormat="1" ht="10.7" customHeight="1">
      <c r="A95" s="3020"/>
      <c r="R95" s="3020"/>
    </row>
    <row r="96" spans="1:18" s="2794" customFormat="1" ht="10.7" customHeight="1">
      <c r="A96" s="3020"/>
      <c r="R96" s="3020"/>
    </row>
    <row r="97" spans="1:18" s="2794" customFormat="1" ht="10.7" customHeight="1">
      <c r="A97" s="3020"/>
      <c r="R97" s="3020"/>
    </row>
    <row r="98" spans="1:18" s="2794" customFormat="1" ht="10.7" customHeight="1">
      <c r="A98" s="3020"/>
      <c r="R98" s="3020"/>
    </row>
    <row r="99" spans="1:18" s="2794" customFormat="1" ht="10.7" customHeight="1">
      <c r="A99" s="3020"/>
      <c r="R99" s="3020"/>
    </row>
    <row r="100" spans="1:18" s="2794" customFormat="1" ht="10.7" customHeight="1">
      <c r="A100" s="3020"/>
      <c r="R100" s="3020"/>
    </row>
    <row r="101" spans="1:18" s="2794" customFormat="1" ht="10.7" customHeight="1">
      <c r="A101" s="3020"/>
      <c r="R101" s="3020"/>
    </row>
    <row r="102" spans="1:18" s="2794" customFormat="1" ht="10.7" customHeight="1">
      <c r="A102" s="3020"/>
      <c r="R102" s="3020"/>
    </row>
    <row r="103" spans="1:18" s="2794" customFormat="1" ht="10.7" customHeight="1">
      <c r="A103" s="3020"/>
      <c r="R103" s="3020"/>
    </row>
    <row r="104" spans="1:18" s="2794" customFormat="1" ht="10.7" customHeight="1">
      <c r="A104" s="3020"/>
      <c r="R104" s="3020"/>
    </row>
    <row r="105" spans="1:18" s="2794" customFormat="1" ht="10.7" customHeight="1">
      <c r="A105" s="3020"/>
      <c r="R105" s="3020"/>
    </row>
    <row r="106" spans="1:18" s="2794" customFormat="1" ht="10.7" customHeight="1">
      <c r="A106" s="3020"/>
      <c r="R106" s="3020"/>
    </row>
    <row r="107" spans="1:18" s="2794" customFormat="1" ht="10.7" customHeight="1">
      <c r="A107" s="3020"/>
      <c r="R107" s="3020"/>
    </row>
    <row r="108" spans="1:18" s="2794" customFormat="1" ht="10.7" customHeight="1">
      <c r="A108" s="3020"/>
      <c r="R108" s="3020"/>
    </row>
    <row r="109" spans="1:18" s="2794" customFormat="1" ht="10.7" customHeight="1">
      <c r="A109" s="3020"/>
      <c r="R109" s="3020"/>
    </row>
    <row r="110" spans="1:18" s="2794" customFormat="1" ht="10.7" customHeight="1">
      <c r="A110" s="3020"/>
      <c r="R110" s="3020"/>
    </row>
    <row r="111" spans="1:18" s="2794" customFormat="1" ht="10.7" customHeight="1">
      <c r="A111" s="3020"/>
      <c r="R111" s="3020"/>
    </row>
    <row r="112" spans="1:18" s="2794" customFormat="1" ht="10.7" customHeight="1">
      <c r="A112" s="3020"/>
      <c r="R112" s="3020"/>
    </row>
    <row r="113" spans="1:18" s="2794" customFormat="1" ht="10.7" customHeight="1">
      <c r="A113" s="3020"/>
      <c r="R113" s="3020"/>
    </row>
    <row r="114" spans="1:18" s="2794" customFormat="1" ht="10.7" customHeight="1">
      <c r="A114" s="3020"/>
      <c r="R114" s="3020"/>
    </row>
    <row r="115" spans="1:18" s="2794" customFormat="1" ht="10.7" customHeight="1">
      <c r="A115" s="3020"/>
      <c r="R115" s="3020"/>
    </row>
    <row r="116" spans="1:18" s="2794" customFormat="1" ht="10.7" customHeight="1">
      <c r="A116" s="3020"/>
      <c r="R116" s="3020"/>
    </row>
    <row r="117" spans="1:18" s="2794" customFormat="1" ht="10.7" customHeight="1">
      <c r="A117" s="3020"/>
      <c r="R117" s="3020"/>
    </row>
    <row r="118" spans="1:18" s="2794" customFormat="1" ht="10.7" customHeight="1">
      <c r="A118" s="3020"/>
      <c r="R118" s="3020"/>
    </row>
    <row r="119" spans="1:18" s="2794" customFormat="1" ht="10.7" customHeight="1">
      <c r="A119" s="3020"/>
      <c r="R119" s="3020"/>
    </row>
    <row r="120" spans="1:18" s="2794" customFormat="1" ht="10.7" customHeight="1">
      <c r="A120" s="3020"/>
      <c r="R120" s="3020"/>
    </row>
    <row r="121" spans="1:18" s="2794" customFormat="1" ht="10.7" customHeight="1">
      <c r="A121" s="3020"/>
      <c r="R121" s="3020"/>
    </row>
    <row r="122" spans="1:18" s="2794" customFormat="1" ht="10.7" customHeight="1">
      <c r="A122" s="3020"/>
      <c r="R122" s="3020"/>
    </row>
    <row r="123" spans="1:18" s="2794" customFormat="1" ht="10.7" customHeight="1">
      <c r="A123" s="3020"/>
      <c r="R123" s="3020"/>
    </row>
    <row r="124" spans="1:18" s="2794" customFormat="1" ht="10.7" customHeight="1">
      <c r="A124" s="3020"/>
      <c r="R124" s="3020"/>
    </row>
    <row r="125" spans="1:18" s="2794" customFormat="1" ht="10.7" customHeight="1">
      <c r="A125" s="3020"/>
      <c r="R125" s="3020"/>
    </row>
    <row r="126" spans="1:18" s="2794" customFormat="1" ht="10.7" customHeight="1">
      <c r="A126" s="3020"/>
      <c r="R126" s="3020"/>
    </row>
    <row r="127" spans="1:18" s="2794" customFormat="1" ht="10.7" customHeight="1">
      <c r="A127" s="3020"/>
      <c r="R127" s="3020"/>
    </row>
    <row r="128" spans="1:18" s="2794" customFormat="1" ht="10.7" customHeight="1">
      <c r="A128" s="3020"/>
      <c r="R128" s="3020"/>
    </row>
    <row r="129" spans="1:18" s="2794" customFormat="1" ht="10.7" customHeight="1">
      <c r="A129" s="3020"/>
      <c r="R129" s="3020"/>
    </row>
    <row r="130" spans="1:18" s="2794" customFormat="1" ht="10.7" customHeight="1">
      <c r="A130" s="3020"/>
      <c r="R130" s="3020"/>
    </row>
    <row r="131" spans="1:18" s="2794" customFormat="1" ht="10.7" customHeight="1">
      <c r="A131" s="3020"/>
      <c r="R131" s="3020"/>
    </row>
    <row r="132" spans="1:18" s="2794" customFormat="1" ht="10.7" customHeight="1">
      <c r="A132" s="3020"/>
      <c r="R132" s="3020"/>
    </row>
    <row r="133" spans="1:18" s="2794" customFormat="1" ht="10.7" customHeight="1">
      <c r="A133" s="3020"/>
      <c r="R133" s="3020"/>
    </row>
    <row r="134" spans="1:18" s="2794" customFormat="1" ht="10.7" customHeight="1">
      <c r="A134" s="3020"/>
      <c r="R134" s="3020"/>
    </row>
    <row r="135" spans="1:18" s="2794" customFormat="1" ht="10.7" customHeight="1">
      <c r="A135" s="3020"/>
      <c r="R135" s="3020"/>
    </row>
    <row r="136" spans="1:18" s="2794" customFormat="1" ht="10.7" customHeight="1">
      <c r="A136" s="3020"/>
      <c r="R136" s="3020"/>
    </row>
    <row r="137" spans="1:18" s="2794" customFormat="1" ht="10.7" customHeight="1">
      <c r="A137" s="3020"/>
      <c r="R137" s="3020"/>
    </row>
    <row r="138" spans="1:18" s="2794" customFormat="1" ht="10.7" customHeight="1">
      <c r="A138" s="3020"/>
      <c r="R138" s="3020"/>
    </row>
    <row r="139" spans="1:18" s="2794" customFormat="1" ht="10.7" customHeight="1">
      <c r="A139" s="3020"/>
      <c r="R139" s="3020"/>
    </row>
    <row r="140" spans="1:18" s="2794" customFormat="1" ht="10.7" customHeight="1">
      <c r="A140" s="3020"/>
      <c r="R140" s="3020"/>
    </row>
    <row r="141" spans="1:18" s="2794" customFormat="1" ht="10.7" customHeight="1">
      <c r="A141" s="3020"/>
      <c r="R141" s="3020"/>
    </row>
    <row r="142" spans="1:18" s="2794" customFormat="1" ht="10.7" customHeight="1">
      <c r="A142" s="3020"/>
      <c r="R142" s="3020"/>
    </row>
    <row r="143" spans="1:18" s="2794" customFormat="1" ht="10.7" customHeight="1">
      <c r="A143" s="3020"/>
      <c r="R143" s="3020"/>
    </row>
    <row r="144" spans="1:18" s="2794" customFormat="1" ht="10.7" customHeight="1">
      <c r="A144" s="3020"/>
      <c r="R144" s="3020"/>
    </row>
    <row r="145" spans="1:18" s="2794" customFormat="1" ht="10.7" customHeight="1">
      <c r="A145" s="3020"/>
      <c r="R145" s="3020"/>
    </row>
    <row r="146" spans="1:18" s="2794" customFormat="1" ht="10.7" customHeight="1">
      <c r="A146" s="3020"/>
      <c r="R146" s="3020"/>
    </row>
    <row r="147" spans="1:18" s="2794" customFormat="1" ht="10.7" customHeight="1">
      <c r="A147" s="3020"/>
      <c r="R147" s="3020"/>
    </row>
    <row r="148" spans="1:18" s="2794" customFormat="1" ht="10.7" customHeight="1">
      <c r="A148" s="3020"/>
      <c r="R148" s="3020"/>
    </row>
    <row r="149" spans="1:18" s="2794" customFormat="1" ht="10.7" customHeight="1">
      <c r="A149" s="3020"/>
      <c r="R149" s="3020"/>
    </row>
    <row r="150" spans="1:18" s="2794" customFormat="1" ht="10.7" customHeight="1">
      <c r="A150" s="3020"/>
      <c r="R150" s="3020"/>
    </row>
    <row r="151" spans="1:18" s="2794" customFormat="1" ht="10.7" customHeight="1">
      <c r="A151" s="3020"/>
      <c r="R151" s="3020"/>
    </row>
    <row r="152" spans="1:18" s="2794" customFormat="1" ht="10.7" customHeight="1">
      <c r="A152" s="3020"/>
      <c r="R152" s="3020"/>
    </row>
    <row r="153" spans="1:18" s="2794" customFormat="1" ht="10.7" customHeight="1">
      <c r="A153" s="3020"/>
      <c r="R153" s="3020"/>
    </row>
    <row r="154" spans="1:18" s="2794" customFormat="1" ht="10.7" customHeight="1">
      <c r="A154" s="3020"/>
      <c r="R154" s="3020"/>
    </row>
    <row r="155" spans="1:18" s="2794" customFormat="1" ht="10.7" customHeight="1">
      <c r="A155" s="3020"/>
      <c r="R155" s="3020"/>
    </row>
    <row r="156" spans="1:18" s="2794" customFormat="1" ht="10.7" customHeight="1">
      <c r="A156" s="3020"/>
      <c r="R156" s="3020"/>
    </row>
    <row r="157" spans="1:18" s="2794" customFormat="1" ht="10.7" customHeight="1">
      <c r="A157" s="3020"/>
      <c r="R157" s="3020"/>
    </row>
    <row r="158" spans="1:18" s="2794" customFormat="1" ht="10.7" customHeight="1">
      <c r="A158" s="3020"/>
      <c r="R158" s="3020"/>
    </row>
    <row r="159" spans="1:18" s="2794" customFormat="1" ht="10.7" customHeight="1">
      <c r="A159" s="3020"/>
      <c r="R159" s="3020"/>
    </row>
    <row r="160" spans="1:18" s="2794" customFormat="1" ht="10.7" customHeight="1">
      <c r="A160" s="3020"/>
      <c r="R160" s="3020"/>
    </row>
    <row r="161" spans="1:18" s="2794" customFormat="1" ht="10.7" customHeight="1">
      <c r="A161" s="3020"/>
      <c r="R161" s="3020"/>
    </row>
    <row r="162" spans="1:18" s="2794" customFormat="1" ht="10.7" customHeight="1">
      <c r="A162" s="3020"/>
      <c r="R162" s="3020"/>
    </row>
    <row r="163" spans="1:18" s="2794" customFormat="1" ht="10.7" customHeight="1">
      <c r="A163" s="3020"/>
      <c r="R163" s="3020"/>
    </row>
    <row r="164" spans="1:18" s="2794" customFormat="1" ht="10.7" customHeight="1">
      <c r="A164" s="3020"/>
      <c r="R164" s="3020"/>
    </row>
    <row r="165" spans="1:18" s="2794" customFormat="1" ht="10.7" customHeight="1">
      <c r="A165" s="3020"/>
      <c r="R165" s="3020"/>
    </row>
    <row r="166" spans="1:18" s="2794" customFormat="1" ht="10.7" customHeight="1">
      <c r="A166" s="3020"/>
      <c r="R166" s="3020"/>
    </row>
    <row r="167" spans="1:18" s="2794" customFormat="1" ht="10.7" customHeight="1">
      <c r="A167" s="3020"/>
      <c r="R167" s="3020"/>
    </row>
    <row r="168" spans="1:18" s="2794" customFormat="1" ht="10.7" customHeight="1">
      <c r="A168" s="3020"/>
      <c r="R168" s="3020"/>
    </row>
    <row r="169" spans="1:18" s="2794" customFormat="1" ht="10.7" customHeight="1">
      <c r="A169" s="3020"/>
      <c r="R169" s="3020"/>
    </row>
    <row r="170" spans="1:18" s="2794" customFormat="1" ht="10.7" customHeight="1">
      <c r="A170" s="3020"/>
      <c r="R170" s="3020"/>
    </row>
    <row r="171" spans="1:18" s="2794" customFormat="1" ht="10.7" customHeight="1">
      <c r="A171" s="3020"/>
      <c r="R171" s="3020"/>
    </row>
    <row r="172" spans="1:18" s="2794" customFormat="1" ht="10.7" customHeight="1">
      <c r="A172" s="3020"/>
      <c r="R172" s="3020"/>
    </row>
    <row r="173" spans="1:18" s="2794" customFormat="1" ht="10.7" customHeight="1">
      <c r="A173" s="3020"/>
      <c r="R173" s="3020"/>
    </row>
    <row r="174" spans="1:18" s="2794" customFormat="1" ht="10.7" customHeight="1">
      <c r="A174" s="3020"/>
      <c r="R174" s="3020"/>
    </row>
    <row r="175" spans="1:18" s="2794" customFormat="1" ht="10.7" customHeight="1">
      <c r="A175" s="3020"/>
      <c r="R175" s="3020"/>
    </row>
    <row r="176" spans="1:18" s="2794" customFormat="1" ht="10.7" customHeight="1">
      <c r="A176" s="3020"/>
      <c r="R176" s="3020"/>
    </row>
    <row r="177" spans="1:18" s="2794" customFormat="1" ht="10.7" customHeight="1">
      <c r="A177" s="3020"/>
      <c r="R177" s="3020"/>
    </row>
    <row r="178" spans="1:18" s="2794" customFormat="1" ht="10.7" customHeight="1">
      <c r="A178" s="3020"/>
      <c r="R178" s="3020"/>
    </row>
    <row r="179" spans="1:18" s="2794" customFormat="1" ht="10.7" customHeight="1">
      <c r="A179" s="3020"/>
      <c r="R179" s="3020"/>
    </row>
    <row r="180" spans="1:18" s="2794" customFormat="1" ht="10.7" customHeight="1">
      <c r="A180" s="3020"/>
      <c r="R180" s="3020"/>
    </row>
    <row r="181" spans="1:18" s="2794" customFormat="1" ht="10.7" customHeight="1">
      <c r="A181" s="3020"/>
      <c r="R181" s="3020"/>
    </row>
    <row r="182" spans="1:18" s="2794" customFormat="1" ht="10.7" customHeight="1">
      <c r="A182" s="3020"/>
      <c r="R182" s="3020"/>
    </row>
    <row r="183" spans="1:18" s="2794" customFormat="1" ht="10.7" customHeight="1">
      <c r="A183" s="3020"/>
      <c r="R183" s="3020"/>
    </row>
    <row r="184" spans="1:18" s="2794" customFormat="1" ht="10.7" customHeight="1">
      <c r="A184" s="3020"/>
      <c r="R184" s="3020"/>
    </row>
    <row r="185" spans="1:18" s="2794" customFormat="1" ht="10.7" customHeight="1">
      <c r="A185" s="3020"/>
      <c r="R185" s="3020"/>
    </row>
    <row r="186" spans="1:18" s="2794" customFormat="1" ht="10.7" customHeight="1">
      <c r="A186" s="3020"/>
      <c r="R186" s="3020"/>
    </row>
    <row r="187" spans="1:18" s="2794" customFormat="1" ht="10.7" customHeight="1">
      <c r="A187" s="3020"/>
      <c r="R187" s="3020"/>
    </row>
    <row r="188" spans="1:18" s="2794" customFormat="1" ht="10.7" customHeight="1">
      <c r="A188" s="3020"/>
      <c r="R188" s="3020"/>
    </row>
    <row r="189" spans="1:18" s="2794" customFormat="1" ht="10.7" customHeight="1">
      <c r="A189" s="3020"/>
      <c r="R189" s="3020"/>
    </row>
    <row r="190" spans="1:18" s="2794" customFormat="1" ht="10.7" customHeight="1">
      <c r="A190" s="3020"/>
      <c r="R190" s="3020"/>
    </row>
    <row r="191" spans="1:18" s="2794" customFormat="1" ht="10.7" customHeight="1">
      <c r="A191" s="3020"/>
      <c r="R191" s="3020"/>
    </row>
    <row r="192" spans="1:18" s="2794" customFormat="1" ht="10.7" customHeight="1">
      <c r="A192" s="3020"/>
      <c r="R192" s="3020"/>
    </row>
    <row r="193" spans="1:18" s="2794" customFormat="1" ht="10.7" customHeight="1">
      <c r="A193" s="3020"/>
      <c r="R193" s="3020"/>
    </row>
    <row r="194" spans="1:18" s="2794" customFormat="1" ht="10.7" customHeight="1">
      <c r="A194" s="3020"/>
      <c r="R194" s="3020"/>
    </row>
    <row r="195" spans="1:18" s="2794" customFormat="1" ht="10.7" customHeight="1">
      <c r="A195" s="3020"/>
      <c r="R195" s="3020"/>
    </row>
    <row r="196" spans="1:18" s="2794" customFormat="1" ht="10.7" customHeight="1">
      <c r="A196" s="3020"/>
      <c r="R196" s="3020"/>
    </row>
    <row r="197" spans="1:18" s="2794" customFormat="1" ht="10.7" customHeight="1">
      <c r="A197" s="3020"/>
      <c r="R197" s="3020"/>
    </row>
    <row r="198" spans="1:18" s="2794" customFormat="1">
      <c r="A198" s="3020"/>
      <c r="R198" s="3020"/>
    </row>
    <row r="199" spans="1:18" s="2794" customFormat="1">
      <c r="A199" s="3020"/>
      <c r="R199" s="3020"/>
    </row>
    <row r="200" spans="1:18" s="2794" customFormat="1">
      <c r="A200" s="3020"/>
      <c r="R200" s="3020"/>
    </row>
    <row r="201" spans="1:18" s="2794" customFormat="1">
      <c r="A201" s="3020"/>
      <c r="R201" s="3020"/>
    </row>
    <row r="202" spans="1:18" s="2794" customFormat="1">
      <c r="A202" s="3020"/>
      <c r="R202" s="3020"/>
    </row>
    <row r="203" spans="1:18" s="2794" customFormat="1">
      <c r="A203" s="3020"/>
      <c r="R203" s="3020"/>
    </row>
    <row r="204" spans="1:18" s="2794" customFormat="1">
      <c r="A204" s="3020"/>
      <c r="R204" s="3020"/>
    </row>
    <row r="205" spans="1:18" s="2794" customFormat="1">
      <c r="A205" s="3020"/>
      <c r="R205" s="3020"/>
    </row>
    <row r="206" spans="1:18" s="2794" customFormat="1">
      <c r="A206" s="3020"/>
      <c r="R206" s="3020"/>
    </row>
    <row r="207" spans="1:18" s="2794" customFormat="1">
      <c r="A207" s="3020"/>
      <c r="R207" s="3020"/>
    </row>
    <row r="208" spans="1:18" s="2794" customFormat="1">
      <c r="A208" s="3020"/>
      <c r="B208" s="378"/>
      <c r="C208" s="378"/>
      <c r="D208" s="378"/>
      <c r="E208" s="378"/>
      <c r="F208" s="378"/>
      <c r="G208" s="378"/>
      <c r="H208" s="378"/>
      <c r="I208" s="378"/>
      <c r="J208" s="378"/>
      <c r="K208" s="378"/>
      <c r="L208" s="378"/>
      <c r="M208" s="378"/>
      <c r="N208" s="378"/>
      <c r="O208" s="378"/>
      <c r="P208" s="378"/>
      <c r="Q208" s="378"/>
      <c r="R208" s="3020"/>
    </row>
    <row r="209" spans="1:18" s="2794" customFormat="1">
      <c r="A209" s="3020"/>
      <c r="B209" s="378"/>
      <c r="C209" s="378"/>
      <c r="D209" s="378"/>
      <c r="E209" s="378"/>
      <c r="F209" s="378"/>
      <c r="G209" s="378"/>
      <c r="H209" s="378"/>
      <c r="I209" s="378"/>
      <c r="J209" s="378"/>
      <c r="K209" s="378"/>
      <c r="L209" s="378"/>
      <c r="M209" s="378"/>
      <c r="N209" s="378"/>
      <c r="O209" s="378"/>
      <c r="P209" s="378"/>
      <c r="Q209" s="378"/>
      <c r="R209" s="3020"/>
    </row>
    <row r="210" spans="1:18" s="2794" customFormat="1">
      <c r="A210" s="3020"/>
      <c r="B210" s="378"/>
      <c r="C210" s="378"/>
      <c r="D210" s="378"/>
      <c r="E210" s="378"/>
      <c r="F210" s="378"/>
      <c r="G210" s="378"/>
      <c r="H210" s="378"/>
      <c r="I210" s="378"/>
      <c r="J210" s="378"/>
      <c r="K210" s="378"/>
      <c r="L210" s="378"/>
      <c r="M210" s="378"/>
      <c r="N210" s="378"/>
      <c r="O210" s="378"/>
      <c r="P210" s="378"/>
      <c r="Q210" s="378"/>
      <c r="R210" s="3020"/>
    </row>
    <row r="211" spans="1:18" s="2794" customFormat="1">
      <c r="A211" s="3020"/>
      <c r="B211" s="378"/>
      <c r="C211" s="378"/>
      <c r="D211" s="378"/>
      <c r="E211" s="378"/>
      <c r="F211" s="378"/>
      <c r="G211" s="378"/>
      <c r="H211" s="378"/>
      <c r="I211" s="378"/>
      <c r="J211" s="378"/>
      <c r="K211" s="378"/>
      <c r="L211" s="378"/>
      <c r="M211" s="378"/>
      <c r="N211" s="378"/>
      <c r="O211" s="378"/>
      <c r="P211" s="378"/>
      <c r="Q211" s="378"/>
      <c r="R211" s="3020"/>
    </row>
  </sheetData>
  <mergeCells count="4">
    <mergeCell ref="A1:A19"/>
    <mergeCell ref="R1:R16"/>
    <mergeCell ref="A36:A55"/>
    <mergeCell ref="R41:R54"/>
  </mergeCells>
  <printOptions gridLinesSet="0"/>
  <pageMargins left="0.1" right="0.1" top="0.25" bottom="0.5" header="0" footer="0"/>
  <pageSetup orientation="landscape" horizontalDpi="2400" verticalDpi="2400" r:id="rId1"/>
  <headerFooter alignWithMargins="0"/>
</worksheet>
</file>

<file path=xl/worksheets/sheet96.xml><?xml version="1.0" encoding="utf-8"?>
<worksheet xmlns="http://schemas.openxmlformats.org/spreadsheetml/2006/main" xmlns:r="http://schemas.openxmlformats.org/officeDocument/2006/relationships">
  <sheetPr codeName="Sheet89">
    <pageSetUpPr fitToPage="1"/>
  </sheetPr>
  <dimension ref="A1:S265"/>
  <sheetViews>
    <sheetView showGridLines="0" zoomScaleNormal="100" zoomScaleSheetLayoutView="80" zoomScalePageLayoutView="80" workbookViewId="0">
      <selection sqref="A1:A19"/>
    </sheetView>
  </sheetViews>
  <sheetFormatPr defaultRowHeight="10.7" customHeight="1"/>
  <cols>
    <col min="1" max="1" width="3.625" style="479" customWidth="1"/>
    <col min="2" max="2" width="3.25" style="479" bestFit="1" customWidth="1"/>
    <col min="3" max="3" width="4.25" style="479" bestFit="1" customWidth="1"/>
    <col min="4" max="4" width="21.25" style="479" customWidth="1"/>
    <col min="5" max="5" width="0.125" style="479" customWidth="1"/>
    <col min="6" max="8" width="8.125" style="479" customWidth="1"/>
    <col min="9" max="9" width="8.375" style="479" customWidth="1"/>
    <col min="10" max="11" width="8.75" style="479" bestFit="1" customWidth="1"/>
    <col min="12" max="16" width="8.375" style="479" customWidth="1"/>
    <col min="17" max="17" width="3" style="479" bestFit="1" customWidth="1"/>
    <col min="18" max="18" width="3.625" style="479" customWidth="1"/>
    <col min="19" max="16384" width="9" style="479"/>
  </cols>
  <sheetData>
    <row r="1" spans="1:18" s="283" customFormat="1" ht="10.7" customHeight="1">
      <c r="A1" s="3609" t="str">
        <f>"    PTC Supplement to Railroad Annual Report R-1  "</f>
        <v xml:space="preserve">    PTC Supplement to Railroad Annual Report R-1  </v>
      </c>
      <c r="B1" s="438" t="s">
        <v>3263</v>
      </c>
      <c r="C1" s="439"/>
      <c r="D1" s="439"/>
      <c r="E1" s="439"/>
      <c r="F1" s="439"/>
      <c r="G1" s="439"/>
      <c r="H1" s="2291"/>
      <c r="I1" s="439"/>
      <c r="J1" s="439"/>
      <c r="K1" s="439"/>
      <c r="L1" s="439"/>
      <c r="M1" s="439"/>
      <c r="N1" s="439"/>
      <c r="O1" s="439"/>
      <c r="P1" s="439"/>
      <c r="Q1" s="440"/>
      <c r="R1" s="3611" t="s">
        <v>3264</v>
      </c>
    </row>
    <row r="2" spans="1:18" s="283" customFormat="1" ht="10.7" customHeight="1">
      <c r="A2" s="3610"/>
      <c r="B2" s="441" t="s">
        <v>2460</v>
      </c>
      <c r="C2" s="442"/>
      <c r="D2" s="442"/>
      <c r="E2" s="442"/>
      <c r="F2" s="442"/>
      <c r="G2" s="2292"/>
      <c r="H2" s="442"/>
      <c r="I2" s="442"/>
      <c r="J2" s="442"/>
      <c r="K2" s="442"/>
      <c r="L2" s="442"/>
      <c r="M2" s="442"/>
      <c r="N2" s="442"/>
      <c r="O2" s="442"/>
      <c r="P2" s="442"/>
      <c r="Q2" s="443"/>
      <c r="R2" s="3611"/>
    </row>
    <row r="3" spans="1:18" s="283" customFormat="1" ht="10.7" customHeight="1">
      <c r="A3" s="3610"/>
      <c r="B3" s="444"/>
      <c r="C3" s="445"/>
      <c r="D3" s="445"/>
      <c r="E3" s="445"/>
      <c r="F3" s="445"/>
      <c r="G3" s="445"/>
      <c r="H3" s="445"/>
      <c r="I3" s="445"/>
      <c r="J3" s="445"/>
      <c r="K3" s="445"/>
      <c r="L3" s="445"/>
      <c r="M3" s="445"/>
      <c r="N3" s="445"/>
      <c r="O3" s="446"/>
      <c r="P3" s="445"/>
      <c r="Q3" s="447"/>
      <c r="R3" s="3611"/>
    </row>
    <row r="4" spans="1:18" s="283" customFormat="1" ht="10.7" customHeight="1">
      <c r="A4" s="3610"/>
      <c r="B4" s="448"/>
      <c r="C4" s="392"/>
      <c r="D4" s="449"/>
      <c r="E4" s="392"/>
      <c r="F4" s="392"/>
      <c r="G4" s="445"/>
      <c r="H4" s="450" t="s">
        <v>2461</v>
      </c>
      <c r="I4" s="445"/>
      <c r="J4" s="447"/>
      <c r="K4" s="392"/>
      <c r="L4" s="449"/>
      <c r="M4" s="449"/>
      <c r="N4" s="449"/>
      <c r="O4" s="449"/>
      <c r="P4" s="392"/>
      <c r="Q4" s="392"/>
      <c r="R4" s="3612"/>
    </row>
    <row r="5" spans="1:18" s="283" customFormat="1" ht="10.7" customHeight="1">
      <c r="A5" s="3610"/>
      <c r="B5" s="448"/>
      <c r="C5" s="392"/>
      <c r="D5" s="449"/>
      <c r="E5" s="392"/>
      <c r="F5" s="392"/>
      <c r="G5" s="445"/>
      <c r="H5" s="450" t="s">
        <v>2462</v>
      </c>
      <c r="I5" s="445"/>
      <c r="J5" s="447"/>
      <c r="K5" s="392"/>
      <c r="L5" s="445"/>
      <c r="M5" s="445"/>
      <c r="N5" s="451" t="s">
        <v>2463</v>
      </c>
      <c r="O5" s="445"/>
      <c r="P5" s="447"/>
      <c r="Q5" s="392"/>
      <c r="R5" s="3612"/>
    </row>
    <row r="6" spans="1:18" s="283" customFormat="1" ht="10.7" customHeight="1">
      <c r="A6" s="3610"/>
      <c r="B6" s="448"/>
      <c r="C6" s="392"/>
      <c r="D6" s="449"/>
      <c r="E6" s="392"/>
      <c r="F6" s="392"/>
      <c r="G6" s="392"/>
      <c r="H6" s="392"/>
      <c r="I6" s="392"/>
      <c r="J6" s="452" t="s">
        <v>2464</v>
      </c>
      <c r="K6" s="452" t="s">
        <v>2465</v>
      </c>
      <c r="L6" s="392"/>
      <c r="M6" s="392"/>
      <c r="N6" s="392"/>
      <c r="O6" s="392"/>
      <c r="P6" s="392"/>
      <c r="Q6" s="392"/>
      <c r="R6" s="3612"/>
    </row>
    <row r="7" spans="1:18" s="283" customFormat="1" ht="10.7" customHeight="1">
      <c r="A7" s="3610"/>
      <c r="B7" s="448"/>
      <c r="C7" s="392"/>
      <c r="D7" s="449"/>
      <c r="E7" s="392"/>
      <c r="F7" s="392"/>
      <c r="G7" s="392"/>
      <c r="H7" s="392"/>
      <c r="I7" s="392"/>
      <c r="J7" s="452" t="s">
        <v>2466</v>
      </c>
      <c r="K7" s="452" t="s">
        <v>2467</v>
      </c>
      <c r="L7" s="392"/>
      <c r="M7" s="392"/>
      <c r="N7" s="392"/>
      <c r="O7" s="392"/>
      <c r="P7" s="392"/>
      <c r="Q7" s="392"/>
      <c r="R7" s="3612"/>
    </row>
    <row r="8" spans="1:18" s="283" customFormat="1" ht="10.7" customHeight="1">
      <c r="A8" s="3610"/>
      <c r="B8" s="448"/>
      <c r="C8" s="392"/>
      <c r="D8" s="449"/>
      <c r="E8" s="392"/>
      <c r="F8" s="392"/>
      <c r="G8" s="392"/>
      <c r="H8" s="392"/>
      <c r="I8" s="452" t="s">
        <v>2468</v>
      </c>
      <c r="J8" s="452" t="s">
        <v>2469</v>
      </c>
      <c r="K8" s="452" t="s">
        <v>2470</v>
      </c>
      <c r="L8" s="392"/>
      <c r="M8" s="392"/>
      <c r="N8" s="392"/>
      <c r="O8" s="452" t="s">
        <v>2471</v>
      </c>
      <c r="P8" s="392"/>
      <c r="Q8" s="392"/>
      <c r="R8" s="3612"/>
    </row>
    <row r="9" spans="1:18" s="283" customFormat="1" ht="10.7" customHeight="1">
      <c r="A9" s="3610"/>
      <c r="B9" s="448"/>
      <c r="C9" s="392"/>
      <c r="D9" s="449"/>
      <c r="E9" s="392"/>
      <c r="F9" s="452" t="s">
        <v>2472</v>
      </c>
      <c r="G9" s="392"/>
      <c r="H9" s="392"/>
      <c r="I9" s="452" t="s">
        <v>2473</v>
      </c>
      <c r="J9" s="452" t="s">
        <v>2474</v>
      </c>
      <c r="K9" s="452" t="s">
        <v>2475</v>
      </c>
      <c r="L9" s="392"/>
      <c r="M9" s="392"/>
      <c r="N9" s="392"/>
      <c r="O9" s="452" t="s">
        <v>2476</v>
      </c>
      <c r="P9" s="392"/>
      <c r="Q9" s="392"/>
      <c r="R9" s="3612"/>
    </row>
    <row r="10" spans="1:18" s="283" customFormat="1" ht="10.7" customHeight="1">
      <c r="A10" s="3610"/>
      <c r="B10" s="448"/>
      <c r="C10" s="392"/>
      <c r="D10" s="449"/>
      <c r="E10" s="392"/>
      <c r="F10" s="452" t="s">
        <v>2477</v>
      </c>
      <c r="G10" s="392"/>
      <c r="H10" s="452" t="s">
        <v>2478</v>
      </c>
      <c r="I10" s="452" t="s">
        <v>2479</v>
      </c>
      <c r="J10" s="452" t="s">
        <v>2480</v>
      </c>
      <c r="K10" s="452" t="s">
        <v>2481</v>
      </c>
      <c r="L10" s="392"/>
      <c r="M10" s="392"/>
      <c r="N10" s="452" t="s">
        <v>2482</v>
      </c>
      <c r="O10" s="452" t="s">
        <v>2483</v>
      </c>
      <c r="P10" s="392"/>
      <c r="Q10" s="392"/>
      <c r="R10" s="3612"/>
    </row>
    <row r="11" spans="1:18" s="283" customFormat="1" ht="10.7" customHeight="1">
      <c r="A11" s="3610"/>
      <c r="B11" s="448"/>
      <c r="C11" s="392"/>
      <c r="D11" s="449"/>
      <c r="E11" s="392"/>
      <c r="F11" s="452" t="s">
        <v>2484</v>
      </c>
      <c r="G11" s="452" t="s">
        <v>2478</v>
      </c>
      <c r="H11" s="452" t="s">
        <v>2485</v>
      </c>
      <c r="I11" s="452" t="s">
        <v>2486</v>
      </c>
      <c r="J11" s="452" t="s">
        <v>2487</v>
      </c>
      <c r="K11" s="452" t="s">
        <v>2488</v>
      </c>
      <c r="L11" s="452" t="s">
        <v>625</v>
      </c>
      <c r="M11" s="452" t="s">
        <v>2489</v>
      </c>
      <c r="N11" s="452" t="s">
        <v>2477</v>
      </c>
      <c r="O11" s="452" t="s">
        <v>2490</v>
      </c>
      <c r="P11" s="392"/>
      <c r="Q11" s="392"/>
      <c r="R11" s="3612"/>
    </row>
    <row r="12" spans="1:18" s="283" customFormat="1" ht="10.7" customHeight="1">
      <c r="A12" s="3610"/>
      <c r="B12" s="453" t="s">
        <v>1181</v>
      </c>
      <c r="C12" s="452" t="s">
        <v>8</v>
      </c>
      <c r="D12" s="449"/>
      <c r="E12" s="392"/>
      <c r="F12" s="452" t="s">
        <v>9</v>
      </c>
      <c r="G12" s="452" t="s">
        <v>2487</v>
      </c>
      <c r="H12" s="452" t="s">
        <v>2491</v>
      </c>
      <c r="I12" s="452" t="s">
        <v>2492</v>
      </c>
      <c r="J12" s="452" t="s">
        <v>2493</v>
      </c>
      <c r="K12" s="452" t="s">
        <v>2466</v>
      </c>
      <c r="L12" s="452" t="s">
        <v>2494</v>
      </c>
      <c r="M12" s="452" t="s">
        <v>2491</v>
      </c>
      <c r="N12" s="452" t="s">
        <v>2484</v>
      </c>
      <c r="O12" s="452" t="s">
        <v>2495</v>
      </c>
      <c r="P12" s="452" t="s">
        <v>2489</v>
      </c>
      <c r="Q12" s="452" t="s">
        <v>7</v>
      </c>
      <c r="R12" s="3612"/>
    </row>
    <row r="13" spans="1:18" s="283" customFormat="1" ht="10.7" customHeight="1">
      <c r="A13" s="3610"/>
      <c r="B13" s="453" t="s">
        <v>12</v>
      </c>
      <c r="C13" s="452" t="s">
        <v>13</v>
      </c>
      <c r="D13" s="454" t="s">
        <v>2496</v>
      </c>
      <c r="E13" s="392"/>
      <c r="F13" s="452" t="s">
        <v>15</v>
      </c>
      <c r="G13" s="452" t="s">
        <v>2497</v>
      </c>
      <c r="H13" s="452" t="s">
        <v>2498</v>
      </c>
      <c r="I13" s="452" t="s">
        <v>2499</v>
      </c>
      <c r="J13" s="452" t="s">
        <v>2498</v>
      </c>
      <c r="K13" s="452" t="s">
        <v>2469</v>
      </c>
      <c r="L13" s="452" t="s">
        <v>2500</v>
      </c>
      <c r="M13" s="452" t="s">
        <v>2498</v>
      </c>
      <c r="N13" s="452" t="s">
        <v>2501</v>
      </c>
      <c r="O13" s="452" t="s">
        <v>2502</v>
      </c>
      <c r="P13" s="452" t="s">
        <v>2503</v>
      </c>
      <c r="Q13" s="452" t="s">
        <v>12</v>
      </c>
      <c r="R13" s="3612"/>
    </row>
    <row r="14" spans="1:18" s="283" customFormat="1" ht="10.7" customHeight="1">
      <c r="A14" s="3610"/>
      <c r="B14" s="455"/>
      <c r="C14" s="447"/>
      <c r="D14" s="451" t="s">
        <v>21</v>
      </c>
      <c r="E14" s="447"/>
      <c r="F14" s="456" t="s">
        <v>22</v>
      </c>
      <c r="G14" s="456" t="s">
        <v>23</v>
      </c>
      <c r="H14" s="456" t="s">
        <v>168</v>
      </c>
      <c r="I14" s="456" t="s">
        <v>24</v>
      </c>
      <c r="J14" s="456" t="s">
        <v>25</v>
      </c>
      <c r="K14" s="456" t="s">
        <v>26</v>
      </c>
      <c r="L14" s="456" t="s">
        <v>322</v>
      </c>
      <c r="M14" s="456" t="s">
        <v>689</v>
      </c>
      <c r="N14" s="456" t="s">
        <v>690</v>
      </c>
      <c r="O14" s="456" t="s">
        <v>1930</v>
      </c>
      <c r="P14" s="456" t="s">
        <v>1931</v>
      </c>
      <c r="Q14" s="447"/>
      <c r="R14" s="3612"/>
    </row>
    <row r="15" spans="1:18" s="283" customFormat="1" ht="10.7" customHeight="1">
      <c r="A15" s="3610"/>
      <c r="B15" s="448"/>
      <c r="C15" s="392"/>
      <c r="D15" s="454" t="s">
        <v>2037</v>
      </c>
      <c r="E15" s="392"/>
      <c r="F15" s="392"/>
      <c r="G15" s="392"/>
      <c r="H15" s="392"/>
      <c r="I15" s="392"/>
      <c r="J15" s="392"/>
      <c r="K15" s="392"/>
      <c r="L15" s="392"/>
      <c r="M15" s="392"/>
      <c r="N15" s="392"/>
      <c r="O15" s="392"/>
      <c r="P15" s="392"/>
      <c r="Q15" s="392"/>
      <c r="R15" s="3612"/>
    </row>
    <row r="16" spans="1:18" s="283" customFormat="1" ht="10.7" customHeight="1">
      <c r="A16" s="3610"/>
      <c r="B16" s="448"/>
      <c r="C16" s="392"/>
      <c r="D16" s="454" t="s">
        <v>2534</v>
      </c>
      <c r="E16" s="392"/>
      <c r="F16" s="392"/>
      <c r="G16" s="392"/>
      <c r="H16" s="392"/>
      <c r="I16" s="392"/>
      <c r="J16" s="392"/>
      <c r="K16" s="392"/>
      <c r="L16" s="392"/>
      <c r="M16" s="392"/>
      <c r="N16" s="392"/>
      <c r="O16" s="392"/>
      <c r="P16" s="392"/>
      <c r="Q16" s="392"/>
      <c r="R16" s="3612"/>
    </row>
    <row r="17" spans="1:18" s="283" customFormat="1" ht="10.7" customHeight="1">
      <c r="A17" s="3610"/>
      <c r="B17" s="457">
        <v>17</v>
      </c>
      <c r="C17" s="447"/>
      <c r="D17" s="450" t="s">
        <v>2535</v>
      </c>
      <c r="E17" s="447"/>
      <c r="F17" s="447"/>
      <c r="G17" s="447"/>
      <c r="H17" s="447"/>
      <c r="I17" s="447"/>
      <c r="J17" s="447"/>
      <c r="K17" s="458"/>
      <c r="L17" s="459"/>
      <c r="M17" s="458"/>
      <c r="N17" s="458"/>
      <c r="O17" s="447"/>
      <c r="P17" s="447"/>
      <c r="Q17" s="460">
        <v>17</v>
      </c>
      <c r="R17" s="2293"/>
    </row>
    <row r="18" spans="1:18" s="283" customFormat="1" ht="10.7" customHeight="1">
      <c r="A18" s="3610"/>
      <c r="B18" s="448"/>
      <c r="C18" s="392"/>
      <c r="D18" s="461" t="s">
        <v>2536</v>
      </c>
      <c r="E18" s="392"/>
      <c r="F18" s="392"/>
      <c r="G18" s="392"/>
      <c r="H18" s="392"/>
      <c r="I18" s="392"/>
      <c r="J18" s="392"/>
      <c r="K18" s="462"/>
      <c r="L18" s="462"/>
      <c r="M18" s="462"/>
      <c r="N18" s="462"/>
      <c r="O18" s="392"/>
      <c r="P18" s="392"/>
      <c r="Q18" s="392"/>
      <c r="R18" s="2293"/>
    </row>
    <row r="19" spans="1:18" s="283" customFormat="1" ht="10.7" customHeight="1">
      <c r="A19" s="3610"/>
      <c r="B19" s="457">
        <v>18</v>
      </c>
      <c r="C19" s="447"/>
      <c r="D19" s="450" t="s">
        <v>2537</v>
      </c>
      <c r="E19" s="447"/>
      <c r="F19" s="447"/>
      <c r="G19" s="447"/>
      <c r="H19" s="447"/>
      <c r="I19" s="447"/>
      <c r="J19" s="447"/>
      <c r="K19" s="458"/>
      <c r="L19" s="458"/>
      <c r="M19" s="458"/>
      <c r="N19" s="458"/>
      <c r="O19" s="447"/>
      <c r="P19" s="447"/>
      <c r="Q19" s="460">
        <v>18</v>
      </c>
      <c r="R19" s="2293"/>
    </row>
    <row r="20" spans="1:18" s="283" customFormat="1" ht="10.7" customHeight="1">
      <c r="A20" s="2552"/>
      <c r="B20" s="457">
        <v>19</v>
      </c>
      <c r="C20" s="447"/>
      <c r="D20" s="450" t="s">
        <v>2538</v>
      </c>
      <c r="E20" s="447"/>
      <c r="F20" s="447"/>
      <c r="G20" s="447"/>
      <c r="H20" s="447"/>
      <c r="I20" s="447"/>
      <c r="J20" s="447"/>
      <c r="K20" s="458"/>
      <c r="L20" s="458"/>
      <c r="M20" s="458"/>
      <c r="N20" s="458"/>
      <c r="O20" s="447"/>
      <c r="P20" s="447"/>
      <c r="Q20" s="460">
        <v>19</v>
      </c>
      <c r="R20" s="2293"/>
    </row>
    <row r="21" spans="1:18" s="283" customFormat="1" ht="10.7" customHeight="1">
      <c r="B21" s="457">
        <v>20</v>
      </c>
      <c r="C21" s="447"/>
      <c r="D21" s="450" t="s">
        <v>2539</v>
      </c>
      <c r="E21" s="447"/>
      <c r="F21" s="447"/>
      <c r="G21" s="447"/>
      <c r="H21" s="447"/>
      <c r="I21" s="447"/>
      <c r="J21" s="447"/>
      <c r="K21" s="458"/>
      <c r="L21" s="458"/>
      <c r="M21" s="458"/>
      <c r="N21" s="458"/>
      <c r="O21" s="447"/>
      <c r="P21" s="447"/>
      <c r="Q21" s="460">
        <v>20</v>
      </c>
      <c r="R21" s="2293"/>
    </row>
    <row r="22" spans="1:18" s="283" customFormat="1" ht="10.7" customHeight="1">
      <c r="B22" s="448"/>
      <c r="C22" s="392"/>
      <c r="D22" s="461" t="s">
        <v>2540</v>
      </c>
      <c r="E22" s="392"/>
      <c r="F22" s="392"/>
      <c r="G22" s="392"/>
      <c r="H22" s="392"/>
      <c r="I22" s="392"/>
      <c r="J22" s="392"/>
      <c r="K22" s="462"/>
      <c r="L22" s="462"/>
      <c r="M22" s="462"/>
      <c r="N22" s="462"/>
      <c r="O22" s="392"/>
      <c r="P22" s="392"/>
      <c r="Q22" s="392"/>
      <c r="R22" s="586"/>
    </row>
    <row r="23" spans="1:18" s="283" customFormat="1" ht="10.7" customHeight="1">
      <c r="B23" s="457">
        <v>21</v>
      </c>
      <c r="C23" s="447"/>
      <c r="D23" s="450" t="s">
        <v>2541</v>
      </c>
      <c r="E23" s="447"/>
      <c r="F23" s="447"/>
      <c r="G23" s="447"/>
      <c r="H23" s="447"/>
      <c r="I23" s="447"/>
      <c r="J23" s="447"/>
      <c r="K23" s="458"/>
      <c r="L23" s="458"/>
      <c r="M23" s="458"/>
      <c r="N23" s="458"/>
      <c r="O23" s="456"/>
      <c r="P23" s="447"/>
      <c r="Q23" s="460">
        <v>21</v>
      </c>
      <c r="R23" s="586"/>
    </row>
    <row r="24" spans="1:18" s="283" customFormat="1" ht="10.7" customHeight="1">
      <c r="B24" s="448"/>
      <c r="C24" s="392"/>
      <c r="D24" s="461" t="s">
        <v>2542</v>
      </c>
      <c r="E24" s="392"/>
      <c r="F24" s="392"/>
      <c r="G24" s="392"/>
      <c r="H24" s="392"/>
      <c r="I24" s="392"/>
      <c r="J24" s="392"/>
      <c r="K24" s="462"/>
      <c r="L24" s="462"/>
      <c r="M24" s="462"/>
      <c r="N24" s="462"/>
      <c r="O24" s="392"/>
      <c r="P24" s="392"/>
      <c r="Q24" s="392"/>
      <c r="R24" s="586"/>
    </row>
    <row r="25" spans="1:18" s="283" customFormat="1" ht="10.7" customHeight="1">
      <c r="B25" s="457">
        <v>22</v>
      </c>
      <c r="C25" s="447"/>
      <c r="D25" s="450" t="s">
        <v>2543</v>
      </c>
      <c r="E25" s="447"/>
      <c r="F25" s="447"/>
      <c r="G25" s="447"/>
      <c r="H25" s="447"/>
      <c r="I25" s="447"/>
      <c r="J25" s="447"/>
      <c r="K25" s="458"/>
      <c r="L25" s="458"/>
      <c r="M25" s="458"/>
      <c r="N25" s="458"/>
      <c r="O25" s="456"/>
      <c r="P25" s="447"/>
      <c r="Q25" s="460">
        <v>22</v>
      </c>
      <c r="R25" s="586"/>
    </row>
    <row r="26" spans="1:18" s="283" customFormat="1" ht="10.7" customHeight="1">
      <c r="B26" s="457">
        <v>23</v>
      </c>
      <c r="C26" s="447"/>
      <c r="D26" s="450" t="s">
        <v>2544</v>
      </c>
      <c r="E26" s="447"/>
      <c r="F26" s="447">
        <v>0</v>
      </c>
      <c r="G26" s="447">
        <v>0</v>
      </c>
      <c r="H26" s="447">
        <v>0</v>
      </c>
      <c r="I26" s="447">
        <v>0</v>
      </c>
      <c r="J26" s="447">
        <v>0</v>
      </c>
      <c r="K26" s="458">
        <v>0</v>
      </c>
      <c r="L26" s="458">
        <v>0</v>
      </c>
      <c r="M26" s="458">
        <v>0</v>
      </c>
      <c r="N26" s="458">
        <v>0</v>
      </c>
      <c r="O26" s="447">
        <v>0</v>
      </c>
      <c r="P26" s="447"/>
      <c r="Q26" s="460">
        <v>23</v>
      </c>
      <c r="R26" s="586"/>
    </row>
    <row r="27" spans="1:18" s="283" customFormat="1" ht="10.7" customHeight="1">
      <c r="B27" s="448"/>
      <c r="C27" s="392"/>
      <c r="D27" s="454" t="s">
        <v>2545</v>
      </c>
      <c r="E27" s="392"/>
      <c r="F27" s="392"/>
      <c r="G27" s="392"/>
      <c r="H27" s="392"/>
      <c r="I27" s="392"/>
      <c r="J27" s="392"/>
      <c r="K27" s="462"/>
      <c r="L27" s="462"/>
      <c r="M27" s="462"/>
      <c r="N27" s="462"/>
      <c r="O27" s="392"/>
      <c r="P27" s="392"/>
      <c r="Q27" s="392"/>
      <c r="R27" s="586"/>
    </row>
    <row r="28" spans="1:18" s="283" customFormat="1" ht="10.7" customHeight="1">
      <c r="B28" s="457">
        <v>24</v>
      </c>
      <c r="C28" s="447"/>
      <c r="D28" s="450" t="s">
        <v>2546</v>
      </c>
      <c r="E28" s="447"/>
      <c r="F28" s="447"/>
      <c r="G28" s="447"/>
      <c r="H28" s="447"/>
      <c r="I28" s="447"/>
      <c r="J28" s="447"/>
      <c r="K28" s="458"/>
      <c r="L28" s="458"/>
      <c r="M28" s="458"/>
      <c r="N28" s="458"/>
      <c r="O28" s="447"/>
      <c r="P28" s="447"/>
      <c r="Q28" s="447">
        <v>24</v>
      </c>
      <c r="R28" s="586"/>
    </row>
    <row r="29" spans="1:18" s="283" customFormat="1" ht="10.7" customHeight="1">
      <c r="B29" s="457">
        <v>25</v>
      </c>
      <c r="C29" s="447"/>
      <c r="D29" s="450" t="s">
        <v>2547</v>
      </c>
      <c r="E29" s="447"/>
      <c r="F29" s="447"/>
      <c r="G29" s="447"/>
      <c r="H29" s="447"/>
      <c r="I29" s="447"/>
      <c r="J29" s="447"/>
      <c r="K29" s="458"/>
      <c r="L29" s="458"/>
      <c r="M29" s="458"/>
      <c r="N29" s="458"/>
      <c r="O29" s="447"/>
      <c r="P29" s="447"/>
      <c r="Q29" s="460">
        <v>25</v>
      </c>
      <c r="R29" s="586"/>
    </row>
    <row r="30" spans="1:18" s="283" customFormat="1" ht="10.7" customHeight="1">
      <c r="B30" s="448"/>
      <c r="C30" s="392"/>
      <c r="D30" s="461" t="s">
        <v>2548</v>
      </c>
      <c r="E30" s="392"/>
      <c r="F30" s="392"/>
      <c r="G30" s="392"/>
      <c r="H30" s="392"/>
      <c r="I30" s="392"/>
      <c r="J30" s="392"/>
      <c r="K30" s="462"/>
      <c r="L30" s="462"/>
      <c r="M30" s="462"/>
      <c r="N30" s="462"/>
      <c r="O30" s="392"/>
      <c r="P30" s="392"/>
      <c r="Q30" s="392"/>
      <c r="R30" s="586"/>
    </row>
    <row r="31" spans="1:18" s="283" customFormat="1" ht="10.7" customHeight="1">
      <c r="B31" s="457">
        <v>26</v>
      </c>
      <c r="C31" s="447"/>
      <c r="D31" s="450" t="s">
        <v>2549</v>
      </c>
      <c r="E31" s="447"/>
      <c r="F31" s="447"/>
      <c r="G31" s="447"/>
      <c r="H31" s="447"/>
      <c r="I31" s="447"/>
      <c r="J31" s="447"/>
      <c r="K31" s="458"/>
      <c r="L31" s="458"/>
      <c r="M31" s="458"/>
      <c r="N31" s="458"/>
      <c r="O31" s="447"/>
      <c r="P31" s="447"/>
      <c r="Q31" s="460">
        <v>26</v>
      </c>
      <c r="R31" s="586"/>
    </row>
    <row r="32" spans="1:18" s="283" customFormat="1" ht="10.7" customHeight="1">
      <c r="B32" s="448"/>
      <c r="C32" s="392"/>
      <c r="D32" s="461" t="s">
        <v>2550</v>
      </c>
      <c r="E32" s="392"/>
      <c r="F32" s="392"/>
      <c r="G32" s="392"/>
      <c r="H32" s="392"/>
      <c r="I32" s="392"/>
      <c r="J32" s="392"/>
      <c r="K32" s="462"/>
      <c r="L32" s="462"/>
      <c r="M32" s="462"/>
      <c r="N32" s="462"/>
      <c r="O32" s="392"/>
      <c r="P32" s="392"/>
      <c r="Q32" s="392"/>
      <c r="R32" s="586"/>
    </row>
    <row r="33" spans="1:19" s="283" customFormat="1" ht="10.7" customHeight="1">
      <c r="B33" s="457">
        <v>27</v>
      </c>
      <c r="C33" s="447"/>
      <c r="D33" s="450" t="s">
        <v>2551</v>
      </c>
      <c r="E33" s="447"/>
      <c r="F33" s="460"/>
      <c r="G33" s="447"/>
      <c r="H33" s="447"/>
      <c r="I33" s="447"/>
      <c r="J33" s="447"/>
      <c r="K33" s="458"/>
      <c r="L33" s="459"/>
      <c r="M33" s="458"/>
      <c r="N33" s="459"/>
      <c r="O33" s="447"/>
      <c r="P33" s="447"/>
      <c r="Q33" s="460">
        <v>27</v>
      </c>
      <c r="R33" s="586"/>
    </row>
    <row r="34" spans="1:19" s="283" customFormat="1" ht="10.7" customHeight="1">
      <c r="B34" s="457">
        <v>28</v>
      </c>
      <c r="C34" s="447"/>
      <c r="D34" s="450" t="s">
        <v>2552</v>
      </c>
      <c r="E34" s="447"/>
      <c r="F34" s="447">
        <v>0</v>
      </c>
      <c r="G34" s="447">
        <v>0</v>
      </c>
      <c r="H34" s="447">
        <v>0</v>
      </c>
      <c r="I34" s="447">
        <v>0</v>
      </c>
      <c r="J34" s="447">
        <v>0</v>
      </c>
      <c r="K34" s="447">
        <v>0</v>
      </c>
      <c r="L34" s="447">
        <v>0</v>
      </c>
      <c r="M34" s="447">
        <v>0</v>
      </c>
      <c r="N34" s="447">
        <v>0</v>
      </c>
      <c r="O34" s="447"/>
      <c r="P34" s="447"/>
      <c r="Q34" s="460">
        <v>28</v>
      </c>
      <c r="R34" s="586"/>
    </row>
    <row r="35" spans="1:19" s="283" customFormat="1" ht="10.7" customHeight="1">
      <c r="B35" s="457">
        <v>29</v>
      </c>
      <c r="C35" s="447"/>
      <c r="D35" s="450" t="s">
        <v>2553</v>
      </c>
      <c r="E35" s="447"/>
      <c r="F35" s="447">
        <v>0</v>
      </c>
      <c r="G35" s="447">
        <v>0</v>
      </c>
      <c r="H35" s="447">
        <v>0</v>
      </c>
      <c r="I35" s="447">
        <v>0</v>
      </c>
      <c r="J35" s="447">
        <v>0</v>
      </c>
      <c r="K35" s="447">
        <v>0</v>
      </c>
      <c r="L35" s="447">
        <v>0</v>
      </c>
      <c r="M35" s="447">
        <v>0</v>
      </c>
      <c r="N35" s="447">
        <v>0</v>
      </c>
      <c r="O35" s="447"/>
      <c r="P35" s="447"/>
      <c r="Q35" s="460">
        <v>29</v>
      </c>
      <c r="R35" s="586"/>
      <c r="S35" s="2294"/>
    </row>
    <row r="36" spans="1:19" s="283" customFormat="1" ht="10.7" customHeight="1">
      <c r="A36" s="3609"/>
      <c r="B36" s="448"/>
      <c r="C36" s="392"/>
      <c r="D36" s="454" t="s">
        <v>2554</v>
      </c>
      <c r="E36" s="392"/>
      <c r="F36" s="392"/>
      <c r="G36" s="392"/>
      <c r="H36" s="392"/>
      <c r="I36" s="392"/>
      <c r="J36" s="392"/>
      <c r="K36" s="462"/>
      <c r="L36" s="462"/>
      <c r="M36" s="462"/>
      <c r="N36" s="462"/>
      <c r="O36" s="392"/>
      <c r="P36" s="392"/>
      <c r="Q36" s="392"/>
      <c r="R36" s="586"/>
      <c r="S36" s="2295"/>
    </row>
    <row r="37" spans="1:19" s="283" customFormat="1" ht="10.7" customHeight="1">
      <c r="A37" s="3609"/>
      <c r="B37" s="457">
        <v>30</v>
      </c>
      <c r="C37" s="447"/>
      <c r="D37" s="450" t="s">
        <v>2555</v>
      </c>
      <c r="E37" s="447"/>
      <c r="F37" s="460"/>
      <c r="G37" s="447"/>
      <c r="H37" s="447"/>
      <c r="I37" s="447"/>
      <c r="J37" s="447"/>
      <c r="K37" s="458"/>
      <c r="L37" s="459"/>
      <c r="M37" s="458"/>
      <c r="N37" s="459"/>
      <c r="O37" s="456" t="s">
        <v>370</v>
      </c>
      <c r="P37" s="447"/>
      <c r="Q37" s="460">
        <v>30</v>
      </c>
      <c r="R37" s="586"/>
      <c r="S37" s="2295"/>
    </row>
    <row r="38" spans="1:19" s="283" customFormat="1" ht="10.7" customHeight="1">
      <c r="A38" s="3609"/>
      <c r="B38" s="457">
        <v>31</v>
      </c>
      <c r="C38" s="447"/>
      <c r="D38" s="450" t="s">
        <v>2556</v>
      </c>
      <c r="E38" s="447"/>
      <c r="F38" s="460"/>
      <c r="G38" s="447"/>
      <c r="H38" s="447"/>
      <c r="I38" s="447"/>
      <c r="J38" s="447"/>
      <c r="K38" s="459"/>
      <c r="L38" s="459"/>
      <c r="M38" s="458"/>
      <c r="N38" s="459"/>
      <c r="O38" s="456" t="s">
        <v>370</v>
      </c>
      <c r="P38" s="447"/>
      <c r="Q38" s="460">
        <v>31</v>
      </c>
      <c r="R38" s="586"/>
      <c r="S38" s="2295"/>
    </row>
    <row r="39" spans="1:19" s="283" customFormat="1" ht="10.7" customHeight="1">
      <c r="A39" s="3609"/>
      <c r="B39" s="448"/>
      <c r="C39" s="392"/>
      <c r="D39" s="461" t="s">
        <v>2557</v>
      </c>
      <c r="E39" s="392"/>
      <c r="F39" s="392"/>
      <c r="G39" s="392"/>
      <c r="H39" s="392"/>
      <c r="I39" s="392"/>
      <c r="J39" s="392"/>
      <c r="K39" s="462"/>
      <c r="L39" s="462"/>
      <c r="M39" s="462"/>
      <c r="N39" s="463"/>
      <c r="O39" s="464"/>
      <c r="P39" s="392"/>
      <c r="Q39" s="392"/>
      <c r="R39" s="586"/>
      <c r="S39" s="2295"/>
    </row>
    <row r="40" spans="1:19" s="283" customFormat="1" ht="10.7" customHeight="1">
      <c r="A40" s="3609"/>
      <c r="B40" s="457">
        <v>32</v>
      </c>
      <c r="C40" s="447"/>
      <c r="D40" s="450" t="s">
        <v>2558</v>
      </c>
      <c r="E40" s="447"/>
      <c r="F40" s="460"/>
      <c r="G40" s="447"/>
      <c r="H40" s="447"/>
      <c r="I40" s="447"/>
      <c r="J40" s="447"/>
      <c r="K40" s="459"/>
      <c r="L40" s="459"/>
      <c r="M40" s="458"/>
      <c r="N40" s="459"/>
      <c r="O40" s="456" t="s">
        <v>370</v>
      </c>
      <c r="P40" s="447"/>
      <c r="Q40" s="460">
        <v>32</v>
      </c>
      <c r="R40" s="3616">
        <v>113</v>
      </c>
      <c r="S40" s="2295"/>
    </row>
    <row r="41" spans="1:19" s="283" customFormat="1" ht="10.7" customHeight="1">
      <c r="A41" s="3609"/>
      <c r="B41" s="448"/>
      <c r="C41" s="392"/>
      <c r="D41" s="461" t="s">
        <v>2559</v>
      </c>
      <c r="E41" s="392"/>
      <c r="F41" s="392"/>
      <c r="G41" s="392"/>
      <c r="H41" s="392"/>
      <c r="I41" s="392"/>
      <c r="J41" s="392"/>
      <c r="K41" s="462"/>
      <c r="L41" s="462"/>
      <c r="M41" s="462"/>
      <c r="N41" s="463"/>
      <c r="O41" s="464"/>
      <c r="P41" s="392"/>
      <c r="Q41" s="392"/>
      <c r="R41" s="3616"/>
      <c r="S41" s="2295"/>
    </row>
    <row r="42" spans="1:19" s="283" customFormat="1" ht="10.7" customHeight="1">
      <c r="A42" s="3609"/>
      <c r="B42" s="457">
        <v>33</v>
      </c>
      <c r="C42" s="447"/>
      <c r="D42" s="450" t="s">
        <v>2560</v>
      </c>
      <c r="E42" s="447"/>
      <c r="F42" s="410"/>
      <c r="G42" s="447"/>
      <c r="H42" s="447"/>
      <c r="I42" s="447"/>
      <c r="J42" s="459"/>
      <c r="K42" s="459"/>
      <c r="L42" s="459"/>
      <c r="M42" s="458"/>
      <c r="N42" s="459"/>
      <c r="O42" s="456" t="s">
        <v>370</v>
      </c>
      <c r="P42" s="447"/>
      <c r="Q42" s="460">
        <v>33</v>
      </c>
      <c r="R42" s="3616"/>
      <c r="S42" s="2295"/>
    </row>
    <row r="43" spans="1:19" s="283" customFormat="1" ht="10.7" customHeight="1">
      <c r="A43" s="3609"/>
      <c r="B43" s="448"/>
      <c r="C43" s="392"/>
      <c r="D43" s="461" t="s">
        <v>2561</v>
      </c>
      <c r="E43" s="392"/>
      <c r="F43" s="392"/>
      <c r="G43" s="392"/>
      <c r="H43" s="392"/>
      <c r="I43" s="392"/>
      <c r="J43" s="392"/>
      <c r="K43" s="462"/>
      <c r="L43" s="462"/>
      <c r="M43" s="462"/>
      <c r="N43" s="463"/>
      <c r="O43" s="464"/>
      <c r="P43" s="392"/>
      <c r="Q43" s="392"/>
      <c r="R43" s="3616"/>
      <c r="S43" s="2295"/>
    </row>
    <row r="44" spans="1:19" s="283" customFormat="1" ht="10.7" customHeight="1">
      <c r="A44" s="3609"/>
      <c r="B44" s="457">
        <v>34</v>
      </c>
      <c r="C44" s="447"/>
      <c r="D44" s="450" t="s">
        <v>2562</v>
      </c>
      <c r="E44" s="447"/>
      <c r="F44" s="410"/>
      <c r="G44" s="447"/>
      <c r="H44" s="447"/>
      <c r="I44" s="460"/>
      <c r="J44" s="465"/>
      <c r="K44" s="459"/>
      <c r="L44" s="459"/>
      <c r="M44" s="458"/>
      <c r="N44" s="459"/>
      <c r="O44" s="456" t="s">
        <v>370</v>
      </c>
      <c r="P44" s="447"/>
      <c r="Q44" s="460">
        <v>34</v>
      </c>
      <c r="R44" s="3616"/>
      <c r="S44" s="2295"/>
    </row>
    <row r="45" spans="1:19" s="283" customFormat="1" ht="10.7" customHeight="1">
      <c r="A45" s="3609"/>
      <c r="B45" s="466">
        <v>35</v>
      </c>
      <c r="C45" s="392"/>
      <c r="D45" s="461" t="s">
        <v>2563</v>
      </c>
      <c r="E45" s="392"/>
      <c r="F45" s="467">
        <f t="shared" ref="F45:N45" si="0">+F44+F42+F40+F38+F37</f>
        <v>0</v>
      </c>
      <c r="G45" s="467">
        <f t="shared" si="0"/>
        <v>0</v>
      </c>
      <c r="H45" s="467">
        <f t="shared" si="0"/>
        <v>0</v>
      </c>
      <c r="I45" s="467">
        <f t="shared" si="0"/>
        <v>0</v>
      </c>
      <c r="J45" s="467">
        <f t="shared" si="0"/>
        <v>0</v>
      </c>
      <c r="K45" s="467">
        <f t="shared" si="0"/>
        <v>0</v>
      </c>
      <c r="L45" s="467">
        <f t="shared" si="0"/>
        <v>0</v>
      </c>
      <c r="M45" s="467">
        <f t="shared" si="0"/>
        <v>0</v>
      </c>
      <c r="N45" s="467">
        <f t="shared" si="0"/>
        <v>0</v>
      </c>
      <c r="O45" s="452" t="s">
        <v>370</v>
      </c>
      <c r="P45" s="467"/>
      <c r="Q45" s="468">
        <v>35</v>
      </c>
      <c r="R45" s="3616"/>
      <c r="S45" s="2295"/>
    </row>
    <row r="46" spans="1:19" s="283" customFormat="1" ht="10.7" customHeight="1">
      <c r="A46" s="3613"/>
      <c r="B46" s="469"/>
      <c r="C46" s="470"/>
      <c r="D46" s="470"/>
      <c r="E46" s="470"/>
      <c r="F46" s="470"/>
      <c r="G46" s="470"/>
      <c r="H46" s="470"/>
      <c r="I46" s="470"/>
      <c r="J46" s="470"/>
      <c r="K46" s="470"/>
      <c r="L46" s="470"/>
      <c r="M46" s="470"/>
      <c r="N46" s="470"/>
      <c r="O46" s="471"/>
      <c r="P46" s="470"/>
      <c r="Q46" s="472"/>
      <c r="R46" s="3616"/>
    </row>
    <row r="47" spans="1:19" s="283" customFormat="1" ht="11.25">
      <c r="A47" s="3613"/>
      <c r="B47" s="473"/>
      <c r="C47" s="449"/>
      <c r="D47" s="449"/>
      <c r="E47" s="449"/>
      <c r="F47" s="449"/>
      <c r="G47" s="449"/>
      <c r="H47" s="449"/>
      <c r="I47" s="449"/>
      <c r="J47" s="449"/>
      <c r="K47" s="449"/>
      <c r="L47" s="449"/>
      <c r="M47" s="449"/>
      <c r="N47" s="449"/>
      <c r="O47" s="449"/>
      <c r="P47" s="449"/>
      <c r="Q47" s="392"/>
      <c r="R47" s="3616"/>
    </row>
    <row r="48" spans="1:19" s="283" customFormat="1" ht="11.25">
      <c r="A48" s="3613"/>
      <c r="B48" s="473"/>
      <c r="C48" s="449"/>
      <c r="D48" s="449"/>
      <c r="E48" s="449"/>
      <c r="F48" s="449"/>
      <c r="G48" s="449"/>
      <c r="H48" s="449"/>
      <c r="I48" s="449"/>
      <c r="J48" s="449"/>
      <c r="K48" s="449"/>
      <c r="L48" s="449"/>
      <c r="M48" s="449"/>
      <c r="N48" s="449"/>
      <c r="O48" s="449"/>
      <c r="P48" s="449"/>
      <c r="Q48" s="392"/>
      <c r="R48" s="3616"/>
    </row>
    <row r="49" spans="1:18" s="283" customFormat="1" ht="11.25">
      <c r="A49" s="3613"/>
      <c r="B49" s="473"/>
      <c r="C49" s="449"/>
      <c r="D49" s="449"/>
      <c r="E49" s="449"/>
      <c r="F49" s="449"/>
      <c r="G49" s="449"/>
      <c r="H49" s="449"/>
      <c r="I49" s="449"/>
      <c r="J49" s="449"/>
      <c r="K49" s="449"/>
      <c r="L49" s="449"/>
      <c r="M49" s="449"/>
      <c r="N49" s="449"/>
      <c r="O49" s="449"/>
      <c r="P49" s="449"/>
      <c r="Q49" s="392"/>
      <c r="R49" s="3616"/>
    </row>
    <row r="50" spans="1:18" s="283" customFormat="1" ht="11.25">
      <c r="A50" s="3613"/>
      <c r="B50" s="473"/>
      <c r="C50" s="449"/>
      <c r="D50" s="449"/>
      <c r="E50" s="449"/>
      <c r="F50" s="449"/>
      <c r="G50" s="449"/>
      <c r="H50" s="449"/>
      <c r="I50" s="449"/>
      <c r="J50" s="449"/>
      <c r="K50" s="449"/>
      <c r="L50" s="449"/>
      <c r="M50" s="449"/>
      <c r="N50" s="449"/>
      <c r="O50" s="449"/>
      <c r="P50" s="449"/>
      <c r="Q50" s="392"/>
      <c r="R50" s="3616"/>
    </row>
    <row r="51" spans="1:18" s="283" customFormat="1" ht="11.25">
      <c r="A51" s="3613"/>
      <c r="B51" s="473"/>
      <c r="C51" s="449"/>
      <c r="D51" s="449"/>
      <c r="E51" s="449"/>
      <c r="F51" s="449"/>
      <c r="G51" s="449"/>
      <c r="H51" s="449"/>
      <c r="I51" s="449"/>
      <c r="J51" s="449"/>
      <c r="K51" s="449"/>
      <c r="L51" s="449"/>
      <c r="M51" s="449"/>
      <c r="N51" s="449"/>
      <c r="O51" s="449"/>
      <c r="P51" s="449"/>
      <c r="Q51" s="392"/>
      <c r="R51" s="3616"/>
    </row>
    <row r="52" spans="1:18" s="283" customFormat="1" ht="11.25">
      <c r="A52" s="3613"/>
      <c r="B52" s="473"/>
      <c r="C52" s="449"/>
      <c r="D52" s="449"/>
      <c r="E52" s="449"/>
      <c r="F52" s="449"/>
      <c r="G52" s="449"/>
      <c r="H52" s="449"/>
      <c r="I52" s="449"/>
      <c r="J52" s="449"/>
      <c r="K52" s="449"/>
      <c r="L52" s="449"/>
      <c r="M52" s="449"/>
      <c r="N52" s="449"/>
      <c r="O52" s="449"/>
      <c r="P52" s="449"/>
      <c r="Q52" s="392"/>
      <c r="R52" s="3616"/>
    </row>
    <row r="53" spans="1:18" s="283" customFormat="1" ht="11.25" customHeight="1">
      <c r="A53" s="3610"/>
      <c r="B53" s="474"/>
      <c r="C53" s="475"/>
      <c r="D53" s="475"/>
      <c r="E53" s="475"/>
      <c r="F53" s="475"/>
      <c r="G53" s="475"/>
      <c r="H53" s="475"/>
      <c r="I53" s="475"/>
      <c r="J53" s="475"/>
      <c r="K53" s="475"/>
      <c r="L53" s="475"/>
      <c r="M53" s="475"/>
      <c r="N53" s="475"/>
      <c r="O53" s="475"/>
      <c r="P53" s="475"/>
      <c r="Q53" s="476"/>
      <c r="R53" s="3616"/>
    </row>
    <row r="54" spans="1:18" s="283" customFormat="1" ht="10.7" customHeight="1">
      <c r="A54" s="3610"/>
      <c r="B54" s="474"/>
      <c r="C54" s="475"/>
      <c r="D54" s="475"/>
      <c r="E54" s="475"/>
      <c r="F54" s="475"/>
      <c r="G54" s="475"/>
      <c r="H54" s="475"/>
      <c r="I54" s="475"/>
      <c r="J54" s="475"/>
      <c r="K54" s="475"/>
      <c r="L54" s="475"/>
      <c r="M54" s="475"/>
      <c r="N54" s="475"/>
      <c r="O54" s="475"/>
      <c r="P54" s="475"/>
      <c r="Q54" s="476"/>
      <c r="R54" s="3616"/>
    </row>
    <row r="55" spans="1:18" s="283" customFormat="1" ht="10.7" customHeight="1">
      <c r="A55" s="3610"/>
      <c r="B55" s="477"/>
      <c r="C55" s="478"/>
      <c r="D55" s="478"/>
      <c r="E55" s="478"/>
      <c r="F55" s="478"/>
      <c r="G55" s="478"/>
      <c r="H55" s="478"/>
      <c r="I55" s="478"/>
      <c r="J55" s="478"/>
      <c r="K55" s="478"/>
      <c r="L55" s="478"/>
      <c r="M55" s="478"/>
      <c r="N55" s="478"/>
      <c r="O55" s="478"/>
      <c r="P55" s="478"/>
      <c r="Q55" s="270"/>
      <c r="R55" s="3616"/>
    </row>
    <row r="56" spans="1:18" s="283" customFormat="1" ht="10.7" customHeight="1"/>
    <row r="57" spans="1:18" s="283" customFormat="1" ht="10.7" customHeight="1"/>
    <row r="58" spans="1:18" s="283" customFormat="1" ht="10.7" customHeight="1"/>
    <row r="59" spans="1:18" s="283" customFormat="1" ht="10.7" customHeight="1"/>
    <row r="60" spans="1:18" s="283" customFormat="1" ht="10.7" customHeight="1"/>
    <row r="61" spans="1:18" s="283" customFormat="1" ht="10.7" customHeight="1"/>
    <row r="62" spans="1:18" s="283" customFormat="1" ht="10.7" customHeight="1"/>
    <row r="63" spans="1:18" s="283" customFormat="1" ht="10.7" customHeight="1"/>
    <row r="64" spans="1:18" s="283" customFormat="1" ht="10.7" customHeight="1"/>
    <row r="65" s="283" customFormat="1" ht="10.7" customHeight="1"/>
    <row r="66" s="283" customFormat="1" ht="10.7" customHeight="1"/>
    <row r="67" s="283" customFormat="1" ht="10.7" customHeight="1"/>
    <row r="68" s="283" customFormat="1" ht="10.7" customHeight="1"/>
    <row r="69" s="283" customFormat="1" ht="10.7" customHeight="1"/>
    <row r="70" s="283" customFormat="1" ht="10.7" customHeight="1"/>
    <row r="71" s="283" customFormat="1" ht="10.7" customHeight="1"/>
    <row r="72" s="283" customFormat="1" ht="10.7" customHeight="1"/>
    <row r="73" s="283" customFormat="1" ht="10.7" customHeight="1"/>
    <row r="74" s="283" customFormat="1" ht="10.7" customHeight="1"/>
    <row r="75" s="283" customFormat="1" ht="10.7" customHeight="1"/>
    <row r="76" s="283" customFormat="1" ht="10.7" customHeight="1"/>
    <row r="77" s="283" customFormat="1" ht="10.7" customHeight="1"/>
    <row r="78" s="283" customFormat="1" ht="10.7" customHeight="1"/>
    <row r="79" s="283" customFormat="1" ht="10.7" customHeight="1"/>
    <row r="80" s="283" customFormat="1" ht="10.7" customHeight="1"/>
    <row r="81" s="283" customFormat="1" ht="10.7" customHeight="1"/>
    <row r="82" s="283" customFormat="1" ht="10.7" customHeight="1"/>
    <row r="83" s="283" customFormat="1" ht="10.7" customHeight="1"/>
    <row r="84" s="283" customFormat="1" ht="10.7" customHeight="1"/>
    <row r="85" s="283" customFormat="1" ht="10.7" customHeight="1"/>
    <row r="86" s="283" customFormat="1" ht="10.7" customHeight="1"/>
    <row r="87" s="283" customFormat="1" ht="10.7" customHeight="1"/>
    <row r="88" s="283" customFormat="1" ht="10.7" customHeight="1"/>
    <row r="89" s="283" customFormat="1" ht="10.7" customHeight="1"/>
    <row r="90" s="283" customFormat="1" ht="10.7" customHeight="1"/>
    <row r="91" s="283" customFormat="1" ht="10.7" customHeight="1"/>
    <row r="92" s="283" customFormat="1" ht="10.7" customHeight="1"/>
    <row r="93" s="283" customFormat="1" ht="10.7" customHeight="1"/>
    <row r="94" s="283" customFormat="1" ht="10.7" customHeight="1"/>
    <row r="95" s="283" customFormat="1" ht="10.7" customHeight="1"/>
    <row r="96" s="283" customFormat="1" ht="10.7" customHeight="1"/>
    <row r="97" s="283" customFormat="1" ht="10.7" customHeight="1"/>
    <row r="98" s="283" customFormat="1" ht="10.7" customHeight="1"/>
    <row r="99" s="283" customFormat="1" ht="10.7" customHeight="1"/>
    <row r="100" s="283" customFormat="1" ht="10.7" customHeight="1"/>
    <row r="101" s="283" customFormat="1" ht="10.7" customHeight="1"/>
    <row r="102" s="283" customFormat="1" ht="10.7" customHeight="1"/>
    <row r="103" s="283" customFormat="1" ht="10.7" customHeight="1"/>
    <row r="104" s="283" customFormat="1" ht="10.7" customHeight="1"/>
    <row r="105" s="283" customFormat="1" ht="10.7" customHeight="1"/>
    <row r="106" s="283" customFormat="1" ht="10.7" customHeight="1"/>
    <row r="107" s="283" customFormat="1" ht="10.7" customHeight="1"/>
    <row r="108" s="283" customFormat="1" ht="10.7" customHeight="1"/>
    <row r="109" s="283" customFormat="1" ht="10.7" customHeight="1"/>
    <row r="110" s="283" customFormat="1" ht="10.7" customHeight="1"/>
    <row r="111" s="283" customFormat="1" ht="10.7" customHeight="1"/>
    <row r="112" s="283" customFormat="1" ht="10.7" customHeight="1"/>
    <row r="113" s="283" customFormat="1" ht="10.7" customHeight="1"/>
    <row r="114" s="283" customFormat="1" ht="10.7" customHeight="1"/>
    <row r="115" s="283" customFormat="1" ht="10.7" customHeight="1"/>
    <row r="116" s="283" customFormat="1" ht="10.7" customHeight="1"/>
    <row r="117" s="283" customFormat="1" ht="10.7" customHeight="1"/>
    <row r="118" s="283" customFormat="1" ht="10.7" customHeight="1"/>
    <row r="119" s="283" customFormat="1" ht="10.7" customHeight="1"/>
    <row r="120" s="283" customFormat="1" ht="10.7" customHeight="1"/>
    <row r="121" s="283" customFormat="1" ht="10.7" customHeight="1"/>
    <row r="122" s="283" customFormat="1" ht="10.7" customHeight="1"/>
    <row r="123" s="283" customFormat="1" ht="10.7" customHeight="1"/>
    <row r="124" s="283" customFormat="1" ht="10.7" customHeight="1"/>
    <row r="125" s="283" customFormat="1" ht="10.7" customHeight="1"/>
    <row r="126" s="283" customFormat="1" ht="10.7" customHeight="1"/>
    <row r="127" s="283" customFormat="1" ht="10.7" customHeight="1"/>
    <row r="128" s="283" customFormat="1" ht="10.7" customHeight="1"/>
    <row r="129" s="283" customFormat="1" ht="10.7" customHeight="1"/>
    <row r="130" s="283" customFormat="1" ht="10.7" customHeight="1"/>
    <row r="131" s="283" customFormat="1" ht="10.7" customHeight="1"/>
    <row r="132" s="283" customFormat="1" ht="10.7" customHeight="1"/>
    <row r="133" s="283" customFormat="1" ht="10.7" customHeight="1"/>
    <row r="134" s="283" customFormat="1" ht="10.7" customHeight="1"/>
    <row r="135" s="283" customFormat="1" ht="10.7" customHeight="1"/>
    <row r="136" s="283" customFormat="1" ht="10.7" customHeight="1"/>
    <row r="137" s="283" customFormat="1" ht="10.7" customHeight="1"/>
    <row r="138" s="283" customFormat="1" ht="10.7" customHeight="1"/>
    <row r="139" s="283" customFormat="1" ht="10.7" customHeight="1"/>
    <row r="140" s="283" customFormat="1" ht="10.7" customHeight="1"/>
    <row r="141" s="283" customFormat="1" ht="10.7" customHeight="1"/>
    <row r="142" s="283" customFormat="1" ht="10.7" customHeight="1"/>
    <row r="143" s="283" customFormat="1" ht="10.7" customHeight="1"/>
    <row r="144" s="283" customFormat="1" ht="10.7" customHeight="1"/>
    <row r="145" s="283" customFormat="1" ht="10.7" customHeight="1"/>
    <row r="146" s="283" customFormat="1" ht="10.7" customHeight="1"/>
    <row r="147" s="283" customFormat="1" ht="10.7" customHeight="1"/>
    <row r="148" s="283" customFormat="1" ht="10.7" customHeight="1"/>
    <row r="149" s="283" customFormat="1" ht="10.7" customHeight="1"/>
    <row r="150" s="283" customFormat="1" ht="10.7" customHeight="1"/>
    <row r="151" s="283" customFormat="1" ht="10.7" customHeight="1"/>
    <row r="152" s="283" customFormat="1" ht="10.7" customHeight="1"/>
    <row r="153" s="283" customFormat="1" ht="10.7" customHeight="1"/>
    <row r="154" s="283" customFormat="1" ht="10.7" customHeight="1"/>
    <row r="155" s="283" customFormat="1" ht="10.7" customHeight="1"/>
    <row r="156" s="283" customFormat="1" ht="10.7" customHeight="1"/>
    <row r="157" s="283" customFormat="1" ht="10.7" customHeight="1"/>
    <row r="158" s="283" customFormat="1" ht="10.7" customHeight="1"/>
    <row r="159" s="283" customFormat="1" ht="10.7" customHeight="1"/>
    <row r="160" s="283" customFormat="1" ht="10.7" customHeight="1"/>
    <row r="161" s="283" customFormat="1" ht="10.7" customHeight="1"/>
    <row r="162" s="283" customFormat="1" ht="10.7" customHeight="1"/>
    <row r="163" s="283" customFormat="1" ht="10.7" customHeight="1"/>
    <row r="164" s="283" customFormat="1" ht="10.7" customHeight="1"/>
    <row r="165" s="283" customFormat="1" ht="10.7" customHeight="1"/>
    <row r="166" s="283" customFormat="1" ht="10.7" customHeight="1"/>
    <row r="167" s="283" customFormat="1" ht="10.7" customHeight="1"/>
    <row r="168" s="283" customFormat="1" ht="10.7" customHeight="1"/>
    <row r="169" s="283" customFormat="1" ht="10.7" customHeight="1"/>
    <row r="170" s="283" customFormat="1" ht="10.7" customHeight="1"/>
    <row r="171" s="283" customFormat="1" ht="10.7" customHeight="1"/>
    <row r="172" s="283" customFormat="1" ht="10.7" customHeight="1"/>
    <row r="173" s="283" customFormat="1" ht="10.7" customHeight="1"/>
    <row r="174" s="283" customFormat="1" ht="10.7" customHeight="1"/>
    <row r="175" s="283" customFormat="1" ht="10.7" customHeight="1"/>
    <row r="176" s="283" customFormat="1" ht="10.7" customHeight="1"/>
    <row r="177" s="283" customFormat="1" ht="10.7" customHeight="1"/>
    <row r="178" s="283" customFormat="1" ht="10.7" customHeight="1"/>
    <row r="179" s="283" customFormat="1" ht="10.7" customHeight="1"/>
    <row r="180" s="283" customFormat="1" ht="10.7" customHeight="1"/>
    <row r="181" s="283" customFormat="1" ht="10.7" customHeight="1"/>
    <row r="182" s="283" customFormat="1" ht="10.7" customHeight="1"/>
    <row r="183" s="283" customFormat="1" ht="10.7" customHeight="1"/>
    <row r="184" s="283" customFormat="1" ht="10.7" customHeight="1"/>
    <row r="185" s="283" customFormat="1" ht="10.7" customHeight="1"/>
    <row r="186" s="283" customFormat="1" ht="10.7" customHeight="1"/>
    <row r="187" s="283" customFormat="1" ht="10.7" customHeight="1"/>
    <row r="188" s="283" customFormat="1" ht="10.7" customHeight="1"/>
    <row r="189" s="283" customFormat="1" ht="10.7" customHeight="1"/>
    <row r="190" s="283" customFormat="1" ht="10.7" customHeight="1"/>
    <row r="191" s="283" customFormat="1" ht="10.7" customHeight="1"/>
    <row r="192" s="283" customFormat="1" ht="10.7" customHeight="1"/>
    <row r="193" s="283" customFormat="1" ht="10.7" customHeight="1"/>
    <row r="194" s="283" customFormat="1" ht="10.7" customHeight="1"/>
    <row r="195" s="283" customFormat="1" ht="10.7" customHeight="1"/>
    <row r="196" s="283" customFormat="1" ht="10.7" customHeight="1"/>
    <row r="197" s="283" customFormat="1" ht="10.7" customHeight="1"/>
    <row r="198" s="283" customFormat="1" ht="10.7" customHeight="1"/>
    <row r="199" s="283" customFormat="1" ht="10.7" customHeight="1"/>
    <row r="200" s="283" customFormat="1" ht="10.7" customHeight="1"/>
    <row r="201" s="283" customFormat="1" ht="10.7" customHeight="1"/>
    <row r="202" s="283" customFormat="1" ht="10.7" customHeight="1"/>
    <row r="203" s="283" customFormat="1" ht="10.7" customHeight="1"/>
    <row r="204" s="283" customFormat="1" ht="10.7" customHeight="1"/>
    <row r="205" s="283" customFormat="1" ht="10.7" customHeight="1"/>
    <row r="206" s="283" customFormat="1" ht="10.7" customHeight="1"/>
    <row r="207" s="283" customFormat="1" ht="10.7" customHeight="1"/>
    <row r="208" s="283" customFormat="1" ht="10.7" customHeight="1"/>
    <row r="209" s="283" customFormat="1" ht="10.7" customHeight="1"/>
    <row r="210" s="283" customFormat="1" ht="10.7" customHeight="1"/>
    <row r="211" s="283" customFormat="1" ht="10.7" customHeight="1"/>
    <row r="212" s="283" customFormat="1" ht="10.7" customHeight="1"/>
    <row r="213" s="283" customFormat="1" ht="10.7" customHeight="1"/>
    <row r="214" s="283" customFormat="1" ht="10.7" customHeight="1"/>
    <row r="215" s="283" customFormat="1" ht="10.7" customHeight="1"/>
    <row r="216" s="283" customFormat="1" ht="10.7" customHeight="1"/>
    <row r="217" s="283" customFormat="1" ht="10.7" customHeight="1"/>
    <row r="218" s="283" customFormat="1" ht="10.7" customHeight="1"/>
    <row r="219" s="283" customFormat="1" ht="10.7" customHeight="1"/>
    <row r="220" s="283" customFormat="1" ht="10.7" customHeight="1"/>
    <row r="221" s="283" customFormat="1" ht="10.7" customHeight="1"/>
    <row r="222" s="283" customFormat="1" ht="10.7" customHeight="1"/>
    <row r="223" s="283" customFormat="1" ht="10.7" customHeight="1"/>
    <row r="224" s="283" customFormat="1" ht="10.7" customHeight="1"/>
    <row r="225" s="283" customFormat="1" ht="10.7" customHeight="1"/>
    <row r="226" s="283" customFormat="1" ht="10.7" customHeight="1"/>
    <row r="227" s="283" customFormat="1" ht="10.7" customHeight="1"/>
    <row r="228" s="283" customFormat="1" ht="10.7" customHeight="1"/>
    <row r="229" s="283" customFormat="1" ht="10.7" customHeight="1"/>
    <row r="230" s="283" customFormat="1" ht="10.7" customHeight="1"/>
    <row r="231" s="283" customFormat="1" ht="10.7" customHeight="1"/>
    <row r="232" s="283" customFormat="1" ht="10.7" customHeight="1"/>
    <row r="233" s="283" customFormat="1" ht="10.7" customHeight="1"/>
    <row r="234" s="283" customFormat="1" ht="10.7" customHeight="1"/>
    <row r="235" s="283" customFormat="1" ht="10.7" customHeight="1"/>
    <row r="236" s="283" customFormat="1" ht="10.7" customHeight="1"/>
    <row r="237" s="283" customFormat="1" ht="10.7" customHeight="1"/>
    <row r="238" s="283" customFormat="1" ht="10.7" customHeight="1"/>
    <row r="239" s="283" customFormat="1" ht="10.7" customHeight="1"/>
    <row r="240" s="283" customFormat="1" ht="10.7" customHeight="1"/>
    <row r="241" s="283" customFormat="1" ht="10.7" customHeight="1"/>
    <row r="242" s="283" customFormat="1" ht="10.7" customHeight="1"/>
    <row r="243" s="283" customFormat="1" ht="10.7" customHeight="1"/>
    <row r="244" s="283" customFormat="1" ht="10.7" customHeight="1"/>
    <row r="245" s="283" customFormat="1" ht="10.7" customHeight="1"/>
    <row r="246" s="283" customFormat="1" ht="10.7" customHeight="1"/>
    <row r="247" s="283" customFormat="1" ht="10.7" customHeight="1"/>
    <row r="248" s="283" customFormat="1" ht="10.7" customHeight="1"/>
    <row r="249" s="283" customFormat="1" ht="10.7" customHeight="1"/>
    <row r="250" s="283" customFormat="1" ht="10.7" customHeight="1"/>
    <row r="251" s="283" customFormat="1" ht="10.7" customHeight="1"/>
    <row r="252" s="283" customFormat="1" ht="10.7" customHeight="1"/>
    <row r="253" s="283" customFormat="1" ht="10.7" customHeight="1"/>
    <row r="254" s="283" customFormat="1" ht="10.7" customHeight="1"/>
    <row r="255" s="283" customFormat="1" ht="10.7" customHeight="1"/>
    <row r="256" s="283" customFormat="1" ht="10.7" customHeight="1"/>
    <row r="257" s="283" customFormat="1" ht="10.7" customHeight="1"/>
    <row r="258" s="283" customFormat="1" ht="10.7" customHeight="1"/>
    <row r="259" s="283" customFormat="1" ht="10.7" customHeight="1"/>
    <row r="260" s="283" customFormat="1" ht="10.7" customHeight="1"/>
    <row r="261" s="283" customFormat="1" ht="10.7" customHeight="1"/>
    <row r="262" s="283" customFormat="1" ht="10.7" customHeight="1"/>
    <row r="263" s="283" customFormat="1" ht="10.7" customHeight="1"/>
    <row r="264" s="283" customFormat="1" ht="10.7" customHeight="1"/>
    <row r="265" s="283" customFormat="1" ht="10.7" customHeight="1"/>
  </sheetData>
  <mergeCells count="4">
    <mergeCell ref="A1:A19"/>
    <mergeCell ref="R1:R16"/>
    <mergeCell ref="A36:A55"/>
    <mergeCell ref="R40:R55"/>
  </mergeCells>
  <printOptions horizontalCentered="1"/>
  <pageMargins left="0.1" right="0.1" top="0.5" bottom="0.25" header="0" footer="0.39"/>
  <pageSetup scale="98" orientation="landscape" horizontalDpi="2400" verticalDpi="2400" r:id="rId1"/>
  <headerFooter alignWithMargins="0"/>
</worksheet>
</file>

<file path=xl/worksheets/sheet97.xml><?xml version="1.0" encoding="utf-8"?>
<worksheet xmlns="http://schemas.openxmlformats.org/spreadsheetml/2006/main" xmlns:r="http://schemas.openxmlformats.org/officeDocument/2006/relationships">
  <sheetPr codeName="Sheet90"/>
  <dimension ref="A1:J271"/>
  <sheetViews>
    <sheetView showGridLines="0" zoomScaleNormal="100" zoomScaleSheetLayoutView="70" workbookViewId="0"/>
  </sheetViews>
  <sheetFormatPr defaultRowHeight="9"/>
  <cols>
    <col min="1" max="1" width="3" style="502" bestFit="1" customWidth="1"/>
    <col min="2" max="2" width="4.625" style="503" customWidth="1"/>
    <col min="3" max="3" width="26.125" style="503" customWidth="1"/>
    <col min="4" max="7" width="8.75" style="503" customWidth="1"/>
    <col min="8" max="8" width="9.625" style="503" customWidth="1"/>
    <col min="9" max="9" width="11.25" style="503" customWidth="1"/>
    <col min="10" max="10" width="3" style="502" bestFit="1" customWidth="1"/>
    <col min="11" max="16384" width="9" style="503"/>
  </cols>
  <sheetData>
    <row r="1" spans="1:10" s="482" customFormat="1" ht="9.9499999999999993" customHeight="1">
      <c r="A1" s="480"/>
      <c r="B1" s="470"/>
      <c r="C1" s="470"/>
      <c r="D1" s="470"/>
      <c r="E1" s="381"/>
      <c r="F1" s="470"/>
      <c r="G1" s="470"/>
      <c r="H1" s="470"/>
      <c r="I1" s="470"/>
      <c r="J1" s="481"/>
    </row>
    <row r="2" spans="1:10" s="482" customFormat="1" ht="9.9499999999999993" customHeight="1">
      <c r="A2" s="441" t="s">
        <v>3265</v>
      </c>
      <c r="B2" s="442"/>
      <c r="C2" s="442"/>
      <c r="D2" s="2292"/>
      <c r="E2" s="442"/>
      <c r="F2" s="442"/>
      <c r="G2" s="442"/>
      <c r="H2" s="442"/>
      <c r="I2" s="442"/>
      <c r="J2" s="443"/>
    </row>
    <row r="3" spans="1:10" s="482" customFormat="1" ht="9.9499999999999993" customHeight="1">
      <c r="A3" s="483"/>
      <c r="B3" s="449"/>
      <c r="C3" s="449"/>
      <c r="D3" s="449"/>
      <c r="E3" s="449"/>
      <c r="F3" s="449"/>
      <c r="G3" s="449"/>
      <c r="H3" s="449"/>
      <c r="I3" s="449"/>
      <c r="J3" s="464"/>
    </row>
    <row r="4" spans="1:10" s="482" customFormat="1" ht="9.9499999999999993" customHeight="1">
      <c r="A4" s="483"/>
      <c r="B4" s="461" t="s">
        <v>2565</v>
      </c>
      <c r="C4" s="449"/>
      <c r="D4" s="449"/>
      <c r="E4" s="449"/>
      <c r="F4" s="449"/>
      <c r="G4" s="449"/>
      <c r="H4" s="449"/>
      <c r="I4" s="449"/>
      <c r="J4" s="464"/>
    </row>
    <row r="5" spans="1:10" s="482" customFormat="1" ht="9.9499999999999993" customHeight="1">
      <c r="A5" s="483"/>
      <c r="B5" s="449"/>
      <c r="C5" s="449"/>
      <c r="D5" s="449"/>
      <c r="E5" s="449"/>
      <c r="F5" s="449"/>
      <c r="G5" s="449"/>
      <c r="H5" s="449"/>
      <c r="I5" s="449"/>
      <c r="J5" s="464"/>
    </row>
    <row r="6" spans="1:10" s="482" customFormat="1" ht="9.9499999999999993" customHeight="1">
      <c r="A6" s="484" t="s">
        <v>65</v>
      </c>
      <c r="B6" s="461" t="s">
        <v>2566</v>
      </c>
      <c r="C6" s="449"/>
      <c r="D6" s="449"/>
      <c r="E6" s="449"/>
      <c r="F6" s="449"/>
      <c r="G6" s="449"/>
      <c r="H6" s="449"/>
      <c r="I6" s="449"/>
      <c r="J6" s="464"/>
    </row>
    <row r="7" spans="1:10" s="482" customFormat="1" ht="9.9499999999999993" customHeight="1">
      <c r="A7" s="483"/>
      <c r="B7" s="449"/>
      <c r="C7" s="449"/>
      <c r="D7" s="449"/>
      <c r="E7" s="449"/>
      <c r="F7" s="449"/>
      <c r="G7" s="449"/>
      <c r="H7" s="449"/>
      <c r="I7" s="449"/>
      <c r="J7" s="464"/>
    </row>
    <row r="8" spans="1:10" s="482" customFormat="1" ht="9.9499999999999993" customHeight="1">
      <c r="A8" s="484" t="s">
        <v>67</v>
      </c>
      <c r="B8" s="461" t="s">
        <v>2567</v>
      </c>
      <c r="C8" s="449"/>
      <c r="D8" s="449"/>
      <c r="E8" s="449"/>
      <c r="F8" s="449"/>
      <c r="G8" s="449"/>
      <c r="H8" s="449"/>
      <c r="I8" s="449"/>
      <c r="J8" s="464"/>
    </row>
    <row r="9" spans="1:10" s="482" customFormat="1" ht="9.9499999999999993" customHeight="1">
      <c r="A9" s="483"/>
      <c r="B9" s="461" t="s">
        <v>2568</v>
      </c>
      <c r="C9" s="449"/>
      <c r="D9" s="449"/>
      <c r="E9" s="449"/>
      <c r="F9" s="449"/>
      <c r="G9" s="449"/>
      <c r="H9" s="449"/>
      <c r="I9" s="449"/>
      <c r="J9" s="464"/>
    </row>
    <row r="10" spans="1:10" s="482" customFormat="1" ht="9.9499999999999993" customHeight="1">
      <c r="A10" s="483"/>
      <c r="B10" s="449"/>
      <c r="C10" s="449"/>
      <c r="D10" s="449"/>
      <c r="E10" s="449"/>
      <c r="F10" s="449"/>
      <c r="G10" s="449"/>
      <c r="H10" s="449"/>
      <c r="I10" s="449"/>
      <c r="J10" s="464"/>
    </row>
    <row r="11" spans="1:10" s="482" customFormat="1" ht="9.9499999999999993" customHeight="1">
      <c r="A11" s="484" t="s">
        <v>68</v>
      </c>
      <c r="B11" s="461" t="s">
        <v>2569</v>
      </c>
      <c r="C11" s="449"/>
      <c r="D11" s="449"/>
      <c r="E11" s="449"/>
      <c r="F11" s="449"/>
      <c r="G11" s="449"/>
      <c r="H11" s="449"/>
      <c r="I11" s="449"/>
      <c r="J11" s="464"/>
    </row>
    <row r="12" spans="1:10" s="482" customFormat="1" ht="9.9499999999999993" customHeight="1">
      <c r="A12" s="483"/>
      <c r="B12" s="461" t="s">
        <v>2570</v>
      </c>
      <c r="C12" s="449"/>
      <c r="D12" s="449"/>
      <c r="E12" s="449"/>
      <c r="F12" s="449"/>
      <c r="G12" s="449"/>
      <c r="H12" s="449"/>
      <c r="I12" s="449"/>
      <c r="J12" s="464"/>
    </row>
    <row r="13" spans="1:10" s="482" customFormat="1" ht="9.9499999999999993" customHeight="1">
      <c r="A13" s="483"/>
      <c r="B13" s="449"/>
      <c r="C13" s="449"/>
      <c r="D13" s="449"/>
      <c r="E13" s="449"/>
      <c r="F13" s="449"/>
      <c r="G13" s="449"/>
      <c r="H13" s="449"/>
      <c r="I13" s="449"/>
      <c r="J13" s="464"/>
    </row>
    <row r="14" spans="1:10" s="482" customFormat="1" ht="9.9499999999999993" customHeight="1">
      <c r="A14" s="485" t="s">
        <v>2460</v>
      </c>
      <c r="B14" s="486"/>
      <c r="C14" s="486"/>
      <c r="D14" s="1524"/>
      <c r="E14" s="486"/>
      <c r="F14" s="486"/>
      <c r="G14" s="486"/>
      <c r="H14" s="486"/>
      <c r="I14" s="486"/>
      <c r="J14" s="487"/>
    </row>
    <row r="15" spans="1:10" s="482" customFormat="1" ht="9.9499999999999993" customHeight="1">
      <c r="A15" s="488"/>
      <c r="B15" s="392"/>
      <c r="C15" s="392"/>
      <c r="D15" s="489" t="s">
        <v>2571</v>
      </c>
      <c r="E15" s="443"/>
      <c r="F15" s="490" t="s">
        <v>2572</v>
      </c>
      <c r="G15" s="446"/>
      <c r="H15" s="2635"/>
      <c r="I15" s="491"/>
      <c r="J15" s="464"/>
    </row>
    <row r="16" spans="1:10" s="482" customFormat="1" ht="9.9499999999999993" customHeight="1">
      <c r="A16" s="488"/>
      <c r="B16" s="392"/>
      <c r="C16" s="392"/>
      <c r="D16" s="490" t="s">
        <v>2573</v>
      </c>
      <c r="E16" s="491"/>
      <c r="F16" s="490" t="s">
        <v>2574</v>
      </c>
      <c r="G16" s="446"/>
      <c r="H16" s="2635"/>
      <c r="I16" s="491"/>
      <c r="J16" s="464"/>
    </row>
    <row r="17" spans="1:10" s="482" customFormat="1" ht="9.9499999999999993" customHeight="1">
      <c r="A17" s="488"/>
      <c r="B17" s="392"/>
      <c r="C17" s="392"/>
      <c r="D17" s="392"/>
      <c r="E17" s="492" t="s">
        <v>2575</v>
      </c>
      <c r="F17" s="392"/>
      <c r="G17" s="392"/>
      <c r="H17" s="392"/>
      <c r="I17" s="452" t="s">
        <v>2464</v>
      </c>
      <c r="J17" s="464"/>
    </row>
    <row r="18" spans="1:10" s="482" customFormat="1" ht="9.9499999999999993" customHeight="1">
      <c r="A18" s="488"/>
      <c r="B18" s="392"/>
      <c r="C18" s="392"/>
      <c r="D18" s="392"/>
      <c r="E18" s="392"/>
      <c r="F18" s="392"/>
      <c r="G18" s="392"/>
      <c r="H18" s="392"/>
      <c r="I18" s="452" t="s">
        <v>2576</v>
      </c>
      <c r="J18" s="464"/>
    </row>
    <row r="19" spans="1:10" s="482" customFormat="1" ht="9.9499999999999993" customHeight="1">
      <c r="A19" s="488"/>
      <c r="B19" s="392"/>
      <c r="C19" s="392"/>
      <c r="D19" s="392"/>
      <c r="E19" s="392"/>
      <c r="F19" s="392"/>
      <c r="G19" s="392"/>
      <c r="H19" s="452" t="s">
        <v>2468</v>
      </c>
      <c r="I19" s="452" t="s">
        <v>2469</v>
      </c>
      <c r="J19" s="464"/>
    </row>
    <row r="20" spans="1:10" s="482" customFormat="1" ht="9.9499999999999993" customHeight="1">
      <c r="A20" s="488"/>
      <c r="B20" s="392"/>
      <c r="C20" s="392"/>
      <c r="D20" s="392"/>
      <c r="E20" s="392"/>
      <c r="F20" s="392"/>
      <c r="G20" s="452" t="s">
        <v>2577</v>
      </c>
      <c r="H20" s="452" t="s">
        <v>2473</v>
      </c>
      <c r="I20" s="452" t="s">
        <v>2474</v>
      </c>
      <c r="J20" s="464"/>
    </row>
    <row r="21" spans="1:10" s="482" customFormat="1" ht="9.9499999999999993" customHeight="1">
      <c r="A21" s="488"/>
      <c r="B21" s="392"/>
      <c r="C21" s="392"/>
      <c r="D21" s="392"/>
      <c r="E21" s="392"/>
      <c r="F21" s="452" t="s">
        <v>2478</v>
      </c>
      <c r="G21" s="452" t="s">
        <v>2479</v>
      </c>
      <c r="H21" s="452" t="s">
        <v>2479</v>
      </c>
      <c r="I21" s="452" t="s">
        <v>2480</v>
      </c>
      <c r="J21" s="464"/>
    </row>
    <row r="22" spans="1:10" s="482" customFormat="1" ht="9.9499999999999993" customHeight="1">
      <c r="A22" s="453" t="s">
        <v>7</v>
      </c>
      <c r="B22" s="452" t="s">
        <v>8</v>
      </c>
      <c r="C22" s="452" t="s">
        <v>2578</v>
      </c>
      <c r="D22" s="452" t="s">
        <v>2579</v>
      </c>
      <c r="E22" s="392"/>
      <c r="F22" s="452" t="s">
        <v>2487</v>
      </c>
      <c r="G22" s="452" t="s">
        <v>2580</v>
      </c>
      <c r="H22" s="452" t="s">
        <v>2581</v>
      </c>
      <c r="I22" s="452" t="s">
        <v>2582</v>
      </c>
      <c r="J22" s="452" t="s">
        <v>7</v>
      </c>
    </row>
    <row r="23" spans="1:10" s="482" customFormat="1" ht="9.9499999999999993" customHeight="1">
      <c r="A23" s="453" t="s">
        <v>12</v>
      </c>
      <c r="B23" s="452" t="s">
        <v>13</v>
      </c>
      <c r="C23" s="452" t="s">
        <v>2583</v>
      </c>
      <c r="D23" s="452" t="s">
        <v>2584</v>
      </c>
      <c r="E23" s="452" t="s">
        <v>2585</v>
      </c>
      <c r="F23" s="452" t="s">
        <v>2497</v>
      </c>
      <c r="G23" s="452" t="s">
        <v>2498</v>
      </c>
      <c r="H23" s="452" t="s">
        <v>2586</v>
      </c>
      <c r="I23" s="452" t="s">
        <v>2587</v>
      </c>
      <c r="J23" s="452" t="s">
        <v>12</v>
      </c>
    </row>
    <row r="24" spans="1:10" s="482" customFormat="1" ht="9.9499999999999993" customHeight="1">
      <c r="A24" s="493"/>
      <c r="B24" s="447"/>
      <c r="C24" s="456" t="s">
        <v>21</v>
      </c>
      <c r="D24" s="456" t="s">
        <v>22</v>
      </c>
      <c r="E24" s="456" t="s">
        <v>23</v>
      </c>
      <c r="F24" s="456" t="s">
        <v>168</v>
      </c>
      <c r="G24" s="456" t="s">
        <v>24</v>
      </c>
      <c r="H24" s="456" t="s">
        <v>25</v>
      </c>
      <c r="I24" s="456" t="s">
        <v>26</v>
      </c>
      <c r="J24" s="494"/>
    </row>
    <row r="25" spans="1:10" s="482" customFormat="1" ht="9.9499999999999993" customHeight="1">
      <c r="A25" s="453">
        <v>36</v>
      </c>
      <c r="B25" s="392"/>
      <c r="C25" s="452" t="s">
        <v>638</v>
      </c>
      <c r="D25" s="464"/>
      <c r="E25" s="464"/>
      <c r="F25" s="464"/>
      <c r="G25" s="464"/>
      <c r="H25" s="464"/>
      <c r="I25" s="464"/>
      <c r="J25" s="452">
        <v>36</v>
      </c>
    </row>
    <row r="26" spans="1:10" s="482" customFormat="1" ht="9.9499999999999993" customHeight="1">
      <c r="A26" s="488"/>
      <c r="B26" s="392"/>
      <c r="C26" s="392"/>
      <c r="D26" s="464"/>
      <c r="E26" s="495"/>
      <c r="F26" s="495"/>
      <c r="G26" s="495"/>
      <c r="H26" s="495"/>
      <c r="I26" s="495"/>
      <c r="J26" s="464"/>
    </row>
    <row r="27" spans="1:10" s="482" customFormat="1" ht="9.9499999999999993" customHeight="1">
      <c r="A27" s="453"/>
      <c r="B27" s="392"/>
      <c r="C27" s="492" t="s">
        <v>2588</v>
      </c>
      <c r="D27" s="495"/>
      <c r="E27" s="495" t="s">
        <v>618</v>
      </c>
      <c r="F27" s="495" t="s">
        <v>618</v>
      </c>
      <c r="G27" s="495"/>
      <c r="H27" s="495" t="s">
        <v>618</v>
      </c>
      <c r="I27" s="495"/>
      <c r="J27" s="452"/>
    </row>
    <row r="28" spans="1:10" s="482" customFormat="1" ht="9.9499999999999993" customHeight="1">
      <c r="A28" s="493"/>
      <c r="B28" s="447"/>
      <c r="C28" s="496" t="s">
        <v>2589</v>
      </c>
      <c r="D28" s="497"/>
      <c r="E28" s="497"/>
      <c r="F28" s="497"/>
      <c r="G28" s="497"/>
      <c r="H28" s="497"/>
      <c r="I28" s="494"/>
      <c r="J28" s="494"/>
    </row>
    <row r="29" spans="1:10" s="482" customFormat="1" ht="9.9499999999999993" customHeight="1">
      <c r="A29" s="453">
        <v>37</v>
      </c>
      <c r="B29" s="392"/>
      <c r="C29" s="492" t="s">
        <v>2590</v>
      </c>
      <c r="D29" s="495"/>
      <c r="E29" s="495"/>
      <c r="F29" s="495"/>
      <c r="G29" s="495"/>
      <c r="H29" s="495"/>
      <c r="I29" s="495"/>
      <c r="J29" s="452">
        <v>37</v>
      </c>
    </row>
    <row r="30" spans="1:10" s="482" customFormat="1" ht="9.9499999999999993" customHeight="1">
      <c r="A30" s="488"/>
      <c r="B30" s="392"/>
      <c r="C30" s="492" t="s">
        <v>2591</v>
      </c>
      <c r="D30" s="495"/>
      <c r="E30" s="495"/>
      <c r="F30" s="495"/>
      <c r="G30" s="495"/>
      <c r="H30" s="495"/>
      <c r="I30" s="464"/>
      <c r="J30" s="464"/>
    </row>
    <row r="31" spans="1:10" s="482" customFormat="1" ht="9.9499999999999993" customHeight="1">
      <c r="A31" s="493"/>
      <c r="B31" s="447"/>
      <c r="C31" s="496" t="s">
        <v>2592</v>
      </c>
      <c r="D31" s="497"/>
      <c r="E31" s="497"/>
      <c r="F31" s="497"/>
      <c r="G31" s="497"/>
      <c r="H31" s="497"/>
      <c r="I31" s="497"/>
      <c r="J31" s="494"/>
    </row>
    <row r="32" spans="1:10" s="482" customFormat="1" ht="10.7" customHeight="1">
      <c r="A32" s="453">
        <v>38</v>
      </c>
      <c r="B32" s="392"/>
      <c r="C32" s="492" t="s">
        <v>2593</v>
      </c>
      <c r="D32" s="495"/>
      <c r="E32" s="495"/>
      <c r="F32" s="495"/>
      <c r="G32" s="495"/>
      <c r="H32" s="495"/>
      <c r="I32" s="495"/>
      <c r="J32" s="452">
        <v>38</v>
      </c>
    </row>
    <row r="33" spans="1:10" s="482" customFormat="1" ht="10.7" customHeight="1">
      <c r="A33" s="493"/>
      <c r="B33" s="447"/>
      <c r="C33" s="496" t="s">
        <v>2594</v>
      </c>
      <c r="D33" s="497"/>
      <c r="E33" s="497"/>
      <c r="F33" s="497"/>
      <c r="G33" s="497"/>
      <c r="H33" s="497"/>
      <c r="I33" s="497"/>
      <c r="J33" s="494"/>
    </row>
    <row r="34" spans="1:10" s="482" customFormat="1" ht="10.7" customHeight="1">
      <c r="A34" s="453">
        <v>39</v>
      </c>
      <c r="B34" s="392"/>
      <c r="C34" s="492" t="s">
        <v>2595</v>
      </c>
      <c r="D34" s="495"/>
      <c r="E34" s="495"/>
      <c r="F34" s="495"/>
      <c r="G34" s="495"/>
      <c r="H34" s="495"/>
      <c r="I34" s="495"/>
      <c r="J34" s="452">
        <v>39</v>
      </c>
    </row>
    <row r="35" spans="1:10" s="482" customFormat="1" ht="10.7" customHeight="1">
      <c r="A35" s="493"/>
      <c r="B35" s="447"/>
      <c r="C35" s="496" t="s">
        <v>2596</v>
      </c>
      <c r="D35" s="497"/>
      <c r="E35" s="497"/>
      <c r="F35" s="497"/>
      <c r="G35" s="497"/>
      <c r="H35" s="497"/>
      <c r="I35" s="497"/>
      <c r="J35" s="494"/>
    </row>
    <row r="36" spans="1:10" s="482" customFormat="1" ht="10.7" customHeight="1">
      <c r="A36" s="453">
        <v>40</v>
      </c>
      <c r="B36" s="392"/>
      <c r="C36" s="492" t="s">
        <v>2597</v>
      </c>
      <c r="D36" s="495"/>
      <c r="E36" s="495"/>
      <c r="F36" s="495"/>
      <c r="G36" s="495"/>
      <c r="H36" s="495"/>
      <c r="I36" s="495"/>
      <c r="J36" s="452">
        <v>40</v>
      </c>
    </row>
    <row r="37" spans="1:10" s="482" customFormat="1" ht="10.7" customHeight="1">
      <c r="A37" s="493"/>
      <c r="B37" s="447"/>
      <c r="C37" s="496" t="s">
        <v>2598</v>
      </c>
      <c r="D37" s="497"/>
      <c r="E37" s="497"/>
      <c r="F37" s="497"/>
      <c r="G37" s="497"/>
      <c r="H37" s="497"/>
      <c r="I37" s="497"/>
      <c r="J37" s="494"/>
    </row>
    <row r="38" spans="1:10" s="482" customFormat="1" ht="10.7" customHeight="1">
      <c r="A38" s="453">
        <v>41</v>
      </c>
      <c r="B38" s="392"/>
      <c r="C38" s="492" t="s">
        <v>2599</v>
      </c>
      <c r="D38" s="495"/>
      <c r="E38" s="495"/>
      <c r="F38" s="495"/>
      <c r="G38" s="495"/>
      <c r="H38" s="495"/>
      <c r="I38" s="495"/>
      <c r="J38" s="452">
        <v>41</v>
      </c>
    </row>
    <row r="39" spans="1:10" s="482" customFormat="1" ht="10.7" customHeight="1">
      <c r="A39" s="493"/>
      <c r="B39" s="447"/>
      <c r="C39" s="496" t="s">
        <v>2600</v>
      </c>
      <c r="D39" s="497"/>
      <c r="E39" s="497"/>
      <c r="F39" s="497"/>
      <c r="G39" s="497"/>
      <c r="H39" s="497"/>
      <c r="I39" s="497"/>
      <c r="J39" s="494"/>
    </row>
    <row r="40" spans="1:10" s="482" customFormat="1" ht="10.7" customHeight="1">
      <c r="A40" s="453">
        <v>42</v>
      </c>
      <c r="B40" s="392"/>
      <c r="C40" s="492" t="s">
        <v>2601</v>
      </c>
      <c r="D40" s="495"/>
      <c r="E40" s="495"/>
      <c r="F40" s="495"/>
      <c r="G40" s="495"/>
      <c r="H40" s="495"/>
      <c r="I40" s="495"/>
      <c r="J40" s="452">
        <v>42</v>
      </c>
    </row>
    <row r="41" spans="1:10" s="482" customFormat="1" ht="10.7" customHeight="1">
      <c r="A41" s="493"/>
      <c r="B41" s="447"/>
      <c r="C41" s="496" t="s">
        <v>2602</v>
      </c>
      <c r="D41" s="497"/>
      <c r="E41" s="497"/>
      <c r="F41" s="497"/>
      <c r="G41" s="497"/>
      <c r="H41" s="497"/>
      <c r="I41" s="497"/>
      <c r="J41" s="494"/>
    </row>
    <row r="42" spans="1:10" s="482" customFormat="1" ht="10.7" customHeight="1">
      <c r="A42" s="453">
        <v>43</v>
      </c>
      <c r="B42" s="392"/>
      <c r="C42" s="492" t="s">
        <v>2603</v>
      </c>
      <c r="D42" s="495"/>
      <c r="E42" s="495"/>
      <c r="F42" s="495"/>
      <c r="G42" s="495"/>
      <c r="H42" s="495"/>
      <c r="I42" s="495"/>
      <c r="J42" s="452">
        <v>43</v>
      </c>
    </row>
    <row r="43" spans="1:10" s="482" customFormat="1" ht="10.7" customHeight="1">
      <c r="A43" s="493"/>
      <c r="B43" s="447"/>
      <c r="C43" s="496" t="s">
        <v>2604</v>
      </c>
      <c r="D43" s="497"/>
      <c r="E43" s="497"/>
      <c r="F43" s="497"/>
      <c r="G43" s="497"/>
      <c r="H43" s="497"/>
      <c r="I43" s="497"/>
      <c r="J43" s="494"/>
    </row>
    <row r="44" spans="1:10" s="482" customFormat="1" ht="10.7" customHeight="1">
      <c r="A44" s="453">
        <v>44</v>
      </c>
      <c r="B44" s="392"/>
      <c r="C44" s="492" t="s">
        <v>2605</v>
      </c>
      <c r="D44" s="495"/>
      <c r="E44" s="495"/>
      <c r="F44" s="495"/>
      <c r="G44" s="495"/>
      <c r="H44" s="495"/>
      <c r="I44" s="495"/>
      <c r="J44" s="452">
        <v>44</v>
      </c>
    </row>
    <row r="45" spans="1:10" s="482" customFormat="1" ht="10.7" customHeight="1">
      <c r="A45" s="493"/>
      <c r="B45" s="447"/>
      <c r="C45" s="496" t="s">
        <v>2606</v>
      </c>
      <c r="D45" s="497"/>
      <c r="E45" s="497"/>
      <c r="F45" s="497"/>
      <c r="G45" s="497"/>
      <c r="H45" s="497"/>
      <c r="I45" s="497"/>
      <c r="J45" s="494"/>
    </row>
    <row r="46" spans="1:10" s="482" customFormat="1" ht="10.7" customHeight="1">
      <c r="A46" s="453">
        <v>45</v>
      </c>
      <c r="B46" s="392"/>
      <c r="C46" s="492" t="s">
        <v>2607</v>
      </c>
      <c r="D46" s="495"/>
      <c r="E46" s="495"/>
      <c r="F46" s="495"/>
      <c r="G46" s="495"/>
      <c r="H46" s="495"/>
      <c r="I46" s="495"/>
      <c r="J46" s="452">
        <v>45</v>
      </c>
    </row>
    <row r="47" spans="1:10" s="482" customFormat="1" ht="10.7" customHeight="1">
      <c r="A47" s="493"/>
      <c r="B47" s="447"/>
      <c r="C47" s="496" t="s">
        <v>2608</v>
      </c>
      <c r="D47" s="497"/>
      <c r="E47" s="497"/>
      <c r="F47" s="497"/>
      <c r="G47" s="497"/>
      <c r="H47" s="497"/>
      <c r="I47" s="497"/>
      <c r="J47" s="494"/>
    </row>
    <row r="48" spans="1:10" s="482" customFormat="1" ht="10.7" customHeight="1">
      <c r="A48" s="453">
        <v>46</v>
      </c>
      <c r="B48" s="392"/>
      <c r="C48" s="492" t="s">
        <v>2609</v>
      </c>
      <c r="D48" s="495"/>
      <c r="E48" s="495"/>
      <c r="F48" s="495"/>
      <c r="G48" s="495"/>
      <c r="H48" s="495"/>
      <c r="I48" s="495"/>
      <c r="J48" s="452">
        <v>46</v>
      </c>
    </row>
    <row r="49" spans="1:10" s="482" customFormat="1" ht="10.7" customHeight="1">
      <c r="A49" s="493"/>
      <c r="B49" s="447"/>
      <c r="C49" s="496" t="s">
        <v>2610</v>
      </c>
      <c r="D49" s="497"/>
      <c r="E49" s="497"/>
      <c r="F49" s="497"/>
      <c r="G49" s="497"/>
      <c r="H49" s="497"/>
      <c r="I49" s="497"/>
      <c r="J49" s="494"/>
    </row>
    <row r="50" spans="1:10" s="482" customFormat="1" ht="10.7" customHeight="1">
      <c r="A50" s="453">
        <v>47</v>
      </c>
      <c r="B50" s="392"/>
      <c r="C50" s="492" t="s">
        <v>2611</v>
      </c>
      <c r="D50" s="495"/>
      <c r="E50" s="495"/>
      <c r="F50" s="495"/>
      <c r="G50" s="495"/>
      <c r="H50" s="495"/>
      <c r="I50" s="495"/>
      <c r="J50" s="452">
        <v>47</v>
      </c>
    </row>
    <row r="51" spans="1:10" s="482" customFormat="1" ht="10.7" customHeight="1">
      <c r="A51" s="493"/>
      <c r="B51" s="447"/>
      <c r="C51" s="496" t="s">
        <v>2612</v>
      </c>
      <c r="D51" s="497"/>
      <c r="E51" s="497"/>
      <c r="F51" s="497"/>
      <c r="G51" s="497"/>
      <c r="H51" s="497"/>
      <c r="I51" s="497"/>
      <c r="J51" s="494"/>
    </row>
    <row r="52" spans="1:10" s="482" customFormat="1" ht="10.7" customHeight="1">
      <c r="A52" s="453">
        <v>48</v>
      </c>
      <c r="B52" s="392"/>
      <c r="C52" s="492" t="s">
        <v>2613</v>
      </c>
      <c r="D52" s="495"/>
      <c r="E52" s="495"/>
      <c r="F52" s="495"/>
      <c r="G52" s="495"/>
      <c r="H52" s="495"/>
      <c r="I52" s="495"/>
      <c r="J52" s="452">
        <v>48</v>
      </c>
    </row>
    <row r="53" spans="1:10" s="482" customFormat="1" ht="10.7" customHeight="1">
      <c r="A53" s="493"/>
      <c r="B53" s="447"/>
      <c r="C53" s="496" t="s">
        <v>2614</v>
      </c>
      <c r="D53" s="497"/>
      <c r="E53" s="497"/>
      <c r="F53" s="497"/>
      <c r="G53" s="497"/>
      <c r="H53" s="497"/>
      <c r="I53" s="497"/>
      <c r="J53" s="494"/>
    </row>
    <row r="54" spans="1:10" s="482" customFormat="1" ht="10.7" customHeight="1">
      <c r="A54" s="453">
        <v>49</v>
      </c>
      <c r="B54" s="392"/>
      <c r="C54" s="492" t="s">
        <v>2615</v>
      </c>
      <c r="D54" s="495"/>
      <c r="E54" s="495"/>
      <c r="F54" s="495"/>
      <c r="G54" s="495"/>
      <c r="H54" s="495"/>
      <c r="I54" s="495"/>
      <c r="J54" s="452">
        <v>49</v>
      </c>
    </row>
    <row r="55" spans="1:10" s="482" customFormat="1" ht="10.7" customHeight="1">
      <c r="A55" s="488"/>
      <c r="B55" s="392"/>
      <c r="C55" s="492" t="s">
        <v>2616</v>
      </c>
      <c r="D55" s="495"/>
      <c r="E55" s="495"/>
      <c r="F55" s="495"/>
      <c r="G55" s="495"/>
      <c r="H55" s="495"/>
      <c r="I55" s="495"/>
      <c r="J55" s="464"/>
    </row>
    <row r="56" spans="1:10" s="482" customFormat="1" ht="10.7" customHeight="1">
      <c r="A56" s="493"/>
      <c r="B56" s="447"/>
      <c r="C56" s="496" t="s">
        <v>2617</v>
      </c>
      <c r="D56" s="497"/>
      <c r="E56" s="497"/>
      <c r="F56" s="497"/>
      <c r="G56" s="497"/>
      <c r="H56" s="497"/>
      <c r="I56" s="494"/>
      <c r="J56" s="494"/>
    </row>
    <row r="57" spans="1:10" s="482" customFormat="1" ht="10.7" customHeight="1">
      <c r="A57" s="453">
        <v>50</v>
      </c>
      <c r="B57" s="392"/>
      <c r="C57" s="492" t="s">
        <v>2618</v>
      </c>
      <c r="D57" s="495"/>
      <c r="E57" s="495"/>
      <c r="F57" s="495"/>
      <c r="G57" s="495"/>
      <c r="H57" s="495"/>
      <c r="I57" s="495"/>
      <c r="J57" s="452">
        <v>50</v>
      </c>
    </row>
    <row r="58" spans="1:10" s="482" customFormat="1" ht="10.7" customHeight="1">
      <c r="A58" s="493"/>
      <c r="B58" s="447"/>
      <c r="C58" s="496" t="s">
        <v>2619</v>
      </c>
      <c r="D58" s="497"/>
      <c r="E58" s="497"/>
      <c r="F58" s="497"/>
      <c r="G58" s="497"/>
      <c r="H58" s="497"/>
      <c r="I58" s="497"/>
      <c r="J58" s="494"/>
    </row>
    <row r="59" spans="1:10" s="482" customFormat="1" ht="10.7" customHeight="1">
      <c r="A59" s="453">
        <v>51</v>
      </c>
      <c r="B59" s="392"/>
      <c r="C59" s="492" t="s">
        <v>2620</v>
      </c>
      <c r="D59" s="495"/>
      <c r="E59" s="495"/>
      <c r="F59" s="495"/>
      <c r="G59" s="495"/>
      <c r="H59" s="495"/>
      <c r="I59" s="495"/>
      <c r="J59" s="452">
        <v>51</v>
      </c>
    </row>
    <row r="60" spans="1:10" s="482" customFormat="1" ht="10.7" customHeight="1">
      <c r="A60" s="493"/>
      <c r="B60" s="447"/>
      <c r="C60" s="496" t="s">
        <v>2621</v>
      </c>
      <c r="D60" s="497"/>
      <c r="E60" s="497"/>
      <c r="F60" s="497"/>
      <c r="G60" s="497"/>
      <c r="H60" s="497"/>
      <c r="I60" s="497"/>
      <c r="J60" s="494"/>
    </row>
    <row r="61" spans="1:10" s="482" customFormat="1" ht="10.7" customHeight="1">
      <c r="A61" s="453">
        <v>52</v>
      </c>
      <c r="B61" s="392"/>
      <c r="C61" s="492" t="s">
        <v>2622</v>
      </c>
      <c r="D61" s="495"/>
      <c r="E61" s="495"/>
      <c r="F61" s="495"/>
      <c r="G61" s="495"/>
      <c r="H61" s="495"/>
      <c r="I61" s="495"/>
      <c r="J61" s="452">
        <v>52</v>
      </c>
    </row>
    <row r="62" spans="1:10" s="482" customFormat="1" ht="10.7" customHeight="1">
      <c r="A62" s="493"/>
      <c r="B62" s="447"/>
      <c r="C62" s="496" t="s">
        <v>2623</v>
      </c>
      <c r="D62" s="497"/>
      <c r="E62" s="497"/>
      <c r="F62" s="497"/>
      <c r="G62" s="497"/>
      <c r="H62" s="497"/>
      <c r="I62" s="497"/>
      <c r="J62" s="494"/>
    </row>
    <row r="63" spans="1:10" s="482" customFormat="1" ht="10.7" customHeight="1">
      <c r="A63" s="498">
        <v>53</v>
      </c>
      <c r="B63" s="447"/>
      <c r="C63" s="496" t="s">
        <v>2624</v>
      </c>
      <c r="D63" s="497">
        <f t="shared" ref="D63:H63" si="0">SUM(D28:D62)</f>
        <v>0</v>
      </c>
      <c r="E63" s="497">
        <f t="shared" si="0"/>
        <v>0</v>
      </c>
      <c r="F63" s="497">
        <f t="shared" si="0"/>
        <v>0</v>
      </c>
      <c r="G63" s="497">
        <f t="shared" si="0"/>
        <v>0</v>
      </c>
      <c r="H63" s="497">
        <f t="shared" si="0"/>
        <v>0</v>
      </c>
      <c r="I63" s="497">
        <f>SUM(I32:I62)</f>
        <v>0</v>
      </c>
      <c r="J63" s="456">
        <v>53</v>
      </c>
    </row>
    <row r="64" spans="1:10" s="482" customFormat="1" ht="10.7" customHeight="1">
      <c r="A64" s="498">
        <v>54</v>
      </c>
      <c r="B64" s="447"/>
      <c r="C64" s="496" t="s">
        <v>2625</v>
      </c>
      <c r="D64" s="497"/>
      <c r="E64" s="497"/>
      <c r="F64" s="497"/>
      <c r="G64" s="497"/>
      <c r="H64" s="497"/>
      <c r="I64" s="497"/>
      <c r="J64" s="456">
        <v>54</v>
      </c>
    </row>
    <row r="65" spans="1:10" s="482" customFormat="1" ht="10.7" customHeight="1">
      <c r="A65" s="498">
        <v>55</v>
      </c>
      <c r="B65" s="447"/>
      <c r="C65" s="496" t="s">
        <v>2626</v>
      </c>
      <c r="D65" s="497">
        <f t="shared" ref="D65:I65" si="1">SUM(D63:D64)</f>
        <v>0</v>
      </c>
      <c r="E65" s="497">
        <f t="shared" si="1"/>
        <v>0</v>
      </c>
      <c r="F65" s="497">
        <f t="shared" si="1"/>
        <v>0</v>
      </c>
      <c r="G65" s="497">
        <f t="shared" si="1"/>
        <v>0</v>
      </c>
      <c r="H65" s="497">
        <f t="shared" si="1"/>
        <v>0</v>
      </c>
      <c r="I65" s="497">
        <f t="shared" si="1"/>
        <v>0</v>
      </c>
      <c r="J65" s="456">
        <v>55</v>
      </c>
    </row>
    <row r="66" spans="1:10" s="482" customFormat="1">
      <c r="A66" s="499"/>
      <c r="B66" s="449"/>
      <c r="C66" s="461"/>
      <c r="D66" s="500"/>
      <c r="E66" s="500"/>
      <c r="F66" s="500"/>
      <c r="G66" s="500"/>
      <c r="H66" s="500"/>
      <c r="I66" s="500"/>
      <c r="J66" s="452"/>
    </row>
    <row r="67" spans="1:10" s="482" customFormat="1">
      <c r="A67" s="499"/>
      <c r="B67" s="449"/>
      <c r="C67" s="461"/>
      <c r="D67" s="500"/>
      <c r="E67" s="500"/>
      <c r="F67" s="500"/>
      <c r="G67" s="500"/>
      <c r="H67" s="500"/>
      <c r="I67" s="500"/>
      <c r="J67" s="452"/>
    </row>
    <row r="68" spans="1:10" s="482" customFormat="1">
      <c r="A68" s="499"/>
      <c r="B68" s="449"/>
      <c r="C68" s="461"/>
      <c r="D68" s="500"/>
      <c r="E68" s="500"/>
      <c r="F68" s="500"/>
      <c r="G68" s="500"/>
      <c r="H68" s="500"/>
      <c r="I68" s="500"/>
      <c r="J68" s="452"/>
    </row>
    <row r="69" spans="1:10" s="482" customFormat="1">
      <c r="A69" s="499"/>
      <c r="B69" s="449"/>
      <c r="C69" s="461"/>
      <c r="D69" s="500"/>
      <c r="E69" s="500"/>
      <c r="F69" s="500"/>
      <c r="G69" s="500"/>
      <c r="H69" s="500"/>
      <c r="I69" s="500"/>
      <c r="J69" s="452"/>
    </row>
    <row r="70" spans="1:10" s="482" customFormat="1">
      <c r="A70" s="499"/>
      <c r="B70" s="449"/>
      <c r="C70" s="461"/>
      <c r="D70" s="500"/>
      <c r="E70" s="500"/>
      <c r="F70" s="500"/>
      <c r="G70" s="500"/>
      <c r="H70" s="500"/>
      <c r="I70" s="500"/>
      <c r="J70" s="452"/>
    </row>
    <row r="71" spans="1:10" s="482" customFormat="1">
      <c r="A71" s="499"/>
      <c r="B71" s="449"/>
      <c r="C71" s="461"/>
      <c r="D71" s="500"/>
      <c r="E71" s="500"/>
      <c r="F71" s="500"/>
      <c r="G71" s="500"/>
      <c r="H71" s="500"/>
      <c r="I71" s="500"/>
      <c r="J71" s="452"/>
    </row>
    <row r="72" spans="1:10" s="482" customFormat="1">
      <c r="A72" s="499"/>
      <c r="B72" s="449"/>
      <c r="C72" s="461"/>
      <c r="D72" s="500"/>
      <c r="E72" s="500"/>
      <c r="F72" s="500"/>
      <c r="G72" s="500"/>
      <c r="H72" s="500"/>
      <c r="I72" s="500"/>
      <c r="J72" s="452"/>
    </row>
    <row r="73" spans="1:10" s="482" customFormat="1">
      <c r="A73" s="499"/>
      <c r="B73" s="449"/>
      <c r="C73" s="461"/>
      <c r="D73" s="500"/>
      <c r="E73" s="500"/>
      <c r="F73" s="500"/>
      <c r="G73" s="500"/>
      <c r="H73" s="500"/>
      <c r="I73" s="500"/>
      <c r="J73" s="452"/>
    </row>
    <row r="74" spans="1:10" s="482" customFormat="1">
      <c r="A74" s="499"/>
      <c r="B74" s="449"/>
      <c r="C74" s="461"/>
      <c r="D74" s="500"/>
      <c r="E74" s="500"/>
      <c r="F74" s="500"/>
      <c r="G74" s="500"/>
      <c r="H74" s="500"/>
      <c r="I74" s="500"/>
      <c r="J74" s="452"/>
    </row>
    <row r="75" spans="1:10" s="482" customFormat="1">
      <c r="A75" s="499"/>
      <c r="B75" s="449"/>
      <c r="C75" s="461"/>
      <c r="D75" s="500"/>
      <c r="E75" s="500"/>
      <c r="F75" s="500"/>
      <c r="G75" s="500"/>
      <c r="H75" s="500"/>
      <c r="I75" s="500"/>
      <c r="J75" s="452"/>
    </row>
    <row r="76" spans="1:10" s="482" customFormat="1">
      <c r="A76" s="501"/>
      <c r="B76" s="445"/>
      <c r="C76" s="445"/>
      <c r="D76" s="445"/>
      <c r="E76" s="445"/>
      <c r="F76" s="445"/>
      <c r="G76" s="445"/>
      <c r="H76" s="445"/>
      <c r="I76" s="445"/>
      <c r="J76" s="494"/>
    </row>
    <row r="77" spans="1:10" s="482" customFormat="1">
      <c r="A77" s="591"/>
      <c r="J77" s="591"/>
    </row>
    <row r="78" spans="1:10" s="482" customFormat="1">
      <c r="A78" s="591"/>
      <c r="D78" s="482">
        <f t="shared" ref="D78:I78" si="2">SUM(D25:D62)</f>
        <v>0</v>
      </c>
      <c r="E78" s="482">
        <f t="shared" si="2"/>
        <v>0</v>
      </c>
      <c r="F78" s="482">
        <f t="shared" si="2"/>
        <v>0</v>
      </c>
      <c r="G78" s="482">
        <f t="shared" si="2"/>
        <v>0</v>
      </c>
      <c r="H78" s="482">
        <f t="shared" si="2"/>
        <v>0</v>
      </c>
      <c r="I78" s="482">
        <f t="shared" si="2"/>
        <v>0</v>
      </c>
      <c r="J78" s="591"/>
    </row>
    <row r="79" spans="1:10" s="482" customFormat="1">
      <c r="A79" s="591"/>
      <c r="D79" s="482">
        <f t="shared" ref="D79:I79" si="3">D78-D63</f>
        <v>0</v>
      </c>
      <c r="E79" s="482">
        <f t="shared" si="3"/>
        <v>0</v>
      </c>
      <c r="F79" s="482">
        <f t="shared" si="3"/>
        <v>0</v>
      </c>
      <c r="G79" s="482">
        <f t="shared" si="3"/>
        <v>0</v>
      </c>
      <c r="H79" s="482">
        <f t="shared" si="3"/>
        <v>0</v>
      </c>
      <c r="I79" s="482">
        <f t="shared" si="3"/>
        <v>0</v>
      </c>
      <c r="J79" s="591"/>
    </row>
    <row r="80" spans="1:10" s="482" customFormat="1">
      <c r="A80" s="591"/>
      <c r="J80" s="591"/>
    </row>
    <row r="81" spans="1:10" s="482" customFormat="1">
      <c r="A81" s="591"/>
      <c r="J81" s="591"/>
    </row>
    <row r="82" spans="1:10" s="482" customFormat="1">
      <c r="A82" s="591"/>
      <c r="J82" s="591"/>
    </row>
    <row r="83" spans="1:10" s="482" customFormat="1">
      <c r="A83" s="591"/>
      <c r="J83" s="591"/>
    </row>
    <row r="84" spans="1:10" s="482" customFormat="1">
      <c r="A84" s="591"/>
      <c r="J84" s="591"/>
    </row>
    <row r="85" spans="1:10" s="482" customFormat="1">
      <c r="A85" s="591"/>
      <c r="J85" s="591"/>
    </row>
    <row r="86" spans="1:10" s="482" customFormat="1">
      <c r="A86" s="591"/>
      <c r="J86" s="591"/>
    </row>
    <row r="87" spans="1:10" s="482" customFormat="1">
      <c r="A87" s="591"/>
      <c r="J87" s="591"/>
    </row>
    <row r="88" spans="1:10" s="482" customFormat="1">
      <c r="A88" s="591"/>
      <c r="J88" s="591"/>
    </row>
    <row r="89" spans="1:10" s="482" customFormat="1">
      <c r="A89" s="591"/>
      <c r="J89" s="591"/>
    </row>
    <row r="90" spans="1:10" s="482" customFormat="1">
      <c r="A90" s="591"/>
      <c r="J90" s="591"/>
    </row>
    <row r="91" spans="1:10" s="482" customFormat="1">
      <c r="A91" s="591"/>
      <c r="J91" s="591"/>
    </row>
    <row r="92" spans="1:10" s="482" customFormat="1">
      <c r="A92" s="591"/>
      <c r="J92" s="591"/>
    </row>
    <row r="93" spans="1:10" s="482" customFormat="1">
      <c r="A93" s="591"/>
      <c r="J93" s="591"/>
    </row>
    <row r="94" spans="1:10" s="482" customFormat="1">
      <c r="A94" s="591"/>
      <c r="J94" s="591"/>
    </row>
    <row r="95" spans="1:10" s="482" customFormat="1">
      <c r="A95" s="591"/>
      <c r="J95" s="591"/>
    </row>
    <row r="96" spans="1:10" s="482" customFormat="1">
      <c r="A96" s="591"/>
      <c r="J96" s="591"/>
    </row>
    <row r="97" spans="1:10" s="482" customFormat="1">
      <c r="A97" s="591"/>
      <c r="J97" s="591"/>
    </row>
    <row r="98" spans="1:10" s="482" customFormat="1">
      <c r="A98" s="591"/>
      <c r="J98" s="591"/>
    </row>
    <row r="99" spans="1:10" s="482" customFormat="1">
      <c r="A99" s="591"/>
      <c r="J99" s="591"/>
    </row>
    <row r="100" spans="1:10" s="482" customFormat="1">
      <c r="A100" s="591"/>
      <c r="J100" s="591"/>
    </row>
    <row r="101" spans="1:10" s="482" customFormat="1">
      <c r="A101" s="591"/>
      <c r="J101" s="591"/>
    </row>
    <row r="102" spans="1:10" s="482" customFormat="1">
      <c r="A102" s="591"/>
      <c r="J102" s="591"/>
    </row>
    <row r="103" spans="1:10" s="482" customFormat="1">
      <c r="A103" s="591"/>
      <c r="J103" s="591"/>
    </row>
    <row r="104" spans="1:10" s="482" customFormat="1">
      <c r="A104" s="591"/>
      <c r="J104" s="591"/>
    </row>
    <row r="105" spans="1:10" s="482" customFormat="1">
      <c r="A105" s="591"/>
      <c r="J105" s="591"/>
    </row>
    <row r="106" spans="1:10" s="482" customFormat="1">
      <c r="A106" s="591"/>
      <c r="J106" s="591"/>
    </row>
    <row r="107" spans="1:10" s="482" customFormat="1">
      <c r="A107" s="591"/>
      <c r="J107" s="591"/>
    </row>
    <row r="108" spans="1:10" s="482" customFormat="1">
      <c r="A108" s="591"/>
      <c r="J108" s="591"/>
    </row>
    <row r="109" spans="1:10" s="482" customFormat="1">
      <c r="A109" s="591"/>
      <c r="J109" s="591"/>
    </row>
    <row r="110" spans="1:10" s="482" customFormat="1">
      <c r="A110" s="591"/>
      <c r="J110" s="591"/>
    </row>
    <row r="111" spans="1:10" s="482" customFormat="1">
      <c r="A111" s="591"/>
      <c r="J111" s="591"/>
    </row>
    <row r="112" spans="1:10" s="482" customFormat="1">
      <c r="A112" s="591"/>
      <c r="J112" s="591"/>
    </row>
    <row r="113" spans="1:10" s="482" customFormat="1">
      <c r="A113" s="591"/>
      <c r="J113" s="591"/>
    </row>
    <row r="114" spans="1:10" s="482" customFormat="1">
      <c r="A114" s="591"/>
      <c r="J114" s="591"/>
    </row>
    <row r="115" spans="1:10" s="482" customFormat="1">
      <c r="A115" s="591"/>
      <c r="J115" s="591"/>
    </row>
    <row r="116" spans="1:10" s="482" customFormat="1">
      <c r="A116" s="591"/>
      <c r="J116" s="591"/>
    </row>
    <row r="117" spans="1:10" s="482" customFormat="1">
      <c r="A117" s="591"/>
      <c r="J117" s="591"/>
    </row>
    <row r="118" spans="1:10" s="482" customFormat="1">
      <c r="A118" s="591"/>
      <c r="J118" s="591"/>
    </row>
    <row r="119" spans="1:10" s="482" customFormat="1">
      <c r="A119" s="591"/>
      <c r="J119" s="591"/>
    </row>
    <row r="120" spans="1:10" s="482" customFormat="1">
      <c r="A120" s="591"/>
      <c r="J120" s="591"/>
    </row>
    <row r="121" spans="1:10" s="482" customFormat="1">
      <c r="A121" s="591"/>
      <c r="J121" s="591"/>
    </row>
    <row r="122" spans="1:10" s="482" customFormat="1">
      <c r="A122" s="591"/>
      <c r="J122" s="591"/>
    </row>
    <row r="123" spans="1:10" s="482" customFormat="1">
      <c r="A123" s="591"/>
      <c r="J123" s="591"/>
    </row>
    <row r="124" spans="1:10" s="482" customFormat="1">
      <c r="A124" s="591"/>
      <c r="J124" s="591"/>
    </row>
    <row r="125" spans="1:10" s="482" customFormat="1">
      <c r="A125" s="591"/>
      <c r="J125" s="591"/>
    </row>
    <row r="126" spans="1:10" s="482" customFormat="1">
      <c r="A126" s="591"/>
      <c r="J126" s="591"/>
    </row>
    <row r="127" spans="1:10" s="482" customFormat="1">
      <c r="A127" s="591"/>
      <c r="J127" s="591"/>
    </row>
    <row r="128" spans="1:10" s="482" customFormat="1">
      <c r="A128" s="591"/>
      <c r="J128" s="591"/>
    </row>
    <row r="129" spans="1:10" s="482" customFormat="1">
      <c r="A129" s="591"/>
      <c r="J129" s="591"/>
    </row>
    <row r="130" spans="1:10" s="482" customFormat="1">
      <c r="A130" s="591"/>
      <c r="J130" s="591"/>
    </row>
    <row r="131" spans="1:10" s="482" customFormat="1">
      <c r="A131" s="591"/>
      <c r="J131" s="591"/>
    </row>
    <row r="132" spans="1:10" s="482" customFormat="1">
      <c r="A132" s="591"/>
      <c r="J132" s="591"/>
    </row>
    <row r="133" spans="1:10" s="482" customFormat="1">
      <c r="A133" s="591"/>
      <c r="J133" s="591"/>
    </row>
    <row r="134" spans="1:10" s="482" customFormat="1">
      <c r="A134" s="591"/>
      <c r="J134" s="591"/>
    </row>
    <row r="135" spans="1:10" s="482" customFormat="1">
      <c r="A135" s="591"/>
      <c r="J135" s="591"/>
    </row>
    <row r="136" spans="1:10" s="482" customFormat="1">
      <c r="A136" s="591"/>
      <c r="J136" s="591"/>
    </row>
    <row r="137" spans="1:10" s="482" customFormat="1">
      <c r="A137" s="591"/>
      <c r="J137" s="591"/>
    </row>
    <row r="138" spans="1:10" s="482" customFormat="1">
      <c r="A138" s="591"/>
      <c r="J138" s="591"/>
    </row>
    <row r="139" spans="1:10" s="482" customFormat="1">
      <c r="A139" s="591"/>
      <c r="J139" s="591"/>
    </row>
    <row r="140" spans="1:10" s="482" customFormat="1">
      <c r="A140" s="591"/>
      <c r="J140" s="591"/>
    </row>
    <row r="141" spans="1:10" s="482" customFormat="1">
      <c r="A141" s="591"/>
      <c r="J141" s="591"/>
    </row>
    <row r="142" spans="1:10" s="482" customFormat="1">
      <c r="A142" s="591"/>
      <c r="J142" s="591"/>
    </row>
    <row r="143" spans="1:10" s="482" customFormat="1">
      <c r="A143" s="591"/>
      <c r="J143" s="591"/>
    </row>
    <row r="144" spans="1:10" s="482" customFormat="1">
      <c r="A144" s="591"/>
      <c r="J144" s="591"/>
    </row>
    <row r="145" spans="1:10" s="482" customFormat="1">
      <c r="A145" s="591"/>
      <c r="J145" s="591"/>
    </row>
    <row r="146" spans="1:10" s="482" customFormat="1">
      <c r="A146" s="591"/>
      <c r="J146" s="591"/>
    </row>
    <row r="147" spans="1:10" s="482" customFormat="1">
      <c r="A147" s="591"/>
      <c r="J147" s="591"/>
    </row>
    <row r="148" spans="1:10" s="482" customFormat="1">
      <c r="A148" s="591"/>
      <c r="J148" s="591"/>
    </row>
    <row r="149" spans="1:10" s="482" customFormat="1">
      <c r="A149" s="591"/>
      <c r="J149" s="591"/>
    </row>
    <row r="150" spans="1:10" s="482" customFormat="1">
      <c r="A150" s="591"/>
      <c r="J150" s="591"/>
    </row>
    <row r="151" spans="1:10" s="482" customFormat="1">
      <c r="A151" s="591"/>
      <c r="J151" s="591"/>
    </row>
    <row r="152" spans="1:10" s="482" customFormat="1">
      <c r="A152" s="591"/>
      <c r="J152" s="591"/>
    </row>
    <row r="153" spans="1:10" s="482" customFormat="1">
      <c r="A153" s="591"/>
      <c r="J153" s="591"/>
    </row>
    <row r="154" spans="1:10" s="482" customFormat="1">
      <c r="A154" s="591"/>
      <c r="J154" s="591"/>
    </row>
    <row r="155" spans="1:10" s="482" customFormat="1">
      <c r="A155" s="591"/>
      <c r="J155" s="591"/>
    </row>
    <row r="156" spans="1:10" s="482" customFormat="1">
      <c r="A156" s="591"/>
      <c r="J156" s="591"/>
    </row>
    <row r="157" spans="1:10" s="482" customFormat="1">
      <c r="A157" s="591"/>
      <c r="J157" s="591"/>
    </row>
    <row r="158" spans="1:10" s="482" customFormat="1">
      <c r="A158" s="591"/>
      <c r="J158" s="591"/>
    </row>
    <row r="159" spans="1:10" s="482" customFormat="1">
      <c r="A159" s="591"/>
      <c r="J159" s="591"/>
    </row>
    <row r="160" spans="1:10" s="482" customFormat="1">
      <c r="A160" s="591"/>
      <c r="J160" s="591"/>
    </row>
    <row r="161" spans="1:10" s="482" customFormat="1">
      <c r="A161" s="591"/>
      <c r="J161" s="591"/>
    </row>
    <row r="162" spans="1:10" s="482" customFormat="1">
      <c r="A162" s="591"/>
      <c r="J162" s="591"/>
    </row>
    <row r="163" spans="1:10" s="482" customFormat="1">
      <c r="A163" s="591"/>
      <c r="J163" s="591"/>
    </row>
    <row r="164" spans="1:10" s="482" customFormat="1">
      <c r="A164" s="591"/>
      <c r="J164" s="591"/>
    </row>
    <row r="165" spans="1:10" s="482" customFormat="1">
      <c r="A165" s="591"/>
      <c r="J165" s="591"/>
    </row>
    <row r="166" spans="1:10" s="482" customFormat="1">
      <c r="A166" s="591"/>
      <c r="J166" s="591"/>
    </row>
    <row r="167" spans="1:10" s="482" customFormat="1">
      <c r="A167" s="591"/>
      <c r="J167" s="591"/>
    </row>
    <row r="168" spans="1:10" s="482" customFormat="1">
      <c r="A168" s="591"/>
      <c r="J168" s="591"/>
    </row>
    <row r="169" spans="1:10" s="482" customFormat="1">
      <c r="A169" s="591"/>
      <c r="J169" s="591"/>
    </row>
    <row r="170" spans="1:10" s="482" customFormat="1">
      <c r="A170" s="591"/>
      <c r="J170" s="591"/>
    </row>
    <row r="171" spans="1:10" s="482" customFormat="1">
      <c r="A171" s="591"/>
      <c r="J171" s="591"/>
    </row>
    <row r="172" spans="1:10" s="482" customFormat="1">
      <c r="A172" s="591"/>
      <c r="J172" s="591"/>
    </row>
    <row r="173" spans="1:10" s="482" customFormat="1">
      <c r="A173" s="591"/>
      <c r="J173" s="591"/>
    </row>
    <row r="174" spans="1:10" s="482" customFormat="1">
      <c r="A174" s="591"/>
      <c r="J174" s="591"/>
    </row>
    <row r="175" spans="1:10" s="482" customFormat="1">
      <c r="A175" s="591"/>
      <c r="J175" s="591"/>
    </row>
    <row r="176" spans="1:10" s="482" customFormat="1">
      <c r="A176" s="591"/>
      <c r="J176" s="591"/>
    </row>
    <row r="177" spans="1:10" s="482" customFormat="1">
      <c r="A177" s="591"/>
      <c r="J177" s="591"/>
    </row>
    <row r="178" spans="1:10" s="482" customFormat="1">
      <c r="A178" s="591"/>
      <c r="J178" s="591"/>
    </row>
    <row r="179" spans="1:10" s="482" customFormat="1">
      <c r="A179" s="591"/>
      <c r="J179" s="591"/>
    </row>
    <row r="180" spans="1:10" s="482" customFormat="1">
      <c r="A180" s="591"/>
      <c r="J180" s="591"/>
    </row>
    <row r="181" spans="1:10" s="482" customFormat="1">
      <c r="A181" s="591"/>
      <c r="J181" s="591"/>
    </row>
    <row r="182" spans="1:10" s="482" customFormat="1">
      <c r="A182" s="591"/>
      <c r="J182" s="591"/>
    </row>
    <row r="183" spans="1:10" s="482" customFormat="1">
      <c r="A183" s="591"/>
      <c r="J183" s="591"/>
    </row>
    <row r="184" spans="1:10" s="482" customFormat="1">
      <c r="A184" s="591"/>
      <c r="J184" s="591"/>
    </row>
    <row r="185" spans="1:10" s="482" customFormat="1">
      <c r="A185" s="591"/>
      <c r="J185" s="591"/>
    </row>
    <row r="186" spans="1:10" s="482" customFormat="1">
      <c r="A186" s="591"/>
      <c r="J186" s="591"/>
    </row>
    <row r="187" spans="1:10" s="482" customFormat="1">
      <c r="A187" s="591"/>
      <c r="J187" s="591"/>
    </row>
    <row r="188" spans="1:10" s="482" customFormat="1">
      <c r="A188" s="591"/>
      <c r="J188" s="591"/>
    </row>
    <row r="189" spans="1:10" s="482" customFormat="1">
      <c r="A189" s="591"/>
      <c r="J189" s="591"/>
    </row>
    <row r="190" spans="1:10" s="482" customFormat="1">
      <c r="A190" s="591"/>
      <c r="J190" s="591"/>
    </row>
    <row r="191" spans="1:10" s="482" customFormat="1">
      <c r="A191" s="591"/>
      <c r="J191" s="591"/>
    </row>
    <row r="192" spans="1:10" s="482" customFormat="1">
      <c r="A192" s="591"/>
      <c r="J192" s="591"/>
    </row>
    <row r="193" spans="1:10" s="482" customFormat="1">
      <c r="A193" s="591"/>
      <c r="J193" s="591"/>
    </row>
    <row r="194" spans="1:10" s="482" customFormat="1">
      <c r="A194" s="591"/>
      <c r="J194" s="591"/>
    </row>
    <row r="195" spans="1:10" s="482" customFormat="1">
      <c r="A195" s="591"/>
      <c r="J195" s="591"/>
    </row>
    <row r="196" spans="1:10" s="482" customFormat="1">
      <c r="A196" s="591"/>
      <c r="J196" s="591"/>
    </row>
    <row r="197" spans="1:10" s="482" customFormat="1">
      <c r="A197" s="591"/>
      <c r="J197" s="591"/>
    </row>
    <row r="198" spans="1:10" s="482" customFormat="1">
      <c r="A198" s="591"/>
      <c r="J198" s="591"/>
    </row>
    <row r="199" spans="1:10" s="482" customFormat="1">
      <c r="A199" s="591"/>
      <c r="J199" s="591"/>
    </row>
    <row r="200" spans="1:10" s="482" customFormat="1">
      <c r="A200" s="591"/>
      <c r="J200" s="591"/>
    </row>
    <row r="201" spans="1:10" s="482" customFormat="1">
      <c r="A201" s="591"/>
      <c r="J201" s="591"/>
    </row>
    <row r="202" spans="1:10" s="482" customFormat="1">
      <c r="A202" s="591"/>
      <c r="J202" s="591"/>
    </row>
    <row r="203" spans="1:10" s="482" customFormat="1">
      <c r="A203" s="591"/>
      <c r="J203" s="591"/>
    </row>
    <row r="204" spans="1:10" s="482" customFormat="1">
      <c r="A204" s="591"/>
      <c r="J204" s="591"/>
    </row>
    <row r="205" spans="1:10" s="482" customFormat="1">
      <c r="A205" s="591"/>
      <c r="J205" s="591"/>
    </row>
    <row r="206" spans="1:10" s="482" customFormat="1">
      <c r="A206" s="591"/>
      <c r="J206" s="591"/>
    </row>
    <row r="207" spans="1:10" s="482" customFormat="1">
      <c r="A207" s="591"/>
      <c r="J207" s="591"/>
    </row>
    <row r="208" spans="1:10" s="482" customFormat="1">
      <c r="A208" s="591"/>
      <c r="J208" s="591"/>
    </row>
    <row r="209" spans="1:10" s="482" customFormat="1">
      <c r="A209" s="591"/>
      <c r="J209" s="591"/>
    </row>
    <row r="210" spans="1:10" s="482" customFormat="1">
      <c r="A210" s="591"/>
      <c r="J210" s="591"/>
    </row>
    <row r="211" spans="1:10" s="482" customFormat="1">
      <c r="A211" s="591"/>
      <c r="J211" s="591"/>
    </row>
    <row r="212" spans="1:10" s="482" customFormat="1">
      <c r="A212" s="591"/>
      <c r="J212" s="591"/>
    </row>
    <row r="213" spans="1:10" s="482" customFormat="1">
      <c r="A213" s="591"/>
      <c r="J213" s="591"/>
    </row>
    <row r="214" spans="1:10" s="482" customFormat="1">
      <c r="A214" s="591"/>
      <c r="J214" s="591"/>
    </row>
    <row r="215" spans="1:10" s="482" customFormat="1">
      <c r="A215" s="591"/>
      <c r="J215" s="591"/>
    </row>
    <row r="216" spans="1:10" s="482" customFormat="1">
      <c r="A216" s="591"/>
      <c r="J216" s="591"/>
    </row>
    <row r="217" spans="1:10" s="482" customFormat="1">
      <c r="A217" s="591"/>
      <c r="J217" s="591"/>
    </row>
    <row r="218" spans="1:10" s="482" customFormat="1">
      <c r="A218" s="591"/>
      <c r="J218" s="591"/>
    </row>
    <row r="219" spans="1:10" s="482" customFormat="1">
      <c r="A219" s="591"/>
      <c r="J219" s="591"/>
    </row>
    <row r="220" spans="1:10" s="482" customFormat="1">
      <c r="A220" s="591"/>
      <c r="J220" s="591"/>
    </row>
    <row r="221" spans="1:10" s="482" customFormat="1">
      <c r="A221" s="591"/>
      <c r="J221" s="591"/>
    </row>
    <row r="222" spans="1:10" s="482" customFormat="1">
      <c r="A222" s="591"/>
      <c r="J222" s="591"/>
    </row>
    <row r="223" spans="1:10" s="482" customFormat="1">
      <c r="A223" s="591"/>
      <c r="J223" s="591"/>
    </row>
    <row r="224" spans="1:10" s="482" customFormat="1">
      <c r="A224" s="591"/>
      <c r="J224" s="591"/>
    </row>
    <row r="225" spans="1:10" s="482" customFormat="1">
      <c r="A225" s="591"/>
      <c r="J225" s="591"/>
    </row>
    <row r="226" spans="1:10" s="482" customFormat="1">
      <c r="A226" s="591"/>
      <c r="J226" s="591"/>
    </row>
    <row r="227" spans="1:10" s="482" customFormat="1">
      <c r="A227" s="591"/>
      <c r="J227" s="591"/>
    </row>
    <row r="228" spans="1:10" s="482" customFormat="1">
      <c r="A228" s="591"/>
      <c r="J228" s="591"/>
    </row>
    <row r="229" spans="1:10" s="482" customFormat="1">
      <c r="A229" s="591"/>
      <c r="J229" s="591"/>
    </row>
    <row r="230" spans="1:10" s="482" customFormat="1">
      <c r="A230" s="591"/>
      <c r="J230" s="591"/>
    </row>
    <row r="231" spans="1:10" s="482" customFormat="1">
      <c r="A231" s="591"/>
      <c r="J231" s="591"/>
    </row>
    <row r="232" spans="1:10" s="482" customFormat="1">
      <c r="A232" s="591"/>
      <c r="J232" s="591"/>
    </row>
    <row r="233" spans="1:10" s="482" customFormat="1">
      <c r="A233" s="591"/>
      <c r="J233" s="591"/>
    </row>
    <row r="234" spans="1:10" s="482" customFormat="1">
      <c r="A234" s="591"/>
      <c r="J234" s="591"/>
    </row>
    <row r="235" spans="1:10" s="482" customFormat="1">
      <c r="A235" s="591"/>
      <c r="J235" s="591"/>
    </row>
    <row r="236" spans="1:10" s="482" customFormat="1">
      <c r="A236" s="591"/>
      <c r="J236" s="591"/>
    </row>
    <row r="237" spans="1:10" s="482" customFormat="1">
      <c r="A237" s="591"/>
      <c r="J237" s="591"/>
    </row>
    <row r="238" spans="1:10" s="482" customFormat="1">
      <c r="A238" s="591"/>
      <c r="J238" s="591"/>
    </row>
    <row r="239" spans="1:10" s="482" customFormat="1">
      <c r="A239" s="591"/>
      <c r="J239" s="591"/>
    </row>
    <row r="240" spans="1:10" s="482" customFormat="1">
      <c r="A240" s="591"/>
      <c r="J240" s="591"/>
    </row>
    <row r="241" spans="1:10" s="482" customFormat="1">
      <c r="A241" s="591"/>
      <c r="J241" s="591"/>
    </row>
    <row r="242" spans="1:10" s="482" customFormat="1">
      <c r="A242" s="591"/>
      <c r="J242" s="591"/>
    </row>
    <row r="243" spans="1:10" s="482" customFormat="1">
      <c r="A243" s="591"/>
      <c r="J243" s="591"/>
    </row>
    <row r="244" spans="1:10" s="482" customFormat="1">
      <c r="A244" s="591"/>
      <c r="J244" s="591"/>
    </row>
    <row r="245" spans="1:10" s="482" customFormat="1">
      <c r="A245" s="591"/>
      <c r="J245" s="591"/>
    </row>
    <row r="246" spans="1:10" s="482" customFormat="1">
      <c r="A246" s="591"/>
      <c r="J246" s="591"/>
    </row>
    <row r="247" spans="1:10" s="482" customFormat="1">
      <c r="A247" s="591"/>
      <c r="J247" s="591"/>
    </row>
    <row r="248" spans="1:10" s="482" customFormat="1">
      <c r="A248" s="591"/>
      <c r="J248" s="591"/>
    </row>
    <row r="249" spans="1:10" s="482" customFormat="1">
      <c r="A249" s="591"/>
      <c r="J249" s="591"/>
    </row>
    <row r="250" spans="1:10" s="482" customFormat="1">
      <c r="A250" s="591"/>
      <c r="J250" s="591"/>
    </row>
    <row r="251" spans="1:10" s="482" customFormat="1">
      <c r="A251" s="591"/>
      <c r="J251" s="591"/>
    </row>
    <row r="252" spans="1:10" s="482" customFormat="1">
      <c r="A252" s="591"/>
      <c r="J252" s="591"/>
    </row>
    <row r="253" spans="1:10" s="482" customFormat="1">
      <c r="A253" s="591"/>
      <c r="J253" s="591"/>
    </row>
    <row r="254" spans="1:10" s="482" customFormat="1">
      <c r="A254" s="591"/>
      <c r="J254" s="591"/>
    </row>
    <row r="255" spans="1:10" s="482" customFormat="1">
      <c r="A255" s="591"/>
      <c r="J255" s="591"/>
    </row>
    <row r="256" spans="1:10" s="482" customFormat="1">
      <c r="A256" s="591"/>
      <c r="J256" s="591"/>
    </row>
    <row r="257" spans="1:10" s="482" customFormat="1">
      <c r="A257" s="591"/>
      <c r="J257" s="591"/>
    </row>
    <row r="258" spans="1:10" s="482" customFormat="1">
      <c r="A258" s="591"/>
      <c r="J258" s="591"/>
    </row>
    <row r="259" spans="1:10" s="482" customFormat="1">
      <c r="A259" s="591"/>
      <c r="J259" s="591"/>
    </row>
    <row r="260" spans="1:10" s="482" customFormat="1">
      <c r="A260" s="591"/>
      <c r="J260" s="591"/>
    </row>
    <row r="261" spans="1:10" s="482" customFormat="1">
      <c r="A261" s="591"/>
      <c r="J261" s="591"/>
    </row>
    <row r="262" spans="1:10" s="482" customFormat="1">
      <c r="A262" s="591"/>
      <c r="J262" s="591"/>
    </row>
    <row r="263" spans="1:10" s="482" customFormat="1">
      <c r="A263" s="591"/>
      <c r="J263" s="591"/>
    </row>
    <row r="264" spans="1:10" s="482" customFormat="1">
      <c r="A264" s="591"/>
      <c r="J264" s="591"/>
    </row>
    <row r="265" spans="1:10" s="482" customFormat="1">
      <c r="A265" s="591"/>
      <c r="J265" s="591"/>
    </row>
    <row r="266" spans="1:10" s="482" customFormat="1">
      <c r="A266" s="591"/>
      <c r="J266" s="591"/>
    </row>
    <row r="267" spans="1:10" s="482" customFormat="1">
      <c r="A267" s="591"/>
      <c r="J267" s="591"/>
    </row>
    <row r="268" spans="1:10" s="482" customFormat="1">
      <c r="A268" s="591"/>
      <c r="J268" s="591"/>
    </row>
    <row r="269" spans="1:10" s="482" customFormat="1">
      <c r="A269" s="591"/>
      <c r="J269" s="591"/>
    </row>
    <row r="270" spans="1:10" s="482" customFormat="1">
      <c r="A270" s="591"/>
      <c r="J270" s="591"/>
    </row>
    <row r="271" spans="1:10" s="482" customFormat="1">
      <c r="A271" s="591"/>
      <c r="J271" s="591"/>
    </row>
  </sheetData>
  <pageMargins left="0.25" right="0.5" top="0.5" bottom="0.5" header="0.25" footer="0.25"/>
  <pageSetup orientation="portrait" r:id="rId1"/>
  <headerFooter alignWithMargins="0">
    <oddHeader>&amp;L&amp;"Arial,Regular"&amp;8 114&amp;C   &amp;R&amp;"Arial,Regular"&amp;8Road Initials:  UPRR   Year: 2013</oddHeader>
    <oddFooter xml:space="preserve">&amp;L&amp;"Arial,Regular"&amp;8
&amp;R&amp;"Arial,Regular"&amp;8PTC Supplement to Railroad Annual Report R-1  </oddFooter>
  </headerFooter>
</worksheet>
</file>

<file path=xl/worksheets/sheet98.xml><?xml version="1.0" encoding="utf-8"?>
<worksheet xmlns="http://schemas.openxmlformats.org/spreadsheetml/2006/main" xmlns:r="http://schemas.openxmlformats.org/officeDocument/2006/relationships">
  <sheetPr codeName="Sheet91"/>
  <dimension ref="A1:M207"/>
  <sheetViews>
    <sheetView showGridLines="0" zoomScaleNormal="100" zoomScaleSheetLayoutView="70" workbookViewId="0"/>
  </sheetViews>
  <sheetFormatPr defaultRowHeight="9"/>
  <cols>
    <col min="1" max="1" width="4.625" style="503" customWidth="1"/>
    <col min="2" max="2" width="16.75" style="503" customWidth="1"/>
    <col min="3" max="3" width="11.375" style="503" customWidth="1"/>
    <col min="4" max="4" width="11" style="503" customWidth="1"/>
    <col min="5" max="6" width="10.75" style="503" customWidth="1"/>
    <col min="7" max="7" width="12.625" style="503" customWidth="1"/>
    <col min="8" max="8" width="10.25" style="503" customWidth="1"/>
    <col min="9" max="9" width="3.5" style="503" customWidth="1"/>
    <col min="10" max="16384" width="9" style="503"/>
  </cols>
  <sheetData>
    <row r="1" spans="1:9" s="482" customFormat="1" ht="9.9499999999999993" customHeight="1">
      <c r="A1" s="469"/>
      <c r="B1" s="470"/>
      <c r="C1" s="470"/>
      <c r="D1" s="470"/>
      <c r="E1" s="381"/>
      <c r="F1" s="470"/>
      <c r="G1" s="470"/>
      <c r="H1" s="470"/>
      <c r="I1" s="472"/>
    </row>
    <row r="2" spans="1:9" s="482" customFormat="1" ht="9.9499999999999993" customHeight="1">
      <c r="A2" s="441" t="s">
        <v>3265</v>
      </c>
      <c r="B2" s="442"/>
      <c r="C2" s="442"/>
      <c r="D2" s="2292"/>
      <c r="E2" s="442"/>
      <c r="F2" s="442"/>
      <c r="G2" s="442"/>
      <c r="H2" s="442"/>
      <c r="I2" s="443"/>
    </row>
    <row r="3" spans="1:9" s="482" customFormat="1" ht="9.9499999999999993" customHeight="1">
      <c r="A3" s="473"/>
      <c r="B3" s="449"/>
      <c r="C3" s="449"/>
      <c r="D3" s="449"/>
      <c r="E3" s="449"/>
      <c r="F3" s="449"/>
      <c r="G3" s="449"/>
      <c r="H3" s="449"/>
      <c r="I3" s="392"/>
    </row>
    <row r="4" spans="1:9" s="482" customFormat="1" ht="9.9499999999999993" customHeight="1">
      <c r="A4" s="484" t="s">
        <v>69</v>
      </c>
      <c r="B4" s="2296" t="s">
        <v>3266</v>
      </c>
      <c r="C4" s="449"/>
      <c r="D4" s="449"/>
      <c r="E4" s="449"/>
      <c r="F4" s="449"/>
      <c r="G4" s="449"/>
      <c r="H4" s="449"/>
      <c r="I4" s="392"/>
    </row>
    <row r="5" spans="1:9" s="482" customFormat="1" ht="9.9499999999999993" customHeight="1">
      <c r="A5" s="483"/>
      <c r="B5" s="656" t="s">
        <v>3267</v>
      </c>
      <c r="C5" s="449"/>
      <c r="D5" s="449"/>
      <c r="E5" s="449"/>
      <c r="F5" s="449"/>
      <c r="G5" s="449"/>
      <c r="H5" s="449"/>
      <c r="I5" s="392"/>
    </row>
    <row r="6" spans="1:9" s="482" customFormat="1" ht="9.9499999999999993" customHeight="1">
      <c r="A6" s="483"/>
      <c r="B6" s="2296" t="s">
        <v>3268</v>
      </c>
      <c r="C6" s="449"/>
      <c r="D6" s="449"/>
      <c r="E6" s="449"/>
      <c r="F6" s="449"/>
      <c r="G6" s="449"/>
      <c r="H6" s="449"/>
      <c r="I6" s="392"/>
    </row>
    <row r="7" spans="1:9" s="482" customFormat="1" ht="9.9499999999999993" customHeight="1">
      <c r="A7" s="483"/>
      <c r="B7" s="449"/>
      <c r="C7" s="449"/>
      <c r="D7" s="449"/>
      <c r="E7" s="449"/>
      <c r="F7" s="449"/>
      <c r="G7" s="449"/>
      <c r="H7" s="449"/>
      <c r="I7" s="392"/>
    </row>
    <row r="8" spans="1:9" s="482" customFormat="1" ht="9.9499999999999993" customHeight="1">
      <c r="A8" s="484" t="s">
        <v>70</v>
      </c>
      <c r="B8" s="2296" t="s">
        <v>3269</v>
      </c>
      <c r="C8" s="449"/>
      <c r="D8" s="449"/>
      <c r="E8" s="449"/>
      <c r="F8" s="449"/>
      <c r="G8" s="449"/>
      <c r="H8" s="449"/>
      <c r="I8" s="392"/>
    </row>
    <row r="9" spans="1:9" s="482" customFormat="1" ht="9.9499999999999993" customHeight="1">
      <c r="A9" s="483"/>
      <c r="B9" s="2296" t="s">
        <v>3270</v>
      </c>
      <c r="C9" s="449"/>
      <c r="D9" s="449"/>
      <c r="E9" s="449"/>
      <c r="F9" s="449"/>
      <c r="G9" s="449"/>
      <c r="H9" s="449"/>
      <c r="I9" s="392"/>
    </row>
    <row r="10" spans="1:9" s="482" customFormat="1" ht="9.9499999999999993" customHeight="1">
      <c r="A10" s="483"/>
      <c r="B10" s="449"/>
      <c r="C10" s="449"/>
      <c r="D10" s="449"/>
      <c r="E10" s="449"/>
      <c r="F10" s="449"/>
      <c r="G10" s="449"/>
      <c r="H10" s="449"/>
      <c r="I10" s="392"/>
    </row>
    <row r="11" spans="1:9" s="482" customFormat="1" ht="9.9499999999999993" customHeight="1">
      <c r="A11" s="483"/>
      <c r="B11" s="449"/>
      <c r="C11" s="449"/>
      <c r="D11" s="449"/>
      <c r="E11" s="449"/>
      <c r="F11" s="449"/>
      <c r="G11" s="449"/>
      <c r="H11" s="449"/>
      <c r="I11" s="392"/>
    </row>
    <row r="12" spans="1:9" s="482" customFormat="1" ht="9.9499999999999993" customHeight="1">
      <c r="A12" s="473"/>
      <c r="B12" s="449"/>
      <c r="C12" s="449"/>
      <c r="D12" s="449"/>
      <c r="E12" s="449"/>
      <c r="F12" s="449"/>
      <c r="G12" s="449"/>
      <c r="H12" s="449"/>
      <c r="I12" s="392"/>
    </row>
    <row r="13" spans="1:9" s="482" customFormat="1" ht="9.9499999999999993" customHeight="1">
      <c r="A13" s="473"/>
      <c r="B13" s="449"/>
      <c r="C13" s="449"/>
      <c r="D13" s="449"/>
      <c r="E13" s="449"/>
      <c r="F13" s="449"/>
      <c r="G13" s="449"/>
      <c r="H13" s="449"/>
      <c r="I13" s="392"/>
    </row>
    <row r="14" spans="1:9" s="482" customFormat="1" ht="9.9499999999999993" customHeight="1">
      <c r="A14" s="485" t="s">
        <v>2460</v>
      </c>
      <c r="B14" s="486"/>
      <c r="C14" s="486"/>
      <c r="D14" s="486"/>
      <c r="E14" s="1524"/>
      <c r="F14" s="486"/>
      <c r="G14" s="486"/>
      <c r="H14" s="486"/>
      <c r="I14" s="487"/>
    </row>
    <row r="15" spans="1:9" s="482" customFormat="1" ht="9.75" customHeight="1">
      <c r="A15" s="448"/>
      <c r="B15" s="452" t="s">
        <v>2572</v>
      </c>
      <c r="C15" s="445"/>
      <c r="D15" s="445"/>
      <c r="E15" s="450" t="s">
        <v>2630</v>
      </c>
      <c r="F15" s="445"/>
      <c r="G15" s="445"/>
      <c r="H15" s="447"/>
      <c r="I15" s="392"/>
    </row>
    <row r="16" spans="1:9" s="482" customFormat="1" ht="9.9499999999999993" customHeight="1">
      <c r="A16" s="448"/>
      <c r="B16" s="452" t="s">
        <v>2631</v>
      </c>
      <c r="C16" s="392"/>
      <c r="D16" s="392"/>
      <c r="E16" s="489" t="s">
        <v>2632</v>
      </c>
      <c r="F16" s="443"/>
      <c r="G16" s="392"/>
      <c r="H16" s="392"/>
      <c r="I16" s="392"/>
    </row>
    <row r="17" spans="1:13" s="482" customFormat="1" ht="9.9499999999999993" customHeight="1">
      <c r="A17" s="448"/>
      <c r="B17" s="392"/>
      <c r="C17" s="392"/>
      <c r="D17" s="392"/>
      <c r="E17" s="490" t="s">
        <v>2633</v>
      </c>
      <c r="F17" s="491"/>
      <c r="G17" s="392"/>
      <c r="H17" s="392"/>
      <c r="I17" s="392"/>
    </row>
    <row r="18" spans="1:13" s="482" customFormat="1" ht="9.9499999999999993" customHeight="1">
      <c r="A18" s="448"/>
      <c r="B18" s="392"/>
      <c r="C18" s="392"/>
      <c r="D18" s="392"/>
      <c r="E18" s="392"/>
      <c r="F18" s="392"/>
      <c r="G18" s="392"/>
      <c r="H18" s="392"/>
      <c r="I18" s="392"/>
    </row>
    <row r="19" spans="1:13" s="482" customFormat="1" ht="9.9499999999999993" customHeight="1">
      <c r="A19" s="448"/>
      <c r="B19" s="452" t="s">
        <v>2634</v>
      </c>
      <c r="C19" s="392"/>
      <c r="D19" s="392"/>
      <c r="E19" s="392"/>
      <c r="F19" s="392"/>
      <c r="G19" s="392"/>
      <c r="H19" s="392"/>
      <c r="I19" s="392"/>
    </row>
    <row r="20" spans="1:13" s="482" customFormat="1" ht="9.9499999999999993" customHeight="1">
      <c r="A20" s="448"/>
      <c r="B20" s="452" t="s">
        <v>2635</v>
      </c>
      <c r="C20" s="392"/>
      <c r="D20" s="392"/>
      <c r="E20" s="392"/>
      <c r="F20" s="392"/>
      <c r="G20" s="452" t="s">
        <v>2636</v>
      </c>
      <c r="H20" s="392"/>
      <c r="I20" s="392"/>
    </row>
    <row r="21" spans="1:13" s="482" customFormat="1" ht="9.9499999999999993" customHeight="1">
      <c r="A21" s="448"/>
      <c r="B21" s="452" t="s">
        <v>2637</v>
      </c>
      <c r="C21" s="392"/>
      <c r="D21" s="392"/>
      <c r="E21" s="392"/>
      <c r="F21" s="392"/>
      <c r="G21" s="452" t="s">
        <v>2638</v>
      </c>
      <c r="H21" s="392"/>
      <c r="I21" s="392"/>
    </row>
    <row r="22" spans="1:13" s="482" customFormat="1" ht="9.9499999999999993" customHeight="1">
      <c r="A22" s="453" t="s">
        <v>7</v>
      </c>
      <c r="B22" s="452" t="s">
        <v>2639</v>
      </c>
      <c r="C22" s="392"/>
      <c r="D22" s="452" t="s">
        <v>2640</v>
      </c>
      <c r="E22" s="452" t="s">
        <v>2579</v>
      </c>
      <c r="F22" s="392"/>
      <c r="G22" s="452" t="s">
        <v>2641</v>
      </c>
      <c r="H22" s="392"/>
      <c r="I22" s="452" t="s">
        <v>7</v>
      </c>
    </row>
    <row r="23" spans="1:13" s="482" customFormat="1" ht="9.9499999999999993" customHeight="1">
      <c r="A23" s="453" t="s">
        <v>12</v>
      </c>
      <c r="B23" s="452" t="s">
        <v>2469</v>
      </c>
      <c r="C23" s="452" t="s">
        <v>2642</v>
      </c>
      <c r="D23" s="452" t="s">
        <v>2498</v>
      </c>
      <c r="E23" s="452" t="s">
        <v>2584</v>
      </c>
      <c r="F23" s="452" t="s">
        <v>1851</v>
      </c>
      <c r="G23" s="452" t="s">
        <v>2643</v>
      </c>
      <c r="H23" s="452" t="s">
        <v>2644</v>
      </c>
      <c r="I23" s="452" t="s">
        <v>12</v>
      </c>
    </row>
    <row r="24" spans="1:13" s="482" customFormat="1" ht="9.9499999999999993" customHeight="1">
      <c r="A24" s="455"/>
      <c r="B24" s="456" t="s">
        <v>322</v>
      </c>
      <c r="C24" s="456" t="s">
        <v>689</v>
      </c>
      <c r="D24" s="456" t="s">
        <v>690</v>
      </c>
      <c r="E24" s="456" t="s">
        <v>1930</v>
      </c>
      <c r="F24" s="456" t="s">
        <v>1931</v>
      </c>
      <c r="G24" s="456" t="s">
        <v>2645</v>
      </c>
      <c r="H24" s="456" t="s">
        <v>2646</v>
      </c>
      <c r="I24" s="447"/>
    </row>
    <row r="25" spans="1:13" s="482" customFormat="1" ht="9.9499999999999993" customHeight="1">
      <c r="A25" s="453">
        <v>36</v>
      </c>
      <c r="B25" s="464"/>
      <c r="C25" s="464"/>
      <c r="D25" s="464"/>
      <c r="E25" s="464"/>
      <c r="F25" s="464"/>
      <c r="G25" s="504"/>
      <c r="H25" s="464"/>
      <c r="I25" s="452">
        <v>36</v>
      </c>
      <c r="K25" s="3617"/>
      <c r="L25" s="3617"/>
    </row>
    <row r="26" spans="1:13" s="482" customFormat="1" ht="9.9499999999999993" customHeight="1">
      <c r="A26" s="488"/>
      <c r="B26" s="495"/>
      <c r="C26" s="495"/>
      <c r="D26" s="495"/>
      <c r="E26" s="495"/>
      <c r="F26" s="495"/>
      <c r="G26" s="505"/>
      <c r="H26" s="464"/>
      <c r="I26" s="464"/>
      <c r="K26" s="2826"/>
      <c r="L26" s="2826"/>
    </row>
    <row r="27" spans="1:13" s="482" customFormat="1" ht="9.9499999999999993" customHeight="1">
      <c r="A27" s="453"/>
      <c r="B27" s="495"/>
      <c r="C27" s="2277"/>
      <c r="D27" s="2277"/>
      <c r="E27" s="2277"/>
      <c r="F27" s="495"/>
      <c r="G27" s="505"/>
      <c r="H27" s="495"/>
      <c r="I27" s="452"/>
      <c r="J27" s="449"/>
      <c r="K27" s="3126"/>
      <c r="L27" s="3126"/>
      <c r="M27" s="449"/>
    </row>
    <row r="28" spans="1:13" s="482" customFormat="1" ht="9.9499999999999993" customHeight="1">
      <c r="A28" s="493"/>
      <c r="B28" s="497"/>
      <c r="C28" s="497"/>
      <c r="D28" s="2279"/>
      <c r="E28" s="497"/>
      <c r="F28" s="497"/>
      <c r="G28" s="506"/>
      <c r="H28" s="497"/>
      <c r="I28" s="494"/>
      <c r="J28" s="449"/>
      <c r="K28" s="3126"/>
      <c r="L28" s="3126"/>
      <c r="M28" s="449"/>
    </row>
    <row r="29" spans="1:13" s="482" customFormat="1" ht="10.7" customHeight="1">
      <c r="A29" s="453">
        <v>37</v>
      </c>
      <c r="B29" s="495"/>
      <c r="C29" s="495"/>
      <c r="D29" s="2280"/>
      <c r="E29" s="495"/>
      <c r="F29" s="495"/>
      <c r="G29" s="505"/>
      <c r="H29" s="495"/>
      <c r="I29" s="452">
        <v>37</v>
      </c>
      <c r="J29" s="449"/>
      <c r="K29" s="3126"/>
      <c r="L29" s="3126"/>
      <c r="M29" s="449"/>
    </row>
    <row r="30" spans="1:13" s="482" customFormat="1" ht="10.7" customHeight="1">
      <c r="A30" s="488"/>
      <c r="B30" s="495"/>
      <c r="C30" s="2277"/>
      <c r="D30" s="2277"/>
      <c r="E30" s="2277"/>
      <c r="F30" s="495"/>
      <c r="G30" s="505"/>
      <c r="H30" s="495"/>
      <c r="I30" s="464"/>
      <c r="J30" s="449"/>
      <c r="K30" s="3126"/>
      <c r="L30" s="3126"/>
      <c r="M30" s="449"/>
    </row>
    <row r="31" spans="1:13" s="482" customFormat="1" ht="10.7" customHeight="1">
      <c r="A31" s="493"/>
      <c r="B31" s="497"/>
      <c r="C31" s="497"/>
      <c r="D31" s="2279"/>
      <c r="E31" s="497"/>
      <c r="F31" s="497"/>
      <c r="G31" s="506"/>
      <c r="H31" s="497"/>
      <c r="I31" s="494"/>
      <c r="J31" s="449"/>
      <c r="K31" s="3126"/>
      <c r="L31" s="3126"/>
      <c r="M31" s="449"/>
    </row>
    <row r="32" spans="1:13" s="482" customFormat="1" ht="10.7" customHeight="1">
      <c r="A32" s="453">
        <v>38</v>
      </c>
      <c r="B32" s="507"/>
      <c r="C32" s="2277"/>
      <c r="D32" s="2277"/>
      <c r="E32" s="2277"/>
      <c r="F32" s="495"/>
      <c r="G32" s="505"/>
      <c r="H32" s="495"/>
      <c r="I32" s="452">
        <v>38</v>
      </c>
      <c r="J32" s="449"/>
      <c r="K32" s="3126"/>
      <c r="L32" s="3126"/>
      <c r="M32" s="449"/>
    </row>
    <row r="33" spans="1:13" s="482" customFormat="1" ht="10.7" customHeight="1">
      <c r="A33" s="493"/>
      <c r="B33" s="497"/>
      <c r="C33" s="497"/>
      <c r="D33" s="2279"/>
      <c r="E33" s="497"/>
      <c r="F33" s="497"/>
      <c r="G33" s="506"/>
      <c r="H33" s="497"/>
      <c r="I33" s="494"/>
      <c r="J33" s="449"/>
      <c r="K33" s="3126"/>
      <c r="L33" s="3126"/>
      <c r="M33" s="449"/>
    </row>
    <row r="34" spans="1:13" s="482" customFormat="1" ht="10.7" customHeight="1">
      <c r="A34" s="453">
        <v>39</v>
      </c>
      <c r="B34" s="495"/>
      <c r="C34" s="2277"/>
      <c r="D34" s="2277"/>
      <c r="E34" s="2277"/>
      <c r="F34" s="495"/>
      <c r="G34" s="505"/>
      <c r="H34" s="495"/>
      <c r="I34" s="452">
        <v>39</v>
      </c>
      <c r="J34" s="449"/>
      <c r="K34" s="3126"/>
      <c r="L34" s="3126"/>
      <c r="M34" s="449"/>
    </row>
    <row r="35" spans="1:13" s="482" customFormat="1" ht="10.7" customHeight="1">
      <c r="A35" s="493"/>
      <c r="B35" s="497"/>
      <c r="C35" s="497"/>
      <c r="D35" s="2279"/>
      <c r="E35" s="497"/>
      <c r="F35" s="497"/>
      <c r="G35" s="506"/>
      <c r="H35" s="497"/>
      <c r="I35" s="494"/>
      <c r="J35" s="449"/>
      <c r="K35" s="3126"/>
      <c r="L35" s="3126"/>
      <c r="M35" s="449"/>
    </row>
    <row r="36" spans="1:13" s="482" customFormat="1" ht="10.7" customHeight="1">
      <c r="A36" s="453">
        <v>40</v>
      </c>
      <c r="B36" s="495"/>
      <c r="C36" s="2277"/>
      <c r="D36" s="2277"/>
      <c r="E36" s="2277"/>
      <c r="F36" s="495"/>
      <c r="G36" s="505"/>
      <c r="H36" s="495"/>
      <c r="I36" s="452">
        <v>40</v>
      </c>
      <c r="J36" s="449"/>
      <c r="K36" s="3126"/>
      <c r="L36" s="3126"/>
      <c r="M36" s="449"/>
    </row>
    <row r="37" spans="1:13" s="482" customFormat="1" ht="10.7" customHeight="1">
      <c r="A37" s="493"/>
      <c r="B37" s="497"/>
      <c r="C37" s="497"/>
      <c r="D37" s="2279"/>
      <c r="E37" s="497"/>
      <c r="F37" s="497"/>
      <c r="G37" s="506"/>
      <c r="H37" s="497"/>
      <c r="I37" s="494"/>
      <c r="J37" s="449"/>
      <c r="K37" s="3126"/>
      <c r="L37" s="3126"/>
      <c r="M37" s="449"/>
    </row>
    <row r="38" spans="1:13" s="482" customFormat="1" ht="10.7" customHeight="1">
      <c r="A38" s="453">
        <v>41</v>
      </c>
      <c r="B38" s="495"/>
      <c r="C38" s="2277"/>
      <c r="D38" s="2277"/>
      <c r="E38" s="2277"/>
      <c r="F38" s="495"/>
      <c r="G38" s="505"/>
      <c r="H38" s="495"/>
      <c r="I38" s="452">
        <v>41</v>
      </c>
      <c r="J38" s="449"/>
      <c r="K38" s="3126"/>
      <c r="L38" s="3126"/>
      <c r="M38" s="449"/>
    </row>
    <row r="39" spans="1:13" s="482" customFormat="1" ht="10.7" customHeight="1">
      <c r="A39" s="493"/>
      <c r="B39" s="497"/>
      <c r="C39" s="497"/>
      <c r="D39" s="2279"/>
      <c r="E39" s="497"/>
      <c r="F39" s="497"/>
      <c r="G39" s="506"/>
      <c r="H39" s="497"/>
      <c r="I39" s="494"/>
      <c r="J39" s="449"/>
      <c r="K39" s="3126"/>
      <c r="L39" s="3126"/>
      <c r="M39" s="449"/>
    </row>
    <row r="40" spans="1:13" s="482" customFormat="1" ht="10.7" customHeight="1">
      <c r="A40" s="453">
        <v>42</v>
      </c>
      <c r="B40" s="495"/>
      <c r="C40" s="2277"/>
      <c r="D40" s="2277"/>
      <c r="E40" s="2277"/>
      <c r="F40" s="495"/>
      <c r="G40" s="505"/>
      <c r="H40" s="495"/>
      <c r="I40" s="452">
        <v>42</v>
      </c>
      <c r="J40" s="449"/>
      <c r="K40" s="3126"/>
      <c r="L40" s="3126"/>
      <c r="M40" s="449"/>
    </row>
    <row r="41" spans="1:13" s="482" customFormat="1" ht="10.7" customHeight="1">
      <c r="A41" s="493"/>
      <c r="B41" s="497"/>
      <c r="C41" s="497"/>
      <c r="D41" s="2279"/>
      <c r="E41" s="497"/>
      <c r="F41" s="497"/>
      <c r="G41" s="506"/>
      <c r="H41" s="497"/>
      <c r="I41" s="494"/>
      <c r="J41" s="449"/>
      <c r="K41" s="3126"/>
      <c r="L41" s="3126"/>
      <c r="M41" s="449"/>
    </row>
    <row r="42" spans="1:13" s="482" customFormat="1" ht="10.7" customHeight="1">
      <c r="A42" s="453">
        <v>43</v>
      </c>
      <c r="B42" s="495"/>
      <c r="C42" s="2277"/>
      <c r="D42" s="2277"/>
      <c r="E42" s="2277"/>
      <c r="F42" s="495"/>
      <c r="G42" s="505"/>
      <c r="H42" s="495"/>
      <c r="I42" s="452">
        <v>43</v>
      </c>
      <c r="J42" s="449"/>
      <c r="K42" s="3126"/>
      <c r="L42" s="3126"/>
      <c r="M42" s="449"/>
    </row>
    <row r="43" spans="1:13" s="482" customFormat="1" ht="10.7" customHeight="1">
      <c r="A43" s="493"/>
      <c r="B43" s="497"/>
      <c r="C43" s="497"/>
      <c r="D43" s="2279"/>
      <c r="E43" s="497"/>
      <c r="F43" s="497"/>
      <c r="G43" s="506"/>
      <c r="H43" s="497"/>
      <c r="I43" s="494"/>
      <c r="J43" s="449"/>
      <c r="K43" s="3126"/>
      <c r="L43" s="3126"/>
      <c r="M43" s="449"/>
    </row>
    <row r="44" spans="1:13" s="482" customFormat="1" ht="10.7" customHeight="1">
      <c r="A44" s="453">
        <v>44</v>
      </c>
      <c r="B44" s="495"/>
      <c r="C44" s="2277"/>
      <c r="D44" s="2277"/>
      <c r="E44" s="2277"/>
      <c r="F44" s="495"/>
      <c r="G44" s="505"/>
      <c r="H44" s="495"/>
      <c r="I44" s="452">
        <v>44</v>
      </c>
      <c r="J44" s="449"/>
      <c r="K44" s="3126"/>
      <c r="L44" s="3126"/>
      <c r="M44" s="449"/>
    </row>
    <row r="45" spans="1:13" s="482" customFormat="1" ht="10.7" customHeight="1">
      <c r="A45" s="493"/>
      <c r="B45" s="497"/>
      <c r="C45" s="497"/>
      <c r="D45" s="2279"/>
      <c r="E45" s="497"/>
      <c r="F45" s="497"/>
      <c r="G45" s="506"/>
      <c r="H45" s="497"/>
      <c r="I45" s="494"/>
      <c r="J45" s="449"/>
      <c r="K45" s="3126"/>
      <c r="L45" s="3126"/>
      <c r="M45" s="449"/>
    </row>
    <row r="46" spans="1:13" s="482" customFormat="1" ht="10.7" customHeight="1">
      <c r="A46" s="453">
        <v>45</v>
      </c>
      <c r="B46" s="495"/>
      <c r="C46" s="2277"/>
      <c r="D46" s="2277"/>
      <c r="E46" s="2277"/>
      <c r="F46" s="495"/>
      <c r="G46" s="505"/>
      <c r="H46" s="495"/>
      <c r="I46" s="452">
        <v>45</v>
      </c>
      <c r="J46" s="449"/>
      <c r="K46" s="3126"/>
      <c r="L46" s="3126"/>
      <c r="M46" s="449"/>
    </row>
    <row r="47" spans="1:13" s="482" customFormat="1" ht="10.7" customHeight="1">
      <c r="A47" s="493"/>
      <c r="B47" s="497"/>
      <c r="C47" s="497"/>
      <c r="D47" s="2279"/>
      <c r="E47" s="497"/>
      <c r="F47" s="497"/>
      <c r="G47" s="506"/>
      <c r="H47" s="497"/>
      <c r="I47" s="494"/>
      <c r="J47" s="449"/>
      <c r="K47" s="3126"/>
      <c r="L47" s="3126"/>
      <c r="M47" s="449"/>
    </row>
    <row r="48" spans="1:13" s="482" customFormat="1" ht="10.7" customHeight="1">
      <c r="A48" s="453">
        <v>46</v>
      </c>
      <c r="B48" s="495"/>
      <c r="C48" s="2277"/>
      <c r="D48" s="2277"/>
      <c r="E48" s="2277"/>
      <c r="F48" s="495"/>
      <c r="G48" s="505"/>
      <c r="H48" s="495"/>
      <c r="I48" s="452">
        <v>46</v>
      </c>
      <c r="J48" s="449"/>
      <c r="K48" s="3126"/>
      <c r="L48" s="3126"/>
      <c r="M48" s="449"/>
    </row>
    <row r="49" spans="1:13" s="482" customFormat="1" ht="10.7" customHeight="1">
      <c r="A49" s="493"/>
      <c r="B49" s="497"/>
      <c r="C49" s="497"/>
      <c r="D49" s="2279"/>
      <c r="E49" s="497"/>
      <c r="F49" s="497"/>
      <c r="G49" s="506"/>
      <c r="H49" s="497"/>
      <c r="I49" s="494"/>
      <c r="J49" s="449"/>
      <c r="K49" s="3126"/>
      <c r="L49" s="3126"/>
      <c r="M49" s="449"/>
    </row>
    <row r="50" spans="1:13" s="482" customFormat="1" ht="10.7" customHeight="1">
      <c r="A50" s="453">
        <v>47</v>
      </c>
      <c r="B50" s="495"/>
      <c r="C50" s="2277"/>
      <c r="D50" s="2277"/>
      <c r="E50" s="2277"/>
      <c r="F50" s="495"/>
      <c r="G50" s="505"/>
      <c r="H50" s="495"/>
      <c r="I50" s="452">
        <v>47</v>
      </c>
      <c r="J50" s="449"/>
      <c r="K50" s="3126"/>
      <c r="L50" s="3126"/>
      <c r="M50" s="449"/>
    </row>
    <row r="51" spans="1:13" s="482" customFormat="1" ht="10.7" customHeight="1">
      <c r="A51" s="493"/>
      <c r="B51" s="497"/>
      <c r="C51" s="497"/>
      <c r="D51" s="2279"/>
      <c r="E51" s="497"/>
      <c r="F51" s="497"/>
      <c r="G51" s="506"/>
      <c r="H51" s="497"/>
      <c r="I51" s="494"/>
      <c r="J51" s="449"/>
      <c r="K51" s="3126"/>
      <c r="L51" s="3126"/>
      <c r="M51" s="449"/>
    </row>
    <row r="52" spans="1:13" s="482" customFormat="1" ht="10.7" customHeight="1">
      <c r="A52" s="453">
        <v>48</v>
      </c>
      <c r="B52" s="495"/>
      <c r="C52" s="2277"/>
      <c r="D52" s="2277"/>
      <c r="E52" s="2277"/>
      <c r="F52" s="495"/>
      <c r="G52" s="505"/>
      <c r="H52" s="495"/>
      <c r="I52" s="452">
        <v>48</v>
      </c>
      <c r="J52" s="449"/>
      <c r="K52" s="3126"/>
      <c r="L52" s="3126"/>
      <c r="M52" s="449"/>
    </row>
    <row r="53" spans="1:13" s="482" customFormat="1" ht="10.7" customHeight="1">
      <c r="A53" s="493"/>
      <c r="B53" s="497"/>
      <c r="C53" s="497"/>
      <c r="D53" s="2279"/>
      <c r="E53" s="497"/>
      <c r="F53" s="497"/>
      <c r="G53" s="506"/>
      <c r="H53" s="497"/>
      <c r="I53" s="494"/>
      <c r="J53" s="449"/>
      <c r="K53" s="3126"/>
      <c r="L53" s="3126"/>
      <c r="M53" s="449"/>
    </row>
    <row r="54" spans="1:13" s="482" customFormat="1" ht="10.7" customHeight="1">
      <c r="A54" s="453">
        <v>49</v>
      </c>
      <c r="B54" s="495"/>
      <c r="C54" s="495"/>
      <c r="D54" s="2280"/>
      <c r="E54" s="495"/>
      <c r="F54" s="495"/>
      <c r="G54" s="505"/>
      <c r="H54" s="495"/>
      <c r="I54" s="452">
        <v>49</v>
      </c>
      <c r="J54" s="449"/>
      <c r="K54" s="3126"/>
      <c r="L54" s="3126"/>
      <c r="M54" s="449"/>
    </row>
    <row r="55" spans="1:13" s="482" customFormat="1" ht="10.7" customHeight="1">
      <c r="A55" s="488"/>
      <c r="B55" s="508"/>
      <c r="C55" s="2277"/>
      <c r="D55" s="2277"/>
      <c r="E55" s="2277"/>
      <c r="F55" s="495"/>
      <c r="G55" s="505"/>
      <c r="H55" s="495"/>
      <c r="I55" s="464"/>
      <c r="J55" s="449"/>
      <c r="K55" s="3126"/>
      <c r="L55" s="3126"/>
      <c r="M55" s="449"/>
    </row>
    <row r="56" spans="1:13" s="482" customFormat="1" ht="10.7" customHeight="1">
      <c r="A56" s="493"/>
      <c r="B56" s="497"/>
      <c r="C56" s="497"/>
      <c r="D56" s="2281"/>
      <c r="E56" s="497"/>
      <c r="F56" s="497"/>
      <c r="G56" s="506"/>
      <c r="H56" s="497"/>
      <c r="I56" s="494"/>
      <c r="J56" s="449"/>
      <c r="K56" s="3126"/>
      <c r="L56" s="3126"/>
      <c r="M56" s="449"/>
    </row>
    <row r="57" spans="1:13" s="482" customFormat="1" ht="10.7" customHeight="1">
      <c r="A57" s="453">
        <v>50</v>
      </c>
      <c r="B57" s="495"/>
      <c r="C57" s="2277"/>
      <c r="D57" s="2277"/>
      <c r="E57" s="2277"/>
      <c r="F57" s="495"/>
      <c r="G57" s="505"/>
      <c r="H57" s="495"/>
      <c r="I57" s="452">
        <v>50</v>
      </c>
      <c r="J57" s="449"/>
      <c r="K57" s="3126"/>
      <c r="L57" s="3126"/>
      <c r="M57" s="449"/>
    </row>
    <row r="58" spans="1:13" s="482" customFormat="1" ht="10.7" customHeight="1">
      <c r="A58" s="493"/>
      <c r="B58" s="497"/>
      <c r="C58" s="497"/>
      <c r="D58" s="2279"/>
      <c r="E58" s="497"/>
      <c r="F58" s="497"/>
      <c r="G58" s="506"/>
      <c r="H58" s="497"/>
      <c r="I58" s="494"/>
      <c r="J58" s="449"/>
      <c r="K58" s="3126"/>
      <c r="L58" s="3126"/>
      <c r="M58" s="449"/>
    </row>
    <row r="59" spans="1:13" s="482" customFormat="1" ht="10.7" customHeight="1">
      <c r="A59" s="453">
        <v>51</v>
      </c>
      <c r="B59" s="495"/>
      <c r="C59" s="2277"/>
      <c r="D59" s="2277"/>
      <c r="E59" s="2277"/>
      <c r="F59" s="495"/>
      <c r="G59" s="505"/>
      <c r="H59" s="495"/>
      <c r="I59" s="452">
        <v>51</v>
      </c>
      <c r="J59" s="449"/>
      <c r="K59" s="3126"/>
      <c r="L59" s="3126"/>
      <c r="M59" s="449"/>
    </row>
    <row r="60" spans="1:13" s="482" customFormat="1" ht="10.7" customHeight="1">
      <c r="A60" s="493"/>
      <c r="B60" s="497"/>
      <c r="C60" s="497"/>
      <c r="D60" s="2279"/>
      <c r="E60" s="497"/>
      <c r="F60" s="497"/>
      <c r="G60" s="506"/>
      <c r="H60" s="497"/>
      <c r="I60" s="494"/>
      <c r="J60" s="449"/>
      <c r="K60" s="3126"/>
      <c r="L60" s="3126"/>
      <c r="M60" s="449"/>
    </row>
    <row r="61" spans="1:13" s="482" customFormat="1" ht="10.7" customHeight="1">
      <c r="A61" s="453">
        <v>52</v>
      </c>
      <c r="B61" s="495"/>
      <c r="C61" s="2277"/>
      <c r="D61" s="2277"/>
      <c r="E61" s="2277"/>
      <c r="F61" s="495"/>
      <c r="G61" s="505"/>
      <c r="H61" s="495"/>
      <c r="I61" s="452">
        <v>52</v>
      </c>
      <c r="J61" s="449"/>
      <c r="K61" s="3126"/>
      <c r="L61" s="3126"/>
      <c r="M61" s="449"/>
    </row>
    <row r="62" spans="1:13" s="482" customFormat="1" ht="10.7" customHeight="1">
      <c r="A62" s="493"/>
      <c r="B62" s="497"/>
      <c r="C62" s="497"/>
      <c r="D62" s="2279"/>
      <c r="E62" s="497"/>
      <c r="F62" s="497"/>
      <c r="G62" s="506"/>
      <c r="H62" s="497"/>
      <c r="I62" s="494"/>
      <c r="J62" s="449"/>
      <c r="K62" s="3126"/>
      <c r="L62" s="3126"/>
      <c r="M62" s="449"/>
    </row>
    <row r="63" spans="1:13" s="482" customFormat="1" ht="10.7" customHeight="1">
      <c r="A63" s="498">
        <v>53</v>
      </c>
      <c r="B63" s="497">
        <f>SUM(B25:B62)</f>
        <v>0</v>
      </c>
      <c r="C63" s="497">
        <f t="shared" ref="C63:G63" si="0">SUM(C25:C62)</f>
        <v>0</v>
      </c>
      <c r="D63" s="497">
        <f t="shared" si="0"/>
        <v>0</v>
      </c>
      <c r="E63" s="497">
        <f t="shared" si="0"/>
        <v>0</v>
      </c>
      <c r="F63" s="497">
        <f t="shared" si="0"/>
        <v>0</v>
      </c>
      <c r="G63" s="497">
        <f t="shared" si="0"/>
        <v>0</v>
      </c>
      <c r="H63" s="497">
        <v>0</v>
      </c>
      <c r="I63" s="456">
        <v>53</v>
      </c>
      <c r="J63" s="449"/>
      <c r="K63" s="3126"/>
      <c r="L63" s="3126"/>
      <c r="M63" s="449"/>
    </row>
    <row r="64" spans="1:13" s="482" customFormat="1" ht="10.7" customHeight="1">
      <c r="A64" s="498">
        <v>54</v>
      </c>
      <c r="B64" s="497">
        <v>0</v>
      </c>
      <c r="C64" s="497">
        <v>0</v>
      </c>
      <c r="D64" s="497">
        <v>0</v>
      </c>
      <c r="E64" s="497">
        <v>0</v>
      </c>
      <c r="F64" s="497">
        <v>0</v>
      </c>
      <c r="G64" s="506">
        <v>0</v>
      </c>
      <c r="H64" s="497">
        <v>0</v>
      </c>
      <c r="I64" s="456">
        <v>54</v>
      </c>
      <c r="J64" s="449"/>
      <c r="K64" s="3126"/>
      <c r="L64" s="3126"/>
      <c r="M64" s="449"/>
    </row>
    <row r="65" spans="1:13" s="482" customFormat="1" ht="10.7" customHeight="1">
      <c r="A65" s="498">
        <v>55</v>
      </c>
      <c r="B65" s="497">
        <f>+B64+B63</f>
        <v>0</v>
      </c>
      <c r="C65" s="497">
        <f t="shared" ref="C65:H65" si="1">+C64+C63</f>
        <v>0</v>
      </c>
      <c r="D65" s="497">
        <f t="shared" si="1"/>
        <v>0</v>
      </c>
      <c r="E65" s="497">
        <f t="shared" si="1"/>
        <v>0</v>
      </c>
      <c r="F65" s="497">
        <f t="shared" si="1"/>
        <v>0</v>
      </c>
      <c r="G65" s="497">
        <f t="shared" si="1"/>
        <v>0</v>
      </c>
      <c r="H65" s="497">
        <f t="shared" si="1"/>
        <v>0</v>
      </c>
      <c r="I65" s="456">
        <v>55</v>
      </c>
      <c r="J65" s="449"/>
      <c r="K65" s="3126"/>
      <c r="L65" s="3126"/>
      <c r="M65" s="449"/>
    </row>
    <row r="66" spans="1:13" s="482" customFormat="1">
      <c r="A66" s="499"/>
      <c r="B66" s="500"/>
      <c r="C66" s="500"/>
      <c r="D66" s="500"/>
      <c r="E66" s="500"/>
      <c r="F66" s="500"/>
      <c r="G66" s="500"/>
      <c r="H66" s="500"/>
      <c r="I66" s="452"/>
      <c r="J66" s="449"/>
      <c r="K66" s="3126"/>
      <c r="L66" s="3126"/>
      <c r="M66" s="449"/>
    </row>
    <row r="67" spans="1:13" s="482" customFormat="1">
      <c r="A67" s="499"/>
      <c r="B67" s="500"/>
      <c r="C67" s="500"/>
      <c r="D67" s="500"/>
      <c r="E67" s="500"/>
      <c r="F67" s="500"/>
      <c r="G67" s="500"/>
      <c r="H67" s="500"/>
      <c r="I67" s="452"/>
      <c r="J67" s="449"/>
      <c r="K67" s="3126"/>
      <c r="L67" s="3126"/>
      <c r="M67" s="449"/>
    </row>
    <row r="68" spans="1:13" s="482" customFormat="1">
      <c r="A68" s="499"/>
      <c r="B68" s="500"/>
      <c r="C68" s="500"/>
      <c r="D68" s="500"/>
      <c r="E68" s="500"/>
      <c r="F68" s="500"/>
      <c r="G68" s="500"/>
      <c r="H68" s="500"/>
      <c r="I68" s="452"/>
      <c r="J68" s="449"/>
      <c r="K68" s="3126"/>
      <c r="L68" s="3126"/>
      <c r="M68" s="449"/>
    </row>
    <row r="69" spans="1:13" s="482" customFormat="1">
      <c r="A69" s="499"/>
      <c r="B69" s="500"/>
      <c r="C69" s="500"/>
      <c r="D69" s="500"/>
      <c r="E69" s="500"/>
      <c r="F69" s="500"/>
      <c r="G69" s="500"/>
      <c r="H69" s="500"/>
      <c r="I69" s="452"/>
      <c r="J69" s="449"/>
      <c r="K69" s="3126"/>
      <c r="L69" s="3126"/>
      <c r="M69" s="449"/>
    </row>
    <row r="70" spans="1:13" s="482" customFormat="1">
      <c r="A70" s="499"/>
      <c r="B70" s="500"/>
      <c r="C70" s="500"/>
      <c r="D70" s="500"/>
      <c r="E70" s="500"/>
      <c r="F70" s="500"/>
      <c r="G70" s="500"/>
      <c r="H70" s="500"/>
      <c r="I70" s="452"/>
      <c r="J70" s="449"/>
      <c r="K70" s="3126"/>
      <c r="L70" s="3126"/>
      <c r="M70" s="449"/>
    </row>
    <row r="71" spans="1:13" s="482" customFormat="1">
      <c r="A71" s="499"/>
      <c r="B71" s="500"/>
      <c r="C71" s="500"/>
      <c r="D71" s="500"/>
      <c r="E71" s="500"/>
      <c r="F71" s="500"/>
      <c r="G71" s="500"/>
      <c r="H71" s="500"/>
      <c r="I71" s="452"/>
      <c r="J71" s="449"/>
      <c r="K71" s="3126"/>
      <c r="L71" s="3126"/>
      <c r="M71" s="449"/>
    </row>
    <row r="72" spans="1:13" s="482" customFormat="1">
      <c r="A72" s="499"/>
      <c r="B72" s="500"/>
      <c r="C72" s="500"/>
      <c r="D72" s="500"/>
      <c r="E72" s="500"/>
      <c r="F72" s="500"/>
      <c r="G72" s="500"/>
      <c r="H72" s="500"/>
      <c r="I72" s="452"/>
      <c r="J72" s="449"/>
      <c r="K72" s="3126"/>
      <c r="L72" s="3126"/>
      <c r="M72" s="449"/>
    </row>
    <row r="73" spans="1:13" s="482" customFormat="1">
      <c r="A73" s="499"/>
      <c r="B73" s="500"/>
      <c r="C73" s="500"/>
      <c r="D73" s="500"/>
      <c r="E73" s="500"/>
      <c r="F73" s="500"/>
      <c r="G73" s="500"/>
      <c r="H73" s="500"/>
      <c r="I73" s="452"/>
      <c r="J73" s="449"/>
      <c r="K73" s="3126"/>
      <c r="L73" s="3126"/>
      <c r="M73" s="449"/>
    </row>
    <row r="74" spans="1:13" s="482" customFormat="1">
      <c r="A74" s="499"/>
      <c r="B74" s="500"/>
      <c r="C74" s="500"/>
      <c r="D74" s="500"/>
      <c r="E74" s="500"/>
      <c r="F74" s="500"/>
      <c r="G74" s="500"/>
      <c r="H74" s="500"/>
      <c r="I74" s="452"/>
      <c r="J74" s="449"/>
      <c r="K74" s="3126"/>
      <c r="L74" s="3126"/>
      <c r="M74" s="449"/>
    </row>
    <row r="75" spans="1:13" s="482" customFormat="1">
      <c r="A75" s="499"/>
      <c r="B75" s="500"/>
      <c r="C75" s="500"/>
      <c r="D75" s="500"/>
      <c r="E75" s="500"/>
      <c r="F75" s="500"/>
      <c r="G75" s="500"/>
      <c r="H75" s="500"/>
      <c r="I75" s="452"/>
      <c r="J75" s="449"/>
      <c r="K75" s="3126"/>
      <c r="L75" s="3126"/>
      <c r="M75" s="449"/>
    </row>
    <row r="76" spans="1:13" s="482" customFormat="1">
      <c r="A76" s="444"/>
      <c r="B76" s="445"/>
      <c r="C76" s="445"/>
      <c r="D76" s="445"/>
      <c r="E76" s="445"/>
      <c r="F76" s="445"/>
      <c r="G76" s="445"/>
      <c r="H76" s="445"/>
      <c r="I76" s="447"/>
    </row>
    <row r="77" spans="1:13" s="482" customFormat="1"/>
    <row r="78" spans="1:13" s="482" customFormat="1"/>
    <row r="79" spans="1:13" s="482" customFormat="1"/>
    <row r="80" spans="1:13" s="482" customFormat="1"/>
    <row r="81" s="482" customFormat="1"/>
    <row r="82" s="482" customFormat="1"/>
    <row r="83" s="482" customFormat="1"/>
    <row r="84" s="482" customFormat="1"/>
    <row r="85" s="482" customFormat="1"/>
    <row r="86" s="482" customFormat="1"/>
    <row r="87" s="482" customFormat="1"/>
    <row r="88" s="482" customFormat="1"/>
    <row r="89" s="482" customFormat="1"/>
    <row r="90" s="482" customFormat="1"/>
    <row r="91" s="482" customFormat="1"/>
    <row r="92" s="482" customFormat="1"/>
    <row r="93" s="482" customFormat="1"/>
    <row r="94" s="482" customFormat="1"/>
    <row r="95" s="482" customFormat="1"/>
    <row r="96" s="482" customFormat="1"/>
    <row r="97" s="482" customFormat="1"/>
    <row r="98" s="482" customFormat="1"/>
    <row r="99" s="482" customFormat="1"/>
    <row r="100" s="482" customFormat="1"/>
    <row r="101" s="482" customFormat="1"/>
    <row r="102" s="482" customFormat="1"/>
    <row r="103" s="482" customFormat="1"/>
    <row r="104" s="482" customFormat="1"/>
    <row r="105" s="482" customFormat="1"/>
    <row r="106" s="482" customFormat="1"/>
    <row r="107" s="482" customFormat="1"/>
    <row r="108" s="482" customFormat="1"/>
    <row r="109" s="482" customFormat="1"/>
    <row r="110" s="482" customFormat="1"/>
    <row r="111" s="482" customFormat="1"/>
    <row r="112" s="482" customFormat="1"/>
    <row r="113" s="482" customFormat="1"/>
    <row r="114" s="482" customFormat="1"/>
    <row r="115" s="482" customFormat="1"/>
    <row r="116" s="482" customFormat="1"/>
    <row r="117" s="482" customFormat="1"/>
    <row r="118" s="482" customFormat="1"/>
    <row r="119" s="482" customFormat="1"/>
    <row r="120" s="482" customFormat="1"/>
    <row r="121" s="482" customFormat="1"/>
    <row r="122" s="482" customFormat="1"/>
    <row r="123" s="482" customFormat="1"/>
    <row r="124" s="482" customFormat="1"/>
    <row r="125" s="482" customFormat="1"/>
    <row r="126" s="482" customFormat="1"/>
    <row r="127" s="482" customFormat="1"/>
    <row r="128" s="482" customFormat="1"/>
    <row r="129" s="482" customFormat="1"/>
    <row r="130" s="482" customFormat="1"/>
    <row r="131" s="482" customFormat="1"/>
    <row r="132" s="482" customFormat="1"/>
    <row r="133" s="482" customFormat="1"/>
    <row r="134" s="482" customFormat="1"/>
    <row r="135" s="482" customFormat="1"/>
    <row r="136" s="482" customFormat="1"/>
    <row r="137" s="482" customFormat="1"/>
    <row r="138" s="482" customFormat="1"/>
    <row r="139" s="482" customFormat="1"/>
    <row r="140" s="482" customFormat="1"/>
    <row r="141" s="482" customFormat="1"/>
    <row r="142" s="482" customFormat="1"/>
    <row r="143" s="482" customFormat="1"/>
    <row r="144" s="482" customFormat="1"/>
    <row r="145" s="482" customFormat="1"/>
    <row r="146" s="482" customFormat="1"/>
    <row r="147" s="482" customFormat="1"/>
    <row r="148" s="482" customFormat="1"/>
    <row r="149" s="482" customFormat="1"/>
    <row r="150" s="482" customFormat="1"/>
    <row r="151" s="482" customFormat="1"/>
    <row r="152" s="482" customFormat="1"/>
    <row r="153" s="482" customFormat="1"/>
    <row r="154" s="482" customFormat="1"/>
    <row r="155" s="482" customFormat="1"/>
    <row r="156" s="482" customFormat="1"/>
    <row r="157" s="482" customFormat="1"/>
    <row r="158" s="482" customFormat="1"/>
    <row r="159" s="482" customFormat="1"/>
    <row r="160" s="482" customFormat="1"/>
    <row r="161" s="482" customFormat="1"/>
    <row r="162" s="482" customFormat="1"/>
    <row r="163" s="482" customFormat="1"/>
    <row r="164" s="482" customFormat="1"/>
    <row r="165" s="482" customFormat="1"/>
    <row r="166" s="482" customFormat="1"/>
    <row r="167" s="482" customFormat="1"/>
    <row r="168" s="482" customFormat="1"/>
    <row r="169" s="482" customFormat="1"/>
    <row r="170" s="482" customFormat="1"/>
    <row r="171" s="482" customFormat="1"/>
    <row r="172" s="482" customFormat="1"/>
    <row r="173" s="482" customFormat="1"/>
    <row r="174" s="482" customFormat="1"/>
    <row r="175" s="482" customFormat="1"/>
    <row r="176" s="482" customFormat="1"/>
    <row r="177" s="482" customFormat="1"/>
    <row r="178" s="482" customFormat="1"/>
    <row r="179" s="482" customFormat="1"/>
    <row r="180" s="482" customFormat="1"/>
    <row r="181" s="482" customFormat="1"/>
    <row r="182" s="482" customFormat="1"/>
    <row r="183" s="482" customFormat="1"/>
    <row r="184" s="482" customFormat="1"/>
    <row r="185" s="482" customFormat="1"/>
    <row r="186" s="482" customFormat="1"/>
    <row r="187" s="482" customFormat="1"/>
    <row r="188" s="482" customFormat="1"/>
    <row r="189" s="482" customFormat="1"/>
    <row r="190" s="482" customFormat="1"/>
    <row r="191" s="482" customFormat="1"/>
    <row r="192" s="482" customFormat="1"/>
    <row r="193" s="482" customFormat="1"/>
    <row r="194" s="482" customFormat="1"/>
    <row r="195" s="482" customFormat="1"/>
    <row r="196" s="482" customFormat="1"/>
    <row r="197" s="482" customFormat="1"/>
    <row r="198" s="482" customFormat="1"/>
    <row r="199" s="482" customFormat="1"/>
    <row r="200" s="482" customFormat="1"/>
    <row r="201" s="482" customFormat="1"/>
    <row r="202" s="482" customFormat="1"/>
    <row r="203" s="482" customFormat="1"/>
    <row r="204" s="482" customFormat="1"/>
    <row r="205" s="482" customFormat="1"/>
    <row r="206" s="482" customFormat="1"/>
    <row r="207" s="482" customFormat="1"/>
  </sheetData>
  <mergeCells count="1">
    <mergeCell ref="K25:L25"/>
  </mergeCells>
  <pageMargins left="0.5" right="0.25" top="0.5" bottom="0.5" header="0.25" footer="0.25"/>
  <pageSetup orientation="portrait" r:id="rId1"/>
  <headerFooter alignWithMargins="0">
    <oddHeader>&amp;L&amp;"Arial,Regular"&amp;8Road Initials:  UPRR   Year: 2013&amp;R&amp;"Arial,Regular"&amp;8 115</oddHeader>
    <oddFooter xml:space="preserve">&amp;L&amp;"Arial,Regular"&amp;8PTC Supplement to Railroad Annual Report R-1  </oddFooter>
  </headerFooter>
</worksheet>
</file>

<file path=xl/worksheets/sheet99.xml><?xml version="1.0" encoding="utf-8"?>
<worksheet xmlns="http://schemas.openxmlformats.org/spreadsheetml/2006/main" xmlns:r="http://schemas.openxmlformats.org/officeDocument/2006/relationships">
  <sheetPr codeName="Sheet92"/>
  <dimension ref="A1:J1014"/>
  <sheetViews>
    <sheetView showGridLines="0" zoomScaleNormal="100" zoomScaleSheetLayoutView="70" zoomScalePageLayoutView="110" workbookViewId="0"/>
  </sheetViews>
  <sheetFormatPr defaultRowHeight="9"/>
  <cols>
    <col min="1" max="1" width="4.625" style="503" customWidth="1"/>
    <col min="2" max="2" width="4.375" style="503" customWidth="1"/>
    <col min="3" max="3" width="27.125" style="503" customWidth="1"/>
    <col min="4" max="7" width="7.625" style="503" customWidth="1"/>
    <col min="8" max="8" width="10.125" style="503" customWidth="1"/>
    <col min="9" max="9" width="12.375" style="503" customWidth="1"/>
    <col min="10" max="10" width="3.125" style="503" bestFit="1" customWidth="1"/>
    <col min="11" max="16384" width="9" style="503"/>
  </cols>
  <sheetData>
    <row r="1" spans="1:10" s="482" customFormat="1" ht="10.7" customHeight="1">
      <c r="A1" s="469"/>
      <c r="B1" s="470"/>
      <c r="C1" s="470"/>
      <c r="D1" s="470"/>
      <c r="E1" s="381"/>
      <c r="F1" s="470"/>
      <c r="G1" s="470"/>
      <c r="H1" s="470"/>
      <c r="I1" s="470"/>
      <c r="J1" s="472"/>
    </row>
    <row r="2" spans="1:10" s="482" customFormat="1" ht="10.7" customHeight="1">
      <c r="A2" s="441" t="s">
        <v>3265</v>
      </c>
      <c r="B2" s="442"/>
      <c r="C2" s="442"/>
      <c r="D2" s="2292"/>
      <c r="E2" s="442"/>
      <c r="F2" s="442"/>
      <c r="G2" s="442"/>
      <c r="H2" s="442"/>
      <c r="I2" s="442"/>
      <c r="J2" s="443"/>
    </row>
    <row r="3" spans="1:10" s="482" customFormat="1" ht="10.7" customHeight="1">
      <c r="A3" s="473"/>
      <c r="B3" s="449"/>
      <c r="C3" s="449"/>
      <c r="D3" s="449"/>
      <c r="E3" s="449"/>
      <c r="F3" s="449"/>
      <c r="G3" s="449"/>
      <c r="H3" s="449"/>
      <c r="I3" s="449"/>
      <c r="J3" s="392"/>
    </row>
    <row r="4" spans="1:10" s="482" customFormat="1" ht="10.7" customHeight="1">
      <c r="A4" s="473"/>
      <c r="B4" s="449"/>
      <c r="C4" s="449"/>
      <c r="D4" s="449"/>
      <c r="E4" s="449"/>
      <c r="F4" s="449"/>
      <c r="G4" s="449"/>
      <c r="H4" s="449"/>
      <c r="I4" s="449"/>
      <c r="J4" s="392"/>
    </row>
    <row r="5" spans="1:10" s="482" customFormat="1" ht="10.7" customHeight="1">
      <c r="A5" s="485" t="s">
        <v>2460</v>
      </c>
      <c r="B5" s="486"/>
      <c r="C5" s="486"/>
      <c r="D5" s="1524"/>
      <c r="E5" s="486"/>
      <c r="F5" s="486"/>
      <c r="G5" s="486"/>
      <c r="H5" s="486"/>
      <c r="I5" s="486"/>
      <c r="J5" s="487"/>
    </row>
    <row r="6" spans="1:10" s="482" customFormat="1" ht="10.7" customHeight="1">
      <c r="A6" s="448"/>
      <c r="B6" s="392"/>
      <c r="C6" s="392"/>
      <c r="D6" s="489" t="s">
        <v>2571</v>
      </c>
      <c r="E6" s="443"/>
      <c r="F6" s="490" t="s">
        <v>2572</v>
      </c>
      <c r="G6" s="446"/>
      <c r="H6" s="2635"/>
      <c r="I6" s="491"/>
      <c r="J6" s="392"/>
    </row>
    <row r="7" spans="1:10" s="482" customFormat="1" ht="10.7" customHeight="1">
      <c r="A7" s="448"/>
      <c r="B7" s="392"/>
      <c r="C7" s="392"/>
      <c r="D7" s="490" t="s">
        <v>2573</v>
      </c>
      <c r="E7" s="491"/>
      <c r="F7" s="490" t="s">
        <v>2574</v>
      </c>
      <c r="G7" s="446"/>
      <c r="H7" s="2635"/>
      <c r="I7" s="491"/>
      <c r="J7" s="392"/>
    </row>
    <row r="8" spans="1:10" s="482" customFormat="1" ht="10.7" customHeight="1">
      <c r="A8" s="448"/>
      <c r="B8" s="392"/>
      <c r="C8" s="392"/>
      <c r="D8" s="392"/>
      <c r="E8" s="492" t="s">
        <v>2575</v>
      </c>
      <c r="F8" s="392"/>
      <c r="G8" s="392"/>
      <c r="H8" s="392"/>
      <c r="I8" s="452" t="s">
        <v>2464</v>
      </c>
      <c r="J8" s="392"/>
    </row>
    <row r="9" spans="1:10" s="482" customFormat="1" ht="10.7" customHeight="1">
      <c r="A9" s="448"/>
      <c r="B9" s="392"/>
      <c r="C9" s="392"/>
      <c r="D9" s="392"/>
      <c r="E9" s="392"/>
      <c r="F9" s="392"/>
      <c r="G9" s="392"/>
      <c r="H9" s="392"/>
      <c r="I9" s="452" t="s">
        <v>2576</v>
      </c>
      <c r="J9" s="392"/>
    </row>
    <row r="10" spans="1:10" s="482" customFormat="1" ht="10.7" customHeight="1">
      <c r="A10" s="448"/>
      <c r="B10" s="392"/>
      <c r="C10" s="392"/>
      <c r="D10" s="392"/>
      <c r="E10" s="392"/>
      <c r="F10" s="392"/>
      <c r="G10" s="392"/>
      <c r="H10" s="452" t="s">
        <v>2468</v>
      </c>
      <c r="I10" s="452" t="s">
        <v>2469</v>
      </c>
      <c r="J10" s="392"/>
    </row>
    <row r="11" spans="1:10" s="482" customFormat="1" ht="10.7" customHeight="1">
      <c r="A11" s="448"/>
      <c r="B11" s="392"/>
      <c r="C11" s="392"/>
      <c r="D11" s="392"/>
      <c r="E11" s="392"/>
      <c r="F11" s="392"/>
      <c r="G11" s="392"/>
      <c r="H11" s="452" t="s">
        <v>2473</v>
      </c>
      <c r="I11" s="452" t="s">
        <v>2474</v>
      </c>
      <c r="J11" s="392"/>
    </row>
    <row r="12" spans="1:10" s="482" customFormat="1" ht="10.7" customHeight="1">
      <c r="A12" s="448"/>
      <c r="B12" s="392"/>
      <c r="C12" s="392"/>
      <c r="D12" s="392"/>
      <c r="E12" s="392"/>
      <c r="F12" s="452" t="s">
        <v>2478</v>
      </c>
      <c r="G12" s="452" t="s">
        <v>2478</v>
      </c>
      <c r="H12" s="452" t="s">
        <v>2479</v>
      </c>
      <c r="I12" s="452" t="s">
        <v>2480</v>
      </c>
      <c r="J12" s="392"/>
    </row>
    <row r="13" spans="1:10" s="482" customFormat="1" ht="10.7" customHeight="1">
      <c r="A13" s="453" t="s">
        <v>7</v>
      </c>
      <c r="B13" s="452" t="s">
        <v>8</v>
      </c>
      <c r="C13" s="452" t="s">
        <v>2578</v>
      </c>
      <c r="D13" s="392"/>
      <c r="E13" s="392"/>
      <c r="F13" s="452" t="s">
        <v>2487</v>
      </c>
      <c r="G13" s="452" t="s">
        <v>2580</v>
      </c>
      <c r="H13" s="452" t="s">
        <v>2581</v>
      </c>
      <c r="I13" s="452" t="s">
        <v>2582</v>
      </c>
      <c r="J13" s="452" t="s">
        <v>7</v>
      </c>
    </row>
    <row r="14" spans="1:10" s="482" customFormat="1" ht="10.7" customHeight="1">
      <c r="A14" s="453" t="s">
        <v>12</v>
      </c>
      <c r="B14" s="452" t="s">
        <v>13</v>
      </c>
      <c r="C14" s="452" t="s">
        <v>2583</v>
      </c>
      <c r="D14" s="452" t="s">
        <v>2647</v>
      </c>
      <c r="E14" s="452" t="s">
        <v>2585</v>
      </c>
      <c r="F14" s="452" t="s">
        <v>2497</v>
      </c>
      <c r="G14" s="452" t="s">
        <v>2498</v>
      </c>
      <c r="H14" s="452" t="s">
        <v>2586</v>
      </c>
      <c r="I14" s="452" t="s">
        <v>2587</v>
      </c>
      <c r="J14" s="452" t="s">
        <v>12</v>
      </c>
    </row>
    <row r="15" spans="1:10" s="482" customFormat="1" ht="10.7" customHeight="1">
      <c r="A15" s="455"/>
      <c r="B15" s="447"/>
      <c r="C15" s="456" t="s">
        <v>21</v>
      </c>
      <c r="D15" s="456" t="s">
        <v>22</v>
      </c>
      <c r="E15" s="456" t="s">
        <v>23</v>
      </c>
      <c r="F15" s="456" t="s">
        <v>168</v>
      </c>
      <c r="G15" s="456" t="s">
        <v>24</v>
      </c>
      <c r="H15" s="456" t="s">
        <v>25</v>
      </c>
      <c r="I15" s="456" t="s">
        <v>26</v>
      </c>
      <c r="J15" s="447"/>
    </row>
    <row r="16" spans="1:10" s="482" customFormat="1" ht="10.7" customHeight="1">
      <c r="A16" s="448"/>
      <c r="B16" s="392"/>
      <c r="C16" s="392"/>
      <c r="D16" s="392"/>
      <c r="E16" s="392"/>
      <c r="F16" s="392"/>
      <c r="G16" s="392"/>
      <c r="H16" s="392"/>
      <c r="I16" s="392"/>
      <c r="J16" s="392"/>
    </row>
    <row r="17" spans="1:10" s="482" customFormat="1" ht="10.7" customHeight="1">
      <c r="A17" s="448"/>
      <c r="B17" s="392"/>
      <c r="C17" s="452" t="s">
        <v>2038</v>
      </c>
      <c r="D17" s="467"/>
      <c r="E17" s="467"/>
      <c r="F17" s="467"/>
      <c r="G17" s="467"/>
      <c r="H17" s="467"/>
      <c r="I17" s="467"/>
      <c r="J17" s="392"/>
    </row>
    <row r="18" spans="1:10" s="482" customFormat="1" ht="10.7" customHeight="1">
      <c r="A18" s="466">
        <v>56</v>
      </c>
      <c r="B18" s="392"/>
      <c r="C18" s="492" t="s">
        <v>2648</v>
      </c>
      <c r="D18" s="495"/>
      <c r="E18" s="467"/>
      <c r="F18" s="467"/>
      <c r="G18" s="467"/>
      <c r="H18" s="467"/>
      <c r="I18" s="467"/>
      <c r="J18" s="468">
        <v>56</v>
      </c>
    </row>
    <row r="19" spans="1:10" s="482" customFormat="1" ht="10.7" customHeight="1">
      <c r="A19" s="455"/>
      <c r="B19" s="447"/>
      <c r="C19" s="496" t="s">
        <v>2649</v>
      </c>
      <c r="D19" s="410"/>
      <c r="E19" s="410"/>
      <c r="F19" s="410"/>
      <c r="G19" s="410"/>
      <c r="H19" s="410"/>
      <c r="I19" s="410"/>
      <c r="J19" s="447"/>
    </row>
    <row r="20" spans="1:10" s="482" customFormat="1" ht="10.7" customHeight="1">
      <c r="A20" s="466">
        <v>57</v>
      </c>
      <c r="B20" s="392"/>
      <c r="C20" s="492" t="s">
        <v>2650</v>
      </c>
      <c r="D20" s="495"/>
      <c r="E20" s="467"/>
      <c r="F20" s="467"/>
      <c r="G20" s="467"/>
      <c r="H20" s="467"/>
      <c r="I20" s="467"/>
      <c r="J20" s="468">
        <v>57</v>
      </c>
    </row>
    <row r="21" spans="1:10" s="482" customFormat="1" ht="10.7" customHeight="1">
      <c r="A21" s="448"/>
      <c r="B21" s="392"/>
      <c r="C21" s="492" t="s">
        <v>2651</v>
      </c>
      <c r="D21" s="467"/>
      <c r="E21" s="467"/>
      <c r="F21" s="467"/>
      <c r="G21" s="467"/>
      <c r="H21" s="467"/>
      <c r="I21" s="467"/>
      <c r="J21" s="392"/>
    </row>
    <row r="22" spans="1:10" s="482" customFormat="1" ht="10.7" customHeight="1">
      <c r="A22" s="509">
        <v>58</v>
      </c>
      <c r="B22" s="510"/>
      <c r="C22" s="511" t="s">
        <v>2652</v>
      </c>
      <c r="D22" s="512"/>
      <c r="E22" s="513"/>
      <c r="F22" s="513"/>
      <c r="G22" s="513"/>
      <c r="H22" s="513"/>
      <c r="I22" s="513"/>
      <c r="J22" s="514">
        <v>58</v>
      </c>
    </row>
    <row r="23" spans="1:10" s="482" customFormat="1" ht="10.7" customHeight="1">
      <c r="A23" s="448"/>
      <c r="B23" s="392"/>
      <c r="C23" s="452" t="s">
        <v>2653</v>
      </c>
      <c r="D23" s="495"/>
      <c r="E23" s="495"/>
      <c r="F23" s="495"/>
      <c r="G23" s="495"/>
      <c r="H23" s="495"/>
      <c r="I23" s="495"/>
      <c r="J23" s="392"/>
    </row>
    <row r="24" spans="1:10" s="482" customFormat="1" ht="10.7" customHeight="1">
      <c r="A24" s="457">
        <v>59</v>
      </c>
      <c r="B24" s="447"/>
      <c r="C24" s="496" t="s">
        <v>2654</v>
      </c>
      <c r="D24" s="497"/>
      <c r="E24" s="497"/>
      <c r="F24" s="497"/>
      <c r="G24" s="497"/>
      <c r="H24" s="497"/>
      <c r="I24" s="497"/>
      <c r="J24" s="460">
        <v>59</v>
      </c>
    </row>
    <row r="25" spans="1:10" s="482" customFormat="1" ht="10.7" customHeight="1">
      <c r="A25" s="457">
        <v>60</v>
      </c>
      <c r="B25" s="447"/>
      <c r="C25" s="496" t="s">
        <v>2655</v>
      </c>
      <c r="D25" s="497"/>
      <c r="E25" s="497"/>
      <c r="F25" s="497"/>
      <c r="G25" s="497"/>
      <c r="H25" s="497"/>
      <c r="I25" s="497"/>
      <c r="J25" s="460">
        <v>60</v>
      </c>
    </row>
    <row r="26" spans="1:10" s="482" customFormat="1" ht="10.7" customHeight="1">
      <c r="A26" s="457">
        <v>61</v>
      </c>
      <c r="B26" s="447"/>
      <c r="C26" s="496" t="s">
        <v>2656</v>
      </c>
      <c r="D26" s="497"/>
      <c r="E26" s="497"/>
      <c r="F26" s="497"/>
      <c r="G26" s="497"/>
      <c r="H26" s="497"/>
      <c r="I26" s="497"/>
      <c r="J26" s="460">
        <v>61</v>
      </c>
    </row>
    <row r="27" spans="1:10" s="482" customFormat="1" ht="10.7" customHeight="1">
      <c r="A27" s="457">
        <v>62</v>
      </c>
      <c r="B27" s="447"/>
      <c r="C27" s="496" t="s">
        <v>2657</v>
      </c>
      <c r="D27" s="497"/>
      <c r="E27" s="497"/>
      <c r="F27" s="497"/>
      <c r="G27" s="497"/>
      <c r="H27" s="497"/>
      <c r="I27" s="497"/>
      <c r="J27" s="460">
        <v>62</v>
      </c>
    </row>
    <row r="28" spans="1:10" s="482" customFormat="1" ht="10.7" customHeight="1">
      <c r="A28" s="457">
        <v>63</v>
      </c>
      <c r="B28" s="447"/>
      <c r="C28" s="496" t="s">
        <v>2658</v>
      </c>
      <c r="D28" s="497"/>
      <c r="E28" s="497"/>
      <c r="F28" s="497"/>
      <c r="G28" s="497"/>
      <c r="H28" s="497"/>
      <c r="I28" s="497"/>
      <c r="J28" s="460">
        <v>63</v>
      </c>
    </row>
    <row r="29" spans="1:10" s="482" customFormat="1" ht="10.7" customHeight="1">
      <c r="A29" s="457">
        <v>64</v>
      </c>
      <c r="B29" s="447"/>
      <c r="C29" s="496" t="s">
        <v>2659</v>
      </c>
      <c r="D29" s="497"/>
      <c r="E29" s="497"/>
      <c r="F29" s="497"/>
      <c r="G29" s="497"/>
      <c r="H29" s="497"/>
      <c r="I29" s="497"/>
      <c r="J29" s="460">
        <v>64</v>
      </c>
    </row>
    <row r="30" spans="1:10" s="482" customFormat="1" ht="10.7" customHeight="1">
      <c r="A30" s="457">
        <v>65</v>
      </c>
      <c r="B30" s="447"/>
      <c r="C30" s="496" t="s">
        <v>2660</v>
      </c>
      <c r="D30" s="497"/>
      <c r="E30" s="497"/>
      <c r="F30" s="497"/>
      <c r="G30" s="497"/>
      <c r="H30" s="497"/>
      <c r="I30" s="497"/>
      <c r="J30" s="460">
        <v>65</v>
      </c>
    </row>
    <row r="31" spans="1:10" s="482" customFormat="1" ht="10.7" customHeight="1">
      <c r="A31" s="457">
        <v>66</v>
      </c>
      <c r="B31" s="447"/>
      <c r="C31" s="496" t="s">
        <v>2661</v>
      </c>
      <c r="D31" s="497"/>
      <c r="E31" s="497"/>
      <c r="F31" s="497"/>
      <c r="G31" s="497"/>
      <c r="H31" s="497"/>
      <c r="I31" s="497"/>
      <c r="J31" s="460">
        <v>66</v>
      </c>
    </row>
    <row r="32" spans="1:10" s="482" customFormat="1" ht="10.7" customHeight="1">
      <c r="A32" s="466"/>
      <c r="B32" s="392"/>
      <c r="C32" s="492" t="s">
        <v>2662</v>
      </c>
      <c r="D32" s="495"/>
      <c r="E32" s="495"/>
      <c r="F32" s="495"/>
      <c r="G32" s="495"/>
      <c r="H32" s="495"/>
      <c r="I32" s="495"/>
      <c r="J32" s="468"/>
    </row>
    <row r="33" spans="1:10" s="482" customFormat="1" ht="10.7" customHeight="1">
      <c r="A33" s="455">
        <v>67</v>
      </c>
      <c r="B33" s="447"/>
      <c r="C33" s="496" t="s">
        <v>2663</v>
      </c>
      <c r="D33" s="497"/>
      <c r="E33" s="497"/>
      <c r="F33" s="497"/>
      <c r="G33" s="497"/>
      <c r="H33" s="497"/>
      <c r="I33" s="497"/>
      <c r="J33" s="447">
        <v>67</v>
      </c>
    </row>
    <row r="34" spans="1:10" s="482" customFormat="1" ht="10.7" customHeight="1">
      <c r="A34" s="457">
        <v>70</v>
      </c>
      <c r="B34" s="447"/>
      <c r="C34" s="496" t="s">
        <v>2664</v>
      </c>
      <c r="D34" s="497">
        <f>D33+D24</f>
        <v>0</v>
      </c>
      <c r="E34" s="497">
        <f>E33+E24</f>
        <v>0</v>
      </c>
      <c r="F34" s="497">
        <f>F33+F24</f>
        <v>0</v>
      </c>
      <c r="G34" s="497">
        <v>0</v>
      </c>
      <c r="H34" s="497">
        <v>0</v>
      </c>
      <c r="I34" s="497">
        <f>+I33+I24</f>
        <v>0</v>
      </c>
      <c r="J34" s="460">
        <v>70</v>
      </c>
    </row>
    <row r="35" spans="1:10" s="482" customFormat="1" ht="9.9499999999999993" customHeight="1">
      <c r="A35" s="515"/>
      <c r="B35" s="449"/>
      <c r="C35" s="461"/>
      <c r="D35" s="516"/>
      <c r="E35" s="516"/>
      <c r="F35" s="516"/>
      <c r="G35" s="516"/>
      <c r="H35" s="516"/>
      <c r="I35" s="516"/>
      <c r="J35" s="468"/>
    </row>
    <row r="36" spans="1:10" s="482" customFormat="1" ht="9.9499999999999993" customHeight="1">
      <c r="A36" s="515"/>
      <c r="B36" s="449"/>
      <c r="C36" s="461"/>
      <c r="D36" s="516"/>
      <c r="E36" s="516"/>
      <c r="F36" s="516"/>
      <c r="G36" s="516"/>
      <c r="H36" s="516"/>
      <c r="I36" s="516"/>
      <c r="J36" s="468"/>
    </row>
    <row r="37" spans="1:10" s="482" customFormat="1" ht="9.9499999999999993" customHeight="1">
      <c r="A37" s="473"/>
      <c r="B37" s="449"/>
      <c r="C37" s="449"/>
      <c r="D37" s="449"/>
      <c r="E37" s="454" t="s">
        <v>617</v>
      </c>
      <c r="F37" s="449"/>
      <c r="G37" s="449"/>
      <c r="H37" s="449"/>
      <c r="I37" s="449"/>
      <c r="J37" s="392"/>
    </row>
    <row r="38" spans="1:10" s="482" customFormat="1" ht="9.9499999999999993" customHeight="1">
      <c r="A38" s="473"/>
      <c r="B38" s="449"/>
      <c r="C38" s="449"/>
      <c r="D38" s="449"/>
      <c r="E38" s="449"/>
      <c r="F38" s="449"/>
      <c r="G38" s="449"/>
      <c r="H38" s="449"/>
      <c r="I38" s="449"/>
      <c r="J38" s="392"/>
    </row>
    <row r="39" spans="1:10" s="482" customFormat="1" ht="9.9499999999999993" customHeight="1">
      <c r="A39" s="473"/>
      <c r="B39" s="461" t="s">
        <v>2665</v>
      </c>
      <c r="C39" s="449"/>
      <c r="D39" s="449"/>
      <c r="E39" s="449"/>
      <c r="F39" s="449"/>
      <c r="G39" s="449"/>
      <c r="H39" s="449"/>
      <c r="I39" s="449"/>
      <c r="J39" s="392"/>
    </row>
    <row r="40" spans="1:10" s="482" customFormat="1" ht="9.9499999999999993" customHeight="1">
      <c r="A40" s="473"/>
      <c r="B40" s="449"/>
      <c r="C40" s="449"/>
      <c r="D40" s="449"/>
      <c r="E40" s="449"/>
      <c r="F40" s="449"/>
      <c r="G40" s="449"/>
      <c r="H40" s="449"/>
      <c r="I40" s="449"/>
      <c r="J40" s="392"/>
    </row>
    <row r="41" spans="1:10" s="482" customFormat="1" ht="9.9499999999999993" customHeight="1">
      <c r="A41" s="473"/>
      <c r="B41" s="449"/>
      <c r="C41" s="449"/>
      <c r="D41" s="449"/>
      <c r="E41" s="449"/>
      <c r="F41" s="449"/>
      <c r="G41" s="449"/>
      <c r="H41" s="449"/>
      <c r="I41" s="449"/>
      <c r="J41" s="392"/>
    </row>
    <row r="42" spans="1:10" s="482" customFormat="1" ht="9.9499999999999993" customHeight="1">
      <c r="A42" s="473"/>
      <c r="B42" s="449"/>
      <c r="C42" s="449"/>
      <c r="D42" s="449"/>
      <c r="E42" s="449"/>
      <c r="F42" s="449"/>
      <c r="G42" s="449"/>
      <c r="H42" s="449"/>
      <c r="I42" s="449"/>
      <c r="J42" s="392"/>
    </row>
    <row r="43" spans="1:10" s="482" customFormat="1" ht="9.9499999999999993" customHeight="1">
      <c r="A43" s="473"/>
      <c r="B43" s="449"/>
      <c r="C43" s="449"/>
      <c r="D43" s="449"/>
      <c r="E43" s="449"/>
      <c r="F43" s="449"/>
      <c r="G43" s="449"/>
      <c r="H43" s="449"/>
      <c r="I43" s="449"/>
      <c r="J43" s="392"/>
    </row>
    <row r="44" spans="1:10" s="482" customFormat="1" ht="9.9499999999999993" customHeight="1">
      <c r="A44" s="473"/>
      <c r="B44" s="449"/>
      <c r="C44" s="449"/>
      <c r="D44" s="449"/>
      <c r="E44" s="449"/>
      <c r="F44" s="449"/>
      <c r="G44" s="449"/>
      <c r="H44" s="449"/>
      <c r="I44" s="449"/>
      <c r="J44" s="392"/>
    </row>
    <row r="45" spans="1:10" s="482" customFormat="1" ht="9.9499999999999993" customHeight="1">
      <c r="A45" s="473"/>
      <c r="B45" s="449"/>
      <c r="C45" s="449"/>
      <c r="D45" s="449"/>
      <c r="E45" s="449"/>
      <c r="F45" s="449"/>
      <c r="G45" s="449"/>
      <c r="H45" s="449"/>
      <c r="I45" s="449"/>
      <c r="J45" s="392"/>
    </row>
    <row r="46" spans="1:10" s="482" customFormat="1" ht="9.9499999999999993" customHeight="1">
      <c r="A46" s="473"/>
      <c r="B46" s="449"/>
      <c r="C46" s="449"/>
      <c r="D46" s="449"/>
      <c r="E46" s="449"/>
      <c r="F46" s="449"/>
      <c r="G46" s="449"/>
      <c r="H46" s="449"/>
      <c r="I46" s="449"/>
      <c r="J46" s="392"/>
    </row>
    <row r="47" spans="1:10" s="482" customFormat="1" ht="9.9499999999999993" customHeight="1">
      <c r="A47" s="473"/>
      <c r="B47" s="449"/>
      <c r="C47" s="449"/>
      <c r="D47" s="449"/>
      <c r="E47" s="449"/>
      <c r="F47" s="449"/>
      <c r="G47" s="449"/>
      <c r="H47" s="449"/>
      <c r="I47" s="449"/>
      <c r="J47" s="392"/>
    </row>
    <row r="48" spans="1:10" s="482" customFormat="1" ht="9.9499999999999993" customHeight="1">
      <c r="A48" s="473"/>
      <c r="B48" s="449"/>
      <c r="C48" s="449"/>
      <c r="D48" s="449"/>
      <c r="E48" s="449"/>
      <c r="F48" s="449"/>
      <c r="G48" s="449"/>
      <c r="H48" s="449"/>
      <c r="I48" s="449"/>
      <c r="J48" s="392"/>
    </row>
    <row r="49" spans="1:10" s="482" customFormat="1" ht="9.9499999999999993" customHeight="1">
      <c r="A49" s="473"/>
      <c r="B49" s="449"/>
      <c r="C49" s="449"/>
      <c r="D49" s="449"/>
      <c r="E49" s="449"/>
      <c r="F49" s="449"/>
      <c r="G49" s="449"/>
      <c r="H49" s="449"/>
      <c r="I49" s="449"/>
      <c r="J49" s="392"/>
    </row>
    <row r="50" spans="1:10" s="482" customFormat="1" ht="9.9499999999999993" customHeight="1">
      <c r="A50" s="473"/>
      <c r="B50" s="449"/>
      <c r="C50" s="449"/>
      <c r="D50" s="449"/>
      <c r="E50" s="449"/>
      <c r="F50" s="449"/>
      <c r="G50" s="449"/>
      <c r="H50" s="449"/>
      <c r="I50" s="449"/>
      <c r="J50" s="392"/>
    </row>
    <row r="51" spans="1:10" s="482" customFormat="1" ht="9.9499999999999993" customHeight="1">
      <c r="A51" s="473"/>
      <c r="B51" s="449"/>
      <c r="C51" s="449"/>
      <c r="D51" s="449"/>
      <c r="E51" s="449"/>
      <c r="F51" s="449"/>
      <c r="G51" s="449"/>
      <c r="H51" s="449"/>
      <c r="I51" s="449"/>
      <c r="J51" s="392"/>
    </row>
    <row r="52" spans="1:10" s="482" customFormat="1" ht="9.9499999999999993" customHeight="1">
      <c r="A52" s="473"/>
      <c r="B52" s="449"/>
      <c r="C52" s="449"/>
      <c r="D52" s="449"/>
      <c r="E52" s="449"/>
      <c r="F52" s="449"/>
      <c r="G52" s="449"/>
      <c r="H52" s="449"/>
      <c r="I52" s="449"/>
      <c r="J52" s="392"/>
    </row>
    <row r="53" spans="1:10" s="482" customFormat="1" ht="9.9499999999999993" customHeight="1">
      <c r="A53" s="473"/>
      <c r="B53" s="449"/>
      <c r="C53" s="449"/>
      <c r="D53" s="449"/>
      <c r="E53" s="449"/>
      <c r="F53" s="449"/>
      <c r="G53" s="449"/>
      <c r="H53" s="449"/>
      <c r="I53" s="449"/>
      <c r="J53" s="392"/>
    </row>
    <row r="54" spans="1:10" s="482" customFormat="1" ht="9.9499999999999993" customHeight="1">
      <c r="A54" s="473"/>
      <c r="B54" s="449"/>
      <c r="C54" s="449"/>
      <c r="D54" s="449"/>
      <c r="E54" s="449"/>
      <c r="F54" s="449"/>
      <c r="G54" s="449"/>
      <c r="H54" s="449"/>
      <c r="I54" s="449"/>
      <c r="J54" s="392"/>
    </row>
    <row r="55" spans="1:10" s="482" customFormat="1" ht="9.9499999999999993" customHeight="1">
      <c r="A55" s="473"/>
      <c r="B55" s="449"/>
      <c r="C55" s="449"/>
      <c r="D55" s="449"/>
      <c r="E55" s="449"/>
      <c r="F55" s="449"/>
      <c r="G55" s="449"/>
      <c r="H55" s="449"/>
      <c r="I55" s="449"/>
      <c r="J55" s="392"/>
    </row>
    <row r="56" spans="1:10" s="482" customFormat="1" ht="9.9499999999999993" customHeight="1">
      <c r="A56" s="473"/>
      <c r="B56" s="449"/>
      <c r="C56" s="449"/>
      <c r="D56" s="449"/>
      <c r="E56" s="449"/>
      <c r="F56" s="449"/>
      <c r="G56" s="449"/>
      <c r="H56" s="449"/>
      <c r="I56" s="449"/>
      <c r="J56" s="392"/>
    </row>
    <row r="57" spans="1:10" s="482" customFormat="1" ht="9.9499999999999993" customHeight="1">
      <c r="A57" s="473"/>
      <c r="B57" s="449"/>
      <c r="C57" s="449"/>
      <c r="D57" s="449"/>
      <c r="E57" s="449"/>
      <c r="F57" s="449"/>
      <c r="G57" s="449"/>
      <c r="H57" s="449"/>
      <c r="I57" s="449"/>
      <c r="J57" s="392"/>
    </row>
    <row r="58" spans="1:10" s="482" customFormat="1" ht="9.9499999999999993" customHeight="1">
      <c r="A58" s="473"/>
      <c r="B58" s="449"/>
      <c r="C58" s="449"/>
      <c r="D58" s="449"/>
      <c r="E58" s="449"/>
      <c r="F58" s="449"/>
      <c r="G58" s="449"/>
      <c r="H58" s="449"/>
      <c r="I58" s="449"/>
      <c r="J58" s="392"/>
    </row>
    <row r="59" spans="1:10" s="482" customFormat="1" ht="9.9499999999999993" customHeight="1">
      <c r="A59" s="473"/>
      <c r="B59" s="449"/>
      <c r="C59" s="449"/>
      <c r="D59" s="449"/>
      <c r="E59" s="449"/>
      <c r="F59" s="449"/>
      <c r="G59" s="449"/>
      <c r="H59" s="449"/>
      <c r="I59" s="449"/>
      <c r="J59" s="392"/>
    </row>
    <row r="60" spans="1:10" s="482" customFormat="1" ht="9.9499999999999993" customHeight="1">
      <c r="A60" s="473"/>
      <c r="B60" s="449"/>
      <c r="C60" s="449"/>
      <c r="D60" s="449"/>
      <c r="E60" s="449"/>
      <c r="F60" s="449"/>
      <c r="G60" s="449"/>
      <c r="H60" s="449"/>
      <c r="I60" s="449"/>
      <c r="J60" s="392"/>
    </row>
    <row r="61" spans="1:10" s="482" customFormat="1" ht="9.9499999999999993" customHeight="1">
      <c r="A61" s="473"/>
      <c r="B61" s="449"/>
      <c r="C61" s="449"/>
      <c r="D61" s="449"/>
      <c r="E61" s="449"/>
      <c r="F61" s="449"/>
      <c r="G61" s="449"/>
      <c r="H61" s="449"/>
      <c r="I61" s="449"/>
      <c r="J61" s="392"/>
    </row>
    <row r="62" spans="1:10" s="482" customFormat="1" ht="9.9499999999999993" customHeight="1">
      <c r="A62" s="473"/>
      <c r="B62" s="449"/>
      <c r="C62" s="449"/>
      <c r="D62" s="449"/>
      <c r="E62" s="449"/>
      <c r="F62" s="449"/>
      <c r="G62" s="449"/>
      <c r="H62" s="449"/>
      <c r="I62" s="449"/>
      <c r="J62" s="392"/>
    </row>
    <row r="63" spans="1:10" s="482" customFormat="1" ht="9.9499999999999993" customHeight="1">
      <c r="A63" s="473"/>
      <c r="B63" s="449"/>
      <c r="C63" s="449"/>
      <c r="D63" s="449"/>
      <c r="E63" s="449"/>
      <c r="F63" s="449"/>
      <c r="G63" s="449"/>
      <c r="H63" s="449"/>
      <c r="I63" s="449"/>
      <c r="J63" s="392"/>
    </row>
    <row r="64" spans="1:10" s="482" customFormat="1" ht="9.9499999999999993" customHeight="1">
      <c r="A64" s="473"/>
      <c r="B64" s="449"/>
      <c r="C64" s="449"/>
      <c r="D64" s="449"/>
      <c r="E64" s="449"/>
      <c r="F64" s="449"/>
      <c r="G64" s="449"/>
      <c r="H64" s="449"/>
      <c r="I64" s="449"/>
      <c r="J64" s="392"/>
    </row>
    <row r="65" spans="1:10" s="482" customFormat="1" ht="9.9499999999999993" customHeight="1">
      <c r="A65" s="473"/>
      <c r="B65" s="449"/>
      <c r="C65" s="449"/>
      <c r="D65" s="449"/>
      <c r="E65" s="449"/>
      <c r="F65" s="449"/>
      <c r="G65" s="449"/>
      <c r="H65" s="449"/>
      <c r="I65" s="449"/>
      <c r="J65" s="392"/>
    </row>
    <row r="66" spans="1:10" s="482" customFormat="1" ht="9.9499999999999993" customHeight="1">
      <c r="A66" s="473"/>
      <c r="B66" s="449"/>
      <c r="C66" s="449"/>
      <c r="D66" s="449"/>
      <c r="E66" s="449"/>
      <c r="F66" s="449"/>
      <c r="G66" s="449"/>
      <c r="H66" s="449"/>
      <c r="I66" s="449"/>
      <c r="J66" s="392"/>
    </row>
    <row r="67" spans="1:10" s="482" customFormat="1" ht="9.9499999999999993" customHeight="1">
      <c r="A67" s="473"/>
      <c r="B67" s="449"/>
      <c r="C67" s="449"/>
      <c r="D67" s="449"/>
      <c r="E67" s="449"/>
      <c r="F67" s="449"/>
      <c r="G67" s="449"/>
      <c r="H67" s="449"/>
      <c r="I67" s="449"/>
      <c r="J67" s="392"/>
    </row>
    <row r="68" spans="1:10" s="482" customFormat="1" ht="9.75" customHeight="1">
      <c r="A68" s="473"/>
      <c r="B68" s="449"/>
      <c r="C68" s="449"/>
      <c r="D68" s="449"/>
      <c r="E68" s="449"/>
      <c r="F68" s="449"/>
      <c r="G68" s="449"/>
      <c r="H68" s="449"/>
      <c r="I68" s="449"/>
      <c r="J68" s="392"/>
    </row>
    <row r="69" spans="1:10" s="482" customFormat="1" ht="9.75" customHeight="1">
      <c r="A69" s="473"/>
      <c r="B69" s="449"/>
      <c r="C69" s="449"/>
      <c r="D69" s="449"/>
      <c r="E69" s="449"/>
      <c r="F69" s="449"/>
      <c r="G69" s="449"/>
      <c r="H69" s="449"/>
      <c r="I69" s="449"/>
      <c r="J69" s="392"/>
    </row>
    <row r="70" spans="1:10" s="482" customFormat="1" ht="9.75" customHeight="1">
      <c r="A70" s="473"/>
      <c r="B70" s="449"/>
      <c r="C70" s="449"/>
      <c r="D70" s="449"/>
      <c r="E70" s="449"/>
      <c r="F70" s="449"/>
      <c r="G70" s="449"/>
      <c r="H70" s="449"/>
      <c r="I70" s="449"/>
      <c r="J70" s="392"/>
    </row>
    <row r="71" spans="1:10" s="482" customFormat="1" ht="9.75" customHeight="1">
      <c r="A71" s="473"/>
      <c r="B71" s="449"/>
      <c r="C71" s="449"/>
      <c r="D71" s="449"/>
      <c r="E71" s="449"/>
      <c r="F71" s="449"/>
      <c r="G71" s="449"/>
      <c r="H71" s="449"/>
      <c r="I71" s="449"/>
      <c r="J71" s="392"/>
    </row>
    <row r="72" spans="1:10" s="482" customFormat="1" ht="9.75" customHeight="1">
      <c r="A72" s="473"/>
      <c r="B72" s="449"/>
      <c r="C72" s="449"/>
      <c r="D72" s="449"/>
      <c r="E72" s="449"/>
      <c r="F72" s="449"/>
      <c r="G72" s="449"/>
      <c r="H72" s="449"/>
      <c r="I72" s="449"/>
      <c r="J72" s="392"/>
    </row>
    <row r="73" spans="1:10" s="482" customFormat="1" ht="9.75" customHeight="1">
      <c r="A73" s="473"/>
      <c r="B73" s="449"/>
      <c r="C73" s="449"/>
      <c r="D73" s="449"/>
      <c r="E73" s="449"/>
      <c r="F73" s="449"/>
      <c r="G73" s="449"/>
      <c r="H73" s="449"/>
      <c r="I73" s="449"/>
      <c r="J73" s="392"/>
    </row>
    <row r="74" spans="1:10" s="482" customFormat="1" ht="9.75" customHeight="1">
      <c r="A74" s="473"/>
      <c r="B74" s="449"/>
      <c r="C74" s="449"/>
      <c r="D74" s="449"/>
      <c r="E74" s="449"/>
      <c r="F74" s="449"/>
      <c r="G74" s="449"/>
      <c r="H74" s="449"/>
      <c r="I74" s="449"/>
      <c r="J74" s="392"/>
    </row>
    <row r="75" spans="1:10" s="482" customFormat="1" ht="9.75" customHeight="1">
      <c r="A75" s="473"/>
      <c r="B75" s="449"/>
      <c r="C75" s="449"/>
      <c r="D75" s="449"/>
      <c r="E75" s="449"/>
      <c r="F75" s="449"/>
      <c r="G75" s="449"/>
      <c r="H75" s="449"/>
      <c r="I75" s="449"/>
      <c r="J75" s="392"/>
    </row>
    <row r="76" spans="1:10" s="482" customFormat="1" ht="9.75" customHeight="1">
      <c r="A76" s="444"/>
      <c r="B76" s="445"/>
      <c r="C76" s="445"/>
      <c r="D76" s="445"/>
      <c r="E76" s="445"/>
      <c r="F76" s="445"/>
      <c r="G76" s="445"/>
      <c r="H76" s="445"/>
      <c r="I76" s="445"/>
      <c r="J76" s="447"/>
    </row>
    <row r="77" spans="1:10" s="482" customFormat="1" ht="9.75" customHeight="1"/>
    <row r="78" spans="1:10" s="482" customFormat="1" ht="9.75" customHeight="1"/>
    <row r="79" spans="1:10" s="482" customFormat="1" ht="9.75" customHeight="1"/>
    <row r="80" spans="1:10" s="482" customFormat="1" ht="9.75" customHeight="1"/>
    <row r="81" s="482" customFormat="1" ht="9.75" customHeight="1"/>
    <row r="82" s="482" customFormat="1" ht="9.75" customHeight="1"/>
    <row r="83" s="482" customFormat="1" ht="9.75" customHeight="1"/>
    <row r="84" s="482" customFormat="1" ht="9.75" customHeight="1"/>
    <row r="85" s="482" customFormat="1" ht="9.75" customHeight="1"/>
    <row r="86" s="482" customFormat="1" ht="9.75" customHeight="1"/>
    <row r="87" s="482" customFormat="1" ht="9.75" customHeight="1"/>
    <row r="88" s="482" customFormat="1" ht="9.75" customHeight="1"/>
    <row r="89" s="482" customFormat="1" ht="9.75" customHeight="1"/>
    <row r="90" s="482" customFormat="1" ht="9.75" customHeight="1"/>
    <row r="91" s="482" customFormat="1" ht="9.75" customHeight="1"/>
    <row r="92" s="482" customFormat="1" ht="9.75" customHeight="1"/>
    <row r="93" s="482" customFormat="1" ht="9.75" customHeight="1"/>
    <row r="94" s="482" customFormat="1" ht="9.75" customHeight="1"/>
    <row r="95" s="482" customFormat="1" ht="9.75" customHeight="1"/>
    <row r="96" s="482" customFormat="1" ht="9.75" customHeight="1"/>
    <row r="97" s="482" customFormat="1" ht="9.75" customHeight="1"/>
    <row r="98" s="482" customFormat="1" ht="9.75" customHeight="1"/>
    <row r="99" s="482" customFormat="1" ht="9.75" customHeight="1"/>
    <row r="100" s="482" customFormat="1" ht="9.75" customHeight="1"/>
    <row r="101" s="482" customFormat="1" ht="9.75" customHeight="1"/>
    <row r="102" s="482" customFormat="1" ht="9.75" customHeight="1"/>
    <row r="103" s="482" customFormat="1" ht="9.75" customHeight="1"/>
    <row r="104" s="482" customFormat="1" ht="9.75" customHeight="1"/>
    <row r="105" s="482" customFormat="1" ht="9.75" customHeight="1"/>
    <row r="106" s="482" customFormat="1" ht="9.75" customHeight="1"/>
    <row r="107" s="482" customFormat="1" ht="9.75" customHeight="1"/>
    <row r="108" s="482" customFormat="1" ht="9.75" customHeight="1"/>
    <row r="109" s="482" customFormat="1" ht="9.75" customHeight="1"/>
    <row r="110" s="482" customFormat="1" ht="9.75" customHeight="1"/>
    <row r="111" s="482" customFormat="1" ht="9.75" customHeight="1"/>
    <row r="112" s="482" customFormat="1" ht="9.75" customHeight="1"/>
    <row r="113" s="482" customFormat="1" ht="9.75" customHeight="1"/>
    <row r="114" s="482" customFormat="1" ht="9.75" customHeight="1"/>
    <row r="115" s="482" customFormat="1" ht="9.75" customHeight="1"/>
    <row r="116" s="482" customFormat="1" ht="9.75" customHeight="1"/>
    <row r="117" s="482" customFormat="1" ht="9.75" customHeight="1"/>
    <row r="118" s="482" customFormat="1" ht="9.75" customHeight="1"/>
    <row r="119" s="482" customFormat="1" ht="9.75" customHeight="1"/>
    <row r="120" s="482" customFormat="1" ht="9.75" customHeight="1"/>
    <row r="121" s="482" customFormat="1" ht="9.75" customHeight="1"/>
    <row r="122" s="482" customFormat="1" ht="9.75" customHeight="1"/>
    <row r="123" s="482" customFormat="1" ht="9.75" customHeight="1"/>
    <row r="124" s="482" customFormat="1" ht="9.75" customHeight="1"/>
    <row r="125" s="482" customFormat="1" ht="9.75" customHeight="1"/>
    <row r="126" s="482" customFormat="1" ht="9.75" customHeight="1"/>
    <row r="127" s="482" customFormat="1" ht="9.75" customHeight="1"/>
    <row r="128" s="482" customFormat="1" ht="9.75" customHeight="1"/>
    <row r="129" s="482" customFormat="1" ht="9.75" customHeight="1"/>
    <row r="130" s="482" customFormat="1" ht="9.75" customHeight="1"/>
    <row r="131" s="482" customFormat="1" ht="9.75" customHeight="1"/>
    <row r="132" s="482" customFormat="1" ht="9.75" customHeight="1"/>
    <row r="133" s="482" customFormat="1" ht="9.75" customHeight="1"/>
    <row r="134" s="482" customFormat="1" ht="9.75" customHeight="1"/>
    <row r="135" s="482" customFormat="1" ht="9.75" customHeight="1"/>
    <row r="136" s="482" customFormat="1" ht="9.75" customHeight="1"/>
    <row r="137" s="482" customFormat="1" ht="9.75" customHeight="1"/>
    <row r="138" s="482" customFormat="1" ht="9.75" customHeight="1"/>
    <row r="139" s="482" customFormat="1" ht="9.75" customHeight="1"/>
    <row r="140" s="482" customFormat="1" ht="9.75" customHeight="1"/>
    <row r="141" s="482" customFormat="1" ht="9.75" customHeight="1"/>
    <row r="142" s="482" customFormat="1" ht="9.75" customHeight="1"/>
    <row r="143" s="482" customFormat="1" ht="9.75" customHeight="1"/>
    <row r="144" s="482" customFormat="1" ht="9.75" customHeight="1"/>
    <row r="145" s="482" customFormat="1" ht="9.75" customHeight="1"/>
    <row r="146" s="482" customFormat="1" ht="9.75" customHeight="1"/>
    <row r="147" s="482" customFormat="1" ht="9.75" customHeight="1"/>
    <row r="148" s="482" customFormat="1" ht="9.75" customHeight="1"/>
    <row r="149" s="482" customFormat="1" ht="9.75" customHeight="1"/>
    <row r="150" s="482" customFormat="1" ht="9.75" customHeight="1"/>
    <row r="151" s="482" customFormat="1" ht="9.75" customHeight="1"/>
    <row r="152" s="482" customFormat="1" ht="9.75" customHeight="1"/>
    <row r="153" s="482" customFormat="1" ht="9.75" customHeight="1"/>
    <row r="154" s="482" customFormat="1" ht="9.75" customHeight="1"/>
    <row r="155" s="482" customFormat="1" ht="9.75" customHeight="1"/>
    <row r="156" s="482" customFormat="1" ht="9.75" customHeight="1"/>
    <row r="157" s="482" customFormat="1" ht="9.75" customHeight="1"/>
    <row r="158" s="482" customFormat="1" ht="9.75" customHeight="1"/>
    <row r="159" s="482" customFormat="1" ht="9.75" customHeight="1"/>
    <row r="160" s="482" customFormat="1" ht="9.75" customHeight="1"/>
    <row r="161" s="482" customFormat="1" ht="9.75" customHeight="1"/>
    <row r="162" s="482" customFormat="1" ht="9.75" customHeight="1"/>
    <row r="163" s="482" customFormat="1" ht="9.75" customHeight="1"/>
    <row r="164" s="482" customFormat="1" ht="9.75" customHeight="1"/>
    <row r="165" s="482" customFormat="1" ht="9.75" customHeight="1"/>
    <row r="166" s="482" customFormat="1" ht="9.75" customHeight="1"/>
    <row r="167" s="482" customFormat="1" ht="9.75" customHeight="1"/>
    <row r="168" s="482" customFormat="1" ht="9.75" customHeight="1"/>
    <row r="169" s="482" customFormat="1" ht="9.75" customHeight="1"/>
    <row r="170" s="482" customFormat="1" ht="9.75" customHeight="1"/>
    <row r="171" s="482" customFormat="1" ht="9.75" customHeight="1"/>
    <row r="172" s="482" customFormat="1" ht="9.75" customHeight="1"/>
    <row r="173" s="482" customFormat="1" ht="9.75" customHeight="1"/>
    <row r="174" s="482" customFormat="1" ht="9.75" customHeight="1"/>
    <row r="175" s="482" customFormat="1" ht="9.75" customHeight="1"/>
    <row r="176" s="482" customFormat="1" ht="9.75" customHeight="1"/>
    <row r="177" s="482" customFormat="1" ht="9.75" customHeight="1"/>
    <row r="178" s="482" customFormat="1" ht="9.75" customHeight="1"/>
    <row r="179" s="482" customFormat="1" ht="9.75" customHeight="1"/>
    <row r="180" s="482" customFormat="1" ht="9.75" customHeight="1"/>
    <row r="181" s="482" customFormat="1" ht="9.75" customHeight="1"/>
    <row r="182" s="482" customFormat="1" ht="9.75" customHeight="1"/>
    <row r="183" s="482" customFormat="1" ht="9.75" customHeight="1"/>
    <row r="184" s="482" customFormat="1" ht="9.75" customHeight="1"/>
    <row r="185" s="482" customFormat="1" ht="9.75" customHeight="1"/>
    <row r="186" s="482" customFormat="1" ht="9.75" customHeight="1"/>
    <row r="187" s="482" customFormat="1" ht="9.75" customHeight="1"/>
    <row r="188" s="482" customFormat="1" ht="9.75" customHeight="1"/>
    <row r="189" s="482" customFormat="1" ht="9.75" customHeight="1"/>
    <row r="190" s="482" customFormat="1" ht="9.75" customHeight="1"/>
    <row r="191" s="482" customFormat="1" ht="9.75" customHeight="1"/>
    <row r="192" s="482" customFormat="1" ht="9.75" customHeight="1"/>
    <row r="193" s="482" customFormat="1" ht="9.75" customHeight="1"/>
    <row r="194" s="482" customFormat="1" ht="9.75" customHeight="1"/>
    <row r="195" s="482" customFormat="1" ht="9.75" customHeight="1"/>
    <row r="196" s="482" customFormat="1" ht="9.75" customHeight="1"/>
    <row r="197" s="482" customFormat="1" ht="9.75" customHeight="1"/>
    <row r="198" s="482" customFormat="1" ht="9.75" customHeight="1"/>
    <row r="199" s="482" customFormat="1" ht="9.75" customHeight="1"/>
    <row r="200" s="482" customFormat="1" ht="9.75" customHeight="1"/>
    <row r="201" s="482" customFormat="1" ht="9.75" customHeight="1"/>
    <row r="202" s="482" customFormat="1" ht="9.75" customHeight="1"/>
    <row r="203" s="482" customFormat="1" ht="9.75" customHeight="1"/>
    <row r="204" s="482" customFormat="1" ht="9.75" customHeight="1"/>
    <row r="205" s="482" customFormat="1" ht="9.75" customHeight="1"/>
    <row r="206" s="482" customFormat="1" ht="9.75" customHeight="1"/>
    <row r="207" s="482" customFormat="1" ht="9.75" customHeight="1"/>
    <row r="208" s="482" customFormat="1" ht="9.75" customHeight="1"/>
    <row r="209" s="482" customFormat="1" ht="9.75" customHeight="1"/>
    <row r="210" s="482" customFormat="1" ht="9.75" customHeight="1"/>
    <row r="211" s="482" customFormat="1" ht="9.75" customHeight="1"/>
    <row r="212" s="482" customFormat="1" ht="9.75" customHeight="1"/>
    <row r="213" s="482" customFormat="1" ht="9.75" customHeight="1"/>
    <row r="214" s="482" customFormat="1" ht="9.75" customHeight="1"/>
    <row r="215" s="482" customFormat="1" ht="9.75" customHeight="1"/>
    <row r="216" s="482" customFormat="1" ht="9.75" customHeight="1"/>
    <row r="217" s="482" customFormat="1" ht="9.75" customHeight="1"/>
    <row r="218" s="482" customFormat="1" ht="9.75" customHeight="1"/>
    <row r="219" s="482" customFormat="1" ht="9.75" customHeight="1"/>
    <row r="220" s="482" customFormat="1" ht="9.75" customHeight="1"/>
    <row r="221" s="482" customFormat="1" ht="9.75" customHeight="1"/>
    <row r="222" s="482" customFormat="1" ht="9.75" customHeight="1"/>
    <row r="223" s="482" customFormat="1" ht="9.75" customHeight="1"/>
    <row r="224" s="482" customFormat="1" ht="9.75" customHeight="1"/>
    <row r="225" s="482" customFormat="1" ht="9.75" customHeight="1"/>
    <row r="226" s="482" customFormat="1" ht="9.75" customHeight="1"/>
    <row r="227" s="482" customFormat="1" ht="9.75" customHeight="1"/>
    <row r="228" s="482" customFormat="1" ht="9.75" customHeight="1"/>
    <row r="229" s="482" customFormat="1" ht="9.75" customHeight="1"/>
    <row r="230" s="482" customFormat="1" ht="9.75" customHeight="1"/>
    <row r="231" s="482" customFormat="1" ht="9.75" customHeight="1"/>
    <row r="232" s="482" customFormat="1" ht="9.75" customHeight="1"/>
    <row r="233" s="482" customFormat="1" ht="9.75" customHeight="1"/>
    <row r="234" s="482" customFormat="1" ht="9.75" customHeight="1"/>
    <row r="235" s="482" customFormat="1" ht="9.75" customHeight="1"/>
    <row r="236" s="482" customFormat="1" ht="9.75" customHeight="1"/>
    <row r="237" s="482" customFormat="1" ht="9.75" customHeight="1"/>
    <row r="238" s="482" customFormat="1" ht="9.75" customHeight="1"/>
    <row r="239" s="482" customFormat="1" ht="9.75" customHeight="1"/>
    <row r="240" s="482" customFormat="1" ht="9.75" customHeight="1"/>
    <row r="241" s="482" customFormat="1" ht="9.75" customHeight="1"/>
    <row r="242" s="482" customFormat="1" ht="9.75" customHeight="1"/>
    <row r="243" s="482" customFormat="1" ht="9.75" customHeight="1"/>
    <row r="244" s="482" customFormat="1" ht="9.75" customHeight="1"/>
    <row r="245" s="482" customFormat="1" ht="9.75" customHeight="1"/>
    <row r="246" s="482" customFormat="1" ht="9.75" customHeight="1"/>
    <row r="247" s="482" customFormat="1" ht="9.75" customHeight="1"/>
    <row r="248" s="482" customFormat="1" ht="9.75" customHeight="1"/>
    <row r="249" s="482" customFormat="1" ht="9.75" customHeight="1"/>
    <row r="250" s="482" customFormat="1" ht="9.75" customHeight="1"/>
    <row r="251" s="482" customFormat="1" ht="9.75" customHeight="1"/>
    <row r="252" s="482" customFormat="1" ht="9.75" customHeight="1"/>
    <row r="253" s="482" customFormat="1"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sheetData>
  <pageMargins left="0.25" right="0.5" top="0.43" bottom="0.5" header="0.25" footer="0.25"/>
  <pageSetup orientation="portrait" r:id="rId1"/>
  <headerFooter alignWithMargins="0">
    <oddHeader>&amp;L&amp;"Arial,Regular"&amp;8 116&amp;R&amp;"Arial,Regular"&amp;8Road Initials:  UPRR   Year: 2013</oddHeader>
    <oddFooter xml:space="preserve">&amp;R&amp;"Arial,Regular"&amp;8PTC Supplement to Railroad Annual Report R-1  </oddFooter>
  </headerFooter>
</worksheet>
</file>

<file path=xl/worksheets/sheet100.xml><?xml version="1.0" encoding="utf-8"?>
<worksheet xmlns="http://schemas.openxmlformats.org/spreadsheetml/2006/main" xmlns:r="http://schemas.openxmlformats.org/officeDocument/2006/relationships">
  <sheetPr codeName="Sheet93"/>
  <dimension ref="A1:L1275"/>
  <sheetViews>
    <sheetView showGridLines="0" zoomScaleNormal="100" zoomScaleSheetLayoutView="80" workbookViewId="0"/>
  </sheetViews>
  <sheetFormatPr defaultRowHeight="9"/>
  <cols>
    <col min="1" max="2" width="4.625" style="503" customWidth="1"/>
    <col min="3" max="3" width="15" style="503" customWidth="1"/>
    <col min="4" max="4" width="11.5" style="503" customWidth="1"/>
    <col min="5" max="5" width="10.5" style="503" customWidth="1"/>
    <col min="6" max="6" width="9.125" style="503" customWidth="1"/>
    <col min="7" max="7" width="10.375" style="503" customWidth="1"/>
    <col min="8" max="8" width="11.875" style="503" customWidth="1"/>
    <col min="9" max="9" width="11.125" style="503" customWidth="1"/>
    <col min="10" max="10" width="3" style="503" bestFit="1" customWidth="1"/>
    <col min="11" max="16384" width="9" style="503"/>
  </cols>
  <sheetData>
    <row r="1" spans="1:10" s="482" customFormat="1" ht="10.7" customHeight="1">
      <c r="A1" s="469"/>
      <c r="B1" s="470"/>
      <c r="C1" s="470"/>
      <c r="D1" s="470"/>
      <c r="E1" s="470"/>
      <c r="F1" s="381"/>
      <c r="G1" s="470"/>
      <c r="H1" s="470"/>
      <c r="I1" s="470"/>
      <c r="J1" s="472"/>
    </row>
    <row r="2" spans="1:10" s="482" customFormat="1" ht="10.7" customHeight="1">
      <c r="A2" s="441" t="s">
        <v>3271</v>
      </c>
      <c r="B2" s="442"/>
      <c r="C2" s="442"/>
      <c r="D2" s="2292"/>
      <c r="E2" s="442"/>
      <c r="F2" s="442"/>
      <c r="G2" s="442"/>
      <c r="H2" s="442"/>
      <c r="I2" s="442"/>
      <c r="J2" s="443"/>
    </row>
    <row r="3" spans="1:10" s="482" customFormat="1" ht="10.7" customHeight="1">
      <c r="A3" s="473"/>
      <c r="B3" s="449"/>
      <c r="C3" s="449"/>
      <c r="D3" s="449"/>
      <c r="E3" s="449"/>
      <c r="F3" s="449"/>
      <c r="G3" s="449"/>
      <c r="H3" s="449"/>
      <c r="I3" s="449"/>
      <c r="J3" s="392"/>
    </row>
    <row r="4" spans="1:10" s="482" customFormat="1" ht="10.7" customHeight="1">
      <c r="A4" s="473"/>
      <c r="B4" s="449"/>
      <c r="C4" s="449"/>
      <c r="D4" s="449"/>
      <c r="E4" s="449"/>
      <c r="F4" s="449"/>
      <c r="G4" s="449"/>
      <c r="H4" s="449"/>
      <c r="I4" s="449"/>
      <c r="J4" s="392"/>
    </row>
    <row r="5" spans="1:10" s="482" customFormat="1" ht="10.7" customHeight="1">
      <c r="A5" s="485" t="s">
        <v>2460</v>
      </c>
      <c r="B5" s="486"/>
      <c r="C5" s="486"/>
      <c r="D5" s="1524"/>
      <c r="E5" s="486"/>
      <c r="F5" s="486"/>
      <c r="G5" s="486"/>
      <c r="H5" s="486"/>
      <c r="I5" s="486"/>
      <c r="J5" s="487"/>
    </row>
    <row r="6" spans="1:10" s="482" customFormat="1" ht="10.7" customHeight="1">
      <c r="A6" s="448"/>
      <c r="B6" s="392"/>
      <c r="C6" s="464" t="s">
        <v>2572</v>
      </c>
      <c r="D6" s="489" t="s">
        <v>2463</v>
      </c>
      <c r="E6" s="442"/>
      <c r="F6" s="489"/>
      <c r="G6" s="442"/>
      <c r="H6" s="443"/>
      <c r="I6" s="443"/>
      <c r="J6" s="392"/>
    </row>
    <row r="7" spans="1:10" s="482" customFormat="1" ht="10.7" customHeight="1">
      <c r="A7" s="448"/>
      <c r="B7" s="392"/>
      <c r="C7" s="494" t="s">
        <v>2667</v>
      </c>
      <c r="D7" s="490"/>
      <c r="E7" s="446"/>
      <c r="F7" s="490"/>
      <c r="G7" s="446"/>
      <c r="H7" s="446"/>
      <c r="I7" s="491"/>
      <c r="J7" s="392"/>
    </row>
    <row r="8" spans="1:10" s="482" customFormat="1" ht="10.7" customHeight="1">
      <c r="A8" s="448"/>
      <c r="B8" s="392"/>
      <c r="C8" s="392"/>
      <c r="D8" s="392"/>
      <c r="E8" s="492" t="s">
        <v>2575</v>
      </c>
      <c r="F8" s="442" t="s">
        <v>2632</v>
      </c>
      <c r="G8" s="517"/>
      <c r="H8" s="452"/>
      <c r="I8" s="452"/>
      <c r="J8" s="392"/>
    </row>
    <row r="9" spans="1:10" s="482" customFormat="1" ht="10.7" customHeight="1">
      <c r="A9" s="448"/>
      <c r="B9" s="392"/>
      <c r="C9" s="392"/>
      <c r="D9" s="392"/>
      <c r="E9" s="392"/>
      <c r="F9" s="446" t="s">
        <v>2668</v>
      </c>
      <c r="G9" s="518"/>
      <c r="H9" s="452"/>
      <c r="I9" s="452"/>
      <c r="J9" s="392"/>
    </row>
    <row r="10" spans="1:10" s="482" customFormat="1" ht="10.7" customHeight="1">
      <c r="A10" s="448"/>
      <c r="B10" s="392"/>
      <c r="C10" s="464" t="s">
        <v>2634</v>
      </c>
      <c r="D10" s="392"/>
      <c r="E10" s="392"/>
      <c r="F10" s="392"/>
      <c r="G10" s="452"/>
      <c r="H10" s="452"/>
      <c r="I10" s="452"/>
      <c r="J10" s="392"/>
    </row>
    <row r="11" spans="1:10" s="482" customFormat="1" ht="10.7" customHeight="1">
      <c r="A11" s="448"/>
      <c r="B11" s="392"/>
      <c r="C11" s="464" t="s">
        <v>2669</v>
      </c>
      <c r="D11" s="392"/>
      <c r="E11" s="392"/>
      <c r="F11" s="392"/>
      <c r="G11" s="452"/>
      <c r="H11" s="452" t="s">
        <v>2636</v>
      </c>
      <c r="I11" s="452"/>
      <c r="J11" s="392"/>
    </row>
    <row r="12" spans="1:10" s="482" customFormat="1" ht="10.7" customHeight="1">
      <c r="A12" s="448"/>
      <c r="B12" s="392"/>
      <c r="C12" s="464" t="s">
        <v>2637</v>
      </c>
      <c r="D12" s="392"/>
      <c r="E12" s="464"/>
      <c r="F12" s="452"/>
      <c r="G12" s="452"/>
      <c r="H12" s="452" t="s">
        <v>2638</v>
      </c>
      <c r="I12" s="452"/>
      <c r="J12" s="392"/>
    </row>
    <row r="13" spans="1:10" s="482" customFormat="1" ht="10.7" customHeight="1">
      <c r="A13" s="453" t="s">
        <v>7</v>
      </c>
      <c r="B13" s="452" t="s">
        <v>8</v>
      </c>
      <c r="C13" s="452" t="s">
        <v>2639</v>
      </c>
      <c r="D13" s="392"/>
      <c r="E13" s="464" t="s">
        <v>2640</v>
      </c>
      <c r="F13" s="452"/>
      <c r="G13" s="452"/>
      <c r="H13" s="452" t="s">
        <v>2641</v>
      </c>
      <c r="I13" s="452"/>
      <c r="J13" s="452" t="s">
        <v>7</v>
      </c>
    </row>
    <row r="14" spans="1:10" s="482" customFormat="1" ht="10.7" customHeight="1">
      <c r="A14" s="453" t="s">
        <v>12</v>
      </c>
      <c r="B14" s="452" t="s">
        <v>13</v>
      </c>
      <c r="C14" s="452" t="s">
        <v>2469</v>
      </c>
      <c r="D14" s="452" t="s">
        <v>2642</v>
      </c>
      <c r="E14" s="452" t="s">
        <v>2498</v>
      </c>
      <c r="F14" s="452" t="s">
        <v>2647</v>
      </c>
      <c r="G14" s="452" t="s">
        <v>1851</v>
      </c>
      <c r="H14" s="519" t="s">
        <v>2643</v>
      </c>
      <c r="I14" s="452" t="s">
        <v>2644</v>
      </c>
      <c r="J14" s="452" t="s">
        <v>12</v>
      </c>
    </row>
    <row r="15" spans="1:10" s="482" customFormat="1" ht="10.7" customHeight="1">
      <c r="A15" s="455"/>
      <c r="B15" s="447"/>
      <c r="C15" s="456" t="s">
        <v>322</v>
      </c>
      <c r="D15" s="456" t="s">
        <v>689</v>
      </c>
      <c r="E15" s="456" t="s">
        <v>690</v>
      </c>
      <c r="F15" s="456" t="s">
        <v>1930</v>
      </c>
      <c r="G15" s="456" t="s">
        <v>1931</v>
      </c>
      <c r="H15" s="456" t="s">
        <v>2645</v>
      </c>
      <c r="I15" s="456" t="s">
        <v>2646</v>
      </c>
      <c r="J15" s="447"/>
    </row>
    <row r="16" spans="1:10" s="482" customFormat="1" ht="10.7" customHeight="1">
      <c r="A16" s="448"/>
      <c r="B16" s="392"/>
      <c r="C16" s="392"/>
      <c r="D16" s="392"/>
      <c r="E16" s="392"/>
      <c r="F16" s="392"/>
      <c r="G16" s="392"/>
      <c r="H16" s="392"/>
      <c r="I16" s="392"/>
      <c r="J16" s="392"/>
    </row>
    <row r="17" spans="1:12" s="482" customFormat="1" ht="10.7" customHeight="1">
      <c r="A17" s="448"/>
      <c r="B17" s="392"/>
      <c r="C17" s="452"/>
      <c r="D17" s="467"/>
      <c r="E17" s="467"/>
      <c r="F17" s="467"/>
      <c r="G17" s="467"/>
      <c r="H17" s="467"/>
      <c r="I17" s="467"/>
      <c r="J17" s="392"/>
    </row>
    <row r="18" spans="1:12" s="482" customFormat="1" ht="10.7" customHeight="1">
      <c r="A18" s="466">
        <v>56</v>
      </c>
      <c r="B18" s="392"/>
      <c r="C18" s="492"/>
      <c r="D18" s="495"/>
      <c r="E18" s="467"/>
      <c r="F18" s="467"/>
      <c r="G18" s="467"/>
      <c r="H18" s="467"/>
      <c r="I18" s="467"/>
      <c r="J18" s="468">
        <v>56</v>
      </c>
    </row>
    <row r="19" spans="1:12" s="482" customFormat="1" ht="10.7" customHeight="1">
      <c r="A19" s="455"/>
      <c r="B19" s="447"/>
      <c r="C19" s="496"/>
      <c r="D19" s="410"/>
      <c r="E19" s="410"/>
      <c r="F19" s="410"/>
      <c r="G19" s="410"/>
      <c r="H19" s="410"/>
      <c r="I19" s="410"/>
      <c r="J19" s="447"/>
    </row>
    <row r="20" spans="1:12" s="482" customFormat="1" ht="10.7" customHeight="1">
      <c r="A20" s="466">
        <v>57</v>
      </c>
      <c r="B20" s="392"/>
      <c r="C20" s="492"/>
      <c r="D20" s="495"/>
      <c r="E20" s="467"/>
      <c r="F20" s="467"/>
      <c r="G20" s="467"/>
      <c r="H20" s="467"/>
      <c r="I20" s="467"/>
      <c r="J20" s="468">
        <v>57</v>
      </c>
    </row>
    <row r="21" spans="1:12" s="482" customFormat="1" ht="10.7" customHeight="1">
      <c r="A21" s="448"/>
      <c r="B21" s="392"/>
      <c r="C21" s="492"/>
      <c r="D21" s="467"/>
      <c r="E21" s="467"/>
      <c r="F21" s="467"/>
      <c r="G21" s="467"/>
      <c r="H21" s="467"/>
      <c r="I21" s="467"/>
      <c r="J21" s="392"/>
    </row>
    <row r="22" spans="1:12" s="482" customFormat="1" ht="10.7" customHeight="1">
      <c r="A22" s="509">
        <v>58</v>
      </c>
      <c r="B22" s="510"/>
      <c r="C22" s="520"/>
      <c r="D22" s="521"/>
      <c r="E22" s="522"/>
      <c r="F22" s="522"/>
      <c r="G22" s="513"/>
      <c r="H22" s="513"/>
      <c r="I22" s="513"/>
      <c r="J22" s="514">
        <v>58</v>
      </c>
    </row>
    <row r="23" spans="1:12" s="482" customFormat="1" ht="10.7" customHeight="1">
      <c r="A23" s="448"/>
      <c r="B23" s="392"/>
      <c r="C23" s="523"/>
      <c r="D23" s="463"/>
      <c r="E23" s="463"/>
      <c r="F23" s="463"/>
      <c r="G23" s="467"/>
      <c r="H23" s="467"/>
      <c r="I23" s="467"/>
      <c r="J23" s="392"/>
    </row>
    <row r="24" spans="1:12" s="482" customFormat="1" ht="10.7" customHeight="1">
      <c r="A24" s="457">
        <v>59</v>
      </c>
      <c r="B24" s="447"/>
      <c r="C24" s="524"/>
      <c r="D24" s="524"/>
      <c r="E24" s="524"/>
      <c r="F24" s="524"/>
      <c r="G24" s="497"/>
      <c r="H24" s="497"/>
      <c r="I24" s="497"/>
      <c r="J24" s="460">
        <v>59</v>
      </c>
      <c r="L24" s="525"/>
    </row>
    <row r="25" spans="1:12" s="482" customFormat="1" ht="10.7" customHeight="1">
      <c r="A25" s="457">
        <v>60</v>
      </c>
      <c r="B25" s="447"/>
      <c r="C25" s="524"/>
      <c r="D25" s="524"/>
      <c r="E25" s="524"/>
      <c r="F25" s="524"/>
      <c r="G25" s="497"/>
      <c r="H25" s="497"/>
      <c r="I25" s="497"/>
      <c r="J25" s="460">
        <v>60</v>
      </c>
      <c r="L25" s="525"/>
    </row>
    <row r="26" spans="1:12" s="482" customFormat="1" ht="10.7" customHeight="1">
      <c r="A26" s="457">
        <v>61</v>
      </c>
      <c r="B26" s="447"/>
      <c r="C26" s="524"/>
      <c r="D26" s="524"/>
      <c r="E26" s="524"/>
      <c r="F26" s="524"/>
      <c r="G26" s="497"/>
      <c r="H26" s="497"/>
      <c r="I26" s="497"/>
      <c r="J26" s="460">
        <v>61</v>
      </c>
      <c r="L26" s="525"/>
    </row>
    <row r="27" spans="1:12" s="482" customFormat="1" ht="10.7" customHeight="1">
      <c r="A27" s="457">
        <v>62</v>
      </c>
      <c r="B27" s="447"/>
      <c r="C27" s="524"/>
      <c r="D27" s="524"/>
      <c r="E27" s="524"/>
      <c r="F27" s="524"/>
      <c r="G27" s="497"/>
      <c r="H27" s="497"/>
      <c r="I27" s="497"/>
      <c r="J27" s="460">
        <v>62</v>
      </c>
      <c r="L27" s="525"/>
    </row>
    <row r="28" spans="1:12" s="482" customFormat="1" ht="10.7" customHeight="1">
      <c r="A28" s="457">
        <v>63</v>
      </c>
      <c r="B28" s="447"/>
      <c r="C28" s="524"/>
      <c r="D28" s="524"/>
      <c r="E28" s="524"/>
      <c r="F28" s="524"/>
      <c r="G28" s="497"/>
      <c r="H28" s="497"/>
      <c r="I28" s="497"/>
      <c r="J28" s="460">
        <v>63</v>
      </c>
      <c r="L28" s="525"/>
    </row>
    <row r="29" spans="1:12" s="482" customFormat="1" ht="10.7" customHeight="1">
      <c r="A29" s="457">
        <v>64</v>
      </c>
      <c r="B29" s="447"/>
      <c r="C29" s="524"/>
      <c r="D29" s="524"/>
      <c r="E29" s="524"/>
      <c r="F29" s="524"/>
      <c r="G29" s="497"/>
      <c r="H29" s="497"/>
      <c r="I29" s="497"/>
      <c r="J29" s="460">
        <v>64</v>
      </c>
      <c r="L29" s="525"/>
    </row>
    <row r="30" spans="1:12" s="482" customFormat="1" ht="10.7" customHeight="1">
      <c r="A30" s="457">
        <v>65</v>
      </c>
      <c r="B30" s="447"/>
      <c r="C30" s="524"/>
      <c r="D30" s="524"/>
      <c r="E30" s="524"/>
      <c r="F30" s="524"/>
      <c r="G30" s="497"/>
      <c r="H30" s="497"/>
      <c r="I30" s="497"/>
      <c r="J30" s="460">
        <v>65</v>
      </c>
      <c r="L30" s="525"/>
    </row>
    <row r="31" spans="1:12" s="482" customFormat="1" ht="10.7" customHeight="1">
      <c r="A31" s="457">
        <v>66</v>
      </c>
      <c r="B31" s="447"/>
      <c r="C31" s="524"/>
      <c r="D31" s="524"/>
      <c r="E31" s="524"/>
      <c r="F31" s="524"/>
      <c r="G31" s="497"/>
      <c r="H31" s="526"/>
      <c r="I31" s="497"/>
      <c r="J31" s="460">
        <v>66</v>
      </c>
      <c r="L31" s="525"/>
    </row>
    <row r="32" spans="1:12" s="482" customFormat="1" ht="10.7" customHeight="1">
      <c r="A32" s="466"/>
      <c r="B32" s="392"/>
      <c r="C32" s="523"/>
      <c r="D32" s="523"/>
      <c r="E32" s="523"/>
      <c r="F32" s="523"/>
      <c r="G32" s="500"/>
      <c r="H32" s="508"/>
      <c r="I32" s="507"/>
      <c r="J32" s="468"/>
      <c r="L32" s="525"/>
    </row>
    <row r="33" spans="1:12" s="482" customFormat="1" ht="10.7" customHeight="1">
      <c r="A33" s="455">
        <v>67</v>
      </c>
      <c r="B33" s="447"/>
      <c r="C33" s="524"/>
      <c r="D33" s="524"/>
      <c r="E33" s="524"/>
      <c r="F33" s="524"/>
      <c r="G33" s="527"/>
      <c r="H33" s="528"/>
      <c r="I33" s="528"/>
      <c r="J33" s="447">
        <v>67</v>
      </c>
      <c r="L33" s="525"/>
    </row>
    <row r="34" spans="1:12" s="482" customFormat="1" ht="10.7" customHeight="1">
      <c r="A34" s="457">
        <v>70</v>
      </c>
      <c r="B34" s="447"/>
      <c r="C34" s="524">
        <f>C33+C24</f>
        <v>0</v>
      </c>
      <c r="D34" s="524">
        <f>D33+D24</f>
        <v>0</v>
      </c>
      <c r="E34" s="524">
        <f>E33+E24</f>
        <v>0</v>
      </c>
      <c r="F34" s="524">
        <f>F33+F24</f>
        <v>0</v>
      </c>
      <c r="G34" s="524">
        <f>G33+G24</f>
        <v>0</v>
      </c>
      <c r="H34" s="497">
        <f>+H33+H24</f>
        <v>0</v>
      </c>
      <c r="I34" s="497">
        <f>+I33+I24</f>
        <v>0</v>
      </c>
      <c r="J34" s="460">
        <v>70</v>
      </c>
      <c r="L34" s="525"/>
    </row>
    <row r="35" spans="1:12" s="482" customFormat="1" ht="9.9499999999999993" customHeight="1">
      <c r="A35" s="515"/>
      <c r="B35" s="449"/>
      <c r="C35" s="461"/>
      <c r="D35" s="516"/>
      <c r="E35" s="516"/>
      <c r="F35" s="516"/>
      <c r="G35" s="516"/>
      <c r="H35" s="516"/>
      <c r="I35" s="516"/>
      <c r="J35" s="468"/>
    </row>
    <row r="36" spans="1:12" s="482" customFormat="1" ht="9.9499999999999993" customHeight="1">
      <c r="A36" s="515"/>
      <c r="B36" s="449"/>
      <c r="C36" s="461"/>
      <c r="D36" s="516"/>
      <c r="E36" s="516"/>
      <c r="F36" s="516"/>
      <c r="G36" s="516"/>
      <c r="H36" s="516"/>
      <c r="I36" s="516"/>
      <c r="J36" s="468"/>
    </row>
    <row r="37" spans="1:12" s="482" customFormat="1" ht="9.9499999999999993" customHeight="1">
      <c r="A37" s="473"/>
      <c r="B37" s="449"/>
      <c r="C37" s="449"/>
      <c r="D37" s="449"/>
      <c r="E37" s="2297"/>
      <c r="F37" s="454" t="s">
        <v>617</v>
      </c>
      <c r="G37" s="449"/>
      <c r="H37" s="449"/>
      <c r="I37" s="449"/>
      <c r="J37" s="392"/>
    </row>
    <row r="38" spans="1:12" s="482" customFormat="1" ht="9.9499999999999993" customHeight="1">
      <c r="A38" s="473"/>
      <c r="B38" s="449"/>
      <c r="C38" s="449"/>
      <c r="D38" s="449"/>
      <c r="E38" s="449"/>
      <c r="F38" s="449"/>
      <c r="G38" s="449"/>
      <c r="H38" s="449"/>
      <c r="I38" s="449"/>
      <c r="J38" s="392"/>
    </row>
    <row r="39" spans="1:12" s="482" customFormat="1" ht="9.9499999999999993" customHeight="1">
      <c r="A39" s="473"/>
      <c r="B39" s="449"/>
      <c r="C39" s="461"/>
      <c r="D39" s="449"/>
      <c r="E39" s="449"/>
      <c r="F39" s="449"/>
      <c r="G39" s="449"/>
      <c r="H39" s="449"/>
      <c r="I39" s="449"/>
      <c r="J39" s="392"/>
    </row>
    <row r="40" spans="1:12" s="482" customFormat="1" ht="9.9499999999999993" customHeight="1">
      <c r="A40" s="473"/>
      <c r="B40" s="449"/>
      <c r="C40" s="449"/>
      <c r="D40" s="449"/>
      <c r="E40" s="449"/>
      <c r="F40" s="449"/>
      <c r="G40" s="449"/>
      <c r="H40" s="449"/>
      <c r="I40" s="449"/>
      <c r="J40" s="392"/>
    </row>
    <row r="41" spans="1:12" s="482" customFormat="1" ht="9.9499999999999993" customHeight="1">
      <c r="A41" s="473"/>
      <c r="B41" s="449"/>
      <c r="C41" s="449"/>
      <c r="D41" s="449"/>
      <c r="E41" s="449"/>
      <c r="F41" s="449"/>
      <c r="G41" s="449"/>
      <c r="H41" s="449"/>
      <c r="I41" s="449"/>
      <c r="J41" s="392"/>
    </row>
    <row r="42" spans="1:12" s="482" customFormat="1" ht="9.9499999999999993" customHeight="1">
      <c r="A42" s="473"/>
      <c r="B42" s="449"/>
      <c r="C42" s="449"/>
      <c r="D42" s="449"/>
      <c r="E42" s="449"/>
      <c r="F42" s="449"/>
      <c r="G42" s="449"/>
      <c r="H42" s="449"/>
      <c r="I42" s="449"/>
      <c r="J42" s="392"/>
    </row>
    <row r="43" spans="1:12" s="482" customFormat="1" ht="9.9499999999999993" customHeight="1">
      <c r="A43" s="473"/>
      <c r="B43" s="449"/>
      <c r="C43" s="449"/>
      <c r="D43" s="449"/>
      <c r="E43" s="449"/>
      <c r="F43" s="449"/>
      <c r="G43" s="449"/>
      <c r="H43" s="449"/>
      <c r="I43" s="449"/>
      <c r="J43" s="392"/>
    </row>
    <row r="44" spans="1:12" s="482" customFormat="1" ht="9.9499999999999993" customHeight="1">
      <c r="A44" s="473"/>
      <c r="B44" s="449"/>
      <c r="C44" s="449"/>
      <c r="D44" s="449"/>
      <c r="E44" s="449"/>
      <c r="F44" s="449"/>
      <c r="G44" s="449"/>
      <c r="H44" s="449"/>
      <c r="I44" s="449"/>
      <c r="J44" s="392"/>
    </row>
    <row r="45" spans="1:12" s="482" customFormat="1" ht="9.9499999999999993" customHeight="1">
      <c r="A45" s="473"/>
      <c r="B45" s="449"/>
      <c r="C45" s="449"/>
      <c r="D45" s="449"/>
      <c r="E45" s="449"/>
      <c r="F45" s="449"/>
      <c r="G45" s="449"/>
      <c r="H45" s="449"/>
      <c r="I45" s="449"/>
      <c r="J45" s="392"/>
    </row>
    <row r="46" spans="1:12" s="482" customFormat="1" ht="9.9499999999999993" customHeight="1">
      <c r="A46" s="473"/>
      <c r="B46" s="449"/>
      <c r="C46" s="449"/>
      <c r="D46" s="449"/>
      <c r="E46" s="449"/>
      <c r="F46" s="449"/>
      <c r="G46" s="449"/>
      <c r="H46" s="449"/>
      <c r="I46" s="449"/>
      <c r="J46" s="392"/>
    </row>
    <row r="47" spans="1:12" s="482" customFormat="1" ht="9.9499999999999993" customHeight="1">
      <c r="A47" s="473"/>
      <c r="B47" s="449"/>
      <c r="C47" s="449"/>
      <c r="D47" s="449"/>
      <c r="E47" s="449"/>
      <c r="F47" s="449"/>
      <c r="G47" s="449"/>
      <c r="H47" s="449"/>
      <c r="I47" s="449"/>
      <c r="J47" s="392"/>
    </row>
    <row r="48" spans="1:12" s="482" customFormat="1" ht="9.9499999999999993" customHeight="1">
      <c r="A48" s="473"/>
      <c r="B48" s="449"/>
      <c r="C48" s="449"/>
      <c r="D48" s="449"/>
      <c r="E48" s="449"/>
      <c r="F48" s="449"/>
      <c r="G48" s="449"/>
      <c r="H48" s="449"/>
      <c r="I48" s="449"/>
      <c r="J48" s="392"/>
    </row>
    <row r="49" spans="1:10" s="482" customFormat="1" ht="9.9499999999999993" customHeight="1">
      <c r="A49" s="473"/>
      <c r="B49" s="449"/>
      <c r="C49" s="449"/>
      <c r="D49" s="449"/>
      <c r="E49" s="449"/>
      <c r="F49" s="449"/>
      <c r="G49" s="449"/>
      <c r="H49" s="449"/>
      <c r="I49" s="449"/>
      <c r="J49" s="392"/>
    </row>
    <row r="50" spans="1:10" s="482" customFormat="1" ht="9.9499999999999993" customHeight="1">
      <c r="A50" s="473"/>
      <c r="B50" s="449"/>
      <c r="C50" s="449"/>
      <c r="D50" s="449"/>
      <c r="E50" s="449"/>
      <c r="F50" s="449"/>
      <c r="G50" s="449"/>
      <c r="H50" s="449"/>
      <c r="I50" s="449"/>
      <c r="J50" s="392"/>
    </row>
    <row r="51" spans="1:10" s="482" customFormat="1" ht="9.9499999999999993" customHeight="1">
      <c r="A51" s="473"/>
      <c r="B51" s="449"/>
      <c r="C51" s="449"/>
      <c r="D51" s="449"/>
      <c r="E51" s="449"/>
      <c r="F51" s="449"/>
      <c r="G51" s="449"/>
      <c r="H51" s="449"/>
      <c r="I51" s="449"/>
      <c r="J51" s="392"/>
    </row>
    <row r="52" spans="1:10" s="482" customFormat="1" ht="9.9499999999999993" customHeight="1">
      <c r="A52" s="473"/>
      <c r="B52" s="449"/>
      <c r="C52" s="449"/>
      <c r="D52" s="449"/>
      <c r="E52" s="449"/>
      <c r="F52" s="449"/>
      <c r="G52" s="449"/>
      <c r="H52" s="449"/>
      <c r="I52" s="449"/>
      <c r="J52" s="392"/>
    </row>
    <row r="53" spans="1:10" s="482" customFormat="1" ht="9.9499999999999993" customHeight="1">
      <c r="A53" s="473"/>
      <c r="B53" s="449"/>
      <c r="C53" s="449"/>
      <c r="D53" s="449"/>
      <c r="E53" s="449"/>
      <c r="F53" s="449"/>
      <c r="G53" s="449"/>
      <c r="H53" s="449"/>
      <c r="I53" s="449"/>
      <c r="J53" s="392"/>
    </row>
    <row r="54" spans="1:10" s="482" customFormat="1" ht="9.9499999999999993" customHeight="1">
      <c r="A54" s="473"/>
      <c r="B54" s="449"/>
      <c r="C54" s="449"/>
      <c r="D54" s="449"/>
      <c r="E54" s="449"/>
      <c r="F54" s="449"/>
      <c r="G54" s="449"/>
      <c r="H54" s="449"/>
      <c r="I54" s="449"/>
      <c r="J54" s="392"/>
    </row>
    <row r="55" spans="1:10" s="482" customFormat="1" ht="9.9499999999999993" customHeight="1">
      <c r="A55" s="473"/>
      <c r="B55" s="449"/>
      <c r="C55" s="449"/>
      <c r="D55" s="449"/>
      <c r="E55" s="449"/>
      <c r="F55" s="449"/>
      <c r="G55" s="449"/>
      <c r="H55" s="449"/>
      <c r="I55" s="449"/>
      <c r="J55" s="392"/>
    </row>
    <row r="56" spans="1:10" s="482" customFormat="1" ht="9.9499999999999993" customHeight="1">
      <c r="A56" s="473"/>
      <c r="B56" s="449"/>
      <c r="C56" s="449"/>
      <c r="D56" s="449"/>
      <c r="E56" s="449"/>
      <c r="F56" s="449"/>
      <c r="G56" s="449"/>
      <c r="H56" s="449"/>
      <c r="I56" s="449"/>
      <c r="J56" s="392"/>
    </row>
    <row r="57" spans="1:10" s="482" customFormat="1" ht="9.9499999999999993" customHeight="1">
      <c r="A57" s="473"/>
      <c r="B57" s="449"/>
      <c r="C57" s="449"/>
      <c r="D57" s="449"/>
      <c r="E57" s="449"/>
      <c r="F57" s="449"/>
      <c r="G57" s="449"/>
      <c r="H57" s="449"/>
      <c r="I57" s="449"/>
      <c r="J57" s="392"/>
    </row>
    <row r="58" spans="1:10" s="482" customFormat="1" ht="9.9499999999999993" customHeight="1">
      <c r="A58" s="473"/>
      <c r="B58" s="449"/>
      <c r="C58" s="449"/>
      <c r="D58" s="449"/>
      <c r="E58" s="449"/>
      <c r="F58" s="449"/>
      <c r="G58" s="449"/>
      <c r="H58" s="449"/>
      <c r="I58" s="449"/>
      <c r="J58" s="392"/>
    </row>
    <row r="59" spans="1:10" s="482" customFormat="1" ht="9.9499999999999993" customHeight="1">
      <c r="A59" s="473"/>
      <c r="B59" s="449"/>
      <c r="C59" s="449"/>
      <c r="D59" s="449"/>
      <c r="E59" s="449"/>
      <c r="F59" s="449"/>
      <c r="G59" s="449"/>
      <c r="H59" s="449"/>
      <c r="I59" s="449"/>
      <c r="J59" s="392"/>
    </row>
    <row r="60" spans="1:10" s="482" customFormat="1" ht="9.9499999999999993" customHeight="1">
      <c r="A60" s="473"/>
      <c r="B60" s="449"/>
      <c r="C60" s="449"/>
      <c r="D60" s="449"/>
      <c r="E60" s="449"/>
      <c r="F60" s="449"/>
      <c r="G60" s="449"/>
      <c r="H60" s="449"/>
      <c r="I60" s="449"/>
      <c r="J60" s="392"/>
    </row>
    <row r="61" spans="1:10" s="482" customFormat="1" ht="9.9499999999999993" customHeight="1">
      <c r="A61" s="473"/>
      <c r="B61" s="449"/>
      <c r="C61" s="449"/>
      <c r="D61" s="449"/>
      <c r="E61" s="449"/>
      <c r="F61" s="449"/>
      <c r="G61" s="449"/>
      <c r="H61" s="449"/>
      <c r="I61" s="449"/>
      <c r="J61" s="392"/>
    </row>
    <row r="62" spans="1:10" s="482" customFormat="1" ht="9.9499999999999993" customHeight="1">
      <c r="A62" s="473"/>
      <c r="B62" s="449"/>
      <c r="C62" s="449"/>
      <c r="D62" s="449"/>
      <c r="E62" s="449"/>
      <c r="F62" s="449"/>
      <c r="G62" s="449"/>
      <c r="H62" s="449"/>
      <c r="I62" s="449"/>
      <c r="J62" s="392"/>
    </row>
    <row r="63" spans="1:10" s="482" customFormat="1" ht="9.9499999999999993" customHeight="1">
      <c r="A63" s="473"/>
      <c r="B63" s="449"/>
      <c r="C63" s="449"/>
      <c r="D63" s="449"/>
      <c r="E63" s="449"/>
      <c r="F63" s="449"/>
      <c r="G63" s="449"/>
      <c r="H63" s="449"/>
      <c r="I63" s="449"/>
      <c r="J63" s="392"/>
    </row>
    <row r="64" spans="1:10" s="482" customFormat="1" ht="9.9499999999999993" customHeight="1">
      <c r="A64" s="473"/>
      <c r="B64" s="449"/>
      <c r="C64" s="449"/>
      <c r="D64" s="449"/>
      <c r="E64" s="449"/>
      <c r="F64" s="449"/>
      <c r="G64" s="449"/>
      <c r="H64" s="449"/>
      <c r="I64" s="449"/>
      <c r="J64" s="392"/>
    </row>
    <row r="65" spans="1:10" s="482" customFormat="1" ht="9.9499999999999993" customHeight="1">
      <c r="A65" s="473"/>
      <c r="B65" s="449"/>
      <c r="C65" s="449"/>
      <c r="D65" s="449"/>
      <c r="E65" s="449"/>
      <c r="F65" s="449"/>
      <c r="G65" s="449"/>
      <c r="H65" s="449"/>
      <c r="I65" s="449"/>
      <c r="J65" s="392"/>
    </row>
    <row r="66" spans="1:10" s="482" customFormat="1" ht="9.75" customHeight="1">
      <c r="A66" s="473"/>
      <c r="B66" s="449"/>
      <c r="C66" s="449"/>
      <c r="D66" s="449"/>
      <c r="E66" s="449"/>
      <c r="F66" s="449"/>
      <c r="G66" s="449"/>
      <c r="H66" s="449"/>
      <c r="I66" s="449"/>
      <c r="J66" s="392"/>
    </row>
    <row r="67" spans="1:10" s="482" customFormat="1" ht="9.75" customHeight="1">
      <c r="A67" s="473"/>
      <c r="B67" s="449"/>
      <c r="C67" s="449"/>
      <c r="D67" s="449"/>
      <c r="E67" s="449"/>
      <c r="F67" s="449"/>
      <c r="G67" s="449"/>
      <c r="H67" s="449"/>
      <c r="I67" s="449"/>
      <c r="J67" s="392"/>
    </row>
    <row r="68" spans="1:10" s="482" customFormat="1" ht="9.75" customHeight="1">
      <c r="A68" s="473"/>
      <c r="B68" s="449"/>
      <c r="C68" s="449"/>
      <c r="D68" s="449"/>
      <c r="E68" s="449"/>
      <c r="F68" s="449"/>
      <c r="G68" s="449"/>
      <c r="H68" s="449"/>
      <c r="I68" s="449"/>
      <c r="J68" s="392"/>
    </row>
    <row r="69" spans="1:10" s="482" customFormat="1" ht="9.75" customHeight="1">
      <c r="A69" s="473"/>
      <c r="B69" s="449"/>
      <c r="C69" s="449"/>
      <c r="D69" s="449"/>
      <c r="E69" s="449"/>
      <c r="F69" s="449"/>
      <c r="G69" s="449"/>
      <c r="H69" s="449"/>
      <c r="I69" s="449"/>
      <c r="J69" s="392"/>
    </row>
    <row r="70" spans="1:10" s="482" customFormat="1" ht="9.75" customHeight="1">
      <c r="A70" s="473"/>
      <c r="B70" s="449"/>
      <c r="C70" s="449"/>
      <c r="D70" s="449"/>
      <c r="E70" s="449"/>
      <c r="F70" s="449"/>
      <c r="G70" s="449"/>
      <c r="H70" s="449"/>
      <c r="I70" s="449"/>
      <c r="J70" s="392"/>
    </row>
    <row r="71" spans="1:10" s="482" customFormat="1" ht="9.75" customHeight="1">
      <c r="A71" s="473"/>
      <c r="B71" s="449"/>
      <c r="C71" s="449"/>
      <c r="D71" s="449"/>
      <c r="E71" s="449"/>
      <c r="F71" s="449"/>
      <c r="G71" s="449"/>
      <c r="H71" s="449"/>
      <c r="I71" s="449"/>
      <c r="J71" s="392"/>
    </row>
    <row r="72" spans="1:10" s="482" customFormat="1" ht="9.75" customHeight="1">
      <c r="A72" s="473"/>
      <c r="B72" s="449"/>
      <c r="C72" s="449"/>
      <c r="D72" s="449"/>
      <c r="E72" s="449"/>
      <c r="F72" s="449"/>
      <c r="G72" s="449"/>
      <c r="H72" s="449"/>
      <c r="I72" s="449"/>
      <c r="J72" s="392"/>
    </row>
    <row r="73" spans="1:10" s="482" customFormat="1" ht="9.75" customHeight="1">
      <c r="A73" s="473"/>
      <c r="B73" s="449"/>
      <c r="C73" s="449"/>
      <c r="D73" s="449"/>
      <c r="E73" s="449"/>
      <c r="F73" s="449"/>
      <c r="G73" s="449"/>
      <c r="H73" s="449"/>
      <c r="I73" s="449"/>
      <c r="J73" s="392"/>
    </row>
    <row r="74" spans="1:10" s="482" customFormat="1" ht="9.75" customHeight="1">
      <c r="A74" s="473"/>
      <c r="B74" s="449"/>
      <c r="C74" s="449"/>
      <c r="D74" s="449"/>
      <c r="E74" s="449"/>
      <c r="F74" s="449"/>
      <c r="G74" s="449"/>
      <c r="H74" s="449"/>
      <c r="I74" s="449"/>
      <c r="J74" s="392"/>
    </row>
    <row r="75" spans="1:10" s="482" customFormat="1" ht="9.75" customHeight="1">
      <c r="A75" s="473"/>
      <c r="B75" s="449"/>
      <c r="C75" s="449"/>
      <c r="D75" s="449"/>
      <c r="E75" s="449"/>
      <c r="F75" s="449"/>
      <c r="G75" s="449"/>
      <c r="H75" s="449"/>
      <c r="I75" s="449"/>
      <c r="J75" s="392"/>
    </row>
    <row r="76" spans="1:10" s="482" customFormat="1" ht="9.75" customHeight="1">
      <c r="A76" s="444"/>
      <c r="B76" s="445"/>
      <c r="C76" s="445"/>
      <c r="D76" s="445"/>
      <c r="E76" s="445"/>
      <c r="F76" s="445"/>
      <c r="G76" s="445"/>
      <c r="H76" s="445"/>
      <c r="I76" s="445"/>
      <c r="J76" s="447"/>
    </row>
    <row r="77" spans="1:10" s="482" customFormat="1" ht="9.75" customHeight="1"/>
    <row r="78" spans="1:10" s="482" customFormat="1" ht="9.75" customHeight="1"/>
    <row r="79" spans="1:10" s="482" customFormat="1" ht="9.75" customHeight="1"/>
    <row r="80" spans="1:10" s="482" customFormat="1" ht="9.75" customHeight="1"/>
    <row r="81" s="482" customFormat="1" ht="9.75" customHeight="1"/>
    <row r="82" s="482" customFormat="1" ht="9.75" customHeight="1"/>
    <row r="83" s="482" customFormat="1" ht="9.75" customHeight="1"/>
    <row r="84" s="482" customFormat="1" ht="9.75" customHeight="1"/>
    <row r="85" s="482" customFormat="1" ht="9.75" customHeight="1"/>
    <row r="86" s="482" customFormat="1" ht="9.75" customHeight="1"/>
    <row r="87" s="482" customFormat="1" ht="9.75" customHeight="1"/>
    <row r="88" s="482" customFormat="1" ht="9.75" customHeight="1"/>
    <row r="89" s="482" customFormat="1" ht="9.75" customHeight="1"/>
    <row r="90" s="482" customFormat="1" ht="9.75" customHeight="1"/>
    <row r="91" s="482" customFormat="1" ht="9.75" customHeight="1"/>
    <row r="92" s="482" customFormat="1" ht="9.75" customHeight="1"/>
    <row r="93" s="482" customFormat="1" ht="9.75" customHeight="1"/>
    <row r="94" s="482" customFormat="1" ht="9.75" customHeight="1"/>
    <row r="95" s="482" customFormat="1" ht="9.75" customHeight="1"/>
    <row r="96" s="482" customFormat="1" ht="9.75" customHeight="1"/>
    <row r="97" s="482" customFormat="1" ht="9.75" customHeight="1"/>
    <row r="98" s="482" customFormat="1" ht="9.75" customHeight="1"/>
    <row r="99" s="482" customFormat="1" ht="9.75" customHeight="1"/>
    <row r="100" s="482" customFormat="1" ht="9.75" customHeight="1"/>
    <row r="101" s="482" customFormat="1" ht="9.75" customHeight="1"/>
    <row r="102" s="482" customFormat="1" ht="9.75" customHeight="1"/>
    <row r="103" s="482" customFormat="1" ht="9.75" customHeight="1"/>
    <row r="104" s="482" customFormat="1" ht="9.75" customHeight="1"/>
    <row r="105" s="482" customFormat="1" ht="9.75" customHeight="1"/>
    <row r="106" s="482" customFormat="1" ht="9.75" customHeight="1"/>
    <row r="107" s="482" customFormat="1" ht="9.75" customHeight="1"/>
    <row r="108" s="482" customFormat="1" ht="9.75" customHeight="1"/>
    <row r="109" s="482" customFormat="1" ht="9.75" customHeight="1"/>
    <row r="110" s="482" customFormat="1" ht="9.75" customHeight="1"/>
    <row r="111" s="482" customFormat="1" ht="9.75" customHeight="1"/>
    <row r="112" s="482" customFormat="1" ht="9.75" customHeight="1"/>
    <row r="113" s="482" customFormat="1" ht="9.75" customHeight="1"/>
    <row r="114" s="482" customFormat="1" ht="9.75" customHeight="1"/>
    <row r="115" s="482" customFormat="1" ht="9.75" customHeight="1"/>
    <row r="116" s="482" customFormat="1" ht="9.75" customHeight="1"/>
    <row r="117" s="482" customFormat="1" ht="9.75" customHeight="1"/>
    <row r="118" s="482" customFormat="1" ht="9.75" customHeight="1"/>
    <row r="119" s="482" customFormat="1" ht="9.75" customHeight="1"/>
    <row r="120" s="482" customFormat="1" ht="9.75" customHeight="1"/>
    <row r="121" s="482" customFormat="1" ht="9.75" customHeight="1"/>
    <row r="122" s="482" customFormat="1" ht="9.75" customHeight="1"/>
    <row r="123" s="482" customFormat="1" ht="9.75" customHeight="1"/>
    <row r="124" s="482" customFormat="1" ht="9.75" customHeight="1"/>
    <row r="125" s="482" customFormat="1" ht="9.75" customHeight="1"/>
    <row r="126" s="482" customFormat="1" ht="9.75" customHeight="1"/>
    <row r="127" s="482" customFormat="1" ht="9.75" customHeight="1"/>
    <row r="128" s="482" customFormat="1" ht="9.75" customHeight="1"/>
    <row r="129" s="482" customFormat="1" ht="9.75" customHeight="1"/>
    <row r="130" s="482" customFormat="1" ht="9.75" customHeight="1"/>
    <row r="131" s="482" customFormat="1" ht="9.75" customHeight="1"/>
    <row r="132" s="482" customFormat="1" ht="9.75" customHeight="1"/>
    <row r="133" s="482" customFormat="1" ht="9.75" customHeight="1"/>
    <row r="134" s="482" customFormat="1" ht="9.75" customHeight="1"/>
    <row r="135" s="482" customFormat="1" ht="9.75" customHeight="1"/>
    <row r="136" s="482" customFormat="1" ht="9.75" customHeight="1"/>
    <row r="137" s="482" customFormat="1" ht="9.75" customHeight="1"/>
    <row r="138" s="482" customFormat="1" ht="9.75" customHeight="1"/>
    <row r="139" s="482" customFormat="1" ht="9.75" customHeight="1"/>
    <row r="140" s="482" customFormat="1" ht="9.75" customHeight="1"/>
    <row r="141" s="482" customFormat="1" ht="9.75" customHeight="1"/>
    <row r="142" s="482" customFormat="1" ht="9.75" customHeight="1"/>
    <row r="143" s="482" customFormat="1" ht="9.75" customHeight="1"/>
    <row r="144" s="482" customFormat="1" ht="9.75" customHeight="1"/>
    <row r="145" s="482" customFormat="1" ht="9.75" customHeight="1"/>
    <row r="146" s="482" customFormat="1" ht="9.75" customHeight="1"/>
    <row r="147" s="482" customFormat="1" ht="9.75" customHeight="1"/>
    <row r="148" s="482" customFormat="1" ht="9.75" customHeight="1"/>
    <row r="149" s="482" customFormat="1" ht="9.75" customHeight="1"/>
    <row r="150" s="482" customFormat="1" ht="9.75" customHeight="1"/>
    <row r="151" s="482" customFormat="1" ht="9.75" customHeight="1"/>
    <row r="152" s="482" customFormat="1" ht="9.75" customHeight="1"/>
    <row r="153" s="482" customFormat="1" ht="9.75" customHeight="1"/>
    <row r="154" s="482" customFormat="1" ht="9.75" customHeight="1"/>
    <row r="155" s="482" customFormat="1" ht="9.75" customHeight="1"/>
    <row r="156" s="482" customFormat="1" ht="9.75" customHeight="1"/>
    <row r="157" s="482" customFormat="1" ht="9.75" customHeight="1"/>
    <row r="158" s="482" customFormat="1" ht="9.75" customHeight="1"/>
    <row r="159" s="482" customFormat="1" ht="9.75" customHeight="1"/>
    <row r="160" s="482" customFormat="1" ht="9.75" customHeight="1"/>
    <row r="161" s="482" customFormat="1" ht="9.75" customHeight="1"/>
    <row r="162" s="482" customFormat="1" ht="9.75" customHeight="1"/>
    <row r="163" s="482" customFormat="1" ht="9.75" customHeight="1"/>
    <row r="164" s="482" customFormat="1" ht="9.75" customHeight="1"/>
    <row r="165" s="482" customFormat="1" ht="9.75" customHeight="1"/>
    <row r="166" s="482" customFormat="1" ht="9.75" customHeight="1"/>
    <row r="167" s="482" customFormat="1" ht="9.75" customHeight="1"/>
    <row r="168" s="482" customFormat="1" ht="9.75" customHeight="1"/>
    <row r="169" s="482" customFormat="1" ht="9.75" customHeight="1"/>
    <row r="170" s="482" customFormat="1" ht="9.75" customHeight="1"/>
    <row r="171" s="482" customFormat="1" ht="9.75" customHeight="1"/>
    <row r="172" s="482" customFormat="1" ht="9.75" customHeight="1"/>
    <row r="173" s="482" customFormat="1" ht="9.75" customHeight="1"/>
    <row r="174" s="482" customFormat="1" ht="9.75" customHeight="1"/>
    <row r="175" s="482" customFormat="1" ht="9.75" customHeight="1"/>
    <row r="176" s="482" customFormat="1" ht="9.75" customHeight="1"/>
    <row r="177" s="482" customFormat="1" ht="9.75" customHeight="1"/>
    <row r="178" s="482" customFormat="1" ht="9.75" customHeight="1"/>
    <row r="179" s="482" customFormat="1" ht="9.75" customHeight="1"/>
    <row r="180" s="482" customFormat="1" ht="9.75" customHeight="1"/>
    <row r="181" s="482" customFormat="1" ht="9.75" customHeight="1"/>
    <row r="182" s="482" customFormat="1" ht="9.75" customHeight="1"/>
    <row r="183" s="482" customFormat="1" ht="9.75" customHeight="1"/>
    <row r="184" s="482" customFormat="1" ht="9.75" customHeight="1"/>
    <row r="185" s="482" customFormat="1" ht="9.75" customHeight="1"/>
    <row r="186" s="482" customFormat="1" ht="9.75" customHeight="1"/>
    <row r="187" s="482" customFormat="1" ht="9.75" customHeight="1"/>
    <row r="188" s="482" customFormat="1" ht="9.75" customHeight="1"/>
    <row r="189" s="482" customFormat="1" ht="9.75" customHeight="1"/>
    <row r="190" s="482" customFormat="1" ht="9.75" customHeight="1"/>
    <row r="191" s="482" customFormat="1" ht="9.75" customHeight="1"/>
    <row r="192" s="482" customFormat="1" ht="9.75" customHeight="1"/>
    <row r="193" s="482" customFormat="1" ht="9.75" customHeight="1"/>
    <row r="194" s="482" customFormat="1" ht="9.75" customHeight="1"/>
    <row r="195" s="482" customFormat="1" ht="9.75" customHeight="1"/>
    <row r="196" s="482" customFormat="1" ht="9.75" customHeight="1"/>
    <row r="197" s="482" customFormat="1" ht="9.75" customHeight="1"/>
    <row r="198" s="482" customFormat="1" ht="9.75" customHeight="1"/>
    <row r="199" s="482" customFormat="1" ht="9.75" customHeight="1"/>
    <row r="200" s="482" customFormat="1" ht="9.75" customHeight="1"/>
    <row r="201" s="482" customFormat="1" ht="9.75" customHeight="1"/>
    <row r="202" s="482" customFormat="1" ht="9.75" customHeight="1"/>
    <row r="203" s="482" customFormat="1" ht="9.75" customHeight="1"/>
    <row r="204" s="482" customFormat="1" ht="9.75" customHeight="1"/>
    <row r="205" s="482" customFormat="1" ht="9.75" customHeight="1"/>
    <row r="206" s="482" customFormat="1" ht="9.75" customHeight="1"/>
    <row r="207" s="482" customFormat="1" ht="9.75" customHeight="1"/>
    <row r="208" s="482" customFormat="1" ht="9.75" customHeight="1"/>
    <row r="209" s="482" customFormat="1" ht="9.75" customHeight="1"/>
    <row r="210" s="482" customFormat="1" ht="9.75" customHeight="1"/>
    <row r="211" s="482" customFormat="1" ht="9.75" customHeight="1"/>
    <row r="212" s="482" customFormat="1" ht="9.75" customHeight="1"/>
    <row r="213" s="482" customFormat="1" ht="9.75" customHeight="1"/>
    <row r="214" s="482" customFormat="1" ht="9.75" customHeight="1"/>
    <row r="215" s="482" customFormat="1" ht="9.75" customHeight="1"/>
    <row r="216" s="482" customFormat="1" ht="9.75" customHeight="1"/>
    <row r="217" s="482" customFormat="1" ht="9.75" customHeight="1"/>
    <row r="218" s="482" customFormat="1" ht="9.75" customHeight="1"/>
    <row r="219" s="482" customFormat="1" ht="9.75" customHeight="1"/>
    <row r="220" s="482" customFormat="1" ht="9.75" customHeight="1"/>
    <row r="221" s="482" customFormat="1" ht="9.75" customHeight="1"/>
    <row r="222" s="482" customFormat="1" ht="9.75" customHeight="1"/>
    <row r="223" s="482" customFormat="1" ht="9.75" customHeight="1"/>
    <row r="224" s="482" customFormat="1" ht="9.75" customHeight="1"/>
    <row r="225" s="482" customFormat="1" ht="9.75" customHeight="1"/>
    <row r="226" s="482" customFormat="1" ht="9.75" customHeight="1"/>
    <row r="227" s="482" customFormat="1" ht="9.75" customHeight="1"/>
    <row r="228" s="482" customFormat="1" ht="9.75" customHeight="1"/>
    <row r="229" s="482" customFormat="1" ht="9.75" customHeight="1"/>
    <row r="230" s="482" customFormat="1" ht="9.75" customHeight="1"/>
    <row r="231" s="482" customFormat="1" ht="9.75" customHeight="1"/>
    <row r="232" s="482" customFormat="1" ht="9.75" customHeight="1"/>
    <row r="233" s="482" customFormat="1" ht="9.75" customHeight="1"/>
    <row r="234" s="482" customFormat="1" ht="9.75" customHeight="1"/>
    <row r="235" s="482" customFormat="1" ht="9.75" customHeight="1"/>
    <row r="236" s="482" customFormat="1" ht="9.75" customHeight="1"/>
    <row r="237" s="482" customFormat="1" ht="9.75" customHeight="1"/>
    <row r="238" s="482" customFormat="1" ht="9.75" customHeight="1"/>
    <row r="239" s="482" customFormat="1" ht="9.75" customHeight="1"/>
    <row r="240" s="482" customFormat="1" ht="9.75" customHeight="1"/>
    <row r="241" s="482" customFormat="1" ht="9.75" customHeight="1"/>
    <row r="242" s="482" customFormat="1" ht="9.75" customHeight="1"/>
    <row r="243" s="482" customFormat="1" ht="9.75" customHeight="1"/>
    <row r="244" s="482" customFormat="1" ht="9.75" customHeight="1"/>
    <row r="245" s="482" customFormat="1" ht="9.75" customHeight="1"/>
    <row r="246" s="482" customFormat="1" ht="9.75" customHeight="1"/>
    <row r="247" s="482" customFormat="1" ht="9.75" customHeight="1"/>
    <row r="248" s="482" customFormat="1" ht="9.75" customHeight="1"/>
    <row r="249" s="482" customFormat="1" ht="9.75" customHeight="1"/>
    <row r="250" s="482" customFormat="1" ht="9.75" customHeight="1"/>
    <row r="251" s="482" customFormat="1" ht="9.75" customHeight="1"/>
    <row r="252" s="482" customFormat="1"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sheetData>
  <pageMargins left="0.5" right="0.25" top="0.47" bottom="0.5" header="0.25" footer="0.25"/>
  <pageSetup orientation="portrait" r:id="rId1"/>
  <headerFooter alignWithMargins="0">
    <oddHeader>&amp;L&amp;"Arial,Regular"&amp;8Road Initials:  UPRR  Year: 2013
&amp;R&amp;"Arial,Regular"&amp;8 117</oddHeader>
    <oddFooter xml:space="preserve">&amp;L&amp;"Arial,Regular"&amp;8PTC Supplement to Railroad Annual Report R-1  </oddFooter>
  </headerFooter>
</worksheet>
</file>

<file path=xl/worksheets/sheet101.xml><?xml version="1.0" encoding="utf-8"?>
<worksheet xmlns="http://schemas.openxmlformats.org/spreadsheetml/2006/main" xmlns:r="http://schemas.openxmlformats.org/officeDocument/2006/relationships">
  <sheetPr codeName="Sheet102">
    <pageSetUpPr fitToPage="1"/>
  </sheetPr>
  <dimension ref="A1:K78"/>
  <sheetViews>
    <sheetView zoomScaleNormal="100" zoomScaleSheetLayoutView="100" workbookViewId="0"/>
  </sheetViews>
  <sheetFormatPr defaultRowHeight="11.25"/>
  <cols>
    <col min="1" max="1" width="3.625" style="1873" customWidth="1"/>
    <col min="2" max="2" width="30" style="1873" customWidth="1"/>
    <col min="3" max="6" width="12.75" style="1873" customWidth="1"/>
    <col min="7" max="7" width="6.5" style="1873" customWidth="1"/>
    <col min="8" max="16" width="9" style="1873"/>
    <col min="17" max="17" width="2.375" style="1873" customWidth="1"/>
    <col min="18" max="256" width="9" style="1873"/>
    <col min="257" max="257" width="3.625" style="1873" customWidth="1"/>
    <col min="258" max="258" width="30" style="1873" customWidth="1"/>
    <col min="259" max="262" width="12.75" style="1873" customWidth="1"/>
    <col min="263" max="263" width="6.5" style="1873" customWidth="1"/>
    <col min="264" max="272" width="9" style="1873"/>
    <col min="273" max="273" width="2.375" style="1873" customWidth="1"/>
    <col min="274" max="512" width="9" style="1873"/>
    <col min="513" max="513" width="3.625" style="1873" customWidth="1"/>
    <col min="514" max="514" width="30" style="1873" customWidth="1"/>
    <col min="515" max="518" width="12.75" style="1873" customWidth="1"/>
    <col min="519" max="519" width="6.5" style="1873" customWidth="1"/>
    <col min="520" max="528" width="9" style="1873"/>
    <col min="529" max="529" width="2.375" style="1873" customWidth="1"/>
    <col min="530" max="768" width="9" style="1873"/>
    <col min="769" max="769" width="3.625" style="1873" customWidth="1"/>
    <col min="770" max="770" width="30" style="1873" customWidth="1"/>
    <col min="771" max="774" width="12.75" style="1873" customWidth="1"/>
    <col min="775" max="775" width="6.5" style="1873" customWidth="1"/>
    <col min="776" max="784" width="9" style="1873"/>
    <col min="785" max="785" width="2.375" style="1873" customWidth="1"/>
    <col min="786" max="1024" width="9" style="1873"/>
    <col min="1025" max="1025" width="3.625" style="1873" customWidth="1"/>
    <col min="1026" max="1026" width="30" style="1873" customWidth="1"/>
    <col min="1027" max="1030" width="12.75" style="1873" customWidth="1"/>
    <col min="1031" max="1031" width="6.5" style="1873" customWidth="1"/>
    <col min="1032" max="1040" width="9" style="1873"/>
    <col min="1041" max="1041" width="2.375" style="1873" customWidth="1"/>
    <col min="1042" max="1280" width="9" style="1873"/>
    <col min="1281" max="1281" width="3.625" style="1873" customWidth="1"/>
    <col min="1282" max="1282" width="30" style="1873" customWidth="1"/>
    <col min="1283" max="1286" width="12.75" style="1873" customWidth="1"/>
    <col min="1287" max="1287" width="6.5" style="1873" customWidth="1"/>
    <col min="1288" max="1296" width="9" style="1873"/>
    <col min="1297" max="1297" width="2.375" style="1873" customWidth="1"/>
    <col min="1298" max="1536" width="9" style="1873"/>
    <col min="1537" max="1537" width="3.625" style="1873" customWidth="1"/>
    <col min="1538" max="1538" width="30" style="1873" customWidth="1"/>
    <col min="1539" max="1542" width="12.75" style="1873" customWidth="1"/>
    <col min="1543" max="1543" width="6.5" style="1873" customWidth="1"/>
    <col min="1544" max="1552" width="9" style="1873"/>
    <col min="1553" max="1553" width="2.375" style="1873" customWidth="1"/>
    <col min="1554" max="1792" width="9" style="1873"/>
    <col min="1793" max="1793" width="3.625" style="1873" customWidth="1"/>
    <col min="1794" max="1794" width="30" style="1873" customWidth="1"/>
    <col min="1795" max="1798" width="12.75" style="1873" customWidth="1"/>
    <col min="1799" max="1799" width="6.5" style="1873" customWidth="1"/>
    <col min="1800" max="1808" width="9" style="1873"/>
    <col min="1809" max="1809" width="2.375" style="1873" customWidth="1"/>
    <col min="1810" max="2048" width="9" style="1873"/>
    <col min="2049" max="2049" width="3.625" style="1873" customWidth="1"/>
    <col min="2050" max="2050" width="30" style="1873" customWidth="1"/>
    <col min="2051" max="2054" width="12.75" style="1873" customWidth="1"/>
    <col min="2055" max="2055" width="6.5" style="1873" customWidth="1"/>
    <col min="2056" max="2064" width="9" style="1873"/>
    <col min="2065" max="2065" width="2.375" style="1873" customWidth="1"/>
    <col min="2066" max="2304" width="9" style="1873"/>
    <col min="2305" max="2305" width="3.625" style="1873" customWidth="1"/>
    <col min="2306" max="2306" width="30" style="1873" customWidth="1"/>
    <col min="2307" max="2310" width="12.75" style="1873" customWidth="1"/>
    <col min="2311" max="2311" width="6.5" style="1873" customWidth="1"/>
    <col min="2312" max="2320" width="9" style="1873"/>
    <col min="2321" max="2321" width="2.375" style="1873" customWidth="1"/>
    <col min="2322" max="2560" width="9" style="1873"/>
    <col min="2561" max="2561" width="3.625" style="1873" customWidth="1"/>
    <col min="2562" max="2562" width="30" style="1873" customWidth="1"/>
    <col min="2563" max="2566" width="12.75" style="1873" customWidth="1"/>
    <col min="2567" max="2567" width="6.5" style="1873" customWidth="1"/>
    <col min="2568" max="2576" width="9" style="1873"/>
    <col min="2577" max="2577" width="2.375" style="1873" customWidth="1"/>
    <col min="2578" max="2816" width="9" style="1873"/>
    <col min="2817" max="2817" width="3.625" style="1873" customWidth="1"/>
    <col min="2818" max="2818" width="30" style="1873" customWidth="1"/>
    <col min="2819" max="2822" width="12.75" style="1873" customWidth="1"/>
    <col min="2823" max="2823" width="6.5" style="1873" customWidth="1"/>
    <col min="2824" max="2832" width="9" style="1873"/>
    <col min="2833" max="2833" width="2.375" style="1873" customWidth="1"/>
    <col min="2834" max="3072" width="9" style="1873"/>
    <col min="3073" max="3073" width="3.625" style="1873" customWidth="1"/>
    <col min="3074" max="3074" width="30" style="1873" customWidth="1"/>
    <col min="3075" max="3078" width="12.75" style="1873" customWidth="1"/>
    <col min="3079" max="3079" width="6.5" style="1873" customWidth="1"/>
    <col min="3080" max="3088" width="9" style="1873"/>
    <col min="3089" max="3089" width="2.375" style="1873" customWidth="1"/>
    <col min="3090" max="3328" width="9" style="1873"/>
    <col min="3329" max="3329" width="3.625" style="1873" customWidth="1"/>
    <col min="3330" max="3330" width="30" style="1873" customWidth="1"/>
    <col min="3331" max="3334" width="12.75" style="1873" customWidth="1"/>
    <col min="3335" max="3335" width="6.5" style="1873" customWidth="1"/>
    <col min="3336" max="3344" width="9" style="1873"/>
    <col min="3345" max="3345" width="2.375" style="1873" customWidth="1"/>
    <col min="3346" max="3584" width="9" style="1873"/>
    <col min="3585" max="3585" width="3.625" style="1873" customWidth="1"/>
    <col min="3586" max="3586" width="30" style="1873" customWidth="1"/>
    <col min="3587" max="3590" width="12.75" style="1873" customWidth="1"/>
    <col min="3591" max="3591" width="6.5" style="1873" customWidth="1"/>
    <col min="3592" max="3600" width="9" style="1873"/>
    <col min="3601" max="3601" width="2.375" style="1873" customWidth="1"/>
    <col min="3602" max="3840" width="9" style="1873"/>
    <col min="3841" max="3841" width="3.625" style="1873" customWidth="1"/>
    <col min="3842" max="3842" width="30" style="1873" customWidth="1"/>
    <col min="3843" max="3846" width="12.75" style="1873" customWidth="1"/>
    <col min="3847" max="3847" width="6.5" style="1873" customWidth="1"/>
    <col min="3848" max="3856" width="9" style="1873"/>
    <col min="3857" max="3857" width="2.375" style="1873" customWidth="1"/>
    <col min="3858" max="4096" width="9" style="1873"/>
    <col min="4097" max="4097" width="3.625" style="1873" customWidth="1"/>
    <col min="4098" max="4098" width="30" style="1873" customWidth="1"/>
    <col min="4099" max="4102" width="12.75" style="1873" customWidth="1"/>
    <col min="4103" max="4103" width="6.5" style="1873" customWidth="1"/>
    <col min="4104" max="4112" width="9" style="1873"/>
    <col min="4113" max="4113" width="2.375" style="1873" customWidth="1"/>
    <col min="4114" max="4352" width="9" style="1873"/>
    <col min="4353" max="4353" width="3.625" style="1873" customWidth="1"/>
    <col min="4354" max="4354" width="30" style="1873" customWidth="1"/>
    <col min="4355" max="4358" width="12.75" style="1873" customWidth="1"/>
    <col min="4359" max="4359" width="6.5" style="1873" customWidth="1"/>
    <col min="4360" max="4368" width="9" style="1873"/>
    <col min="4369" max="4369" width="2.375" style="1873" customWidth="1"/>
    <col min="4370" max="4608" width="9" style="1873"/>
    <col min="4609" max="4609" width="3.625" style="1873" customWidth="1"/>
    <col min="4610" max="4610" width="30" style="1873" customWidth="1"/>
    <col min="4611" max="4614" width="12.75" style="1873" customWidth="1"/>
    <col min="4615" max="4615" width="6.5" style="1873" customWidth="1"/>
    <col min="4616" max="4624" width="9" style="1873"/>
    <col min="4625" max="4625" width="2.375" style="1873" customWidth="1"/>
    <col min="4626" max="4864" width="9" style="1873"/>
    <col min="4865" max="4865" width="3.625" style="1873" customWidth="1"/>
    <col min="4866" max="4866" width="30" style="1873" customWidth="1"/>
    <col min="4867" max="4870" width="12.75" style="1873" customWidth="1"/>
    <col min="4871" max="4871" width="6.5" style="1873" customWidth="1"/>
    <col min="4872" max="4880" width="9" style="1873"/>
    <col min="4881" max="4881" width="2.375" style="1873" customWidth="1"/>
    <col min="4882" max="5120" width="9" style="1873"/>
    <col min="5121" max="5121" width="3.625" style="1873" customWidth="1"/>
    <col min="5122" max="5122" width="30" style="1873" customWidth="1"/>
    <col min="5123" max="5126" width="12.75" style="1873" customWidth="1"/>
    <col min="5127" max="5127" width="6.5" style="1873" customWidth="1"/>
    <col min="5128" max="5136" width="9" style="1873"/>
    <col min="5137" max="5137" width="2.375" style="1873" customWidth="1"/>
    <col min="5138" max="5376" width="9" style="1873"/>
    <col min="5377" max="5377" width="3.625" style="1873" customWidth="1"/>
    <col min="5378" max="5378" width="30" style="1873" customWidth="1"/>
    <col min="5379" max="5382" width="12.75" style="1873" customWidth="1"/>
    <col min="5383" max="5383" width="6.5" style="1873" customWidth="1"/>
    <col min="5384" max="5392" width="9" style="1873"/>
    <col min="5393" max="5393" width="2.375" style="1873" customWidth="1"/>
    <col min="5394" max="5632" width="9" style="1873"/>
    <col min="5633" max="5633" width="3.625" style="1873" customWidth="1"/>
    <col min="5634" max="5634" width="30" style="1873" customWidth="1"/>
    <col min="5635" max="5638" width="12.75" style="1873" customWidth="1"/>
    <col min="5639" max="5639" width="6.5" style="1873" customWidth="1"/>
    <col min="5640" max="5648" width="9" style="1873"/>
    <col min="5649" max="5649" width="2.375" style="1873" customWidth="1"/>
    <col min="5650" max="5888" width="9" style="1873"/>
    <col min="5889" max="5889" width="3.625" style="1873" customWidth="1"/>
    <col min="5890" max="5890" width="30" style="1873" customWidth="1"/>
    <col min="5891" max="5894" width="12.75" style="1873" customWidth="1"/>
    <col min="5895" max="5895" width="6.5" style="1873" customWidth="1"/>
    <col min="5896" max="5904" width="9" style="1873"/>
    <col min="5905" max="5905" width="2.375" style="1873" customWidth="1"/>
    <col min="5906" max="6144" width="9" style="1873"/>
    <col min="6145" max="6145" width="3.625" style="1873" customWidth="1"/>
    <col min="6146" max="6146" width="30" style="1873" customWidth="1"/>
    <col min="6147" max="6150" width="12.75" style="1873" customWidth="1"/>
    <col min="6151" max="6151" width="6.5" style="1873" customWidth="1"/>
    <col min="6152" max="6160" width="9" style="1873"/>
    <col min="6161" max="6161" width="2.375" style="1873" customWidth="1"/>
    <col min="6162" max="6400" width="9" style="1873"/>
    <col min="6401" max="6401" width="3.625" style="1873" customWidth="1"/>
    <col min="6402" max="6402" width="30" style="1873" customWidth="1"/>
    <col min="6403" max="6406" width="12.75" style="1873" customWidth="1"/>
    <col min="6407" max="6407" width="6.5" style="1873" customWidth="1"/>
    <col min="6408" max="6416" width="9" style="1873"/>
    <col min="6417" max="6417" width="2.375" style="1873" customWidth="1"/>
    <col min="6418" max="6656" width="9" style="1873"/>
    <col min="6657" max="6657" width="3.625" style="1873" customWidth="1"/>
    <col min="6658" max="6658" width="30" style="1873" customWidth="1"/>
    <col min="6659" max="6662" width="12.75" style="1873" customWidth="1"/>
    <col min="6663" max="6663" width="6.5" style="1873" customWidth="1"/>
    <col min="6664" max="6672" width="9" style="1873"/>
    <col min="6673" max="6673" width="2.375" style="1873" customWidth="1"/>
    <col min="6674" max="6912" width="9" style="1873"/>
    <col min="6913" max="6913" width="3.625" style="1873" customWidth="1"/>
    <col min="6914" max="6914" width="30" style="1873" customWidth="1"/>
    <col min="6915" max="6918" width="12.75" style="1873" customWidth="1"/>
    <col min="6919" max="6919" width="6.5" style="1873" customWidth="1"/>
    <col min="6920" max="6928" width="9" style="1873"/>
    <col min="6929" max="6929" width="2.375" style="1873" customWidth="1"/>
    <col min="6930" max="7168" width="9" style="1873"/>
    <col min="7169" max="7169" width="3.625" style="1873" customWidth="1"/>
    <col min="7170" max="7170" width="30" style="1873" customWidth="1"/>
    <col min="7171" max="7174" width="12.75" style="1873" customWidth="1"/>
    <col min="7175" max="7175" width="6.5" style="1873" customWidth="1"/>
    <col min="7176" max="7184" width="9" style="1873"/>
    <col min="7185" max="7185" width="2.375" style="1873" customWidth="1"/>
    <col min="7186" max="7424" width="9" style="1873"/>
    <col min="7425" max="7425" width="3.625" style="1873" customWidth="1"/>
    <col min="7426" max="7426" width="30" style="1873" customWidth="1"/>
    <col min="7427" max="7430" width="12.75" style="1873" customWidth="1"/>
    <col min="7431" max="7431" width="6.5" style="1873" customWidth="1"/>
    <col min="7432" max="7440" width="9" style="1873"/>
    <col min="7441" max="7441" width="2.375" style="1873" customWidth="1"/>
    <col min="7442" max="7680" width="9" style="1873"/>
    <col min="7681" max="7681" width="3.625" style="1873" customWidth="1"/>
    <col min="7682" max="7682" width="30" style="1873" customWidth="1"/>
    <col min="7683" max="7686" width="12.75" style="1873" customWidth="1"/>
    <col min="7687" max="7687" width="6.5" style="1873" customWidth="1"/>
    <col min="7688" max="7696" width="9" style="1873"/>
    <col min="7697" max="7697" width="2.375" style="1873" customWidth="1"/>
    <col min="7698" max="7936" width="9" style="1873"/>
    <col min="7937" max="7937" width="3.625" style="1873" customWidth="1"/>
    <col min="7938" max="7938" width="30" style="1873" customWidth="1"/>
    <col min="7939" max="7942" width="12.75" style="1873" customWidth="1"/>
    <col min="7943" max="7943" width="6.5" style="1873" customWidth="1"/>
    <col min="7944" max="7952" width="9" style="1873"/>
    <col min="7953" max="7953" width="2.375" style="1873" customWidth="1"/>
    <col min="7954" max="8192" width="9" style="1873"/>
    <col min="8193" max="8193" width="3.625" style="1873" customWidth="1"/>
    <col min="8194" max="8194" width="30" style="1873" customWidth="1"/>
    <col min="8195" max="8198" width="12.75" style="1873" customWidth="1"/>
    <col min="8199" max="8199" width="6.5" style="1873" customWidth="1"/>
    <col min="8200" max="8208" width="9" style="1873"/>
    <col min="8209" max="8209" width="2.375" style="1873" customWidth="1"/>
    <col min="8210" max="8448" width="9" style="1873"/>
    <col min="8449" max="8449" width="3.625" style="1873" customWidth="1"/>
    <col min="8450" max="8450" width="30" style="1873" customWidth="1"/>
    <col min="8451" max="8454" width="12.75" style="1873" customWidth="1"/>
    <col min="8455" max="8455" width="6.5" style="1873" customWidth="1"/>
    <col min="8456" max="8464" width="9" style="1873"/>
    <col min="8465" max="8465" width="2.375" style="1873" customWidth="1"/>
    <col min="8466" max="8704" width="9" style="1873"/>
    <col min="8705" max="8705" width="3.625" style="1873" customWidth="1"/>
    <col min="8706" max="8706" width="30" style="1873" customWidth="1"/>
    <col min="8707" max="8710" width="12.75" style="1873" customWidth="1"/>
    <col min="8711" max="8711" width="6.5" style="1873" customWidth="1"/>
    <col min="8712" max="8720" width="9" style="1873"/>
    <col min="8721" max="8721" width="2.375" style="1873" customWidth="1"/>
    <col min="8722" max="8960" width="9" style="1873"/>
    <col min="8961" max="8961" width="3.625" style="1873" customWidth="1"/>
    <col min="8962" max="8962" width="30" style="1873" customWidth="1"/>
    <col min="8963" max="8966" width="12.75" style="1873" customWidth="1"/>
    <col min="8967" max="8967" width="6.5" style="1873" customWidth="1"/>
    <col min="8968" max="8976" width="9" style="1873"/>
    <col min="8977" max="8977" width="2.375" style="1873" customWidth="1"/>
    <col min="8978" max="9216" width="9" style="1873"/>
    <col min="9217" max="9217" width="3.625" style="1873" customWidth="1"/>
    <col min="9218" max="9218" width="30" style="1873" customWidth="1"/>
    <col min="9219" max="9222" width="12.75" style="1873" customWidth="1"/>
    <col min="9223" max="9223" width="6.5" style="1873" customWidth="1"/>
    <col min="9224" max="9232" width="9" style="1873"/>
    <col min="9233" max="9233" width="2.375" style="1873" customWidth="1"/>
    <col min="9234" max="9472" width="9" style="1873"/>
    <col min="9473" max="9473" width="3.625" style="1873" customWidth="1"/>
    <col min="9474" max="9474" width="30" style="1873" customWidth="1"/>
    <col min="9475" max="9478" width="12.75" style="1873" customWidth="1"/>
    <col min="9479" max="9479" width="6.5" style="1873" customWidth="1"/>
    <col min="9480" max="9488" width="9" style="1873"/>
    <col min="9489" max="9489" width="2.375" style="1873" customWidth="1"/>
    <col min="9490" max="9728" width="9" style="1873"/>
    <col min="9729" max="9729" width="3.625" style="1873" customWidth="1"/>
    <col min="9730" max="9730" width="30" style="1873" customWidth="1"/>
    <col min="9731" max="9734" width="12.75" style="1873" customWidth="1"/>
    <col min="9735" max="9735" width="6.5" style="1873" customWidth="1"/>
    <col min="9736" max="9744" width="9" style="1873"/>
    <col min="9745" max="9745" width="2.375" style="1873" customWidth="1"/>
    <col min="9746" max="9984" width="9" style="1873"/>
    <col min="9985" max="9985" width="3.625" style="1873" customWidth="1"/>
    <col min="9986" max="9986" width="30" style="1873" customWidth="1"/>
    <col min="9987" max="9990" width="12.75" style="1873" customWidth="1"/>
    <col min="9991" max="9991" width="6.5" style="1873" customWidth="1"/>
    <col min="9992" max="10000" width="9" style="1873"/>
    <col min="10001" max="10001" width="2.375" style="1873" customWidth="1"/>
    <col min="10002" max="10240" width="9" style="1873"/>
    <col min="10241" max="10241" width="3.625" style="1873" customWidth="1"/>
    <col min="10242" max="10242" width="30" style="1873" customWidth="1"/>
    <col min="10243" max="10246" width="12.75" style="1873" customWidth="1"/>
    <col min="10247" max="10247" width="6.5" style="1873" customWidth="1"/>
    <col min="10248" max="10256" width="9" style="1873"/>
    <col min="10257" max="10257" width="2.375" style="1873" customWidth="1"/>
    <col min="10258" max="10496" width="9" style="1873"/>
    <col min="10497" max="10497" width="3.625" style="1873" customWidth="1"/>
    <col min="10498" max="10498" width="30" style="1873" customWidth="1"/>
    <col min="10499" max="10502" width="12.75" style="1873" customWidth="1"/>
    <col min="10503" max="10503" width="6.5" style="1873" customWidth="1"/>
    <col min="10504" max="10512" width="9" style="1873"/>
    <col min="10513" max="10513" width="2.375" style="1873" customWidth="1"/>
    <col min="10514" max="10752" width="9" style="1873"/>
    <col min="10753" max="10753" width="3.625" style="1873" customWidth="1"/>
    <col min="10754" max="10754" width="30" style="1873" customWidth="1"/>
    <col min="10755" max="10758" width="12.75" style="1873" customWidth="1"/>
    <col min="10759" max="10759" width="6.5" style="1873" customWidth="1"/>
    <col min="10760" max="10768" width="9" style="1873"/>
    <col min="10769" max="10769" width="2.375" style="1873" customWidth="1"/>
    <col min="10770" max="11008" width="9" style="1873"/>
    <col min="11009" max="11009" width="3.625" style="1873" customWidth="1"/>
    <col min="11010" max="11010" width="30" style="1873" customWidth="1"/>
    <col min="11011" max="11014" width="12.75" style="1873" customWidth="1"/>
    <col min="11015" max="11015" width="6.5" style="1873" customWidth="1"/>
    <col min="11016" max="11024" width="9" style="1873"/>
    <col min="11025" max="11025" width="2.375" style="1873" customWidth="1"/>
    <col min="11026" max="11264" width="9" style="1873"/>
    <col min="11265" max="11265" width="3.625" style="1873" customWidth="1"/>
    <col min="11266" max="11266" width="30" style="1873" customWidth="1"/>
    <col min="11267" max="11270" width="12.75" style="1873" customWidth="1"/>
    <col min="11271" max="11271" width="6.5" style="1873" customWidth="1"/>
    <col min="11272" max="11280" width="9" style="1873"/>
    <col min="11281" max="11281" width="2.375" style="1873" customWidth="1"/>
    <col min="11282" max="11520" width="9" style="1873"/>
    <col min="11521" max="11521" width="3.625" style="1873" customWidth="1"/>
    <col min="11522" max="11522" width="30" style="1873" customWidth="1"/>
    <col min="11523" max="11526" width="12.75" style="1873" customWidth="1"/>
    <col min="11527" max="11527" width="6.5" style="1873" customWidth="1"/>
    <col min="11528" max="11536" width="9" style="1873"/>
    <col min="11537" max="11537" width="2.375" style="1873" customWidth="1"/>
    <col min="11538" max="11776" width="9" style="1873"/>
    <col min="11777" max="11777" width="3.625" style="1873" customWidth="1"/>
    <col min="11778" max="11778" width="30" style="1873" customWidth="1"/>
    <col min="11779" max="11782" width="12.75" style="1873" customWidth="1"/>
    <col min="11783" max="11783" width="6.5" style="1873" customWidth="1"/>
    <col min="11784" max="11792" width="9" style="1873"/>
    <col min="11793" max="11793" width="2.375" style="1873" customWidth="1"/>
    <col min="11794" max="12032" width="9" style="1873"/>
    <col min="12033" max="12033" width="3.625" style="1873" customWidth="1"/>
    <col min="12034" max="12034" width="30" style="1873" customWidth="1"/>
    <col min="12035" max="12038" width="12.75" style="1873" customWidth="1"/>
    <col min="12039" max="12039" width="6.5" style="1873" customWidth="1"/>
    <col min="12040" max="12048" width="9" style="1873"/>
    <col min="12049" max="12049" width="2.375" style="1873" customWidth="1"/>
    <col min="12050" max="12288" width="9" style="1873"/>
    <col min="12289" max="12289" width="3.625" style="1873" customWidth="1"/>
    <col min="12290" max="12290" width="30" style="1873" customWidth="1"/>
    <col min="12291" max="12294" width="12.75" style="1873" customWidth="1"/>
    <col min="12295" max="12295" width="6.5" style="1873" customWidth="1"/>
    <col min="12296" max="12304" width="9" style="1873"/>
    <col min="12305" max="12305" width="2.375" style="1873" customWidth="1"/>
    <col min="12306" max="12544" width="9" style="1873"/>
    <col min="12545" max="12545" width="3.625" style="1873" customWidth="1"/>
    <col min="12546" max="12546" width="30" style="1873" customWidth="1"/>
    <col min="12547" max="12550" width="12.75" style="1873" customWidth="1"/>
    <col min="12551" max="12551" width="6.5" style="1873" customWidth="1"/>
    <col min="12552" max="12560" width="9" style="1873"/>
    <col min="12561" max="12561" width="2.375" style="1873" customWidth="1"/>
    <col min="12562" max="12800" width="9" style="1873"/>
    <col min="12801" max="12801" width="3.625" style="1873" customWidth="1"/>
    <col min="12802" max="12802" width="30" style="1873" customWidth="1"/>
    <col min="12803" max="12806" width="12.75" style="1873" customWidth="1"/>
    <col min="12807" max="12807" width="6.5" style="1873" customWidth="1"/>
    <col min="12808" max="12816" width="9" style="1873"/>
    <col min="12817" max="12817" width="2.375" style="1873" customWidth="1"/>
    <col min="12818" max="13056" width="9" style="1873"/>
    <col min="13057" max="13057" width="3.625" style="1873" customWidth="1"/>
    <col min="13058" max="13058" width="30" style="1873" customWidth="1"/>
    <col min="13059" max="13062" width="12.75" style="1873" customWidth="1"/>
    <col min="13063" max="13063" width="6.5" style="1873" customWidth="1"/>
    <col min="13064" max="13072" width="9" style="1873"/>
    <col min="13073" max="13073" width="2.375" style="1873" customWidth="1"/>
    <col min="13074" max="13312" width="9" style="1873"/>
    <col min="13313" max="13313" width="3.625" style="1873" customWidth="1"/>
    <col min="13314" max="13314" width="30" style="1873" customWidth="1"/>
    <col min="13315" max="13318" width="12.75" style="1873" customWidth="1"/>
    <col min="13319" max="13319" width="6.5" style="1873" customWidth="1"/>
    <col min="13320" max="13328" width="9" style="1873"/>
    <col min="13329" max="13329" width="2.375" style="1873" customWidth="1"/>
    <col min="13330" max="13568" width="9" style="1873"/>
    <col min="13569" max="13569" width="3.625" style="1873" customWidth="1"/>
    <col min="13570" max="13570" width="30" style="1873" customWidth="1"/>
    <col min="13571" max="13574" width="12.75" style="1873" customWidth="1"/>
    <col min="13575" max="13575" width="6.5" style="1873" customWidth="1"/>
    <col min="13576" max="13584" width="9" style="1873"/>
    <col min="13585" max="13585" width="2.375" style="1873" customWidth="1"/>
    <col min="13586" max="13824" width="9" style="1873"/>
    <col min="13825" max="13825" width="3.625" style="1873" customWidth="1"/>
    <col min="13826" max="13826" width="30" style="1873" customWidth="1"/>
    <col min="13827" max="13830" width="12.75" style="1873" customWidth="1"/>
    <col min="13831" max="13831" width="6.5" style="1873" customWidth="1"/>
    <col min="13832" max="13840" width="9" style="1873"/>
    <col min="13841" max="13841" width="2.375" style="1873" customWidth="1"/>
    <col min="13842" max="14080" width="9" style="1873"/>
    <col min="14081" max="14081" width="3.625" style="1873" customWidth="1"/>
    <col min="14082" max="14082" width="30" style="1873" customWidth="1"/>
    <col min="14083" max="14086" width="12.75" style="1873" customWidth="1"/>
    <col min="14087" max="14087" width="6.5" style="1873" customWidth="1"/>
    <col min="14088" max="14096" width="9" style="1873"/>
    <col min="14097" max="14097" width="2.375" style="1873" customWidth="1"/>
    <col min="14098" max="14336" width="9" style="1873"/>
    <col min="14337" max="14337" width="3.625" style="1873" customWidth="1"/>
    <col min="14338" max="14338" width="30" style="1873" customWidth="1"/>
    <col min="14339" max="14342" width="12.75" style="1873" customWidth="1"/>
    <col min="14343" max="14343" width="6.5" style="1873" customWidth="1"/>
    <col min="14344" max="14352" width="9" style="1873"/>
    <col min="14353" max="14353" width="2.375" style="1873" customWidth="1"/>
    <col min="14354" max="14592" width="9" style="1873"/>
    <col min="14593" max="14593" width="3.625" style="1873" customWidth="1"/>
    <col min="14594" max="14594" width="30" style="1873" customWidth="1"/>
    <col min="14595" max="14598" width="12.75" style="1873" customWidth="1"/>
    <col min="14599" max="14599" width="6.5" style="1873" customWidth="1"/>
    <col min="14600" max="14608" width="9" style="1873"/>
    <col min="14609" max="14609" width="2.375" style="1873" customWidth="1"/>
    <col min="14610" max="14848" width="9" style="1873"/>
    <col min="14849" max="14849" width="3.625" style="1873" customWidth="1"/>
    <col min="14850" max="14850" width="30" style="1873" customWidth="1"/>
    <col min="14851" max="14854" width="12.75" style="1873" customWidth="1"/>
    <col min="14855" max="14855" width="6.5" style="1873" customWidth="1"/>
    <col min="14856" max="14864" width="9" style="1873"/>
    <col min="14865" max="14865" width="2.375" style="1873" customWidth="1"/>
    <col min="14866" max="15104" width="9" style="1873"/>
    <col min="15105" max="15105" width="3.625" style="1873" customWidth="1"/>
    <col min="15106" max="15106" width="30" style="1873" customWidth="1"/>
    <col min="15107" max="15110" width="12.75" style="1873" customWidth="1"/>
    <col min="15111" max="15111" width="6.5" style="1873" customWidth="1"/>
    <col min="15112" max="15120" width="9" style="1873"/>
    <col min="15121" max="15121" width="2.375" style="1873" customWidth="1"/>
    <col min="15122" max="15360" width="9" style="1873"/>
    <col min="15361" max="15361" width="3.625" style="1873" customWidth="1"/>
    <col min="15362" max="15362" width="30" style="1873" customWidth="1"/>
    <col min="15363" max="15366" width="12.75" style="1873" customWidth="1"/>
    <col min="15367" max="15367" width="6.5" style="1873" customWidth="1"/>
    <col min="15368" max="15376" width="9" style="1873"/>
    <col min="15377" max="15377" width="2.375" style="1873" customWidth="1"/>
    <col min="15378" max="15616" width="9" style="1873"/>
    <col min="15617" max="15617" width="3.625" style="1873" customWidth="1"/>
    <col min="15618" max="15618" width="30" style="1873" customWidth="1"/>
    <col min="15619" max="15622" width="12.75" style="1873" customWidth="1"/>
    <col min="15623" max="15623" width="6.5" style="1873" customWidth="1"/>
    <col min="15624" max="15632" width="9" style="1873"/>
    <col min="15633" max="15633" width="2.375" style="1873" customWidth="1"/>
    <col min="15634" max="15872" width="9" style="1873"/>
    <col min="15873" max="15873" width="3.625" style="1873" customWidth="1"/>
    <col min="15874" max="15874" width="30" style="1873" customWidth="1"/>
    <col min="15875" max="15878" width="12.75" style="1873" customWidth="1"/>
    <col min="15879" max="15879" width="6.5" style="1873" customWidth="1"/>
    <col min="15880" max="15888" width="9" style="1873"/>
    <col min="15889" max="15889" width="2.375" style="1873" customWidth="1"/>
    <col min="15890" max="16128" width="9" style="1873"/>
    <col min="16129" max="16129" width="3.625" style="1873" customWidth="1"/>
    <col min="16130" max="16130" width="30" style="1873" customWidth="1"/>
    <col min="16131" max="16134" width="12.75" style="1873" customWidth="1"/>
    <col min="16135" max="16135" width="6.5" style="1873" customWidth="1"/>
    <col min="16136" max="16144" width="9" style="1873"/>
    <col min="16145" max="16145" width="2.375" style="1873" customWidth="1"/>
    <col min="16146" max="16384" width="9" style="1873"/>
  </cols>
  <sheetData>
    <row r="1" spans="1:7">
      <c r="A1" s="2683" t="s">
        <v>3300</v>
      </c>
      <c r="B1" s="2814"/>
      <c r="C1" s="2814"/>
      <c r="D1" s="2814"/>
      <c r="E1" s="2814"/>
      <c r="F1" s="2814"/>
      <c r="G1" s="3365"/>
    </row>
    <row r="2" spans="1:7">
      <c r="A2" s="2509" t="s">
        <v>1</v>
      </c>
      <c r="B2" s="1518"/>
      <c r="C2" s="1518"/>
      <c r="D2" s="1518"/>
      <c r="E2" s="1518"/>
      <c r="F2" s="1518"/>
      <c r="G2" s="2688"/>
    </row>
    <row r="3" spans="1:7" ht="10.35" customHeight="1">
      <c r="A3" s="1849" t="s">
        <v>65</v>
      </c>
      <c r="B3" s="2296" t="s">
        <v>3301</v>
      </c>
      <c r="C3" s="2296"/>
      <c r="D3" s="2296"/>
      <c r="E3" s="2296"/>
      <c r="F3" s="2296"/>
      <c r="G3" s="1854"/>
    </row>
    <row r="4" spans="1:7" ht="10.35" customHeight="1">
      <c r="A4" s="2395" t="s">
        <v>3302</v>
      </c>
      <c r="B4" s="2296"/>
      <c r="C4" s="2296"/>
      <c r="D4" s="2296"/>
      <c r="E4" s="2296"/>
      <c r="F4" s="2296"/>
      <c r="G4" s="1854"/>
    </row>
    <row r="5" spans="1:7" ht="10.35" customHeight="1">
      <c r="A5" s="2395" t="s">
        <v>3303</v>
      </c>
      <c r="B5" s="2296"/>
      <c r="C5" s="2296"/>
      <c r="D5" s="2296"/>
      <c r="E5" s="2296"/>
      <c r="F5" s="2296"/>
      <c r="G5" s="1854"/>
    </row>
    <row r="6" spans="1:7" ht="10.35" customHeight="1">
      <c r="A6" s="2395" t="s">
        <v>3304</v>
      </c>
      <c r="B6" s="2296"/>
      <c r="C6" s="2296"/>
      <c r="D6" s="2296"/>
      <c r="E6" s="2296"/>
      <c r="F6" s="2296"/>
      <c r="G6" s="1854"/>
    </row>
    <row r="7" spans="1:7" ht="10.35" customHeight="1">
      <c r="A7" s="2395" t="s">
        <v>3305</v>
      </c>
      <c r="B7" s="2296"/>
      <c r="C7" s="2296"/>
      <c r="D7" s="2296"/>
      <c r="E7" s="2296"/>
      <c r="F7" s="2296"/>
      <c r="G7" s="1854"/>
    </row>
    <row r="8" spans="1:7" ht="10.35" customHeight="1">
      <c r="A8" s="2395" t="s">
        <v>3306</v>
      </c>
      <c r="B8" s="2296"/>
      <c r="C8" s="2296"/>
      <c r="D8" s="2296"/>
      <c r="E8" s="2296"/>
      <c r="F8" s="2296"/>
      <c r="G8" s="1854"/>
    </row>
    <row r="9" spans="1:7" ht="10.35" customHeight="1">
      <c r="A9" s="1849" t="s">
        <v>67</v>
      </c>
      <c r="B9" s="2296" t="s">
        <v>3307</v>
      </c>
      <c r="C9" s="2296"/>
      <c r="D9" s="2296"/>
      <c r="E9" s="2296"/>
      <c r="F9" s="2296"/>
      <c r="G9" s="1854"/>
    </row>
    <row r="10" spans="1:7" ht="10.35" customHeight="1">
      <c r="A10" s="2395" t="s">
        <v>3308</v>
      </c>
      <c r="B10" s="2296"/>
      <c r="C10" s="2296"/>
      <c r="D10" s="2296"/>
      <c r="E10" s="2296"/>
      <c r="F10" s="2296"/>
      <c r="G10" s="1854"/>
    </row>
    <row r="11" spans="1:7" ht="10.35" customHeight="1">
      <c r="A11" s="2395" t="s">
        <v>3309</v>
      </c>
      <c r="B11" s="2296"/>
      <c r="C11" s="2296"/>
      <c r="D11" s="2296"/>
      <c r="E11" s="2296"/>
      <c r="F11" s="2296"/>
      <c r="G11" s="1854"/>
    </row>
    <row r="12" spans="1:7" ht="10.35" customHeight="1">
      <c r="A12" s="2395" t="s">
        <v>3310</v>
      </c>
      <c r="B12" s="2296"/>
      <c r="C12" s="2296"/>
      <c r="D12" s="2296"/>
      <c r="E12" s="2296"/>
      <c r="F12" s="2296"/>
      <c r="G12" s="1854"/>
    </row>
    <row r="13" spans="1:7" ht="10.35" customHeight="1">
      <c r="A13" s="2395" t="s">
        <v>3311</v>
      </c>
      <c r="B13" s="2296"/>
      <c r="C13" s="2296"/>
      <c r="D13" s="2296"/>
      <c r="E13" s="2296"/>
      <c r="F13" s="2296"/>
      <c r="G13" s="1854"/>
    </row>
    <row r="14" spans="1:7" ht="10.35" customHeight="1">
      <c r="A14" s="2395" t="s">
        <v>3312</v>
      </c>
      <c r="B14" s="2296"/>
      <c r="C14" s="2296"/>
      <c r="D14" s="2296"/>
      <c r="E14" s="2296"/>
      <c r="F14" s="2296"/>
      <c r="G14" s="1854"/>
    </row>
    <row r="15" spans="1:7" ht="10.35" customHeight="1">
      <c r="A15" s="1849" t="s">
        <v>68</v>
      </c>
      <c r="B15" s="2296" t="s">
        <v>3313</v>
      </c>
      <c r="C15" s="2296"/>
      <c r="D15" s="2296"/>
      <c r="E15" s="2296"/>
      <c r="F15" s="2296"/>
      <c r="G15" s="1854"/>
    </row>
    <row r="16" spans="1:7" ht="10.35" customHeight="1">
      <c r="A16" s="1849" t="s">
        <v>69</v>
      </c>
      <c r="B16" s="2296" t="s">
        <v>2683</v>
      </c>
      <c r="C16" s="2296"/>
      <c r="D16" s="2296"/>
      <c r="E16" s="2296"/>
      <c r="F16" s="2296"/>
      <c r="G16" s="1854"/>
    </row>
    <row r="17" spans="1:7" ht="10.35" customHeight="1">
      <c r="A17" s="1849" t="s">
        <v>70</v>
      </c>
      <c r="B17" s="2296" t="s">
        <v>3314</v>
      </c>
      <c r="C17" s="2296"/>
      <c r="D17" s="2296"/>
      <c r="E17" s="2296"/>
      <c r="F17" s="2296"/>
      <c r="G17" s="1854"/>
    </row>
    <row r="18" spans="1:7" ht="10.35" customHeight="1">
      <c r="A18" s="2395" t="s">
        <v>3315</v>
      </c>
      <c r="B18" s="2296"/>
      <c r="C18" s="2296"/>
      <c r="D18" s="2296"/>
      <c r="E18" s="2296"/>
      <c r="F18" s="2296"/>
      <c r="G18" s="1854"/>
    </row>
    <row r="19" spans="1:7" ht="10.35" customHeight="1">
      <c r="A19" s="2395" t="s">
        <v>3316</v>
      </c>
      <c r="B19" s="2296"/>
      <c r="C19" s="2296"/>
      <c r="D19" s="2296"/>
      <c r="E19" s="2296"/>
      <c r="F19" s="2296"/>
      <c r="G19" s="1854"/>
    </row>
    <row r="20" spans="1:7" ht="10.35" customHeight="1">
      <c r="A20" s="2395" t="s">
        <v>3317</v>
      </c>
      <c r="B20" s="2296"/>
      <c r="C20" s="2296"/>
      <c r="D20" s="2296"/>
      <c r="E20" s="2296"/>
      <c r="F20" s="2296"/>
      <c r="G20" s="1854"/>
    </row>
    <row r="21" spans="1:7" ht="10.35" customHeight="1">
      <c r="A21" s="1849" t="s">
        <v>514</v>
      </c>
      <c r="B21" s="2296" t="s">
        <v>3318</v>
      </c>
      <c r="C21" s="2296"/>
      <c r="D21" s="2296"/>
      <c r="E21" s="2296"/>
      <c r="F21" s="2296"/>
      <c r="G21" s="1854"/>
    </row>
    <row r="22" spans="1:7" ht="10.35" customHeight="1">
      <c r="A22" s="2395" t="s">
        <v>3319</v>
      </c>
      <c r="B22" s="2296"/>
      <c r="C22" s="2296"/>
      <c r="D22" s="2296"/>
      <c r="E22" s="2296"/>
      <c r="F22" s="2296"/>
      <c r="G22" s="1854"/>
    </row>
    <row r="23" spans="1:7">
      <c r="A23" s="1433" t="s">
        <v>2690</v>
      </c>
      <c r="B23" s="2404"/>
      <c r="C23" s="2404"/>
      <c r="D23" s="2404"/>
      <c r="E23" s="2404"/>
      <c r="F23" s="2404"/>
      <c r="G23" s="2918"/>
    </row>
    <row r="24" spans="1:7">
      <c r="A24" s="3155"/>
      <c r="B24" s="3155"/>
      <c r="C24" s="3155"/>
      <c r="E24" s="2813"/>
      <c r="F24" s="1860" t="s">
        <v>2691</v>
      </c>
      <c r="G24" s="3155"/>
    </row>
    <row r="25" spans="1:7">
      <c r="A25" s="1856" t="s">
        <v>7</v>
      </c>
      <c r="B25" s="1856"/>
      <c r="C25" s="1860"/>
      <c r="D25" s="1860" t="s">
        <v>2692</v>
      </c>
      <c r="E25" s="2550"/>
      <c r="F25" s="1860" t="s">
        <v>2693</v>
      </c>
      <c r="G25" s="1856" t="s">
        <v>7</v>
      </c>
    </row>
    <row r="26" spans="1:7">
      <c r="A26" s="1856" t="s">
        <v>12</v>
      </c>
      <c r="B26" s="1872" t="s">
        <v>2578</v>
      </c>
      <c r="C26" s="1860" t="s">
        <v>2694</v>
      </c>
      <c r="D26" s="1860" t="s">
        <v>2695</v>
      </c>
      <c r="E26" s="1860" t="s">
        <v>2696</v>
      </c>
      <c r="F26" s="1860" t="s">
        <v>2697</v>
      </c>
      <c r="G26" s="1856" t="s">
        <v>12</v>
      </c>
    </row>
    <row r="27" spans="1:7">
      <c r="A27" s="1856"/>
      <c r="B27" s="1867" t="s">
        <v>21</v>
      </c>
      <c r="C27" s="1867" t="s">
        <v>22</v>
      </c>
      <c r="D27" s="1860" t="s">
        <v>23</v>
      </c>
      <c r="E27" s="1860" t="s">
        <v>168</v>
      </c>
      <c r="F27" s="1871" t="s">
        <v>24</v>
      </c>
      <c r="G27" s="1856"/>
    </row>
    <row r="28" spans="1:7" ht="9.9499999999999993" customHeight="1">
      <c r="A28" s="2738">
        <v>1</v>
      </c>
      <c r="B28" s="2818" t="s">
        <v>630</v>
      </c>
      <c r="C28" s="1878"/>
      <c r="D28" s="1878"/>
      <c r="E28" s="1878"/>
      <c r="F28" s="1878"/>
      <c r="G28" s="2738">
        <v>1</v>
      </c>
    </row>
    <row r="29" spans="1:7" ht="9.9499999999999993" customHeight="1">
      <c r="A29" s="2738">
        <v>2</v>
      </c>
      <c r="B29" s="1878"/>
      <c r="C29" s="3143"/>
      <c r="D29" s="3143"/>
      <c r="E29" s="3143"/>
      <c r="F29" s="1878"/>
      <c r="G29" s="2738">
        <v>2</v>
      </c>
    </row>
    <row r="30" spans="1:7" ht="9.9499999999999993" customHeight="1">
      <c r="A30" s="2738">
        <v>3</v>
      </c>
      <c r="B30" s="1878"/>
      <c r="C30" s="3143"/>
      <c r="D30" s="3143"/>
      <c r="E30" s="3143"/>
      <c r="F30" s="1878"/>
      <c r="G30" s="2738">
        <v>3</v>
      </c>
    </row>
    <row r="31" spans="1:7" ht="9.9499999999999993" customHeight="1">
      <c r="A31" s="2738">
        <v>4</v>
      </c>
      <c r="B31" s="1878"/>
      <c r="C31" s="1878"/>
      <c r="D31" s="1878"/>
      <c r="E31" s="1878"/>
      <c r="F31" s="1878"/>
      <c r="G31" s="2738">
        <v>4</v>
      </c>
    </row>
    <row r="32" spans="1:7" ht="9.9499999999999993" customHeight="1">
      <c r="A32" s="2738">
        <v>5</v>
      </c>
      <c r="B32" s="1878"/>
      <c r="C32" s="1878"/>
      <c r="D32" s="1878"/>
      <c r="E32" s="1878"/>
      <c r="F32" s="1878"/>
      <c r="G32" s="2738">
        <v>5</v>
      </c>
    </row>
    <row r="33" spans="1:7" ht="9.9499999999999993" customHeight="1">
      <c r="A33" s="2738">
        <v>6</v>
      </c>
      <c r="B33" s="2818" t="s">
        <v>434</v>
      </c>
      <c r="C33" s="1878"/>
      <c r="D33" s="1878"/>
      <c r="E33" s="1878"/>
      <c r="F33" s="1878"/>
      <c r="G33" s="2738">
        <v>6</v>
      </c>
    </row>
    <row r="34" spans="1:7" ht="9.9499999999999993" customHeight="1">
      <c r="A34" s="2738">
        <v>7</v>
      </c>
      <c r="B34" s="1878"/>
      <c r="C34" s="1878"/>
      <c r="D34" s="1878"/>
      <c r="E34" s="1878"/>
      <c r="F34" s="1878"/>
      <c r="G34" s="2738">
        <v>7</v>
      </c>
    </row>
    <row r="35" spans="1:7" ht="9.9499999999999993" customHeight="1">
      <c r="A35" s="2738">
        <v>8</v>
      </c>
      <c r="B35" s="1878"/>
      <c r="C35" s="1878"/>
      <c r="D35" s="1878"/>
      <c r="E35" s="1878"/>
      <c r="F35" s="1878"/>
      <c r="G35" s="2738">
        <v>8</v>
      </c>
    </row>
    <row r="36" spans="1:7" ht="9.9499999999999993" customHeight="1">
      <c r="A36" s="2738">
        <v>9</v>
      </c>
      <c r="B36" s="1878"/>
      <c r="C36" s="1878"/>
      <c r="D36" s="1878"/>
      <c r="E36" s="1878"/>
      <c r="F36" s="1878"/>
      <c r="G36" s="2738">
        <v>9</v>
      </c>
    </row>
    <row r="37" spans="1:7" ht="9.9499999999999993" customHeight="1">
      <c r="A37" s="2738">
        <v>10</v>
      </c>
      <c r="B37" s="1878"/>
      <c r="C37" s="1878"/>
      <c r="D37" s="1878"/>
      <c r="E37" s="1878"/>
      <c r="F37" s="1878"/>
      <c r="G37" s="2738">
        <v>10</v>
      </c>
    </row>
    <row r="38" spans="1:7" ht="9.9499999999999993" customHeight="1">
      <c r="A38" s="2738">
        <v>11</v>
      </c>
      <c r="B38" s="2818" t="s">
        <v>2653</v>
      </c>
      <c r="C38" s="1878"/>
      <c r="D38" s="1878"/>
      <c r="E38" s="1878"/>
      <c r="F38" s="1878"/>
      <c r="G38" s="2738">
        <v>11</v>
      </c>
    </row>
    <row r="39" spans="1:7" ht="9.9499999999999993" customHeight="1">
      <c r="A39" s="2738">
        <v>12</v>
      </c>
      <c r="B39" s="1878"/>
      <c r="C39" s="1878"/>
      <c r="D39" s="1878"/>
      <c r="E39" s="1878"/>
      <c r="F39" s="1878"/>
      <c r="G39" s="2738">
        <v>12</v>
      </c>
    </row>
    <row r="40" spans="1:7" ht="9.9499999999999993" customHeight="1">
      <c r="A40" s="2738">
        <v>13</v>
      </c>
      <c r="B40" s="1878"/>
      <c r="C40" s="1878"/>
      <c r="D40" s="1878"/>
      <c r="E40" s="1878"/>
      <c r="F40" s="1878"/>
      <c r="G40" s="2738">
        <v>13</v>
      </c>
    </row>
    <row r="41" spans="1:7" ht="9.9499999999999993" customHeight="1">
      <c r="A41" s="2738">
        <v>14</v>
      </c>
      <c r="B41" s="1878"/>
      <c r="C41" s="1878"/>
      <c r="D41" s="1878"/>
      <c r="E41" s="1878"/>
      <c r="F41" s="1878"/>
      <c r="G41" s="2738">
        <v>14</v>
      </c>
    </row>
    <row r="42" spans="1:7" ht="9.9499999999999993" customHeight="1">
      <c r="A42" s="2738">
        <v>15</v>
      </c>
      <c r="B42" s="2818" t="s">
        <v>2039</v>
      </c>
      <c r="C42" s="1878"/>
      <c r="D42" s="1878"/>
      <c r="E42" s="1878"/>
      <c r="F42" s="1878"/>
      <c r="G42" s="2738">
        <v>15</v>
      </c>
    </row>
    <row r="43" spans="1:7" ht="9.9499999999999993" customHeight="1">
      <c r="A43" s="2738">
        <v>16</v>
      </c>
      <c r="B43" s="1878"/>
      <c r="C43" s="1878"/>
      <c r="D43" s="1878"/>
      <c r="E43" s="1878"/>
      <c r="F43" s="1878"/>
      <c r="G43" s="2738">
        <v>16</v>
      </c>
    </row>
    <row r="44" spans="1:7" ht="9.9499999999999993" customHeight="1">
      <c r="A44" s="2738">
        <v>17</v>
      </c>
      <c r="B44" s="1878"/>
      <c r="C44" s="1878"/>
      <c r="D44" s="1878"/>
      <c r="E44" s="1878"/>
      <c r="F44" s="1878"/>
      <c r="G44" s="2738">
        <v>17</v>
      </c>
    </row>
    <row r="45" spans="1:7" ht="9.9499999999999993" customHeight="1">
      <c r="A45" s="2738">
        <v>18</v>
      </c>
      <c r="B45" s="1878"/>
      <c r="C45" s="1878"/>
      <c r="D45" s="1878"/>
      <c r="E45" s="1878"/>
      <c r="F45" s="1878"/>
      <c r="G45" s="2738">
        <v>18</v>
      </c>
    </row>
    <row r="46" spans="1:7" ht="9.9499999999999993" customHeight="1">
      <c r="A46" s="2738">
        <v>19</v>
      </c>
      <c r="B46" s="1383" t="s">
        <v>117</v>
      </c>
      <c r="C46" s="2744">
        <v>0</v>
      </c>
      <c r="D46" s="2507" t="s">
        <v>370</v>
      </c>
      <c r="E46" s="2744">
        <v>0</v>
      </c>
      <c r="F46" s="1878"/>
      <c r="G46" s="2738">
        <v>19</v>
      </c>
    </row>
    <row r="47" spans="1:7" ht="9.9499999999999993" customHeight="1">
      <c r="A47" s="2684" t="s">
        <v>2704</v>
      </c>
      <c r="B47" s="1839"/>
      <c r="C47" s="1839"/>
      <c r="D47" s="1839"/>
      <c r="E47" s="1839"/>
      <c r="F47" s="1839"/>
      <c r="G47" s="1840"/>
    </row>
    <row r="48" spans="1:7" ht="9.9499999999999993" customHeight="1">
      <c r="A48" s="2738">
        <v>20</v>
      </c>
      <c r="B48" s="2557" t="s">
        <v>3320</v>
      </c>
      <c r="C48" s="1878"/>
      <c r="D48" s="1878"/>
      <c r="E48" s="1878"/>
      <c r="F48" s="1878"/>
      <c r="G48" s="2738">
        <v>20</v>
      </c>
    </row>
    <row r="49" spans="1:7" ht="9.9499999999999993" customHeight="1">
      <c r="A49" s="2738">
        <v>21</v>
      </c>
      <c r="B49" s="1878"/>
      <c r="C49" s="3143"/>
      <c r="D49" s="3143"/>
      <c r="E49" s="3143"/>
      <c r="F49" s="1878"/>
      <c r="G49" s="2738">
        <v>21</v>
      </c>
    </row>
    <row r="50" spans="1:7" ht="9.9499999999999993" customHeight="1">
      <c r="A50" s="2738">
        <v>22</v>
      </c>
      <c r="B50" s="1878"/>
      <c r="C50" s="3143"/>
      <c r="D50" s="3143"/>
      <c r="E50" s="3143"/>
      <c r="F50" s="1878"/>
      <c r="G50" s="2738">
        <v>22</v>
      </c>
    </row>
    <row r="51" spans="1:7" ht="9.9499999999999993" customHeight="1">
      <c r="A51" s="2738">
        <v>23</v>
      </c>
      <c r="B51" s="1878"/>
      <c r="C51" s="3143"/>
      <c r="D51" s="3143"/>
      <c r="E51" s="3143"/>
      <c r="F51" s="1878"/>
      <c r="G51" s="2738">
        <v>23</v>
      </c>
    </row>
    <row r="52" spans="1:7" ht="9.9499999999999993" customHeight="1">
      <c r="A52" s="2738">
        <v>24</v>
      </c>
      <c r="B52" s="1878"/>
      <c r="C52" s="3143"/>
      <c r="D52" s="3143"/>
      <c r="E52" s="3143"/>
      <c r="F52" s="1878"/>
      <c r="G52" s="2738">
        <v>24</v>
      </c>
    </row>
    <row r="53" spans="1:7" ht="9.9499999999999993" customHeight="1">
      <c r="A53" s="2738">
        <v>25</v>
      </c>
      <c r="B53" s="1878"/>
      <c r="C53" s="3143"/>
      <c r="D53" s="3143"/>
      <c r="E53" s="3143"/>
      <c r="F53" s="2685"/>
      <c r="G53" s="2738">
        <v>25</v>
      </c>
    </row>
    <row r="54" spans="1:7" ht="9.9499999999999993" customHeight="1">
      <c r="A54" s="2738">
        <v>26</v>
      </c>
      <c r="B54" s="1878"/>
      <c r="C54" s="3143"/>
      <c r="D54" s="3143"/>
      <c r="E54" s="3143"/>
      <c r="F54" s="2685"/>
      <c r="G54" s="2738">
        <v>26</v>
      </c>
    </row>
    <row r="55" spans="1:7" ht="9.9499999999999993" customHeight="1">
      <c r="A55" s="2738">
        <v>27</v>
      </c>
      <c r="B55" s="1878"/>
      <c r="C55" s="3143"/>
      <c r="D55" s="3143"/>
      <c r="E55" s="3143"/>
      <c r="F55" s="2685"/>
      <c r="G55" s="2738">
        <v>27</v>
      </c>
    </row>
    <row r="56" spans="1:7" ht="9.9499999999999993" customHeight="1">
      <c r="A56" s="2738">
        <v>28</v>
      </c>
      <c r="B56" s="1878"/>
      <c r="C56" s="3143"/>
      <c r="D56" s="3143"/>
      <c r="E56" s="3143"/>
      <c r="F56" s="2685"/>
      <c r="G56" s="2738">
        <v>28</v>
      </c>
    </row>
    <row r="57" spans="1:7" ht="9.9499999999999993" customHeight="1">
      <c r="A57" s="2738">
        <v>29</v>
      </c>
      <c r="B57" s="1878"/>
      <c r="C57" s="3143"/>
      <c r="D57" s="3143"/>
      <c r="E57" s="3143"/>
      <c r="F57" s="2685"/>
      <c r="G57" s="2738">
        <v>29</v>
      </c>
    </row>
    <row r="58" spans="1:7" ht="9.9499999999999993" customHeight="1">
      <c r="A58" s="2738">
        <v>30</v>
      </c>
      <c r="B58" s="2746"/>
      <c r="C58" s="2685"/>
      <c r="D58" s="2685"/>
      <c r="E58" s="2685"/>
      <c r="F58" s="2685"/>
      <c r="G58" s="2738">
        <v>30</v>
      </c>
    </row>
    <row r="59" spans="1:7" ht="9.9499999999999993" customHeight="1">
      <c r="A59" s="2738">
        <v>31</v>
      </c>
      <c r="B59" s="2872" t="s">
        <v>434</v>
      </c>
      <c r="C59" s="2685"/>
      <c r="D59" s="2685"/>
      <c r="E59" s="2685"/>
      <c r="F59" s="2685"/>
      <c r="G59" s="2738">
        <v>31</v>
      </c>
    </row>
    <row r="60" spans="1:7" ht="9.9499999999999993" customHeight="1">
      <c r="A60" s="2738">
        <v>32</v>
      </c>
      <c r="B60" s="2872"/>
      <c r="C60" s="2685"/>
      <c r="D60" s="2685"/>
      <c r="E60" s="2685"/>
      <c r="F60" s="2685"/>
      <c r="G60" s="2738">
        <v>32</v>
      </c>
    </row>
    <row r="61" spans="1:7" ht="9.9499999999999993" customHeight="1">
      <c r="A61" s="2738">
        <v>33</v>
      </c>
      <c r="B61" s="2872" t="s">
        <v>2039</v>
      </c>
      <c r="C61" s="2685"/>
      <c r="D61" s="2685"/>
      <c r="E61" s="2685"/>
      <c r="F61" s="2685"/>
      <c r="G61" s="2738">
        <v>33</v>
      </c>
    </row>
    <row r="62" spans="1:7" ht="9.9499999999999993" customHeight="1">
      <c r="A62" s="2738">
        <v>34</v>
      </c>
      <c r="B62" s="1878"/>
      <c r="C62" s="2685"/>
      <c r="D62" s="2685"/>
      <c r="E62" s="2685"/>
      <c r="F62" s="2685"/>
      <c r="G62" s="2738">
        <v>34</v>
      </c>
    </row>
    <row r="63" spans="1:7" ht="9.9499999999999993" customHeight="1">
      <c r="A63" s="2738">
        <v>35</v>
      </c>
      <c r="B63" s="2746"/>
      <c r="C63" s="2685"/>
      <c r="D63" s="2685"/>
      <c r="E63" s="2685"/>
      <c r="F63" s="2685"/>
      <c r="G63" s="2738">
        <v>35</v>
      </c>
    </row>
    <row r="64" spans="1:7" ht="9.9499999999999993" customHeight="1">
      <c r="A64" s="2738">
        <v>36</v>
      </c>
      <c r="B64" s="2872"/>
      <c r="C64" s="2685"/>
      <c r="D64" s="2685"/>
      <c r="E64" s="2685"/>
      <c r="F64" s="2685"/>
      <c r="G64" s="2738">
        <v>36</v>
      </c>
    </row>
    <row r="65" spans="1:11" ht="9.9499999999999993" customHeight="1">
      <c r="A65" s="2738">
        <v>37</v>
      </c>
      <c r="B65" s="2749" t="s">
        <v>3321</v>
      </c>
      <c r="C65" s="2807">
        <v>0</v>
      </c>
      <c r="D65" s="2807" t="s">
        <v>370</v>
      </c>
      <c r="E65" s="2807">
        <v>0</v>
      </c>
      <c r="F65" s="2685"/>
      <c r="G65" s="2738">
        <v>37</v>
      </c>
    </row>
    <row r="66" spans="1:11" ht="9.9499999999999993" customHeight="1">
      <c r="A66" s="2738">
        <v>38</v>
      </c>
      <c r="B66" s="2823" t="s">
        <v>618</v>
      </c>
      <c r="C66" s="2810"/>
      <c r="D66" s="2807"/>
      <c r="E66" s="2807"/>
      <c r="F66" s="2756"/>
      <c r="G66" s="2738">
        <v>38</v>
      </c>
      <c r="J66" s="2769"/>
      <c r="K66" s="2769"/>
    </row>
    <row r="67" spans="1:11" ht="9.9499999999999993" customHeight="1">
      <c r="A67" s="2738">
        <v>39</v>
      </c>
      <c r="B67" s="2749" t="s">
        <v>3322</v>
      </c>
      <c r="C67" s="2807">
        <v>0</v>
      </c>
      <c r="D67" s="2807" t="s">
        <v>370</v>
      </c>
      <c r="E67" s="2807">
        <v>0</v>
      </c>
      <c r="F67" s="2807" t="s">
        <v>370</v>
      </c>
      <c r="G67" s="2738">
        <v>39</v>
      </c>
    </row>
    <row r="68" spans="1:11">
      <c r="A68" s="2560"/>
      <c r="B68" s="2686"/>
      <c r="C68" s="2686"/>
      <c r="D68" s="2686"/>
      <c r="E68" s="2686"/>
      <c r="F68" s="2686"/>
      <c r="G68" s="2061"/>
    </row>
    <row r="69" spans="1:11">
      <c r="A69" s="2560"/>
      <c r="B69" s="2686" t="s">
        <v>3323</v>
      </c>
      <c r="C69" s="2686"/>
      <c r="D69" s="2686"/>
      <c r="E69" s="2686"/>
      <c r="F69" s="2686"/>
      <c r="G69" s="2061"/>
    </row>
    <row r="70" spans="1:11">
      <c r="A70" s="2560"/>
      <c r="B70" s="2686"/>
      <c r="C70" s="2686"/>
      <c r="D70" s="2686"/>
      <c r="E70" s="2686"/>
      <c r="F70" s="2686"/>
      <c r="G70" s="2061"/>
    </row>
    <row r="71" spans="1:11">
      <c r="A71" s="2560"/>
      <c r="B71" s="3144"/>
      <c r="C71" s="2686"/>
      <c r="D71" s="2686"/>
      <c r="E71" s="2686"/>
      <c r="F71" s="2686"/>
      <c r="G71" s="2061"/>
    </row>
    <row r="72" spans="1:11">
      <c r="A72" s="2560"/>
      <c r="B72" s="2768"/>
      <c r="C72" s="2686"/>
      <c r="D72" s="2686"/>
      <c r="E72" s="2686"/>
      <c r="F72" s="2686"/>
      <c r="G72" s="2061"/>
    </row>
    <row r="73" spans="1:11">
      <c r="A73" s="2560"/>
      <c r="B73" s="2686"/>
      <c r="C73" s="2686"/>
      <c r="D73" s="2686"/>
      <c r="E73" s="2686"/>
      <c r="F73" s="2686"/>
      <c r="G73" s="2061"/>
    </row>
    <row r="74" spans="1:11">
      <c r="A74" s="2560"/>
      <c r="B74" s="2686"/>
      <c r="C74" s="2686"/>
      <c r="D74" s="2686"/>
      <c r="E74" s="2686"/>
      <c r="F74" s="2686"/>
      <c r="G74" s="2061"/>
    </row>
    <row r="75" spans="1:11">
      <c r="A75" s="2560"/>
      <c r="B75" s="2686"/>
      <c r="C75" s="2686"/>
      <c r="D75" s="2686"/>
      <c r="E75" s="2686"/>
      <c r="F75" s="2686"/>
      <c r="G75" s="2061"/>
    </row>
    <row r="76" spans="1:11">
      <c r="A76" s="2560"/>
      <c r="B76" s="2686"/>
      <c r="C76" s="2686"/>
      <c r="D76" s="2686"/>
      <c r="E76" s="2686"/>
      <c r="F76" s="2686"/>
      <c r="G76" s="2061"/>
    </row>
    <row r="77" spans="1:11">
      <c r="A77" s="2560"/>
      <c r="B77" s="2686"/>
      <c r="C77" s="2686"/>
      <c r="D77" s="2686"/>
      <c r="E77" s="2686"/>
      <c r="F77" s="2686"/>
      <c r="G77" s="2061"/>
    </row>
    <row r="78" spans="1:11">
      <c r="A78" s="2062"/>
      <c r="B78" s="1652"/>
      <c r="C78" s="1652"/>
      <c r="D78" s="1652"/>
      <c r="E78" s="1652"/>
      <c r="F78" s="1652"/>
      <c r="G78" s="3028"/>
    </row>
  </sheetData>
  <pageMargins left="0.25" right="0.5" top="0.5" bottom="0.5" header="0.25" footer="0.25"/>
  <pageSetup scale="97" orientation="portrait" horizontalDpi="2400" verticalDpi="2400" r:id="rId1"/>
  <headerFooter alignWithMargins="0">
    <oddHeader xml:space="preserve">&amp;L&amp;"Arial,Regular"118&amp;R&amp;"Arial,Regular"Railroad Initials: UPRR  Year: 2013  </oddHeader>
    <oddFooter>&amp;R&amp;"Arial,Regular"PTC Supplement to Railroad Annual Report R-1</oddFooter>
  </headerFooter>
</worksheet>
</file>

<file path=xl/worksheets/sheet102.xml><?xml version="1.0" encoding="utf-8"?>
<worksheet xmlns="http://schemas.openxmlformats.org/spreadsheetml/2006/main" xmlns:r="http://schemas.openxmlformats.org/officeDocument/2006/relationships">
  <sheetPr syncVertical="1" syncRef="A1" transitionEvaluation="1" codeName="Sheet101">
    <pageSetUpPr fitToPage="1"/>
  </sheetPr>
  <dimension ref="A1:J292"/>
  <sheetViews>
    <sheetView showGridLines="0" zoomScaleNormal="100" zoomScaleSheetLayoutView="75" zoomScalePageLayoutView="80" workbookViewId="0">
      <selection sqref="A1:A20"/>
    </sheetView>
  </sheetViews>
  <sheetFormatPr defaultColWidth="0.25" defaultRowHeight="12.75"/>
  <cols>
    <col min="1" max="1" width="4.875" style="2544" customWidth="1"/>
    <col min="2" max="2" width="5.875" style="2544" customWidth="1"/>
    <col min="3" max="3" width="28.875" style="2544" customWidth="1"/>
    <col min="4" max="4" width="36.25" style="2544" customWidth="1"/>
    <col min="5" max="5" width="38.25" style="2544" customWidth="1"/>
    <col min="6" max="6" width="35.625" style="2544" customWidth="1"/>
    <col min="7" max="7" width="40" style="2544" customWidth="1"/>
    <col min="8" max="8" width="5.25" style="577" customWidth="1"/>
    <col min="9" max="9" width="0.25" style="2544"/>
    <col min="10" max="10" width="9.375" style="2544" bestFit="1" customWidth="1"/>
    <col min="11" max="16384" width="0.25" style="2544"/>
  </cols>
  <sheetData>
    <row r="1" spans="1:8" s="535" customFormat="1" ht="13.5" customHeight="1">
      <c r="A1" s="3618" t="s">
        <v>3296</v>
      </c>
      <c r="B1" s="532"/>
      <c r="C1" s="533"/>
      <c r="D1" s="533"/>
      <c r="E1" s="534"/>
      <c r="F1" s="533"/>
      <c r="G1" s="533"/>
      <c r="H1" s="3619" t="s">
        <v>3297</v>
      </c>
    </row>
    <row r="2" spans="1:8" s="535" customFormat="1" ht="15.75" customHeight="1">
      <c r="A2" s="3618"/>
      <c r="B2" s="536" t="s">
        <v>3298</v>
      </c>
      <c r="C2" s="537"/>
      <c r="D2" s="538"/>
      <c r="E2" s="537"/>
      <c r="F2" s="537"/>
      <c r="G2" s="537"/>
      <c r="H2" s="3619"/>
    </row>
    <row r="3" spans="1:8" s="535" customFormat="1" ht="15.75" customHeight="1">
      <c r="A3" s="3618"/>
      <c r="B3" s="539"/>
      <c r="C3" s="540"/>
      <c r="D3" s="540"/>
      <c r="E3" s="540"/>
      <c r="F3" s="540"/>
      <c r="G3" s="540"/>
      <c r="H3" s="3619"/>
    </row>
    <row r="4" spans="1:8" s="535" customFormat="1" ht="15.75" customHeight="1">
      <c r="A4" s="3618"/>
      <c r="B4" s="541" t="s">
        <v>65</v>
      </c>
      <c r="C4" s="542" t="s">
        <v>2710</v>
      </c>
      <c r="D4" s="540"/>
      <c r="E4" s="540"/>
      <c r="F4" s="540"/>
      <c r="G4" s="540"/>
      <c r="H4" s="3619"/>
    </row>
    <row r="5" spans="1:8" s="535" customFormat="1" ht="15.75" customHeight="1">
      <c r="A5" s="3618"/>
      <c r="B5" s="543"/>
      <c r="C5" s="542"/>
      <c r="D5" s="540"/>
      <c r="E5" s="540"/>
      <c r="F5" s="540"/>
      <c r="G5" s="540"/>
      <c r="H5" s="3619"/>
    </row>
    <row r="6" spans="1:8" s="535" customFormat="1" ht="13.5" customHeight="1">
      <c r="A6" s="3618"/>
      <c r="B6" s="543"/>
      <c r="C6" s="542" t="s">
        <v>3255</v>
      </c>
      <c r="D6" s="540"/>
      <c r="E6" s="540"/>
      <c r="F6" s="540"/>
      <c r="G6" s="540"/>
      <c r="H6" s="3619"/>
    </row>
    <row r="7" spans="1:8" s="535" customFormat="1" ht="15.75" customHeight="1">
      <c r="A7" s="3618"/>
      <c r="B7" s="543"/>
      <c r="C7" s="540"/>
      <c r="D7" s="540"/>
      <c r="E7" s="540"/>
      <c r="F7" s="540"/>
      <c r="G7" s="540"/>
      <c r="H7" s="3619"/>
    </row>
    <row r="8" spans="1:8" s="535" customFormat="1" ht="15.75" customHeight="1">
      <c r="A8" s="3618"/>
      <c r="B8" s="543"/>
      <c r="C8" s="542" t="s">
        <v>3256</v>
      </c>
      <c r="D8" s="540"/>
      <c r="E8" s="540"/>
      <c r="F8" s="540"/>
      <c r="G8" s="540"/>
      <c r="H8" s="3619"/>
    </row>
    <row r="9" spans="1:8" s="535" customFormat="1" ht="15.75" customHeight="1">
      <c r="A9" s="3618"/>
      <c r="B9" s="543"/>
      <c r="C9" s="540"/>
      <c r="D9" s="540"/>
      <c r="E9" s="540"/>
      <c r="F9" s="540"/>
      <c r="G9" s="540"/>
      <c r="H9" s="3619"/>
    </row>
    <row r="10" spans="1:8" s="535" customFormat="1" ht="13.5" customHeight="1">
      <c r="A10" s="3618"/>
      <c r="B10" s="543"/>
      <c r="C10" s="542" t="s">
        <v>3257</v>
      </c>
      <c r="D10" s="540"/>
      <c r="E10" s="540"/>
      <c r="F10" s="540"/>
      <c r="G10" s="540"/>
      <c r="H10" s="3619"/>
    </row>
    <row r="11" spans="1:8" s="535" customFormat="1" ht="13.5" customHeight="1">
      <c r="A11" s="3618"/>
      <c r="B11" s="543"/>
      <c r="C11" s="540"/>
      <c r="D11" s="540"/>
      <c r="E11" s="540"/>
      <c r="F11" s="540"/>
      <c r="G11" s="540"/>
      <c r="H11" s="3619"/>
    </row>
    <row r="12" spans="1:8" s="535" customFormat="1" ht="15.75" customHeight="1">
      <c r="A12" s="3618"/>
      <c r="B12" s="543"/>
      <c r="C12" s="542" t="s">
        <v>3258</v>
      </c>
      <c r="D12" s="540"/>
      <c r="E12" s="540"/>
      <c r="F12" s="540"/>
      <c r="G12" s="540"/>
      <c r="H12" s="3619"/>
    </row>
    <row r="13" spans="1:8" s="535" customFormat="1" ht="15.75" customHeight="1">
      <c r="A13" s="3618"/>
      <c r="B13" s="543"/>
      <c r="C13" s="540"/>
      <c r="D13" s="540"/>
      <c r="E13" s="540"/>
      <c r="F13" s="540"/>
      <c r="G13" s="540"/>
      <c r="H13" s="3619"/>
    </row>
    <row r="14" spans="1:8" s="535" customFormat="1" ht="13.5" customHeight="1">
      <c r="A14" s="3618"/>
      <c r="B14" s="543"/>
      <c r="C14" s="542" t="s">
        <v>3259</v>
      </c>
      <c r="D14" s="540"/>
      <c r="E14" s="540"/>
      <c r="F14" s="540"/>
      <c r="G14" s="540"/>
      <c r="H14" s="3619"/>
    </row>
    <row r="15" spans="1:8" s="535" customFormat="1" ht="15.75" customHeight="1">
      <c r="A15" s="3618"/>
      <c r="B15" s="543"/>
      <c r="C15" s="540"/>
      <c r="D15" s="540"/>
      <c r="E15" s="540"/>
      <c r="F15" s="540"/>
      <c r="G15" s="540"/>
      <c r="H15" s="3619"/>
    </row>
    <row r="16" spans="1:8" s="535" customFormat="1" ht="15.75" customHeight="1">
      <c r="A16" s="3618"/>
      <c r="B16" s="543"/>
      <c r="C16" s="542" t="s">
        <v>2712</v>
      </c>
      <c r="D16" s="540"/>
      <c r="E16" s="540"/>
      <c r="F16" s="540"/>
      <c r="G16" s="540"/>
      <c r="H16" s="3619"/>
    </row>
    <row r="17" spans="1:8" s="535" customFormat="1" ht="15.75" customHeight="1">
      <c r="A17" s="3618"/>
      <c r="B17" s="543"/>
      <c r="C17" s="542" t="s">
        <v>2713</v>
      </c>
      <c r="D17" s="540"/>
      <c r="E17" s="540"/>
      <c r="F17" s="540"/>
      <c r="G17" s="540"/>
      <c r="H17" s="3619"/>
    </row>
    <row r="18" spans="1:8" s="535" customFormat="1" ht="15.75" customHeight="1">
      <c r="A18" s="3618"/>
      <c r="B18" s="543"/>
      <c r="C18" s="540"/>
      <c r="D18" s="540"/>
      <c r="E18" s="540"/>
      <c r="F18" s="540"/>
      <c r="G18" s="540"/>
      <c r="H18" s="3619"/>
    </row>
    <row r="19" spans="1:8" s="535" customFormat="1" ht="13.5" customHeight="1">
      <c r="A19" s="3618"/>
      <c r="B19" s="543"/>
      <c r="C19" s="542" t="s">
        <v>2714</v>
      </c>
      <c r="D19" s="540"/>
      <c r="E19" s="540"/>
      <c r="F19" s="540"/>
      <c r="G19" s="540"/>
      <c r="H19" s="3619"/>
    </row>
    <row r="20" spans="1:8" s="535" customFormat="1" ht="13.5" customHeight="1">
      <c r="A20" s="3618"/>
      <c r="B20" s="543"/>
      <c r="C20" s="542"/>
      <c r="D20" s="540"/>
      <c r="E20" s="540"/>
      <c r="F20" s="540"/>
      <c r="G20" s="540"/>
      <c r="H20" s="587"/>
    </row>
    <row r="21" spans="1:8" s="535" customFormat="1" ht="13.5" customHeight="1">
      <c r="B21" s="541" t="s">
        <v>67</v>
      </c>
      <c r="C21" s="542" t="s">
        <v>2715</v>
      </c>
      <c r="D21" s="540"/>
      <c r="E21" s="540"/>
      <c r="F21" s="540"/>
      <c r="G21" s="540"/>
      <c r="H21" s="587"/>
    </row>
    <row r="22" spans="1:8" s="535" customFormat="1" ht="13.5" customHeight="1">
      <c r="B22" s="541" t="s">
        <v>68</v>
      </c>
      <c r="C22" s="542" t="s">
        <v>2716</v>
      </c>
      <c r="D22" s="540"/>
      <c r="E22" s="540"/>
      <c r="F22" s="540"/>
      <c r="G22" s="540"/>
      <c r="H22" s="587"/>
    </row>
    <row r="23" spans="1:8" s="535" customFormat="1" ht="13.5" customHeight="1">
      <c r="B23" s="543"/>
      <c r="C23" s="542" t="s">
        <v>2717</v>
      </c>
      <c r="D23" s="540"/>
      <c r="E23" s="540"/>
      <c r="F23" s="540"/>
      <c r="G23" s="540"/>
      <c r="H23" s="587"/>
    </row>
    <row r="24" spans="1:8" s="535" customFormat="1" ht="13.5" customHeight="1">
      <c r="B24" s="541" t="s">
        <v>69</v>
      </c>
      <c r="C24" s="542" t="s">
        <v>2718</v>
      </c>
      <c r="D24" s="540"/>
      <c r="E24" s="540"/>
      <c r="F24" s="540"/>
      <c r="G24" s="540"/>
      <c r="H24" s="587"/>
    </row>
    <row r="25" spans="1:8" s="535" customFormat="1" ht="13.5" customHeight="1">
      <c r="B25" s="544"/>
      <c r="C25" s="545"/>
      <c r="D25" s="545"/>
      <c r="E25" s="545"/>
      <c r="F25" s="545"/>
      <c r="G25" s="545"/>
      <c r="H25" s="587"/>
    </row>
    <row r="26" spans="1:8" s="535" customFormat="1" ht="15.75" customHeight="1">
      <c r="B26" s="539"/>
      <c r="C26" s="540"/>
      <c r="D26" s="540"/>
      <c r="E26" s="540"/>
      <c r="F26" s="540"/>
      <c r="G26" s="540"/>
      <c r="H26" s="587"/>
    </row>
    <row r="27" spans="1:8" s="535" customFormat="1" ht="15.75" customHeight="1">
      <c r="B27" s="536" t="s">
        <v>3299</v>
      </c>
      <c r="C27" s="537"/>
      <c r="D27" s="537"/>
      <c r="E27" s="538"/>
      <c r="F27" s="537"/>
      <c r="G27" s="537"/>
      <c r="H27" s="587"/>
    </row>
    <row r="28" spans="1:8" s="535" customFormat="1" ht="15.75" customHeight="1">
      <c r="B28" s="539"/>
      <c r="C28" s="540"/>
      <c r="D28" s="540"/>
      <c r="E28" s="540"/>
      <c r="F28" s="540"/>
      <c r="G28" s="540"/>
      <c r="H28" s="587"/>
    </row>
    <row r="29" spans="1:8" s="535" customFormat="1" ht="15.75" customHeight="1">
      <c r="B29" s="541"/>
      <c r="C29" s="542" t="s">
        <v>2720</v>
      </c>
      <c r="D29" s="540"/>
      <c r="E29" s="540"/>
      <c r="F29" s="540"/>
      <c r="G29" s="540"/>
      <c r="H29" s="587"/>
    </row>
    <row r="30" spans="1:8" s="535" customFormat="1" ht="15.75" customHeight="1" thickBot="1">
      <c r="B30" s="546"/>
      <c r="C30" s="547"/>
      <c r="D30" s="547"/>
      <c r="E30" s="547"/>
      <c r="F30" s="547"/>
      <c r="G30" s="547"/>
      <c r="H30" s="587"/>
    </row>
    <row r="31" spans="1:8" s="535" customFormat="1" ht="13.5" customHeight="1" thickTop="1">
      <c r="B31" s="548"/>
      <c r="C31" s="549"/>
      <c r="D31" s="550" t="s">
        <v>2721</v>
      </c>
      <c r="E31" s="550" t="s">
        <v>2722</v>
      </c>
      <c r="F31" s="550" t="s">
        <v>2723</v>
      </c>
      <c r="G31" s="549"/>
      <c r="H31" s="587"/>
    </row>
    <row r="32" spans="1:8" s="535" customFormat="1" ht="13.5" customHeight="1">
      <c r="B32" s="551" t="s">
        <v>1181</v>
      </c>
      <c r="C32" s="549"/>
      <c r="D32" s="550" t="s">
        <v>2724</v>
      </c>
      <c r="E32" s="550" t="s">
        <v>2725</v>
      </c>
      <c r="F32" s="550" t="s">
        <v>2726</v>
      </c>
      <c r="G32" s="552" t="s">
        <v>2727</v>
      </c>
      <c r="H32" s="587"/>
    </row>
    <row r="33" spans="1:10" s="535" customFormat="1" ht="13.5" customHeight="1">
      <c r="A33" s="3620"/>
      <c r="B33" s="551" t="s">
        <v>12</v>
      </c>
      <c r="C33" s="550" t="s">
        <v>2728</v>
      </c>
      <c r="D33" s="550" t="s">
        <v>2729</v>
      </c>
      <c r="E33" s="550" t="s">
        <v>2730</v>
      </c>
      <c r="F33" s="550" t="s">
        <v>2730</v>
      </c>
      <c r="G33" s="550" t="s">
        <v>2731</v>
      </c>
      <c r="H33" s="587"/>
    </row>
    <row r="34" spans="1:10" s="535" customFormat="1" ht="13.5" customHeight="1" thickBot="1">
      <c r="A34" s="3620"/>
      <c r="B34" s="553"/>
      <c r="C34" s="554" t="s">
        <v>21</v>
      </c>
      <c r="D34" s="550" t="s">
        <v>22</v>
      </c>
      <c r="E34" s="550" t="s">
        <v>23</v>
      </c>
      <c r="F34" s="555" t="s">
        <v>168</v>
      </c>
      <c r="G34" s="556" t="s">
        <v>24</v>
      </c>
      <c r="H34" s="587"/>
    </row>
    <row r="35" spans="1:10" s="535" customFormat="1" ht="13.5" customHeight="1">
      <c r="A35" s="3620"/>
      <c r="B35" s="557">
        <v>1</v>
      </c>
      <c r="C35" s="558" t="s">
        <v>2732</v>
      </c>
      <c r="D35" s="559">
        <v>0</v>
      </c>
      <c r="E35" s="560">
        <v>0</v>
      </c>
      <c r="F35" s="560" t="s">
        <v>370</v>
      </c>
      <c r="G35" s="561">
        <v>0</v>
      </c>
      <c r="H35" s="562"/>
      <c r="J35" s="563"/>
    </row>
    <row r="36" spans="1:10" s="535" customFormat="1" ht="13.5" customHeight="1">
      <c r="A36" s="3620"/>
      <c r="B36" s="557">
        <v>2</v>
      </c>
      <c r="C36" s="558" t="s">
        <v>2733</v>
      </c>
      <c r="D36" s="564">
        <v>0</v>
      </c>
      <c r="E36" s="565">
        <v>0</v>
      </c>
      <c r="F36" s="565" t="s">
        <v>370</v>
      </c>
      <c r="G36" s="566">
        <v>0</v>
      </c>
      <c r="H36" s="562"/>
      <c r="J36" s="563"/>
    </row>
    <row r="37" spans="1:10" s="535" customFormat="1" ht="13.5" customHeight="1">
      <c r="A37" s="3620"/>
      <c r="B37" s="557">
        <v>3</v>
      </c>
      <c r="C37" s="558" t="s">
        <v>2734</v>
      </c>
      <c r="D37" s="564">
        <v>0</v>
      </c>
      <c r="E37" s="565">
        <v>0</v>
      </c>
      <c r="F37" s="565" t="s">
        <v>370</v>
      </c>
      <c r="G37" s="566">
        <v>0</v>
      </c>
      <c r="H37" s="562"/>
      <c r="J37" s="563"/>
    </row>
    <row r="38" spans="1:10" s="535" customFormat="1" ht="13.5" customHeight="1">
      <c r="A38" s="3620"/>
      <c r="B38" s="557">
        <v>4</v>
      </c>
      <c r="C38" s="558" t="s">
        <v>2735</v>
      </c>
      <c r="D38" s="564">
        <v>0</v>
      </c>
      <c r="E38" s="565">
        <v>0</v>
      </c>
      <c r="F38" s="565" t="s">
        <v>370</v>
      </c>
      <c r="G38" s="566">
        <v>0</v>
      </c>
      <c r="H38" s="562"/>
      <c r="J38" s="563"/>
    </row>
    <row r="39" spans="1:10" s="535" customFormat="1" ht="13.5" customHeight="1">
      <c r="A39" s="3620"/>
      <c r="B39" s="557">
        <v>5</v>
      </c>
      <c r="C39" s="558" t="s">
        <v>2736</v>
      </c>
      <c r="D39" s="564">
        <v>0</v>
      </c>
      <c r="E39" s="565" t="s">
        <v>370</v>
      </c>
      <c r="F39" s="565" t="s">
        <v>370</v>
      </c>
      <c r="G39" s="567">
        <v>0</v>
      </c>
      <c r="H39" s="562"/>
      <c r="J39" s="563"/>
    </row>
    <row r="40" spans="1:10" s="535" customFormat="1" ht="13.5" customHeight="1">
      <c r="A40" s="3620"/>
      <c r="B40" s="557">
        <v>6</v>
      </c>
      <c r="C40" s="558" t="s">
        <v>739</v>
      </c>
      <c r="D40" s="564">
        <v>0</v>
      </c>
      <c r="E40" s="565">
        <v>0</v>
      </c>
      <c r="F40" s="565" t="s">
        <v>370</v>
      </c>
      <c r="G40" s="568">
        <v>0</v>
      </c>
      <c r="H40" s="562"/>
    </row>
    <row r="41" spans="1:10" s="535" customFormat="1" ht="13.5" customHeight="1">
      <c r="A41" s="3620"/>
      <c r="B41" s="557">
        <v>7</v>
      </c>
      <c r="C41" s="558" t="s">
        <v>2737</v>
      </c>
      <c r="D41" s="564">
        <v>0</v>
      </c>
      <c r="E41" s="565" t="s">
        <v>370</v>
      </c>
      <c r="F41" s="565" t="s">
        <v>370</v>
      </c>
      <c r="G41" s="569" t="s">
        <v>370</v>
      </c>
      <c r="H41" s="562"/>
    </row>
    <row r="42" spans="1:10" s="535" customFormat="1" ht="13.5" customHeight="1" thickBot="1">
      <c r="A42" s="3620"/>
      <c r="B42" s="557">
        <v>8</v>
      </c>
      <c r="C42" s="558" t="s">
        <v>2738</v>
      </c>
      <c r="D42" s="570">
        <v>0</v>
      </c>
      <c r="E42" s="571" t="s">
        <v>370</v>
      </c>
      <c r="F42" s="571" t="s">
        <v>370</v>
      </c>
      <c r="G42" s="572" t="s">
        <v>370</v>
      </c>
      <c r="H42" s="3621"/>
    </row>
    <row r="43" spans="1:10" s="535" customFormat="1" ht="15.75" customHeight="1">
      <c r="A43" s="3620"/>
      <c r="B43" s="539"/>
      <c r="C43" s="540"/>
      <c r="D43" s="573"/>
      <c r="E43" s="574"/>
      <c r="F43" s="574"/>
      <c r="G43" s="1405"/>
      <c r="H43" s="3621"/>
    </row>
    <row r="44" spans="1:10" s="535" customFormat="1" ht="15.75" customHeight="1">
      <c r="A44" s="3620"/>
      <c r="B44" s="575" t="s">
        <v>614</v>
      </c>
      <c r="C44" s="542" t="s">
        <v>2739</v>
      </c>
      <c r="D44" s="540"/>
      <c r="E44" s="540"/>
      <c r="F44" s="540"/>
      <c r="G44" s="549"/>
      <c r="H44" s="3621"/>
    </row>
    <row r="45" spans="1:10" s="535" customFormat="1" ht="15.75" customHeight="1">
      <c r="A45" s="3620"/>
      <c r="B45" s="539"/>
      <c r="C45" s="540"/>
      <c r="D45" s="540"/>
      <c r="E45" s="540"/>
      <c r="F45" s="540"/>
      <c r="G45" s="549"/>
      <c r="H45" s="3621"/>
    </row>
    <row r="46" spans="1:10" s="535" customFormat="1" ht="15.75" customHeight="1">
      <c r="A46" s="3620"/>
      <c r="B46" s="539"/>
      <c r="C46" s="542" t="s">
        <v>2740</v>
      </c>
      <c r="D46" s="540"/>
      <c r="E46" s="540"/>
      <c r="F46" s="540"/>
      <c r="G46" s="549"/>
      <c r="H46" s="3621"/>
    </row>
    <row r="47" spans="1:10" s="535" customFormat="1" ht="15.75" customHeight="1">
      <c r="A47" s="3620"/>
      <c r="B47" s="539"/>
      <c r="C47" s="542"/>
      <c r="D47" s="540"/>
      <c r="E47" s="540"/>
      <c r="F47" s="540"/>
      <c r="G47" s="549"/>
      <c r="H47" s="3621"/>
    </row>
    <row r="48" spans="1:10" s="535" customFormat="1" ht="15.75" customHeight="1">
      <c r="A48" s="3620"/>
      <c r="B48" s="539"/>
      <c r="C48" s="540"/>
      <c r="D48" s="540"/>
      <c r="E48" s="540"/>
      <c r="F48" s="540"/>
      <c r="G48" s="549"/>
      <c r="H48" s="3621"/>
      <c r="I48" s="540"/>
    </row>
    <row r="49" spans="1:9" s="535" customFormat="1" ht="50.25" customHeight="1">
      <c r="A49" s="3620"/>
      <c r="B49" s="544"/>
      <c r="C49" s="545"/>
      <c r="D49" s="545"/>
      <c r="E49" s="545"/>
      <c r="F49" s="545"/>
      <c r="G49" s="2510"/>
      <c r="H49" s="3621"/>
      <c r="I49" s="540"/>
    </row>
    <row r="50" spans="1:9" s="535" customFormat="1" ht="13.5" customHeight="1">
      <c r="H50" s="3621">
        <v>119</v>
      </c>
      <c r="I50" s="540"/>
    </row>
    <row r="51" spans="1:9" s="535" customFormat="1">
      <c r="H51" s="3621"/>
    </row>
    <row r="52" spans="1:9" s="535" customFormat="1">
      <c r="H52" s="3621"/>
    </row>
    <row r="53" spans="1:9" s="535" customFormat="1">
      <c r="H53" s="3621"/>
    </row>
    <row r="54" spans="1:9" s="535" customFormat="1">
      <c r="H54" s="3621"/>
    </row>
    <row r="55" spans="1:9" s="535" customFormat="1">
      <c r="H55" s="3621"/>
    </row>
    <row r="56" spans="1:9" s="535" customFormat="1">
      <c r="H56" s="3621"/>
    </row>
    <row r="57" spans="1:9" s="535" customFormat="1">
      <c r="H57" s="3621"/>
    </row>
    <row r="58" spans="1:9" s="535" customFormat="1">
      <c r="H58" s="3621"/>
    </row>
    <row r="59" spans="1:9" s="535" customFormat="1">
      <c r="H59" s="3621"/>
    </row>
    <row r="60" spans="1:9" s="535" customFormat="1">
      <c r="H60" s="3621"/>
    </row>
    <row r="61" spans="1:9" s="535" customFormat="1" ht="12.75" customHeight="1">
      <c r="H61" s="3621"/>
    </row>
    <row r="62" spans="1:9" s="535" customFormat="1">
      <c r="H62" s="576"/>
    </row>
    <row r="63" spans="1:9" s="535" customFormat="1">
      <c r="H63" s="576"/>
    </row>
    <row r="64" spans="1:9" s="535" customFormat="1">
      <c r="H64" s="576"/>
    </row>
    <row r="65" spans="8:8" s="535" customFormat="1">
      <c r="H65" s="576"/>
    </row>
    <row r="66" spans="8:8" s="535" customFormat="1">
      <c r="H66" s="576"/>
    </row>
    <row r="67" spans="8:8" s="535" customFormat="1">
      <c r="H67" s="576"/>
    </row>
    <row r="68" spans="8:8" s="535" customFormat="1">
      <c r="H68" s="576"/>
    </row>
    <row r="69" spans="8:8" s="535" customFormat="1">
      <c r="H69" s="576"/>
    </row>
    <row r="70" spans="8:8" s="535" customFormat="1">
      <c r="H70" s="576"/>
    </row>
    <row r="71" spans="8:8" s="535" customFormat="1">
      <c r="H71" s="576"/>
    </row>
    <row r="72" spans="8:8" s="535" customFormat="1">
      <c r="H72" s="576"/>
    </row>
    <row r="73" spans="8:8" s="535" customFormat="1">
      <c r="H73" s="576"/>
    </row>
    <row r="74" spans="8:8" s="535" customFormat="1">
      <c r="H74" s="576"/>
    </row>
    <row r="75" spans="8:8" s="535" customFormat="1">
      <c r="H75" s="576"/>
    </row>
    <row r="76" spans="8:8" s="535" customFormat="1">
      <c r="H76" s="576"/>
    </row>
    <row r="77" spans="8:8" s="535" customFormat="1">
      <c r="H77" s="576"/>
    </row>
    <row r="78" spans="8:8" s="535" customFormat="1">
      <c r="H78" s="576"/>
    </row>
    <row r="79" spans="8:8" s="535" customFormat="1">
      <c r="H79" s="576"/>
    </row>
    <row r="80" spans="8:8" s="535" customFormat="1">
      <c r="H80" s="576"/>
    </row>
    <row r="81" spans="8:8" s="535" customFormat="1">
      <c r="H81" s="576"/>
    </row>
    <row r="82" spans="8:8" s="535" customFormat="1">
      <c r="H82" s="576"/>
    </row>
    <row r="83" spans="8:8" s="535" customFormat="1">
      <c r="H83" s="576"/>
    </row>
    <row r="84" spans="8:8" s="535" customFormat="1">
      <c r="H84" s="576"/>
    </row>
    <row r="85" spans="8:8" s="535" customFormat="1">
      <c r="H85" s="576"/>
    </row>
    <row r="86" spans="8:8" s="535" customFormat="1">
      <c r="H86" s="576"/>
    </row>
    <row r="87" spans="8:8" s="535" customFormat="1">
      <c r="H87" s="576"/>
    </row>
    <row r="88" spans="8:8" s="535" customFormat="1">
      <c r="H88" s="576"/>
    </row>
    <row r="89" spans="8:8" s="535" customFormat="1">
      <c r="H89" s="576"/>
    </row>
    <row r="90" spans="8:8" s="535" customFormat="1">
      <c r="H90" s="576"/>
    </row>
    <row r="91" spans="8:8" s="535" customFormat="1">
      <c r="H91" s="576"/>
    </row>
    <row r="92" spans="8:8" s="535" customFormat="1">
      <c r="H92" s="576"/>
    </row>
    <row r="93" spans="8:8" s="535" customFormat="1">
      <c r="H93" s="576"/>
    </row>
    <row r="94" spans="8:8" s="535" customFormat="1">
      <c r="H94" s="576"/>
    </row>
    <row r="95" spans="8:8" s="535" customFormat="1">
      <c r="H95" s="576"/>
    </row>
    <row r="96" spans="8:8" s="535" customFormat="1">
      <c r="H96" s="576"/>
    </row>
    <row r="97" spans="8:8" s="535" customFormat="1">
      <c r="H97" s="576"/>
    </row>
    <row r="98" spans="8:8" s="535" customFormat="1">
      <c r="H98" s="576"/>
    </row>
    <row r="99" spans="8:8" s="535" customFormat="1">
      <c r="H99" s="576"/>
    </row>
    <row r="100" spans="8:8" s="535" customFormat="1">
      <c r="H100" s="576"/>
    </row>
    <row r="101" spans="8:8" s="535" customFormat="1">
      <c r="H101" s="576"/>
    </row>
    <row r="102" spans="8:8" s="535" customFormat="1">
      <c r="H102" s="576"/>
    </row>
    <row r="103" spans="8:8" s="535" customFormat="1">
      <c r="H103" s="576"/>
    </row>
    <row r="104" spans="8:8" s="535" customFormat="1">
      <c r="H104" s="576"/>
    </row>
    <row r="105" spans="8:8" s="535" customFormat="1">
      <c r="H105" s="576"/>
    </row>
    <row r="106" spans="8:8" s="535" customFormat="1">
      <c r="H106" s="576"/>
    </row>
    <row r="107" spans="8:8" s="535" customFormat="1">
      <c r="H107" s="576"/>
    </row>
    <row r="108" spans="8:8" s="535" customFormat="1">
      <c r="H108" s="576"/>
    </row>
    <row r="109" spans="8:8" s="535" customFormat="1">
      <c r="H109" s="576"/>
    </row>
    <row r="110" spans="8:8" s="535" customFormat="1">
      <c r="H110" s="576"/>
    </row>
    <row r="111" spans="8:8" s="535" customFormat="1">
      <c r="H111" s="576"/>
    </row>
    <row r="112" spans="8:8" s="535" customFormat="1">
      <c r="H112" s="576"/>
    </row>
    <row r="113" spans="8:8" s="535" customFormat="1">
      <c r="H113" s="576"/>
    </row>
    <row r="114" spans="8:8" s="535" customFormat="1">
      <c r="H114" s="576"/>
    </row>
    <row r="115" spans="8:8" s="535" customFormat="1">
      <c r="H115" s="576"/>
    </row>
    <row r="116" spans="8:8" s="535" customFormat="1">
      <c r="H116" s="576"/>
    </row>
    <row r="117" spans="8:8" s="535" customFormat="1">
      <c r="H117" s="576"/>
    </row>
    <row r="118" spans="8:8" s="535" customFormat="1">
      <c r="H118" s="576"/>
    </row>
    <row r="119" spans="8:8" s="535" customFormat="1">
      <c r="H119" s="576"/>
    </row>
    <row r="120" spans="8:8" s="535" customFormat="1">
      <c r="H120" s="576"/>
    </row>
    <row r="121" spans="8:8" s="535" customFormat="1">
      <c r="H121" s="576"/>
    </row>
    <row r="122" spans="8:8" s="535" customFormat="1">
      <c r="H122" s="576"/>
    </row>
    <row r="123" spans="8:8" s="535" customFormat="1">
      <c r="H123" s="576"/>
    </row>
    <row r="124" spans="8:8" s="535" customFormat="1">
      <c r="H124" s="576"/>
    </row>
    <row r="125" spans="8:8" s="535" customFormat="1">
      <c r="H125" s="576"/>
    </row>
    <row r="126" spans="8:8" s="535" customFormat="1">
      <c r="H126" s="576"/>
    </row>
    <row r="127" spans="8:8" s="535" customFormat="1">
      <c r="H127" s="576"/>
    </row>
    <row r="128" spans="8:8" s="535" customFormat="1">
      <c r="H128" s="576"/>
    </row>
    <row r="129" spans="8:8" s="535" customFormat="1">
      <c r="H129" s="576"/>
    </row>
    <row r="130" spans="8:8" s="535" customFormat="1">
      <c r="H130" s="576"/>
    </row>
    <row r="131" spans="8:8" s="535" customFormat="1">
      <c r="H131" s="576"/>
    </row>
    <row r="132" spans="8:8" s="535" customFormat="1">
      <c r="H132" s="576"/>
    </row>
    <row r="133" spans="8:8" s="535" customFormat="1">
      <c r="H133" s="576"/>
    </row>
    <row r="134" spans="8:8" s="535" customFormat="1">
      <c r="H134" s="576"/>
    </row>
    <row r="135" spans="8:8" s="535" customFormat="1">
      <c r="H135" s="576"/>
    </row>
    <row r="136" spans="8:8" s="535" customFormat="1">
      <c r="H136" s="576"/>
    </row>
    <row r="137" spans="8:8" s="535" customFormat="1">
      <c r="H137" s="576"/>
    </row>
    <row r="138" spans="8:8" s="535" customFormat="1">
      <c r="H138" s="576"/>
    </row>
    <row r="139" spans="8:8" s="535" customFormat="1">
      <c r="H139" s="576"/>
    </row>
    <row r="140" spans="8:8" s="535" customFormat="1">
      <c r="H140" s="576"/>
    </row>
    <row r="141" spans="8:8" s="535" customFormat="1">
      <c r="H141" s="576"/>
    </row>
    <row r="142" spans="8:8" s="535" customFormat="1">
      <c r="H142" s="576"/>
    </row>
    <row r="143" spans="8:8" s="535" customFormat="1">
      <c r="H143" s="576"/>
    </row>
    <row r="144" spans="8:8" s="535" customFormat="1">
      <c r="H144" s="576"/>
    </row>
    <row r="145" spans="8:8" s="535" customFormat="1">
      <c r="H145" s="576"/>
    </row>
    <row r="146" spans="8:8" s="535" customFormat="1">
      <c r="H146" s="576"/>
    </row>
    <row r="147" spans="8:8" s="535" customFormat="1">
      <c r="H147" s="576"/>
    </row>
    <row r="148" spans="8:8" s="535" customFormat="1">
      <c r="H148" s="576"/>
    </row>
    <row r="149" spans="8:8" s="535" customFormat="1">
      <c r="H149" s="576"/>
    </row>
    <row r="150" spans="8:8" s="535" customFormat="1">
      <c r="H150" s="576"/>
    </row>
    <row r="151" spans="8:8" s="535" customFormat="1">
      <c r="H151" s="576"/>
    </row>
    <row r="152" spans="8:8" s="535" customFormat="1">
      <c r="H152" s="576"/>
    </row>
    <row r="153" spans="8:8" s="535" customFormat="1">
      <c r="H153" s="576"/>
    </row>
    <row r="154" spans="8:8" s="535" customFormat="1">
      <c r="H154" s="576"/>
    </row>
    <row r="155" spans="8:8" s="535" customFormat="1">
      <c r="H155" s="576"/>
    </row>
    <row r="156" spans="8:8" s="535" customFormat="1">
      <c r="H156" s="576"/>
    </row>
    <row r="157" spans="8:8" s="535" customFormat="1">
      <c r="H157" s="576"/>
    </row>
    <row r="158" spans="8:8" s="535" customFormat="1">
      <c r="H158" s="576"/>
    </row>
    <row r="159" spans="8:8" s="535" customFormat="1">
      <c r="H159" s="576"/>
    </row>
    <row r="160" spans="8:8" s="535" customFormat="1">
      <c r="H160" s="576"/>
    </row>
    <row r="161" spans="8:8" s="535" customFormat="1">
      <c r="H161" s="576"/>
    </row>
    <row r="162" spans="8:8" s="535" customFormat="1">
      <c r="H162" s="576"/>
    </row>
    <row r="163" spans="8:8" s="535" customFormat="1">
      <c r="H163" s="576"/>
    </row>
    <row r="164" spans="8:8" s="535" customFormat="1">
      <c r="H164" s="576"/>
    </row>
    <row r="165" spans="8:8" s="535" customFormat="1">
      <c r="H165" s="576"/>
    </row>
    <row r="166" spans="8:8" s="535" customFormat="1">
      <c r="H166" s="576"/>
    </row>
    <row r="167" spans="8:8" s="535" customFormat="1">
      <c r="H167" s="576"/>
    </row>
    <row r="168" spans="8:8" s="535" customFormat="1">
      <c r="H168" s="576"/>
    </row>
    <row r="169" spans="8:8" s="535" customFormat="1">
      <c r="H169" s="576"/>
    </row>
    <row r="170" spans="8:8" s="535" customFormat="1">
      <c r="H170" s="576"/>
    </row>
    <row r="171" spans="8:8" s="535" customFormat="1">
      <c r="H171" s="576"/>
    </row>
    <row r="172" spans="8:8" s="535" customFormat="1">
      <c r="H172" s="576"/>
    </row>
    <row r="173" spans="8:8" s="535" customFormat="1">
      <c r="H173" s="576"/>
    </row>
    <row r="174" spans="8:8" s="535" customFormat="1">
      <c r="H174" s="576"/>
    </row>
    <row r="175" spans="8:8" s="535" customFormat="1">
      <c r="H175" s="576"/>
    </row>
    <row r="176" spans="8:8" s="535" customFormat="1">
      <c r="H176" s="576"/>
    </row>
    <row r="177" spans="8:8" s="535" customFormat="1">
      <c r="H177" s="576"/>
    </row>
    <row r="178" spans="8:8" s="535" customFormat="1">
      <c r="H178" s="576"/>
    </row>
    <row r="179" spans="8:8" s="535" customFormat="1">
      <c r="H179" s="576"/>
    </row>
    <row r="180" spans="8:8" s="535" customFormat="1">
      <c r="H180" s="576"/>
    </row>
    <row r="181" spans="8:8" s="535" customFormat="1">
      <c r="H181" s="576"/>
    </row>
    <row r="182" spans="8:8" s="535" customFormat="1">
      <c r="H182" s="576"/>
    </row>
    <row r="183" spans="8:8" s="535" customFormat="1">
      <c r="H183" s="576"/>
    </row>
    <row r="184" spans="8:8" s="535" customFormat="1">
      <c r="H184" s="576"/>
    </row>
    <row r="185" spans="8:8" s="535" customFormat="1">
      <c r="H185" s="576"/>
    </row>
    <row r="186" spans="8:8" s="535" customFormat="1">
      <c r="H186" s="576"/>
    </row>
    <row r="187" spans="8:8" s="535" customFormat="1">
      <c r="H187" s="576"/>
    </row>
    <row r="188" spans="8:8" s="535" customFormat="1">
      <c r="H188" s="576"/>
    </row>
    <row r="189" spans="8:8" s="535" customFormat="1">
      <c r="H189" s="576"/>
    </row>
    <row r="190" spans="8:8" s="535" customFormat="1">
      <c r="H190" s="576"/>
    </row>
    <row r="191" spans="8:8" s="535" customFormat="1">
      <c r="H191" s="576"/>
    </row>
    <row r="192" spans="8:8" s="535" customFormat="1">
      <c r="H192" s="576"/>
    </row>
    <row r="193" spans="8:8" s="535" customFormat="1">
      <c r="H193" s="576"/>
    </row>
    <row r="194" spans="8:8" s="535" customFormat="1">
      <c r="H194" s="576"/>
    </row>
    <row r="195" spans="8:8" s="535" customFormat="1">
      <c r="H195" s="576"/>
    </row>
    <row r="196" spans="8:8" s="535" customFormat="1">
      <c r="H196" s="576"/>
    </row>
    <row r="197" spans="8:8" s="535" customFormat="1">
      <c r="H197" s="576"/>
    </row>
    <row r="198" spans="8:8" s="535" customFormat="1">
      <c r="H198" s="576"/>
    </row>
    <row r="199" spans="8:8" s="535" customFormat="1">
      <c r="H199" s="576"/>
    </row>
    <row r="200" spans="8:8" s="535" customFormat="1">
      <c r="H200" s="576"/>
    </row>
    <row r="201" spans="8:8" s="535" customFormat="1">
      <c r="H201" s="576"/>
    </row>
    <row r="202" spans="8:8" s="535" customFormat="1">
      <c r="H202" s="576"/>
    </row>
    <row r="203" spans="8:8" s="535" customFormat="1">
      <c r="H203" s="576"/>
    </row>
    <row r="204" spans="8:8" s="535" customFormat="1">
      <c r="H204" s="576"/>
    </row>
    <row r="205" spans="8:8" s="535" customFormat="1">
      <c r="H205" s="576"/>
    </row>
    <row r="206" spans="8:8" s="535" customFormat="1">
      <c r="H206" s="576"/>
    </row>
    <row r="207" spans="8:8" s="535" customFormat="1">
      <c r="H207" s="576"/>
    </row>
    <row r="208" spans="8:8" s="535" customFormat="1">
      <c r="H208" s="576"/>
    </row>
    <row r="209" spans="8:8" s="535" customFormat="1">
      <c r="H209" s="576"/>
    </row>
    <row r="210" spans="8:8" s="535" customFormat="1">
      <c r="H210" s="576"/>
    </row>
    <row r="211" spans="8:8" s="535" customFormat="1">
      <c r="H211" s="576"/>
    </row>
    <row r="212" spans="8:8" s="535" customFormat="1">
      <c r="H212" s="576"/>
    </row>
    <row r="213" spans="8:8" s="535" customFormat="1">
      <c r="H213" s="576"/>
    </row>
    <row r="214" spans="8:8" s="535" customFormat="1">
      <c r="H214" s="576"/>
    </row>
    <row r="215" spans="8:8" s="535" customFormat="1">
      <c r="H215" s="576"/>
    </row>
    <row r="216" spans="8:8" s="535" customFormat="1">
      <c r="H216" s="576"/>
    </row>
    <row r="217" spans="8:8" s="535" customFormat="1">
      <c r="H217" s="576"/>
    </row>
    <row r="218" spans="8:8" s="535" customFormat="1">
      <c r="H218" s="576"/>
    </row>
    <row r="219" spans="8:8" s="535" customFormat="1">
      <c r="H219" s="576"/>
    </row>
    <row r="220" spans="8:8" s="535" customFormat="1">
      <c r="H220" s="576"/>
    </row>
    <row r="221" spans="8:8" s="535" customFormat="1">
      <c r="H221" s="576"/>
    </row>
    <row r="222" spans="8:8" s="535" customFormat="1">
      <c r="H222" s="576"/>
    </row>
    <row r="223" spans="8:8" s="535" customFormat="1">
      <c r="H223" s="576"/>
    </row>
    <row r="224" spans="8:8" s="535" customFormat="1">
      <c r="H224" s="576"/>
    </row>
    <row r="225" spans="8:8" s="535" customFormat="1">
      <c r="H225" s="576"/>
    </row>
    <row r="226" spans="8:8" s="535" customFormat="1">
      <c r="H226" s="576"/>
    </row>
    <row r="227" spans="8:8" s="535" customFormat="1">
      <c r="H227" s="576"/>
    </row>
    <row r="228" spans="8:8" s="535" customFormat="1">
      <c r="H228" s="576"/>
    </row>
    <row r="229" spans="8:8" s="535" customFormat="1">
      <c r="H229" s="576"/>
    </row>
    <row r="230" spans="8:8" s="535" customFormat="1">
      <c r="H230" s="576"/>
    </row>
    <row r="231" spans="8:8" s="535" customFormat="1">
      <c r="H231" s="576"/>
    </row>
    <row r="232" spans="8:8" s="535" customFormat="1">
      <c r="H232" s="576"/>
    </row>
    <row r="233" spans="8:8" s="535" customFormat="1">
      <c r="H233" s="576"/>
    </row>
    <row r="234" spans="8:8" s="535" customFormat="1">
      <c r="H234" s="576"/>
    </row>
    <row r="235" spans="8:8" s="535" customFormat="1">
      <c r="H235" s="576"/>
    </row>
    <row r="236" spans="8:8" s="535" customFormat="1">
      <c r="H236" s="576"/>
    </row>
    <row r="237" spans="8:8" s="535" customFormat="1">
      <c r="H237" s="576"/>
    </row>
    <row r="238" spans="8:8" s="535" customFormat="1">
      <c r="H238" s="576"/>
    </row>
    <row r="239" spans="8:8" s="535" customFormat="1">
      <c r="H239" s="576"/>
    </row>
    <row r="240" spans="8:8" s="535" customFormat="1">
      <c r="H240" s="576"/>
    </row>
    <row r="241" spans="8:8" s="535" customFormat="1">
      <c r="H241" s="576"/>
    </row>
    <row r="242" spans="8:8" s="535" customFormat="1">
      <c r="H242" s="576"/>
    </row>
    <row r="243" spans="8:8" s="535" customFormat="1">
      <c r="H243" s="576"/>
    </row>
    <row r="244" spans="8:8" s="535" customFormat="1">
      <c r="H244" s="576"/>
    </row>
    <row r="245" spans="8:8" s="535" customFormat="1">
      <c r="H245" s="576"/>
    </row>
    <row r="246" spans="8:8" s="535" customFormat="1">
      <c r="H246" s="576"/>
    </row>
    <row r="247" spans="8:8" s="535" customFormat="1">
      <c r="H247" s="576"/>
    </row>
    <row r="248" spans="8:8" s="535" customFormat="1">
      <c r="H248" s="576"/>
    </row>
    <row r="249" spans="8:8" s="535" customFormat="1">
      <c r="H249" s="576"/>
    </row>
    <row r="250" spans="8:8" s="535" customFormat="1">
      <c r="H250" s="576"/>
    </row>
    <row r="251" spans="8:8" s="535" customFormat="1">
      <c r="H251" s="576"/>
    </row>
    <row r="252" spans="8:8" s="535" customFormat="1">
      <c r="H252" s="576"/>
    </row>
    <row r="253" spans="8:8" s="535" customFormat="1">
      <c r="H253" s="576"/>
    </row>
    <row r="254" spans="8:8" s="535" customFormat="1">
      <c r="H254" s="576"/>
    </row>
    <row r="255" spans="8:8" s="535" customFormat="1">
      <c r="H255" s="576"/>
    </row>
    <row r="256" spans="8:8" s="535" customFormat="1">
      <c r="H256" s="576"/>
    </row>
    <row r="257" spans="8:8" s="535" customFormat="1">
      <c r="H257" s="576"/>
    </row>
    <row r="258" spans="8:8" s="535" customFormat="1">
      <c r="H258" s="576"/>
    </row>
    <row r="259" spans="8:8" s="535" customFormat="1">
      <c r="H259" s="576"/>
    </row>
    <row r="260" spans="8:8" s="535" customFormat="1">
      <c r="H260" s="576"/>
    </row>
    <row r="261" spans="8:8" s="535" customFormat="1">
      <c r="H261" s="576"/>
    </row>
    <row r="262" spans="8:8" s="535" customFormat="1">
      <c r="H262" s="576"/>
    </row>
    <row r="263" spans="8:8" s="535" customFormat="1">
      <c r="H263" s="576"/>
    </row>
    <row r="264" spans="8:8" s="535" customFormat="1">
      <c r="H264" s="576"/>
    </row>
    <row r="265" spans="8:8" s="535" customFormat="1">
      <c r="H265" s="576"/>
    </row>
    <row r="266" spans="8:8" s="535" customFormat="1">
      <c r="H266" s="576"/>
    </row>
    <row r="267" spans="8:8" s="535" customFormat="1">
      <c r="H267" s="576"/>
    </row>
    <row r="268" spans="8:8" s="535" customFormat="1">
      <c r="H268" s="576"/>
    </row>
    <row r="269" spans="8:8" s="535" customFormat="1">
      <c r="H269" s="576"/>
    </row>
    <row r="270" spans="8:8" s="535" customFormat="1">
      <c r="H270" s="576"/>
    </row>
    <row r="271" spans="8:8" s="535" customFormat="1">
      <c r="H271" s="576"/>
    </row>
    <row r="272" spans="8:8" s="535" customFormat="1">
      <c r="H272" s="576"/>
    </row>
    <row r="273" spans="8:8" s="535" customFormat="1">
      <c r="H273" s="576"/>
    </row>
    <row r="274" spans="8:8" s="535" customFormat="1">
      <c r="H274" s="576"/>
    </row>
    <row r="275" spans="8:8" s="535" customFormat="1">
      <c r="H275" s="576"/>
    </row>
    <row r="276" spans="8:8" s="535" customFormat="1">
      <c r="H276" s="576"/>
    </row>
    <row r="277" spans="8:8" s="535" customFormat="1">
      <c r="H277" s="576"/>
    </row>
    <row r="278" spans="8:8" s="535" customFormat="1">
      <c r="H278" s="576"/>
    </row>
    <row r="279" spans="8:8" s="535" customFormat="1">
      <c r="H279" s="576"/>
    </row>
    <row r="280" spans="8:8" s="535" customFormat="1">
      <c r="H280" s="576"/>
    </row>
    <row r="281" spans="8:8" s="535" customFormat="1">
      <c r="H281" s="576"/>
    </row>
    <row r="282" spans="8:8" s="535" customFormat="1">
      <c r="H282" s="576"/>
    </row>
    <row r="283" spans="8:8" s="535" customFormat="1">
      <c r="H283" s="576"/>
    </row>
    <row r="284" spans="8:8" s="535" customFormat="1">
      <c r="H284" s="576"/>
    </row>
    <row r="285" spans="8:8" s="535" customFormat="1">
      <c r="H285" s="576"/>
    </row>
    <row r="286" spans="8:8" s="535" customFormat="1">
      <c r="H286" s="576"/>
    </row>
    <row r="287" spans="8:8" s="535" customFormat="1">
      <c r="H287" s="576"/>
    </row>
    <row r="288" spans="8:8" s="535" customFormat="1">
      <c r="H288" s="576"/>
    </row>
    <row r="289" spans="8:8" s="535" customFormat="1">
      <c r="H289" s="576"/>
    </row>
    <row r="290" spans="8:8" s="535" customFormat="1">
      <c r="H290" s="576"/>
    </row>
    <row r="291" spans="8:8" s="535" customFormat="1">
      <c r="H291" s="576"/>
    </row>
    <row r="292" spans="8:8" s="535" customFormat="1">
      <c r="H292" s="576"/>
    </row>
  </sheetData>
  <mergeCells count="5">
    <mergeCell ref="A1:A20"/>
    <mergeCell ref="H1:H19"/>
    <mergeCell ref="A33:A49"/>
    <mergeCell ref="H42:H49"/>
    <mergeCell ref="H50:H61"/>
  </mergeCells>
  <printOptions horizontalCentered="1" gridLinesSet="0"/>
  <pageMargins left="0.1" right="0.1" top="0.5" bottom="0.25" header="0.25" footer="0.25"/>
  <pageSetup scale="66" orientation="landscape" horizontalDpi="2400" verticalDpi="2400" r:id="rId1"/>
  <headerFooter alignWithMargins="0"/>
</worksheet>
</file>

<file path=xl/worksheets/sheet103.xml><?xml version="1.0" encoding="utf-8"?>
<worksheet xmlns="http://schemas.openxmlformats.org/spreadsheetml/2006/main" xmlns:r="http://schemas.openxmlformats.org/officeDocument/2006/relationships">
  <sheetPr codeName="Sheet96"/>
  <dimension ref="B2:N69"/>
  <sheetViews>
    <sheetView topLeftCell="A7" zoomScaleNormal="100" workbookViewId="0">
      <selection activeCell="D42" sqref="D42"/>
    </sheetView>
  </sheetViews>
  <sheetFormatPr defaultRowHeight="11.25" outlineLevelCol="1"/>
  <cols>
    <col min="1" max="1" width="2.375" style="37" customWidth="1"/>
    <col min="2" max="2" width="2.375" style="37" bestFit="1" customWidth="1"/>
    <col min="3" max="3" width="25.75" style="37" bestFit="1" customWidth="1"/>
    <col min="4" max="6" width="14.375" style="37" customWidth="1"/>
    <col min="7" max="7" width="13.625" style="37" hidden="1" customWidth="1" outlineLevel="1"/>
    <col min="8" max="8" width="14.375" style="37" customWidth="1" collapsed="1"/>
    <col min="9" max="9" width="9.125" style="37" bestFit="1" customWidth="1"/>
    <col min="10" max="11" width="9.125" style="37" customWidth="1"/>
    <col min="12" max="18" width="9.125" style="37" bestFit="1" customWidth="1"/>
    <col min="19" max="19" width="11.625" style="37" bestFit="1" customWidth="1"/>
    <col min="20" max="16384" width="9" style="37"/>
  </cols>
  <sheetData>
    <row r="2" spans="2:14" ht="12.75">
      <c r="C2" s="38" t="s">
        <v>116</v>
      </c>
      <c r="D2" s="38"/>
      <c r="E2" s="38"/>
      <c r="F2" s="38"/>
      <c r="G2" s="38"/>
      <c r="H2" s="38"/>
    </row>
    <row r="3" spans="2:14" ht="12.75">
      <c r="C3" s="38" t="str">
        <f>"YEAR 2010:  "&amp;L3&amp;" - "&amp;M3</f>
        <v>YEAR 2010:  TOTAL - UNION PACIFIC RAILROAD - COMBINED</v>
      </c>
      <c r="D3" s="38"/>
      <c r="E3" s="38"/>
      <c r="F3" s="38"/>
      <c r="G3" s="38"/>
      <c r="H3" s="38"/>
      <c r="L3" s="39" t="s">
        <v>117</v>
      </c>
      <c r="M3" s="40" t="s">
        <v>118</v>
      </c>
    </row>
    <row r="4" spans="2:14" ht="33.75">
      <c r="C4" s="41" t="s">
        <v>71</v>
      </c>
      <c r="D4" s="42" t="s">
        <v>72</v>
      </c>
      <c r="E4" s="42" t="s">
        <v>73</v>
      </c>
      <c r="F4" s="43" t="s">
        <v>74</v>
      </c>
      <c r="G4" s="43" t="s">
        <v>75</v>
      </c>
      <c r="H4" s="44" t="s">
        <v>76</v>
      </c>
    </row>
    <row r="5" spans="2:14" hidden="1">
      <c r="C5" s="45" t="s">
        <v>77</v>
      </c>
      <c r="D5" s="46">
        <v>0</v>
      </c>
      <c r="E5" s="46">
        <v>0</v>
      </c>
      <c r="F5" s="46">
        <v>0</v>
      </c>
      <c r="G5" s="46">
        <v>0</v>
      </c>
      <c r="H5" s="46">
        <f>+D5+E5-F5+G5</f>
        <v>0</v>
      </c>
    </row>
    <row r="6" spans="2:14">
      <c r="B6" s="37">
        <v>1</v>
      </c>
      <c r="C6" s="45" t="s">
        <v>78</v>
      </c>
      <c r="D6" s="46">
        <v>332882513.96000004</v>
      </c>
      <c r="E6" s="46">
        <v>42689260.049999997</v>
      </c>
      <c r="F6" s="46">
        <v>26940336.68</v>
      </c>
      <c r="G6" s="46">
        <v>0</v>
      </c>
      <c r="H6" s="46">
        <f>+D6+E6-F6+G6</f>
        <v>348631437.33000004</v>
      </c>
      <c r="L6" s="47" t="s">
        <v>119</v>
      </c>
      <c r="M6" s="48" t="str">
        <f>$L$3 &amp; L6</f>
        <v>TOTAL003</v>
      </c>
    </row>
    <row r="7" spans="2:14">
      <c r="B7" s="37">
        <v>2</v>
      </c>
      <c r="C7" s="45" t="s">
        <v>79</v>
      </c>
      <c r="D7" s="46">
        <v>22592257.010000002</v>
      </c>
      <c r="E7" s="46">
        <v>2129145.9299999997</v>
      </c>
      <c r="F7" s="46">
        <v>591261.92999999993</v>
      </c>
      <c r="G7" s="46">
        <v>0</v>
      </c>
      <c r="H7" s="46">
        <f t="shared" ref="H7:H43" si="0">+D7+E7-F7+G7</f>
        <v>24130141.010000002</v>
      </c>
      <c r="L7" s="47" t="s">
        <v>120</v>
      </c>
      <c r="M7" s="48" t="str">
        <f>$L$3 &amp; L7</f>
        <v>TOTAL004</v>
      </c>
    </row>
    <row r="8" spans="2:14">
      <c r="B8" s="37">
        <v>3</v>
      </c>
      <c r="C8" s="45" t="s">
        <v>80</v>
      </c>
      <c r="D8" s="46">
        <v>30492744.899999999</v>
      </c>
      <c r="E8" s="46">
        <v>4021539.8899999997</v>
      </c>
      <c r="F8" s="46">
        <v>2680243.92</v>
      </c>
      <c r="G8" s="46">
        <v>0</v>
      </c>
      <c r="H8" s="46">
        <f t="shared" si="0"/>
        <v>31834040.869999997</v>
      </c>
      <c r="L8" s="47" t="s">
        <v>121</v>
      </c>
      <c r="M8" s="48" t="str">
        <f t="shared" ref="M8:M46" si="1">$L$3 &amp; L8</f>
        <v>TOTAL005</v>
      </c>
    </row>
    <row r="9" spans="2:14">
      <c r="B9" s="37">
        <v>4</v>
      </c>
      <c r="C9" s="45" t="s">
        <v>81</v>
      </c>
      <c r="D9" s="46">
        <v>266652770.03999999</v>
      </c>
      <c r="E9" s="46">
        <v>59828355.630000003</v>
      </c>
      <c r="F9" s="46">
        <v>36174222.979999997</v>
      </c>
      <c r="G9" s="46">
        <v>0</v>
      </c>
      <c r="H9" s="46">
        <f t="shared" si="0"/>
        <v>290306902.69</v>
      </c>
      <c r="L9" s="47" t="s">
        <v>122</v>
      </c>
      <c r="M9" s="48" t="str">
        <f t="shared" si="1"/>
        <v>TOTAL006</v>
      </c>
    </row>
    <row r="10" spans="2:14">
      <c r="B10" s="37">
        <v>5</v>
      </c>
      <c r="C10" s="49" t="s">
        <v>82</v>
      </c>
      <c r="D10" s="46">
        <v>0</v>
      </c>
      <c r="E10" s="46">
        <v>0</v>
      </c>
      <c r="F10" s="46">
        <v>0</v>
      </c>
      <c r="G10" s="46">
        <v>0</v>
      </c>
      <c r="H10" s="46">
        <v>0</v>
      </c>
      <c r="L10" s="47" t="s">
        <v>123</v>
      </c>
      <c r="M10" s="48" t="str">
        <f t="shared" si="1"/>
        <v>TOTAL007</v>
      </c>
    </row>
    <row r="11" spans="2:14">
      <c r="B11" s="37">
        <v>6</v>
      </c>
      <c r="C11" s="45" t="s">
        <v>83</v>
      </c>
      <c r="D11" s="46">
        <v>2438558501.8999996</v>
      </c>
      <c r="E11" s="46">
        <v>334893281.11000007</v>
      </c>
      <c r="F11" s="46">
        <v>169517484.08999997</v>
      </c>
      <c r="G11" s="46">
        <v>2237163</v>
      </c>
      <c r="H11" s="46">
        <f>+D11+E11-F11</f>
        <v>2603934298.9199996</v>
      </c>
      <c r="L11" s="47" t="s">
        <v>124</v>
      </c>
      <c r="M11" s="48" t="str">
        <f t="shared" si="1"/>
        <v>TOTAL008</v>
      </c>
    </row>
    <row r="12" spans="2:14">
      <c r="B12" s="37">
        <v>7</v>
      </c>
      <c r="C12" s="45" t="s">
        <v>84</v>
      </c>
      <c r="D12" s="46">
        <v>4819269524.8700018</v>
      </c>
      <c r="E12" s="46">
        <v>436993752.67999989</v>
      </c>
      <c r="F12" s="46">
        <v>327225679.86000204</v>
      </c>
      <c r="G12" s="46">
        <v>0</v>
      </c>
      <c r="H12" s="46">
        <f>+D12+E12-F12+G12</f>
        <v>4929037597.6900005</v>
      </c>
      <c r="L12" s="47" t="s">
        <v>125</v>
      </c>
      <c r="M12" s="48" t="str">
        <f t="shared" si="1"/>
        <v>TOTAL009</v>
      </c>
      <c r="N12" s="48" t="str">
        <f>$L$3 &amp; "010"</f>
        <v>TOTAL010</v>
      </c>
    </row>
    <row r="13" spans="2:14">
      <c r="B13" s="37">
        <v>8</v>
      </c>
      <c r="C13" s="45" t="s">
        <v>85</v>
      </c>
      <c r="D13" s="46">
        <v>869323777.85000002</v>
      </c>
      <c r="E13" s="46">
        <v>114759952.02000001</v>
      </c>
      <c r="F13" s="46">
        <v>49673580.539999999</v>
      </c>
      <c r="G13" s="46">
        <v>0</v>
      </c>
      <c r="H13" s="46">
        <f t="shared" si="0"/>
        <v>934410149.33000004</v>
      </c>
      <c r="L13" s="47" t="s">
        <v>126</v>
      </c>
      <c r="M13" s="48" t="str">
        <f t="shared" si="1"/>
        <v>TOTAL011</v>
      </c>
    </row>
    <row r="14" spans="2:14">
      <c r="B14" s="37">
        <v>9</v>
      </c>
      <c r="C14" s="45" t="s">
        <v>86</v>
      </c>
      <c r="D14" s="46">
        <v>12976435.710000001</v>
      </c>
      <c r="E14" s="46">
        <v>1191768.1300000001</v>
      </c>
      <c r="F14" s="46">
        <v>379599.19999999995</v>
      </c>
      <c r="G14" s="46">
        <v>0</v>
      </c>
      <c r="H14" s="46">
        <f t="shared" si="0"/>
        <v>13788604.640000002</v>
      </c>
      <c r="L14" s="47" t="s">
        <v>127</v>
      </c>
      <c r="M14" s="48" t="str">
        <f t="shared" si="1"/>
        <v>TOTAL013</v>
      </c>
    </row>
    <row r="15" spans="2:14">
      <c r="B15" s="37">
        <v>10</v>
      </c>
      <c r="C15" s="45" t="s">
        <v>87</v>
      </c>
      <c r="D15" s="46">
        <v>159918739.32999998</v>
      </c>
      <c r="E15" s="46">
        <v>18293161.279999997</v>
      </c>
      <c r="F15" s="46">
        <v>-893365.91999999993</v>
      </c>
      <c r="G15" s="46">
        <v>0</v>
      </c>
      <c r="H15" s="46">
        <f t="shared" si="0"/>
        <v>179105266.52999997</v>
      </c>
      <c r="L15" s="47" t="s">
        <v>128</v>
      </c>
      <c r="M15" s="48" t="str">
        <f t="shared" si="1"/>
        <v>TOTAL016</v>
      </c>
    </row>
    <row r="16" spans="2:14">
      <c r="B16" s="37">
        <v>11</v>
      </c>
      <c r="C16" s="45" t="s">
        <v>88</v>
      </c>
      <c r="D16" s="46">
        <v>20664982.480000004</v>
      </c>
      <c r="E16" s="46">
        <v>1141520.3799999999</v>
      </c>
      <c r="F16" s="46">
        <v>-478712.69</v>
      </c>
      <c r="G16" s="46">
        <v>0</v>
      </c>
      <c r="H16" s="46">
        <f t="shared" si="0"/>
        <v>22285215.550000004</v>
      </c>
      <c r="L16" s="47" t="s">
        <v>129</v>
      </c>
      <c r="M16" s="48" t="str">
        <f t="shared" si="1"/>
        <v>TOTAL017</v>
      </c>
    </row>
    <row r="17" spans="2:13">
      <c r="B17" s="37">
        <v>12</v>
      </c>
      <c r="C17" s="45" t="s">
        <v>89</v>
      </c>
      <c r="D17" s="46">
        <v>6004780.3799999999</v>
      </c>
      <c r="E17" s="46">
        <v>178421.63</v>
      </c>
      <c r="F17" s="46">
        <v>-140675.58000000005</v>
      </c>
      <c r="G17" s="46">
        <v>0</v>
      </c>
      <c r="H17" s="46">
        <f t="shared" si="0"/>
        <v>6323877.5899999999</v>
      </c>
      <c r="L17" s="47" t="s">
        <v>130</v>
      </c>
      <c r="M17" s="48" t="str">
        <f t="shared" si="1"/>
        <v>TOTAL018</v>
      </c>
    </row>
    <row r="18" spans="2:13">
      <c r="B18" s="37">
        <v>13</v>
      </c>
      <c r="C18" s="45" t="s">
        <v>90</v>
      </c>
      <c r="D18" s="46">
        <v>67672885.120000005</v>
      </c>
      <c r="E18" s="46">
        <v>5113738.4099999992</v>
      </c>
      <c r="F18" s="46">
        <v>-418529.02</v>
      </c>
      <c r="G18" s="46">
        <v>0</v>
      </c>
      <c r="H18" s="46">
        <f t="shared" si="0"/>
        <v>73205152.549999997</v>
      </c>
      <c r="L18" s="47" t="s">
        <v>131</v>
      </c>
      <c r="M18" s="48" t="str">
        <f t="shared" si="1"/>
        <v>TOTAL019</v>
      </c>
    </row>
    <row r="19" spans="2:13">
      <c r="B19" s="37">
        <v>14</v>
      </c>
      <c r="C19" s="45" t="s">
        <v>91</v>
      </c>
      <c r="D19" s="46">
        <v>148501380.76999995</v>
      </c>
      <c r="E19" s="46">
        <v>6099935.9900000002</v>
      </c>
      <c r="F19" s="46">
        <v>-5910295.2800000003</v>
      </c>
      <c r="G19" s="46">
        <v>0</v>
      </c>
      <c r="H19" s="46">
        <f t="shared" si="0"/>
        <v>160511612.03999996</v>
      </c>
      <c r="L19" s="47" t="s">
        <v>132</v>
      </c>
      <c r="M19" s="48" t="str">
        <f t="shared" si="1"/>
        <v>TOTAL020</v>
      </c>
    </row>
    <row r="20" spans="2:13">
      <c r="B20" s="37">
        <v>15</v>
      </c>
      <c r="C20" s="45" t="s">
        <v>92</v>
      </c>
      <c r="D20" s="46">
        <v>583593.55000000005</v>
      </c>
      <c r="E20" s="46">
        <v>12786.15</v>
      </c>
      <c r="F20" s="46">
        <v>-6887.0099999998929</v>
      </c>
      <c r="G20" s="46">
        <v>0</v>
      </c>
      <c r="H20" s="46">
        <f t="shared" si="0"/>
        <v>603266.71</v>
      </c>
      <c r="L20" s="47" t="s">
        <v>133</v>
      </c>
      <c r="M20" s="48" t="str">
        <f t="shared" si="1"/>
        <v>TOTAL022</v>
      </c>
    </row>
    <row r="21" spans="2:13">
      <c r="B21" s="37">
        <v>16</v>
      </c>
      <c r="C21" s="45" t="s">
        <v>93</v>
      </c>
      <c r="D21" s="46">
        <v>14552683.689999999</v>
      </c>
      <c r="E21" s="46">
        <v>605118.19999999995</v>
      </c>
      <c r="F21" s="46">
        <v>-162461.73000000045</v>
      </c>
      <c r="G21" s="46">
        <v>0</v>
      </c>
      <c r="H21" s="46">
        <f t="shared" si="0"/>
        <v>15320263.619999999</v>
      </c>
      <c r="L21" s="47" t="s">
        <v>134</v>
      </c>
      <c r="M21" s="48" t="str">
        <f t="shared" si="1"/>
        <v>TOTAL023</v>
      </c>
    </row>
    <row r="22" spans="2:13">
      <c r="B22" s="37">
        <v>17</v>
      </c>
      <c r="C22" s="45" t="s">
        <v>94</v>
      </c>
      <c r="D22" s="46">
        <v>294179.19999999995</v>
      </c>
      <c r="E22" s="46">
        <v>94983.31</v>
      </c>
      <c r="F22" s="46">
        <v>60999.96</v>
      </c>
      <c r="G22" s="46">
        <v>0</v>
      </c>
      <c r="H22" s="46">
        <f t="shared" si="0"/>
        <v>328162.54999999993</v>
      </c>
      <c r="L22" s="47" t="s">
        <v>135</v>
      </c>
      <c r="M22" s="48" t="str">
        <f t="shared" si="1"/>
        <v>TOTAL024</v>
      </c>
    </row>
    <row r="23" spans="2:13">
      <c r="B23" s="37">
        <v>18</v>
      </c>
      <c r="C23" s="45" t="s">
        <v>95</v>
      </c>
      <c r="D23" s="46">
        <v>188726040.04000002</v>
      </c>
      <c r="E23" s="46">
        <v>21707966.379999999</v>
      </c>
      <c r="F23" s="46">
        <v>2758779.79</v>
      </c>
      <c r="G23" s="46">
        <v>0</v>
      </c>
      <c r="H23" s="46">
        <f t="shared" si="0"/>
        <v>207675226.63000003</v>
      </c>
      <c r="L23" s="47" t="s">
        <v>136</v>
      </c>
      <c r="M23" s="48" t="str">
        <f t="shared" si="1"/>
        <v>TOTAL025</v>
      </c>
    </row>
    <row r="24" spans="2:13">
      <c r="B24" s="37">
        <v>19</v>
      </c>
      <c r="C24" s="45" t="s">
        <v>96</v>
      </c>
      <c r="D24" s="46">
        <v>132959154.16000001</v>
      </c>
      <c r="E24" s="46">
        <v>13283615.699999996</v>
      </c>
      <c r="F24" s="46">
        <v>2415188.39</v>
      </c>
      <c r="G24" s="46">
        <v>0</v>
      </c>
      <c r="H24" s="46">
        <f t="shared" si="0"/>
        <v>143827581.47000003</v>
      </c>
      <c r="L24" s="47" t="s">
        <v>137</v>
      </c>
      <c r="M24" s="48" t="str">
        <f t="shared" si="1"/>
        <v>TOTAL026</v>
      </c>
    </row>
    <row r="25" spans="2:13">
      <c r="B25" s="37">
        <v>20</v>
      </c>
      <c r="C25" s="45" t="s">
        <v>97</v>
      </c>
      <c r="D25" s="46">
        <v>428959109.02999991</v>
      </c>
      <c r="E25" s="46">
        <v>83755823.780000016</v>
      </c>
      <c r="F25" s="46">
        <v>104275869.97000003</v>
      </c>
      <c r="G25" s="46">
        <v>0</v>
      </c>
      <c r="H25" s="46">
        <f t="shared" si="0"/>
        <v>408439062.83999991</v>
      </c>
      <c r="L25" s="47" t="s">
        <v>138</v>
      </c>
      <c r="M25" s="48" t="str">
        <f t="shared" si="1"/>
        <v>TOTAL027</v>
      </c>
    </row>
    <row r="26" spans="2:13">
      <c r="B26" s="37">
        <v>21</v>
      </c>
      <c r="C26" s="49" t="s">
        <v>98</v>
      </c>
      <c r="D26" s="46">
        <v>0</v>
      </c>
      <c r="E26" s="46">
        <v>0</v>
      </c>
      <c r="F26" s="46">
        <v>0</v>
      </c>
      <c r="G26" s="46">
        <v>0</v>
      </c>
      <c r="H26" s="46">
        <v>0</v>
      </c>
      <c r="L26" s="47" t="s">
        <v>139</v>
      </c>
      <c r="M26" s="48" t="str">
        <f t="shared" si="1"/>
        <v>TOTAL029</v>
      </c>
    </row>
    <row r="27" spans="2:13">
      <c r="B27" s="37">
        <v>22</v>
      </c>
      <c r="C27" s="50" t="s">
        <v>99</v>
      </c>
      <c r="D27" s="46">
        <v>14676611.890000001</v>
      </c>
      <c r="E27" s="46">
        <v>1636897.27</v>
      </c>
      <c r="F27" s="46">
        <v>-378016.23000000004</v>
      </c>
      <c r="G27" s="46">
        <v>0</v>
      </c>
      <c r="H27" s="46">
        <f t="shared" si="0"/>
        <v>16691525.390000001</v>
      </c>
      <c r="L27" s="47" t="s">
        <v>140</v>
      </c>
      <c r="M27" s="48" t="str">
        <f t="shared" si="1"/>
        <v>TOTAL031</v>
      </c>
    </row>
    <row r="28" spans="2:13">
      <c r="B28" s="37">
        <v>23</v>
      </c>
      <c r="C28" s="45" t="s">
        <v>100</v>
      </c>
      <c r="D28" s="46">
        <v>8212467.6699999999</v>
      </c>
      <c r="E28" s="46">
        <v>490048.10000000003</v>
      </c>
      <c r="F28" s="46">
        <v>184223.33999999997</v>
      </c>
      <c r="G28" s="46">
        <v>0</v>
      </c>
      <c r="H28" s="46">
        <f t="shared" si="0"/>
        <v>8518292.4299999997</v>
      </c>
      <c r="L28" s="47" t="s">
        <v>141</v>
      </c>
      <c r="M28" s="48" t="str">
        <f t="shared" si="1"/>
        <v>TOTAL035</v>
      </c>
    </row>
    <row r="29" spans="2:13">
      <c r="B29" s="37">
        <v>24</v>
      </c>
      <c r="C29" s="45" t="s">
        <v>101</v>
      </c>
      <c r="D29" s="46">
        <v>152439028.33999997</v>
      </c>
      <c r="E29" s="46">
        <v>31744648.370000005</v>
      </c>
      <c r="F29" s="46">
        <v>12158209.569999998</v>
      </c>
      <c r="G29" s="46">
        <v>0</v>
      </c>
      <c r="H29" s="46">
        <f t="shared" si="0"/>
        <v>172025467.13999999</v>
      </c>
      <c r="L29" s="47" t="s">
        <v>142</v>
      </c>
      <c r="M29" s="48" t="str">
        <f t="shared" si="1"/>
        <v>TOTAL037</v>
      </c>
    </row>
    <row r="30" spans="2:13">
      <c r="B30" s="37">
        <v>25</v>
      </c>
      <c r="C30" s="45" t="s">
        <v>102</v>
      </c>
      <c r="D30" s="46">
        <v>166391744.76999998</v>
      </c>
      <c r="E30" s="46">
        <v>15969752.729999997</v>
      </c>
      <c r="F30" s="46">
        <v>7065827.0499999998</v>
      </c>
      <c r="G30" s="46">
        <v>0</v>
      </c>
      <c r="H30" s="46">
        <f t="shared" si="0"/>
        <v>175295670.44999996</v>
      </c>
      <c r="L30" s="47" t="s">
        <v>143</v>
      </c>
      <c r="M30" s="48" t="str">
        <f t="shared" si="1"/>
        <v>TOTAL039</v>
      </c>
    </row>
    <row r="31" spans="2:13">
      <c r="B31" s="37">
        <v>26</v>
      </c>
      <c r="C31" s="45" t="s">
        <v>103</v>
      </c>
      <c r="D31" s="46">
        <v>60716869.940000005</v>
      </c>
      <c r="E31" s="46">
        <v>6677463.0499999989</v>
      </c>
      <c r="F31" s="46">
        <v>402867.22</v>
      </c>
      <c r="G31" s="46">
        <v>0</v>
      </c>
      <c r="H31" s="46">
        <f t="shared" si="0"/>
        <v>66991465.770000011</v>
      </c>
      <c r="L31" s="47" t="s">
        <v>144</v>
      </c>
      <c r="M31" s="48" t="str">
        <f t="shared" si="1"/>
        <v>TOTAL044</v>
      </c>
    </row>
    <row r="32" spans="2:13">
      <c r="C32" s="45"/>
      <c r="D32" s="46"/>
      <c r="E32" s="46"/>
      <c r="F32" s="46"/>
      <c r="G32" s="46"/>
      <c r="H32" s="46"/>
      <c r="L32" s="47"/>
      <c r="M32" s="48"/>
    </row>
    <row r="33" spans="2:13">
      <c r="C33" s="45"/>
      <c r="D33" s="46"/>
      <c r="E33" s="46"/>
      <c r="F33" s="46"/>
      <c r="G33" s="46"/>
      <c r="H33" s="46"/>
      <c r="L33" s="47"/>
      <c r="M33" s="48"/>
    </row>
    <row r="34" spans="2:13">
      <c r="B34" s="37">
        <v>29</v>
      </c>
      <c r="C34" s="51" t="s">
        <v>104</v>
      </c>
      <c r="D34" s="46">
        <v>0</v>
      </c>
      <c r="E34" s="46">
        <v>12153552.24</v>
      </c>
      <c r="F34" s="46">
        <v>0</v>
      </c>
      <c r="G34" s="46">
        <v>0</v>
      </c>
      <c r="H34" s="46">
        <f t="shared" si="0"/>
        <v>12153552.24</v>
      </c>
      <c r="L34" s="47"/>
      <c r="M34" s="48"/>
    </row>
    <row r="35" spans="2:13">
      <c r="B35" s="37">
        <v>30</v>
      </c>
      <c r="C35" s="52" t="s">
        <v>105</v>
      </c>
      <c r="D35" s="53">
        <f>SUM(D5:D34)</f>
        <v>10364022776.600002</v>
      </c>
      <c r="E35" s="53">
        <f>SUM(E5:E34)</f>
        <v>1215466488.4099998</v>
      </c>
      <c r="F35" s="53">
        <f>SUM(F5:F34)</f>
        <v>734115431.030002</v>
      </c>
      <c r="G35" s="53">
        <f>SUM(G5:G34)</f>
        <v>2237163</v>
      </c>
      <c r="H35" s="53">
        <f>SUM(H5:H34)</f>
        <v>10845373833.979996</v>
      </c>
      <c r="L35" s="47" t="s">
        <v>145</v>
      </c>
      <c r="M35" s="48" t="str">
        <f t="shared" si="1"/>
        <v>TOTALTOT</v>
      </c>
    </row>
    <row r="36" spans="2:13">
      <c r="C36" s="52"/>
      <c r="D36" s="53"/>
      <c r="E36" s="53"/>
      <c r="F36" s="53"/>
      <c r="G36" s="53"/>
      <c r="H36" s="53"/>
      <c r="L36" s="47"/>
      <c r="M36" s="48"/>
    </row>
    <row r="37" spans="2:13">
      <c r="B37" s="37">
        <v>31</v>
      </c>
      <c r="C37" s="45" t="s">
        <v>106</v>
      </c>
      <c r="D37" s="46">
        <v>2472756674.6500001</v>
      </c>
      <c r="E37" s="46">
        <v>315567570.56</v>
      </c>
      <c r="F37" s="46">
        <v>119905061.56</v>
      </c>
      <c r="G37" s="46">
        <v>0</v>
      </c>
      <c r="H37" s="46">
        <f>+D37+E37-F37+G37</f>
        <v>2668419183.6500001</v>
      </c>
      <c r="L37" s="47" t="s">
        <v>146</v>
      </c>
      <c r="M37" s="48" t="str">
        <f t="shared" si="1"/>
        <v>TOTAL052</v>
      </c>
    </row>
    <row r="38" spans="2:13">
      <c r="B38" s="37">
        <v>32</v>
      </c>
      <c r="C38" s="45" t="s">
        <v>107</v>
      </c>
      <c r="D38" s="46">
        <v>1009705326.7</v>
      </c>
      <c r="E38" s="46">
        <v>76084380.039999977</v>
      </c>
      <c r="F38" s="46">
        <v>39610518.059999987</v>
      </c>
      <c r="G38" s="46">
        <v>0</v>
      </c>
      <c r="H38" s="46">
        <f t="shared" si="0"/>
        <v>1046179188.6800001</v>
      </c>
      <c r="L38" s="47" t="s">
        <v>147</v>
      </c>
      <c r="M38" s="48" t="str">
        <f t="shared" si="1"/>
        <v>TOTAL053</v>
      </c>
    </row>
    <row r="39" spans="2:13">
      <c r="B39" s="37">
        <v>33</v>
      </c>
      <c r="C39" s="45" t="s">
        <v>108</v>
      </c>
      <c r="D39" s="46">
        <v>0</v>
      </c>
      <c r="E39" s="46">
        <v>0</v>
      </c>
      <c r="F39" s="46">
        <v>0</v>
      </c>
      <c r="G39" s="46">
        <v>0</v>
      </c>
      <c r="H39" s="46">
        <v>0</v>
      </c>
      <c r="L39" s="47" t="s">
        <v>148</v>
      </c>
      <c r="M39" s="48" t="str">
        <f t="shared" si="1"/>
        <v>TOTAL054</v>
      </c>
    </row>
    <row r="40" spans="2:13">
      <c r="B40" s="37">
        <v>34</v>
      </c>
      <c r="C40" s="45" t="s">
        <v>109</v>
      </c>
      <c r="D40" s="46">
        <v>342655.61</v>
      </c>
      <c r="E40" s="46">
        <v>2054922.27</v>
      </c>
      <c r="F40" s="46">
        <v>0</v>
      </c>
      <c r="G40" s="46">
        <v>0</v>
      </c>
      <c r="H40" s="46">
        <f t="shared" si="0"/>
        <v>2397577.88</v>
      </c>
      <c r="L40" s="47" t="s">
        <v>149</v>
      </c>
      <c r="M40" s="48" t="str">
        <f t="shared" si="1"/>
        <v>TOTAL055</v>
      </c>
    </row>
    <row r="41" spans="2:13">
      <c r="B41" s="37">
        <v>35</v>
      </c>
      <c r="C41" s="45" t="s">
        <v>110</v>
      </c>
      <c r="D41" s="46">
        <v>0</v>
      </c>
      <c r="E41" s="46">
        <v>0</v>
      </c>
      <c r="F41" s="46">
        <v>0</v>
      </c>
      <c r="G41" s="46">
        <v>0</v>
      </c>
      <c r="H41" s="46">
        <v>0</v>
      </c>
      <c r="L41" s="47" t="s">
        <v>150</v>
      </c>
      <c r="M41" s="48" t="str">
        <f t="shared" si="1"/>
        <v>TOTAL056</v>
      </c>
    </row>
    <row r="42" spans="2:13">
      <c r="B42" s="37">
        <v>36</v>
      </c>
      <c r="C42" s="45" t="s">
        <v>111</v>
      </c>
      <c r="D42" s="46">
        <v>26405561.469999999</v>
      </c>
      <c r="E42" s="46">
        <v>4850195.4400000004</v>
      </c>
      <c r="F42" s="46">
        <v>1228995.1599999999</v>
      </c>
      <c r="G42" s="46">
        <v>0</v>
      </c>
      <c r="H42" s="46">
        <f t="shared" si="0"/>
        <v>30026761.75</v>
      </c>
      <c r="L42" s="47" t="s">
        <v>151</v>
      </c>
      <c r="M42" s="48" t="str">
        <f t="shared" si="1"/>
        <v>TOTAL057</v>
      </c>
    </row>
    <row r="43" spans="2:13">
      <c r="B43" s="37">
        <v>37</v>
      </c>
      <c r="C43" s="45" t="s">
        <v>112</v>
      </c>
      <c r="D43" s="46">
        <v>5712647.0500000007</v>
      </c>
      <c r="E43" s="46">
        <v>1194576.69</v>
      </c>
      <c r="F43" s="46">
        <v>1331271.43</v>
      </c>
      <c r="G43" s="46">
        <v>0</v>
      </c>
      <c r="H43" s="46">
        <f t="shared" si="0"/>
        <v>5575952.3100000005</v>
      </c>
      <c r="L43" s="47" t="s">
        <v>152</v>
      </c>
      <c r="M43" s="48" t="str">
        <f t="shared" si="1"/>
        <v>TOTAL058</v>
      </c>
    </row>
    <row r="44" spans="2:13">
      <c r="B44" s="37">
        <v>38</v>
      </c>
      <c r="C44" s="45" t="s">
        <v>113</v>
      </c>
      <c r="D44" s="46">
        <v>176395356.99000001</v>
      </c>
      <c r="E44" s="46">
        <v>63678374.850000001</v>
      </c>
      <c r="F44" s="46">
        <v>32071615.509999998</v>
      </c>
      <c r="G44" s="46">
        <v>3641834.35</v>
      </c>
      <c r="H44" s="46">
        <f>+D44+E44-F44</f>
        <v>208002116.33000001</v>
      </c>
      <c r="L44" s="47" t="s">
        <v>153</v>
      </c>
      <c r="M44" s="48" t="str">
        <f t="shared" si="1"/>
        <v>TOTAL059</v>
      </c>
    </row>
    <row r="45" spans="2:13">
      <c r="B45" s="37">
        <v>39</v>
      </c>
      <c r="C45" s="51" t="s">
        <v>104</v>
      </c>
      <c r="D45" s="46">
        <v>0</v>
      </c>
      <c r="E45" s="46">
        <v>27332487.259999994</v>
      </c>
      <c r="F45" s="46">
        <v>0</v>
      </c>
      <c r="G45" s="46">
        <v>0</v>
      </c>
      <c r="H45" s="46">
        <f>+D45+E45-F45+G45</f>
        <v>27332487.259999994</v>
      </c>
      <c r="L45" s="47"/>
      <c r="M45" s="48"/>
    </row>
    <row r="46" spans="2:13">
      <c r="B46" s="37">
        <v>40</v>
      </c>
      <c r="C46" s="52" t="s">
        <v>114</v>
      </c>
      <c r="D46" s="53">
        <f>SUM(D37:D45)</f>
        <v>3691318222.4700003</v>
      </c>
      <c r="E46" s="53">
        <f>SUM(E37:E45)</f>
        <v>490762507.10999995</v>
      </c>
      <c r="F46" s="53">
        <f>SUM(F37:F45)</f>
        <v>194147461.72</v>
      </c>
      <c r="G46" s="53">
        <f>SUM(G37:G45)</f>
        <v>3641834.35</v>
      </c>
      <c r="H46" s="53">
        <f>SUM(H37:H45)</f>
        <v>3987933267.8600001</v>
      </c>
      <c r="L46" s="47" t="s">
        <v>145</v>
      </c>
      <c r="M46" s="48" t="str">
        <f t="shared" si="1"/>
        <v>TOTALTOT</v>
      </c>
    </row>
    <row r="47" spans="2:13">
      <c r="B47" s="37">
        <v>41</v>
      </c>
      <c r="C47" s="54" t="s">
        <v>115</v>
      </c>
      <c r="D47" s="55">
        <f>D35+D46</f>
        <v>14055340999.070004</v>
      </c>
      <c r="E47" s="55">
        <f>E35+E46</f>
        <v>1706228995.5199997</v>
      </c>
      <c r="F47" s="55">
        <f>F35+F46</f>
        <v>928262892.75000203</v>
      </c>
      <c r="G47" s="55">
        <f>G35+G46</f>
        <v>5878997.3499999996</v>
      </c>
      <c r="H47" s="55">
        <f>H35+H46</f>
        <v>14833307101.839996</v>
      </c>
      <c r="L47" s="47"/>
      <c r="M47" s="48"/>
    </row>
    <row r="48" spans="2:13">
      <c r="D48" s="56"/>
      <c r="E48" s="47"/>
      <c r="L48" s="47"/>
      <c r="M48" s="48"/>
    </row>
    <row r="49" spans="3:8">
      <c r="D49" s="48"/>
      <c r="E49" s="57">
        <f>SUM(E47:E48)</f>
        <v>1706228995.5199997</v>
      </c>
      <c r="H49" s="57"/>
    </row>
    <row r="50" spans="3:8">
      <c r="D50" s="58"/>
      <c r="E50" s="59">
        <v>1706225744.4100001</v>
      </c>
      <c r="F50" s="60"/>
      <c r="G50" s="60"/>
      <c r="H50" s="60"/>
    </row>
    <row r="51" spans="3:8">
      <c r="D51" s="58"/>
      <c r="E51" s="57">
        <f>+E49-E50</f>
        <v>3251.1099996566772</v>
      </c>
      <c r="F51" s="60"/>
      <c r="G51" s="60"/>
      <c r="H51" s="59"/>
    </row>
    <row r="52" spans="3:8">
      <c r="D52" s="59"/>
      <c r="E52" s="59"/>
      <c r="F52" s="60"/>
      <c r="G52" s="60"/>
      <c r="H52" s="61"/>
    </row>
    <row r="53" spans="3:8">
      <c r="D53" s="58"/>
      <c r="E53" s="59"/>
      <c r="F53" s="60"/>
      <c r="G53" s="60"/>
      <c r="H53" s="60"/>
    </row>
    <row r="54" spans="3:8" ht="12.75">
      <c r="D54" s="58"/>
      <c r="E54" s="59"/>
      <c r="F54" s="59"/>
      <c r="G54" s="60"/>
      <c r="H54" s="62"/>
    </row>
    <row r="55" spans="3:8">
      <c r="D55" s="58"/>
      <c r="E55" s="60"/>
      <c r="F55" s="60"/>
      <c r="G55" s="60"/>
      <c r="H55" s="60"/>
    </row>
    <row r="56" spans="3:8">
      <c r="D56" s="58"/>
      <c r="E56" s="59"/>
      <c r="F56" s="59"/>
      <c r="G56" s="60"/>
      <c r="H56" s="60"/>
    </row>
    <row r="57" spans="3:8">
      <c r="D57" s="58"/>
      <c r="E57" s="59"/>
      <c r="F57" s="60"/>
      <c r="G57" s="60"/>
      <c r="H57" s="60"/>
    </row>
    <row r="58" spans="3:8">
      <c r="D58" s="58"/>
      <c r="E58" s="59"/>
      <c r="F58" s="59"/>
      <c r="G58" s="60"/>
      <c r="H58" s="60"/>
    </row>
    <row r="59" spans="3:8">
      <c r="D59" s="58"/>
      <c r="E59" s="59"/>
      <c r="F59" s="60"/>
      <c r="G59" s="60"/>
      <c r="H59" s="60"/>
    </row>
    <row r="60" spans="3:8">
      <c r="D60" s="58"/>
      <c r="E60" s="59"/>
      <c r="F60" s="60"/>
      <c r="G60" s="60"/>
      <c r="H60" s="60"/>
    </row>
    <row r="61" spans="3:8" ht="12.75">
      <c r="C61" s="63"/>
      <c r="D61" s="64"/>
      <c r="E61" s="59"/>
      <c r="F61" s="65"/>
      <c r="G61" s="65"/>
      <c r="H61" s="60"/>
    </row>
    <row r="62" spans="3:8" ht="12.75">
      <c r="C62" s="63"/>
      <c r="D62" s="64"/>
      <c r="E62" s="59"/>
      <c r="F62" s="65"/>
      <c r="G62" s="65"/>
      <c r="H62" s="60"/>
    </row>
    <row r="63" spans="3:8" ht="12.75">
      <c r="C63" s="63"/>
      <c r="D63" s="64"/>
      <c r="E63" s="65"/>
      <c r="F63" s="65"/>
      <c r="G63" s="65"/>
      <c r="H63" s="60"/>
    </row>
    <row r="64" spans="3:8" ht="12.75">
      <c r="C64" s="63"/>
      <c r="D64" s="64"/>
      <c r="E64" s="65"/>
      <c r="F64" s="65"/>
      <c r="G64" s="65"/>
      <c r="H64" s="60"/>
    </row>
    <row r="65" spans="3:8" ht="12.75">
      <c r="C65" s="63"/>
      <c r="D65" s="64"/>
      <c r="E65" s="60"/>
      <c r="F65" s="65"/>
      <c r="G65" s="65"/>
      <c r="H65" s="60"/>
    </row>
    <row r="66" spans="3:8" ht="12.75">
      <c r="C66" s="63"/>
      <c r="D66" s="64"/>
      <c r="E66" s="65"/>
      <c r="F66" s="65"/>
      <c r="G66" s="65"/>
      <c r="H66" s="60"/>
    </row>
    <row r="67" spans="3:8" ht="12.75">
      <c r="C67" s="63"/>
      <c r="D67" s="64"/>
      <c r="E67" s="65"/>
      <c r="F67" s="65"/>
      <c r="G67" s="65"/>
      <c r="H67" s="60"/>
    </row>
    <row r="68" spans="3:8" ht="12.75">
      <c r="C68" s="63"/>
      <c r="D68" s="64"/>
      <c r="E68" s="65"/>
      <c r="F68" s="65"/>
      <c r="G68" s="65"/>
      <c r="H68" s="60"/>
    </row>
    <row r="69" spans="3:8">
      <c r="D69" s="65"/>
      <c r="E69" s="65"/>
      <c r="F69" s="65"/>
      <c r="G69" s="65"/>
      <c r="H69" s="60"/>
    </row>
  </sheetData>
  <printOptions horizontalCentered="1"/>
  <pageMargins left="0.25" right="0.25" top="1" bottom="1" header="0.5" footer="0.5"/>
  <pageSetup orientation="portrait" r:id="rId1"/>
  <headerFooter alignWithMargins="0">
    <oddFooter>&amp;L&amp;Z&amp;F - &amp;A&amp;R&amp;D</oddFooter>
  </headerFooter>
  <drawing r:id="rId2"/>
</worksheet>
</file>

<file path=xl/worksheets/sheet104.xml><?xml version="1.0" encoding="utf-8"?>
<worksheet xmlns="http://schemas.openxmlformats.org/spreadsheetml/2006/main" xmlns:r="http://schemas.openxmlformats.org/officeDocument/2006/relationships">
  <sheetPr codeName="Sheet97"/>
  <dimension ref="B2:N69"/>
  <sheetViews>
    <sheetView zoomScaleNormal="100" workbookViewId="0">
      <selection sqref="A1:XFD1048576"/>
    </sheetView>
  </sheetViews>
  <sheetFormatPr defaultRowHeight="11.25" outlineLevelCol="1"/>
  <cols>
    <col min="1" max="1" width="2.375" style="37" customWidth="1"/>
    <col min="2" max="2" width="2.375" style="37" bestFit="1" customWidth="1"/>
    <col min="3" max="3" width="25.75" style="37" bestFit="1" customWidth="1"/>
    <col min="4" max="6" width="14.375" style="37" customWidth="1"/>
    <col min="7" max="7" width="13.625" style="37" hidden="1" customWidth="1" outlineLevel="1"/>
    <col min="8" max="8" width="14.375" style="37" customWidth="1" collapsed="1"/>
    <col min="9" max="9" width="10" style="37" bestFit="1" customWidth="1"/>
    <col min="10" max="10" width="12" style="37" bestFit="1" customWidth="1"/>
    <col min="11" max="11" width="9.125" style="37" customWidth="1"/>
    <col min="12" max="18" width="9.125" style="37" bestFit="1" customWidth="1"/>
    <col min="19" max="19" width="11.625" style="37" bestFit="1" customWidth="1"/>
    <col min="20" max="256" width="9" style="37"/>
    <col min="257" max="257" width="2.375" style="37" customWidth="1"/>
    <col min="258" max="258" width="2.375" style="37" bestFit="1" customWidth="1"/>
    <col min="259" max="259" width="25.75" style="37" bestFit="1" customWidth="1"/>
    <col min="260" max="262" width="14.375" style="37" customWidth="1"/>
    <col min="263" max="263" width="0" style="37" hidden="1" customWidth="1"/>
    <col min="264" max="264" width="14.375" style="37" customWidth="1"/>
    <col min="265" max="265" width="9.125" style="37" bestFit="1" customWidth="1"/>
    <col min="266" max="266" width="12" style="37" bestFit="1" customWidth="1"/>
    <col min="267" max="267" width="9.125" style="37" customWidth="1"/>
    <col min="268" max="274" width="9.125" style="37" bestFit="1" customWidth="1"/>
    <col min="275" max="275" width="11.625" style="37" bestFit="1" customWidth="1"/>
    <col min="276" max="512" width="9" style="37"/>
    <col min="513" max="513" width="2.375" style="37" customWidth="1"/>
    <col min="514" max="514" width="2.375" style="37" bestFit="1" customWidth="1"/>
    <col min="515" max="515" width="25.75" style="37" bestFit="1" customWidth="1"/>
    <col min="516" max="518" width="14.375" style="37" customWidth="1"/>
    <col min="519" max="519" width="0" style="37" hidden="1" customWidth="1"/>
    <col min="520" max="520" width="14.375" style="37" customWidth="1"/>
    <col min="521" max="521" width="9.125" style="37" bestFit="1" customWidth="1"/>
    <col min="522" max="522" width="12" style="37" bestFit="1" customWidth="1"/>
    <col min="523" max="523" width="9.125" style="37" customWidth="1"/>
    <col min="524" max="530" width="9.125" style="37" bestFit="1" customWidth="1"/>
    <col min="531" max="531" width="11.625" style="37" bestFit="1" customWidth="1"/>
    <col min="532" max="768" width="9" style="37"/>
    <col min="769" max="769" width="2.375" style="37" customWidth="1"/>
    <col min="770" max="770" width="2.375" style="37" bestFit="1" customWidth="1"/>
    <col min="771" max="771" width="25.75" style="37" bestFit="1" customWidth="1"/>
    <col min="772" max="774" width="14.375" style="37" customWidth="1"/>
    <col min="775" max="775" width="0" style="37" hidden="1" customWidth="1"/>
    <col min="776" max="776" width="14.375" style="37" customWidth="1"/>
    <col min="777" max="777" width="9.125" style="37" bestFit="1" customWidth="1"/>
    <col min="778" max="778" width="12" style="37" bestFit="1" customWidth="1"/>
    <col min="779" max="779" width="9.125" style="37" customWidth="1"/>
    <col min="780" max="786" width="9.125" style="37" bestFit="1" customWidth="1"/>
    <col min="787" max="787" width="11.625" style="37" bestFit="1" customWidth="1"/>
    <col min="788" max="1024" width="9" style="37"/>
    <col min="1025" max="1025" width="2.375" style="37" customWidth="1"/>
    <col min="1026" max="1026" width="2.375" style="37" bestFit="1" customWidth="1"/>
    <col min="1027" max="1027" width="25.75" style="37" bestFit="1" customWidth="1"/>
    <col min="1028" max="1030" width="14.375" style="37" customWidth="1"/>
    <col min="1031" max="1031" width="0" style="37" hidden="1" customWidth="1"/>
    <col min="1032" max="1032" width="14.375" style="37" customWidth="1"/>
    <col min="1033" max="1033" width="9.125" style="37" bestFit="1" customWidth="1"/>
    <col min="1034" max="1034" width="12" style="37" bestFit="1" customWidth="1"/>
    <col min="1035" max="1035" width="9.125" style="37" customWidth="1"/>
    <col min="1036" max="1042" width="9.125" style="37" bestFit="1" customWidth="1"/>
    <col min="1043" max="1043" width="11.625" style="37" bestFit="1" customWidth="1"/>
    <col min="1044" max="1280" width="9" style="37"/>
    <col min="1281" max="1281" width="2.375" style="37" customWidth="1"/>
    <col min="1282" max="1282" width="2.375" style="37" bestFit="1" customWidth="1"/>
    <col min="1283" max="1283" width="25.75" style="37" bestFit="1" customWidth="1"/>
    <col min="1284" max="1286" width="14.375" style="37" customWidth="1"/>
    <col min="1287" max="1287" width="0" style="37" hidden="1" customWidth="1"/>
    <col min="1288" max="1288" width="14.375" style="37" customWidth="1"/>
    <col min="1289" max="1289" width="9.125" style="37" bestFit="1" customWidth="1"/>
    <col min="1290" max="1290" width="12" style="37" bestFit="1" customWidth="1"/>
    <col min="1291" max="1291" width="9.125" style="37" customWidth="1"/>
    <col min="1292" max="1298" width="9.125" style="37" bestFit="1" customWidth="1"/>
    <col min="1299" max="1299" width="11.625" style="37" bestFit="1" customWidth="1"/>
    <col min="1300" max="1536" width="9" style="37"/>
    <col min="1537" max="1537" width="2.375" style="37" customWidth="1"/>
    <col min="1538" max="1538" width="2.375" style="37" bestFit="1" customWidth="1"/>
    <col min="1539" max="1539" width="25.75" style="37" bestFit="1" customWidth="1"/>
    <col min="1540" max="1542" width="14.375" style="37" customWidth="1"/>
    <col min="1543" max="1543" width="0" style="37" hidden="1" customWidth="1"/>
    <col min="1544" max="1544" width="14.375" style="37" customWidth="1"/>
    <col min="1545" max="1545" width="9.125" style="37" bestFit="1" customWidth="1"/>
    <col min="1546" max="1546" width="12" style="37" bestFit="1" customWidth="1"/>
    <col min="1547" max="1547" width="9.125" style="37" customWidth="1"/>
    <col min="1548" max="1554" width="9.125" style="37" bestFit="1" customWidth="1"/>
    <col min="1555" max="1555" width="11.625" style="37" bestFit="1" customWidth="1"/>
    <col min="1556" max="1792" width="9" style="37"/>
    <col min="1793" max="1793" width="2.375" style="37" customWidth="1"/>
    <col min="1794" max="1794" width="2.375" style="37" bestFit="1" customWidth="1"/>
    <col min="1795" max="1795" width="25.75" style="37" bestFit="1" customWidth="1"/>
    <col min="1796" max="1798" width="14.375" style="37" customWidth="1"/>
    <col min="1799" max="1799" width="0" style="37" hidden="1" customWidth="1"/>
    <col min="1800" max="1800" width="14.375" style="37" customWidth="1"/>
    <col min="1801" max="1801" width="9.125" style="37" bestFit="1" customWidth="1"/>
    <col min="1802" max="1802" width="12" style="37" bestFit="1" customWidth="1"/>
    <col min="1803" max="1803" width="9.125" style="37" customWidth="1"/>
    <col min="1804" max="1810" width="9.125" style="37" bestFit="1" customWidth="1"/>
    <col min="1811" max="1811" width="11.625" style="37" bestFit="1" customWidth="1"/>
    <col min="1812" max="2048" width="9" style="37"/>
    <col min="2049" max="2049" width="2.375" style="37" customWidth="1"/>
    <col min="2050" max="2050" width="2.375" style="37" bestFit="1" customWidth="1"/>
    <col min="2051" max="2051" width="25.75" style="37" bestFit="1" customWidth="1"/>
    <col min="2052" max="2054" width="14.375" style="37" customWidth="1"/>
    <col min="2055" max="2055" width="0" style="37" hidden="1" customWidth="1"/>
    <col min="2056" max="2056" width="14.375" style="37" customWidth="1"/>
    <col min="2057" max="2057" width="9.125" style="37" bestFit="1" customWidth="1"/>
    <col min="2058" max="2058" width="12" style="37" bestFit="1" customWidth="1"/>
    <col min="2059" max="2059" width="9.125" style="37" customWidth="1"/>
    <col min="2060" max="2066" width="9.125" style="37" bestFit="1" customWidth="1"/>
    <col min="2067" max="2067" width="11.625" style="37" bestFit="1" customWidth="1"/>
    <col min="2068" max="2304" width="9" style="37"/>
    <col min="2305" max="2305" width="2.375" style="37" customWidth="1"/>
    <col min="2306" max="2306" width="2.375" style="37" bestFit="1" customWidth="1"/>
    <col min="2307" max="2307" width="25.75" style="37" bestFit="1" customWidth="1"/>
    <col min="2308" max="2310" width="14.375" style="37" customWidth="1"/>
    <col min="2311" max="2311" width="0" style="37" hidden="1" customWidth="1"/>
    <col min="2312" max="2312" width="14.375" style="37" customWidth="1"/>
    <col min="2313" max="2313" width="9.125" style="37" bestFit="1" customWidth="1"/>
    <col min="2314" max="2314" width="12" style="37" bestFit="1" customWidth="1"/>
    <col min="2315" max="2315" width="9.125" style="37" customWidth="1"/>
    <col min="2316" max="2322" width="9.125" style="37" bestFit="1" customWidth="1"/>
    <col min="2323" max="2323" width="11.625" style="37" bestFit="1" customWidth="1"/>
    <col min="2324" max="2560" width="9" style="37"/>
    <col min="2561" max="2561" width="2.375" style="37" customWidth="1"/>
    <col min="2562" max="2562" width="2.375" style="37" bestFit="1" customWidth="1"/>
    <col min="2563" max="2563" width="25.75" style="37" bestFit="1" customWidth="1"/>
    <col min="2564" max="2566" width="14.375" style="37" customWidth="1"/>
    <col min="2567" max="2567" width="0" style="37" hidden="1" customWidth="1"/>
    <col min="2568" max="2568" width="14.375" style="37" customWidth="1"/>
    <col min="2569" max="2569" width="9.125" style="37" bestFit="1" customWidth="1"/>
    <col min="2570" max="2570" width="12" style="37" bestFit="1" customWidth="1"/>
    <col min="2571" max="2571" width="9.125" style="37" customWidth="1"/>
    <col min="2572" max="2578" width="9.125" style="37" bestFit="1" customWidth="1"/>
    <col min="2579" max="2579" width="11.625" style="37" bestFit="1" customWidth="1"/>
    <col min="2580" max="2816" width="9" style="37"/>
    <col min="2817" max="2817" width="2.375" style="37" customWidth="1"/>
    <col min="2818" max="2818" width="2.375" style="37" bestFit="1" customWidth="1"/>
    <col min="2819" max="2819" width="25.75" style="37" bestFit="1" customWidth="1"/>
    <col min="2820" max="2822" width="14.375" style="37" customWidth="1"/>
    <col min="2823" max="2823" width="0" style="37" hidden="1" customWidth="1"/>
    <col min="2824" max="2824" width="14.375" style="37" customWidth="1"/>
    <col min="2825" max="2825" width="9.125" style="37" bestFit="1" customWidth="1"/>
    <col min="2826" max="2826" width="12" style="37" bestFit="1" customWidth="1"/>
    <col min="2827" max="2827" width="9.125" style="37" customWidth="1"/>
    <col min="2828" max="2834" width="9.125" style="37" bestFit="1" customWidth="1"/>
    <col min="2835" max="2835" width="11.625" style="37" bestFit="1" customWidth="1"/>
    <col min="2836" max="3072" width="9" style="37"/>
    <col min="3073" max="3073" width="2.375" style="37" customWidth="1"/>
    <col min="3074" max="3074" width="2.375" style="37" bestFit="1" customWidth="1"/>
    <col min="3075" max="3075" width="25.75" style="37" bestFit="1" customWidth="1"/>
    <col min="3076" max="3078" width="14.375" style="37" customWidth="1"/>
    <col min="3079" max="3079" width="0" style="37" hidden="1" customWidth="1"/>
    <col min="3080" max="3080" width="14.375" style="37" customWidth="1"/>
    <col min="3081" max="3081" width="9.125" style="37" bestFit="1" customWidth="1"/>
    <col min="3082" max="3082" width="12" style="37" bestFit="1" customWidth="1"/>
    <col min="3083" max="3083" width="9.125" style="37" customWidth="1"/>
    <col min="3084" max="3090" width="9.125" style="37" bestFit="1" customWidth="1"/>
    <col min="3091" max="3091" width="11.625" style="37" bestFit="1" customWidth="1"/>
    <col min="3092" max="3328" width="9" style="37"/>
    <col min="3329" max="3329" width="2.375" style="37" customWidth="1"/>
    <col min="3330" max="3330" width="2.375" style="37" bestFit="1" customWidth="1"/>
    <col min="3331" max="3331" width="25.75" style="37" bestFit="1" customWidth="1"/>
    <col min="3332" max="3334" width="14.375" style="37" customWidth="1"/>
    <col min="3335" max="3335" width="0" style="37" hidden="1" customWidth="1"/>
    <col min="3336" max="3336" width="14.375" style="37" customWidth="1"/>
    <col min="3337" max="3337" width="9.125" style="37" bestFit="1" customWidth="1"/>
    <col min="3338" max="3338" width="12" style="37" bestFit="1" customWidth="1"/>
    <col min="3339" max="3339" width="9.125" style="37" customWidth="1"/>
    <col min="3340" max="3346" width="9.125" style="37" bestFit="1" customWidth="1"/>
    <col min="3347" max="3347" width="11.625" style="37" bestFit="1" customWidth="1"/>
    <col min="3348" max="3584" width="9" style="37"/>
    <col min="3585" max="3585" width="2.375" style="37" customWidth="1"/>
    <col min="3586" max="3586" width="2.375" style="37" bestFit="1" customWidth="1"/>
    <col min="3587" max="3587" width="25.75" style="37" bestFit="1" customWidth="1"/>
    <col min="3588" max="3590" width="14.375" style="37" customWidth="1"/>
    <col min="3591" max="3591" width="0" style="37" hidden="1" customWidth="1"/>
    <col min="3592" max="3592" width="14.375" style="37" customWidth="1"/>
    <col min="3593" max="3593" width="9.125" style="37" bestFit="1" customWidth="1"/>
    <col min="3594" max="3594" width="12" style="37" bestFit="1" customWidth="1"/>
    <col min="3595" max="3595" width="9.125" style="37" customWidth="1"/>
    <col min="3596" max="3602" width="9.125" style="37" bestFit="1" customWidth="1"/>
    <col min="3603" max="3603" width="11.625" style="37" bestFit="1" customWidth="1"/>
    <col min="3604" max="3840" width="9" style="37"/>
    <col min="3841" max="3841" width="2.375" style="37" customWidth="1"/>
    <col min="3842" max="3842" width="2.375" style="37" bestFit="1" customWidth="1"/>
    <col min="3843" max="3843" width="25.75" style="37" bestFit="1" customWidth="1"/>
    <col min="3844" max="3846" width="14.375" style="37" customWidth="1"/>
    <col min="3847" max="3847" width="0" style="37" hidden="1" customWidth="1"/>
    <col min="3848" max="3848" width="14.375" style="37" customWidth="1"/>
    <col min="3849" max="3849" width="9.125" style="37" bestFit="1" customWidth="1"/>
    <col min="3850" max="3850" width="12" style="37" bestFit="1" customWidth="1"/>
    <col min="3851" max="3851" width="9.125" style="37" customWidth="1"/>
    <col min="3852" max="3858" width="9.125" style="37" bestFit="1" customWidth="1"/>
    <col min="3859" max="3859" width="11.625" style="37" bestFit="1" customWidth="1"/>
    <col min="3860" max="4096" width="9" style="37"/>
    <col min="4097" max="4097" width="2.375" style="37" customWidth="1"/>
    <col min="4098" max="4098" width="2.375" style="37" bestFit="1" customWidth="1"/>
    <col min="4099" max="4099" width="25.75" style="37" bestFit="1" customWidth="1"/>
    <col min="4100" max="4102" width="14.375" style="37" customWidth="1"/>
    <col min="4103" max="4103" width="0" style="37" hidden="1" customWidth="1"/>
    <col min="4104" max="4104" width="14.375" style="37" customWidth="1"/>
    <col min="4105" max="4105" width="9.125" style="37" bestFit="1" customWidth="1"/>
    <col min="4106" max="4106" width="12" style="37" bestFit="1" customWidth="1"/>
    <col min="4107" max="4107" width="9.125" style="37" customWidth="1"/>
    <col min="4108" max="4114" width="9.125" style="37" bestFit="1" customWidth="1"/>
    <col min="4115" max="4115" width="11.625" style="37" bestFit="1" customWidth="1"/>
    <col min="4116" max="4352" width="9" style="37"/>
    <col min="4353" max="4353" width="2.375" style="37" customWidth="1"/>
    <col min="4354" max="4354" width="2.375" style="37" bestFit="1" customWidth="1"/>
    <col min="4355" max="4355" width="25.75" style="37" bestFit="1" customWidth="1"/>
    <col min="4356" max="4358" width="14.375" style="37" customWidth="1"/>
    <col min="4359" max="4359" width="0" style="37" hidden="1" customWidth="1"/>
    <col min="4360" max="4360" width="14.375" style="37" customWidth="1"/>
    <col min="4361" max="4361" width="9.125" style="37" bestFit="1" customWidth="1"/>
    <col min="4362" max="4362" width="12" style="37" bestFit="1" customWidth="1"/>
    <col min="4363" max="4363" width="9.125" style="37" customWidth="1"/>
    <col min="4364" max="4370" width="9.125" style="37" bestFit="1" customWidth="1"/>
    <col min="4371" max="4371" width="11.625" style="37" bestFit="1" customWidth="1"/>
    <col min="4372" max="4608" width="9" style="37"/>
    <col min="4609" max="4609" width="2.375" style="37" customWidth="1"/>
    <col min="4610" max="4610" width="2.375" style="37" bestFit="1" customWidth="1"/>
    <col min="4611" max="4611" width="25.75" style="37" bestFit="1" customWidth="1"/>
    <col min="4612" max="4614" width="14.375" style="37" customWidth="1"/>
    <col min="4615" max="4615" width="0" style="37" hidden="1" customWidth="1"/>
    <col min="4616" max="4616" width="14.375" style="37" customWidth="1"/>
    <col min="4617" max="4617" width="9.125" style="37" bestFit="1" customWidth="1"/>
    <col min="4618" max="4618" width="12" style="37" bestFit="1" customWidth="1"/>
    <col min="4619" max="4619" width="9.125" style="37" customWidth="1"/>
    <col min="4620" max="4626" width="9.125" style="37" bestFit="1" customWidth="1"/>
    <col min="4627" max="4627" width="11.625" style="37" bestFit="1" customWidth="1"/>
    <col min="4628" max="4864" width="9" style="37"/>
    <col min="4865" max="4865" width="2.375" style="37" customWidth="1"/>
    <col min="4866" max="4866" width="2.375" style="37" bestFit="1" customWidth="1"/>
    <col min="4867" max="4867" width="25.75" style="37" bestFit="1" customWidth="1"/>
    <col min="4868" max="4870" width="14.375" style="37" customWidth="1"/>
    <col min="4871" max="4871" width="0" style="37" hidden="1" customWidth="1"/>
    <col min="4872" max="4872" width="14.375" style="37" customWidth="1"/>
    <col min="4873" max="4873" width="9.125" style="37" bestFit="1" customWidth="1"/>
    <col min="4874" max="4874" width="12" style="37" bestFit="1" customWidth="1"/>
    <col min="4875" max="4875" width="9.125" style="37" customWidth="1"/>
    <col min="4876" max="4882" width="9.125" style="37" bestFit="1" customWidth="1"/>
    <col min="4883" max="4883" width="11.625" style="37" bestFit="1" customWidth="1"/>
    <col min="4884" max="5120" width="9" style="37"/>
    <col min="5121" max="5121" width="2.375" style="37" customWidth="1"/>
    <col min="5122" max="5122" width="2.375" style="37" bestFit="1" customWidth="1"/>
    <col min="5123" max="5123" width="25.75" style="37" bestFit="1" customWidth="1"/>
    <col min="5124" max="5126" width="14.375" style="37" customWidth="1"/>
    <col min="5127" max="5127" width="0" style="37" hidden="1" customWidth="1"/>
    <col min="5128" max="5128" width="14.375" style="37" customWidth="1"/>
    <col min="5129" max="5129" width="9.125" style="37" bestFit="1" customWidth="1"/>
    <col min="5130" max="5130" width="12" style="37" bestFit="1" customWidth="1"/>
    <col min="5131" max="5131" width="9.125" style="37" customWidth="1"/>
    <col min="5132" max="5138" width="9.125" style="37" bestFit="1" customWidth="1"/>
    <col min="5139" max="5139" width="11.625" style="37" bestFit="1" customWidth="1"/>
    <col min="5140" max="5376" width="9" style="37"/>
    <col min="5377" max="5377" width="2.375" style="37" customWidth="1"/>
    <col min="5378" max="5378" width="2.375" style="37" bestFit="1" customWidth="1"/>
    <col min="5379" max="5379" width="25.75" style="37" bestFit="1" customWidth="1"/>
    <col min="5380" max="5382" width="14.375" style="37" customWidth="1"/>
    <col min="5383" max="5383" width="0" style="37" hidden="1" customWidth="1"/>
    <col min="5384" max="5384" width="14.375" style="37" customWidth="1"/>
    <col min="5385" max="5385" width="9.125" style="37" bestFit="1" customWidth="1"/>
    <col min="5386" max="5386" width="12" style="37" bestFit="1" customWidth="1"/>
    <col min="5387" max="5387" width="9.125" style="37" customWidth="1"/>
    <col min="5388" max="5394" width="9.125" style="37" bestFit="1" customWidth="1"/>
    <col min="5395" max="5395" width="11.625" style="37" bestFit="1" customWidth="1"/>
    <col min="5396" max="5632" width="9" style="37"/>
    <col min="5633" max="5633" width="2.375" style="37" customWidth="1"/>
    <col min="5634" max="5634" width="2.375" style="37" bestFit="1" customWidth="1"/>
    <col min="5635" max="5635" width="25.75" style="37" bestFit="1" customWidth="1"/>
    <col min="5636" max="5638" width="14.375" style="37" customWidth="1"/>
    <col min="5639" max="5639" width="0" style="37" hidden="1" customWidth="1"/>
    <col min="5640" max="5640" width="14.375" style="37" customWidth="1"/>
    <col min="5641" max="5641" width="9.125" style="37" bestFit="1" customWidth="1"/>
    <col min="5642" max="5642" width="12" style="37" bestFit="1" customWidth="1"/>
    <col min="5643" max="5643" width="9.125" style="37" customWidth="1"/>
    <col min="5644" max="5650" width="9.125" style="37" bestFit="1" customWidth="1"/>
    <col min="5651" max="5651" width="11.625" style="37" bestFit="1" customWidth="1"/>
    <col min="5652" max="5888" width="9" style="37"/>
    <col min="5889" max="5889" width="2.375" style="37" customWidth="1"/>
    <col min="5890" max="5890" width="2.375" style="37" bestFit="1" customWidth="1"/>
    <col min="5891" max="5891" width="25.75" style="37" bestFit="1" customWidth="1"/>
    <col min="5892" max="5894" width="14.375" style="37" customWidth="1"/>
    <col min="5895" max="5895" width="0" style="37" hidden="1" customWidth="1"/>
    <col min="5896" max="5896" width="14.375" style="37" customWidth="1"/>
    <col min="5897" max="5897" width="9.125" style="37" bestFit="1" customWidth="1"/>
    <col min="5898" max="5898" width="12" style="37" bestFit="1" customWidth="1"/>
    <col min="5899" max="5899" width="9.125" style="37" customWidth="1"/>
    <col min="5900" max="5906" width="9.125" style="37" bestFit="1" customWidth="1"/>
    <col min="5907" max="5907" width="11.625" style="37" bestFit="1" customWidth="1"/>
    <col min="5908" max="6144" width="9" style="37"/>
    <col min="6145" max="6145" width="2.375" style="37" customWidth="1"/>
    <col min="6146" max="6146" width="2.375" style="37" bestFit="1" customWidth="1"/>
    <col min="6147" max="6147" width="25.75" style="37" bestFit="1" customWidth="1"/>
    <col min="6148" max="6150" width="14.375" style="37" customWidth="1"/>
    <col min="6151" max="6151" width="0" style="37" hidden="1" customWidth="1"/>
    <col min="6152" max="6152" width="14.375" style="37" customWidth="1"/>
    <col min="6153" max="6153" width="9.125" style="37" bestFit="1" customWidth="1"/>
    <col min="6154" max="6154" width="12" style="37" bestFit="1" customWidth="1"/>
    <col min="6155" max="6155" width="9.125" style="37" customWidth="1"/>
    <col min="6156" max="6162" width="9.125" style="37" bestFit="1" customWidth="1"/>
    <col min="6163" max="6163" width="11.625" style="37" bestFit="1" customWidth="1"/>
    <col min="6164" max="6400" width="9" style="37"/>
    <col min="6401" max="6401" width="2.375" style="37" customWidth="1"/>
    <col min="6402" max="6402" width="2.375" style="37" bestFit="1" customWidth="1"/>
    <col min="6403" max="6403" width="25.75" style="37" bestFit="1" customWidth="1"/>
    <col min="6404" max="6406" width="14.375" style="37" customWidth="1"/>
    <col min="6407" max="6407" width="0" style="37" hidden="1" customWidth="1"/>
    <col min="6408" max="6408" width="14.375" style="37" customWidth="1"/>
    <col min="6409" max="6409" width="9.125" style="37" bestFit="1" customWidth="1"/>
    <col min="6410" max="6410" width="12" style="37" bestFit="1" customWidth="1"/>
    <col min="6411" max="6411" width="9.125" style="37" customWidth="1"/>
    <col min="6412" max="6418" width="9.125" style="37" bestFit="1" customWidth="1"/>
    <col min="6419" max="6419" width="11.625" style="37" bestFit="1" customWidth="1"/>
    <col min="6420" max="6656" width="9" style="37"/>
    <col min="6657" max="6657" width="2.375" style="37" customWidth="1"/>
    <col min="6658" max="6658" width="2.375" style="37" bestFit="1" customWidth="1"/>
    <col min="6659" max="6659" width="25.75" style="37" bestFit="1" customWidth="1"/>
    <col min="6660" max="6662" width="14.375" style="37" customWidth="1"/>
    <col min="6663" max="6663" width="0" style="37" hidden="1" customWidth="1"/>
    <col min="6664" max="6664" width="14.375" style="37" customWidth="1"/>
    <col min="6665" max="6665" width="9.125" style="37" bestFit="1" customWidth="1"/>
    <col min="6666" max="6666" width="12" style="37" bestFit="1" customWidth="1"/>
    <col min="6667" max="6667" width="9.125" style="37" customWidth="1"/>
    <col min="6668" max="6674" width="9.125" style="37" bestFit="1" customWidth="1"/>
    <col min="6675" max="6675" width="11.625" style="37" bestFit="1" customWidth="1"/>
    <col min="6676" max="6912" width="9" style="37"/>
    <col min="6913" max="6913" width="2.375" style="37" customWidth="1"/>
    <col min="6914" max="6914" width="2.375" style="37" bestFit="1" customWidth="1"/>
    <col min="6915" max="6915" width="25.75" style="37" bestFit="1" customWidth="1"/>
    <col min="6916" max="6918" width="14.375" style="37" customWidth="1"/>
    <col min="6919" max="6919" width="0" style="37" hidden="1" customWidth="1"/>
    <col min="6920" max="6920" width="14.375" style="37" customWidth="1"/>
    <col min="6921" max="6921" width="9.125" style="37" bestFit="1" customWidth="1"/>
    <col min="6922" max="6922" width="12" style="37" bestFit="1" customWidth="1"/>
    <col min="6923" max="6923" width="9.125" style="37" customWidth="1"/>
    <col min="6924" max="6930" width="9.125" style="37" bestFit="1" customWidth="1"/>
    <col min="6931" max="6931" width="11.625" style="37" bestFit="1" customWidth="1"/>
    <col min="6932" max="7168" width="9" style="37"/>
    <col min="7169" max="7169" width="2.375" style="37" customWidth="1"/>
    <col min="7170" max="7170" width="2.375" style="37" bestFit="1" customWidth="1"/>
    <col min="7171" max="7171" width="25.75" style="37" bestFit="1" customWidth="1"/>
    <col min="7172" max="7174" width="14.375" style="37" customWidth="1"/>
    <col min="7175" max="7175" width="0" style="37" hidden="1" customWidth="1"/>
    <col min="7176" max="7176" width="14.375" style="37" customWidth="1"/>
    <col min="7177" max="7177" width="9.125" style="37" bestFit="1" customWidth="1"/>
    <col min="7178" max="7178" width="12" style="37" bestFit="1" customWidth="1"/>
    <col min="7179" max="7179" width="9.125" style="37" customWidth="1"/>
    <col min="7180" max="7186" width="9.125" style="37" bestFit="1" customWidth="1"/>
    <col min="7187" max="7187" width="11.625" style="37" bestFit="1" customWidth="1"/>
    <col min="7188" max="7424" width="9" style="37"/>
    <col min="7425" max="7425" width="2.375" style="37" customWidth="1"/>
    <col min="7426" max="7426" width="2.375" style="37" bestFit="1" customWidth="1"/>
    <col min="7427" max="7427" width="25.75" style="37" bestFit="1" customWidth="1"/>
    <col min="7428" max="7430" width="14.375" style="37" customWidth="1"/>
    <col min="7431" max="7431" width="0" style="37" hidden="1" customWidth="1"/>
    <col min="7432" max="7432" width="14.375" style="37" customWidth="1"/>
    <col min="7433" max="7433" width="9.125" style="37" bestFit="1" customWidth="1"/>
    <col min="7434" max="7434" width="12" style="37" bestFit="1" customWidth="1"/>
    <col min="7435" max="7435" width="9.125" style="37" customWidth="1"/>
    <col min="7436" max="7442" width="9.125" style="37" bestFit="1" customWidth="1"/>
    <col min="7443" max="7443" width="11.625" style="37" bestFit="1" customWidth="1"/>
    <col min="7444" max="7680" width="9" style="37"/>
    <col min="7681" max="7681" width="2.375" style="37" customWidth="1"/>
    <col min="7682" max="7682" width="2.375" style="37" bestFit="1" customWidth="1"/>
    <col min="7683" max="7683" width="25.75" style="37" bestFit="1" customWidth="1"/>
    <col min="7684" max="7686" width="14.375" style="37" customWidth="1"/>
    <col min="7687" max="7687" width="0" style="37" hidden="1" customWidth="1"/>
    <col min="7688" max="7688" width="14.375" style="37" customWidth="1"/>
    <col min="7689" max="7689" width="9.125" style="37" bestFit="1" customWidth="1"/>
    <col min="7690" max="7690" width="12" style="37" bestFit="1" customWidth="1"/>
    <col min="7691" max="7691" width="9.125" style="37" customWidth="1"/>
    <col min="7692" max="7698" width="9.125" style="37" bestFit="1" customWidth="1"/>
    <col min="7699" max="7699" width="11.625" style="37" bestFit="1" customWidth="1"/>
    <col min="7700" max="7936" width="9" style="37"/>
    <col min="7937" max="7937" width="2.375" style="37" customWidth="1"/>
    <col min="7938" max="7938" width="2.375" style="37" bestFit="1" customWidth="1"/>
    <col min="7939" max="7939" width="25.75" style="37" bestFit="1" customWidth="1"/>
    <col min="7940" max="7942" width="14.375" style="37" customWidth="1"/>
    <col min="7943" max="7943" width="0" style="37" hidden="1" customWidth="1"/>
    <col min="7944" max="7944" width="14.375" style="37" customWidth="1"/>
    <col min="7945" max="7945" width="9.125" style="37" bestFit="1" customWidth="1"/>
    <col min="7946" max="7946" width="12" style="37" bestFit="1" customWidth="1"/>
    <col min="7947" max="7947" width="9.125" style="37" customWidth="1"/>
    <col min="7948" max="7954" width="9.125" style="37" bestFit="1" customWidth="1"/>
    <col min="7955" max="7955" width="11.625" style="37" bestFit="1" customWidth="1"/>
    <col min="7956" max="8192" width="9" style="37"/>
    <col min="8193" max="8193" width="2.375" style="37" customWidth="1"/>
    <col min="8194" max="8194" width="2.375" style="37" bestFit="1" customWidth="1"/>
    <col min="8195" max="8195" width="25.75" style="37" bestFit="1" customWidth="1"/>
    <col min="8196" max="8198" width="14.375" style="37" customWidth="1"/>
    <col min="8199" max="8199" width="0" style="37" hidden="1" customWidth="1"/>
    <col min="8200" max="8200" width="14.375" style="37" customWidth="1"/>
    <col min="8201" max="8201" width="9.125" style="37" bestFit="1" customWidth="1"/>
    <col min="8202" max="8202" width="12" style="37" bestFit="1" customWidth="1"/>
    <col min="8203" max="8203" width="9.125" style="37" customWidth="1"/>
    <col min="8204" max="8210" width="9.125" style="37" bestFit="1" customWidth="1"/>
    <col min="8211" max="8211" width="11.625" style="37" bestFit="1" customWidth="1"/>
    <col min="8212" max="8448" width="9" style="37"/>
    <col min="8449" max="8449" width="2.375" style="37" customWidth="1"/>
    <col min="8450" max="8450" width="2.375" style="37" bestFit="1" customWidth="1"/>
    <col min="8451" max="8451" width="25.75" style="37" bestFit="1" customWidth="1"/>
    <col min="8452" max="8454" width="14.375" style="37" customWidth="1"/>
    <col min="8455" max="8455" width="0" style="37" hidden="1" customWidth="1"/>
    <col min="8456" max="8456" width="14.375" style="37" customWidth="1"/>
    <col min="8457" max="8457" width="9.125" style="37" bestFit="1" customWidth="1"/>
    <col min="8458" max="8458" width="12" style="37" bestFit="1" customWidth="1"/>
    <col min="8459" max="8459" width="9.125" style="37" customWidth="1"/>
    <col min="8460" max="8466" width="9.125" style="37" bestFit="1" customWidth="1"/>
    <col min="8467" max="8467" width="11.625" style="37" bestFit="1" customWidth="1"/>
    <col min="8468" max="8704" width="9" style="37"/>
    <col min="8705" max="8705" width="2.375" style="37" customWidth="1"/>
    <col min="8706" max="8706" width="2.375" style="37" bestFit="1" customWidth="1"/>
    <col min="8707" max="8707" width="25.75" style="37" bestFit="1" customWidth="1"/>
    <col min="8708" max="8710" width="14.375" style="37" customWidth="1"/>
    <col min="8711" max="8711" width="0" style="37" hidden="1" customWidth="1"/>
    <col min="8712" max="8712" width="14.375" style="37" customWidth="1"/>
    <col min="8713" max="8713" width="9.125" style="37" bestFit="1" customWidth="1"/>
    <col min="8714" max="8714" width="12" style="37" bestFit="1" customWidth="1"/>
    <col min="8715" max="8715" width="9.125" style="37" customWidth="1"/>
    <col min="8716" max="8722" width="9.125" style="37" bestFit="1" customWidth="1"/>
    <col min="8723" max="8723" width="11.625" style="37" bestFit="1" customWidth="1"/>
    <col min="8724" max="8960" width="9" style="37"/>
    <col min="8961" max="8961" width="2.375" style="37" customWidth="1"/>
    <col min="8962" max="8962" width="2.375" style="37" bestFit="1" customWidth="1"/>
    <col min="8963" max="8963" width="25.75" style="37" bestFit="1" customWidth="1"/>
    <col min="8964" max="8966" width="14.375" style="37" customWidth="1"/>
    <col min="8967" max="8967" width="0" style="37" hidden="1" customWidth="1"/>
    <col min="8968" max="8968" width="14.375" style="37" customWidth="1"/>
    <col min="8969" max="8969" width="9.125" style="37" bestFit="1" customWidth="1"/>
    <col min="8970" max="8970" width="12" style="37" bestFit="1" customWidth="1"/>
    <col min="8971" max="8971" width="9.125" style="37" customWidth="1"/>
    <col min="8972" max="8978" width="9.125" style="37" bestFit="1" customWidth="1"/>
    <col min="8979" max="8979" width="11.625" style="37" bestFit="1" customWidth="1"/>
    <col min="8980" max="9216" width="9" style="37"/>
    <col min="9217" max="9217" width="2.375" style="37" customWidth="1"/>
    <col min="9218" max="9218" width="2.375" style="37" bestFit="1" customWidth="1"/>
    <col min="9219" max="9219" width="25.75" style="37" bestFit="1" customWidth="1"/>
    <col min="9220" max="9222" width="14.375" style="37" customWidth="1"/>
    <col min="9223" max="9223" width="0" style="37" hidden="1" customWidth="1"/>
    <col min="9224" max="9224" width="14.375" style="37" customWidth="1"/>
    <col min="9225" max="9225" width="9.125" style="37" bestFit="1" customWidth="1"/>
    <col min="9226" max="9226" width="12" style="37" bestFit="1" customWidth="1"/>
    <col min="9227" max="9227" width="9.125" style="37" customWidth="1"/>
    <col min="9228" max="9234" width="9.125" style="37" bestFit="1" customWidth="1"/>
    <col min="9235" max="9235" width="11.625" style="37" bestFit="1" customWidth="1"/>
    <col min="9236" max="9472" width="9" style="37"/>
    <col min="9473" max="9473" width="2.375" style="37" customWidth="1"/>
    <col min="9474" max="9474" width="2.375" style="37" bestFit="1" customWidth="1"/>
    <col min="9475" max="9475" width="25.75" style="37" bestFit="1" customWidth="1"/>
    <col min="9476" max="9478" width="14.375" style="37" customWidth="1"/>
    <col min="9479" max="9479" width="0" style="37" hidden="1" customWidth="1"/>
    <col min="9480" max="9480" width="14.375" style="37" customWidth="1"/>
    <col min="9481" max="9481" width="9.125" style="37" bestFit="1" customWidth="1"/>
    <col min="9482" max="9482" width="12" style="37" bestFit="1" customWidth="1"/>
    <col min="9483" max="9483" width="9.125" style="37" customWidth="1"/>
    <col min="9484" max="9490" width="9.125" style="37" bestFit="1" customWidth="1"/>
    <col min="9491" max="9491" width="11.625" style="37" bestFit="1" customWidth="1"/>
    <col min="9492" max="9728" width="9" style="37"/>
    <col min="9729" max="9729" width="2.375" style="37" customWidth="1"/>
    <col min="9730" max="9730" width="2.375" style="37" bestFit="1" customWidth="1"/>
    <col min="9731" max="9731" width="25.75" style="37" bestFit="1" customWidth="1"/>
    <col min="9732" max="9734" width="14.375" style="37" customWidth="1"/>
    <col min="9735" max="9735" width="0" style="37" hidden="1" customWidth="1"/>
    <col min="9736" max="9736" width="14.375" style="37" customWidth="1"/>
    <col min="9737" max="9737" width="9.125" style="37" bestFit="1" customWidth="1"/>
    <col min="9738" max="9738" width="12" style="37" bestFit="1" customWidth="1"/>
    <col min="9739" max="9739" width="9.125" style="37" customWidth="1"/>
    <col min="9740" max="9746" width="9.125" style="37" bestFit="1" customWidth="1"/>
    <col min="9747" max="9747" width="11.625" style="37" bestFit="1" customWidth="1"/>
    <col min="9748" max="9984" width="9" style="37"/>
    <col min="9985" max="9985" width="2.375" style="37" customWidth="1"/>
    <col min="9986" max="9986" width="2.375" style="37" bestFit="1" customWidth="1"/>
    <col min="9987" max="9987" width="25.75" style="37" bestFit="1" customWidth="1"/>
    <col min="9988" max="9990" width="14.375" style="37" customWidth="1"/>
    <col min="9991" max="9991" width="0" style="37" hidden="1" customWidth="1"/>
    <col min="9992" max="9992" width="14.375" style="37" customWidth="1"/>
    <col min="9993" max="9993" width="9.125" style="37" bestFit="1" customWidth="1"/>
    <col min="9994" max="9994" width="12" style="37" bestFit="1" customWidth="1"/>
    <col min="9995" max="9995" width="9.125" style="37" customWidth="1"/>
    <col min="9996" max="10002" width="9.125" style="37" bestFit="1" customWidth="1"/>
    <col min="10003" max="10003" width="11.625" style="37" bestFit="1" customWidth="1"/>
    <col min="10004" max="10240" width="9" style="37"/>
    <col min="10241" max="10241" width="2.375" style="37" customWidth="1"/>
    <col min="10242" max="10242" width="2.375" style="37" bestFit="1" customWidth="1"/>
    <col min="10243" max="10243" width="25.75" style="37" bestFit="1" customWidth="1"/>
    <col min="10244" max="10246" width="14.375" style="37" customWidth="1"/>
    <col min="10247" max="10247" width="0" style="37" hidden="1" customWidth="1"/>
    <col min="10248" max="10248" width="14.375" style="37" customWidth="1"/>
    <col min="10249" max="10249" width="9.125" style="37" bestFit="1" customWidth="1"/>
    <col min="10250" max="10250" width="12" style="37" bestFit="1" customWidth="1"/>
    <col min="10251" max="10251" width="9.125" style="37" customWidth="1"/>
    <col min="10252" max="10258" width="9.125" style="37" bestFit="1" customWidth="1"/>
    <col min="10259" max="10259" width="11.625" style="37" bestFit="1" customWidth="1"/>
    <col min="10260" max="10496" width="9" style="37"/>
    <col min="10497" max="10497" width="2.375" style="37" customWidth="1"/>
    <col min="10498" max="10498" width="2.375" style="37" bestFit="1" customWidth="1"/>
    <col min="10499" max="10499" width="25.75" style="37" bestFit="1" customWidth="1"/>
    <col min="10500" max="10502" width="14.375" style="37" customWidth="1"/>
    <col min="10503" max="10503" width="0" style="37" hidden="1" customWidth="1"/>
    <col min="10504" max="10504" width="14.375" style="37" customWidth="1"/>
    <col min="10505" max="10505" width="9.125" style="37" bestFit="1" customWidth="1"/>
    <col min="10506" max="10506" width="12" style="37" bestFit="1" customWidth="1"/>
    <col min="10507" max="10507" width="9.125" style="37" customWidth="1"/>
    <col min="10508" max="10514" width="9.125" style="37" bestFit="1" customWidth="1"/>
    <col min="10515" max="10515" width="11.625" style="37" bestFit="1" customWidth="1"/>
    <col min="10516" max="10752" width="9" style="37"/>
    <col min="10753" max="10753" width="2.375" style="37" customWidth="1"/>
    <col min="10754" max="10754" width="2.375" style="37" bestFit="1" customWidth="1"/>
    <col min="10755" max="10755" width="25.75" style="37" bestFit="1" customWidth="1"/>
    <col min="10756" max="10758" width="14.375" style="37" customWidth="1"/>
    <col min="10759" max="10759" width="0" style="37" hidden="1" customWidth="1"/>
    <col min="10760" max="10760" width="14.375" style="37" customWidth="1"/>
    <col min="10761" max="10761" width="9.125" style="37" bestFit="1" customWidth="1"/>
    <col min="10762" max="10762" width="12" style="37" bestFit="1" customWidth="1"/>
    <col min="10763" max="10763" width="9.125" style="37" customWidth="1"/>
    <col min="10764" max="10770" width="9.125" style="37" bestFit="1" customWidth="1"/>
    <col min="10771" max="10771" width="11.625" style="37" bestFit="1" customWidth="1"/>
    <col min="10772" max="11008" width="9" style="37"/>
    <col min="11009" max="11009" width="2.375" style="37" customWidth="1"/>
    <col min="11010" max="11010" width="2.375" style="37" bestFit="1" customWidth="1"/>
    <col min="11011" max="11011" width="25.75" style="37" bestFit="1" customWidth="1"/>
    <col min="11012" max="11014" width="14.375" style="37" customWidth="1"/>
    <col min="11015" max="11015" width="0" style="37" hidden="1" customWidth="1"/>
    <col min="11016" max="11016" width="14.375" style="37" customWidth="1"/>
    <col min="11017" max="11017" width="9.125" style="37" bestFit="1" customWidth="1"/>
    <col min="11018" max="11018" width="12" style="37" bestFit="1" customWidth="1"/>
    <col min="11019" max="11019" width="9.125" style="37" customWidth="1"/>
    <col min="11020" max="11026" width="9.125" style="37" bestFit="1" customWidth="1"/>
    <col min="11027" max="11027" width="11.625" style="37" bestFit="1" customWidth="1"/>
    <col min="11028" max="11264" width="9" style="37"/>
    <col min="11265" max="11265" width="2.375" style="37" customWidth="1"/>
    <col min="11266" max="11266" width="2.375" style="37" bestFit="1" customWidth="1"/>
    <col min="11267" max="11267" width="25.75" style="37" bestFit="1" customWidth="1"/>
    <col min="11268" max="11270" width="14.375" style="37" customWidth="1"/>
    <col min="11271" max="11271" width="0" style="37" hidden="1" customWidth="1"/>
    <col min="11272" max="11272" width="14.375" style="37" customWidth="1"/>
    <col min="11273" max="11273" width="9.125" style="37" bestFit="1" customWidth="1"/>
    <col min="11274" max="11274" width="12" style="37" bestFit="1" customWidth="1"/>
    <col min="11275" max="11275" width="9.125" style="37" customWidth="1"/>
    <col min="11276" max="11282" width="9.125" style="37" bestFit="1" customWidth="1"/>
    <col min="11283" max="11283" width="11.625" style="37" bestFit="1" customWidth="1"/>
    <col min="11284" max="11520" width="9" style="37"/>
    <col min="11521" max="11521" width="2.375" style="37" customWidth="1"/>
    <col min="11522" max="11522" width="2.375" style="37" bestFit="1" customWidth="1"/>
    <col min="11523" max="11523" width="25.75" style="37" bestFit="1" customWidth="1"/>
    <col min="11524" max="11526" width="14.375" style="37" customWidth="1"/>
    <col min="11527" max="11527" width="0" style="37" hidden="1" customWidth="1"/>
    <col min="11528" max="11528" width="14.375" style="37" customWidth="1"/>
    <col min="11529" max="11529" width="9.125" style="37" bestFit="1" customWidth="1"/>
    <col min="11530" max="11530" width="12" style="37" bestFit="1" customWidth="1"/>
    <col min="11531" max="11531" width="9.125" style="37" customWidth="1"/>
    <col min="11532" max="11538" width="9.125" style="37" bestFit="1" customWidth="1"/>
    <col min="11539" max="11539" width="11.625" style="37" bestFit="1" customWidth="1"/>
    <col min="11540" max="11776" width="9" style="37"/>
    <col min="11777" max="11777" width="2.375" style="37" customWidth="1"/>
    <col min="11778" max="11778" width="2.375" style="37" bestFit="1" customWidth="1"/>
    <col min="11779" max="11779" width="25.75" style="37" bestFit="1" customWidth="1"/>
    <col min="11780" max="11782" width="14.375" style="37" customWidth="1"/>
    <col min="11783" max="11783" width="0" style="37" hidden="1" customWidth="1"/>
    <col min="11784" max="11784" width="14.375" style="37" customWidth="1"/>
    <col min="11785" max="11785" width="9.125" style="37" bestFit="1" customWidth="1"/>
    <col min="11786" max="11786" width="12" style="37" bestFit="1" customWidth="1"/>
    <col min="11787" max="11787" width="9.125" style="37" customWidth="1"/>
    <col min="11788" max="11794" width="9.125" style="37" bestFit="1" customWidth="1"/>
    <col min="11795" max="11795" width="11.625" style="37" bestFit="1" customWidth="1"/>
    <col min="11796" max="12032" width="9" style="37"/>
    <col min="12033" max="12033" width="2.375" style="37" customWidth="1"/>
    <col min="12034" max="12034" width="2.375" style="37" bestFit="1" customWidth="1"/>
    <col min="12035" max="12035" width="25.75" style="37" bestFit="1" customWidth="1"/>
    <col min="12036" max="12038" width="14.375" style="37" customWidth="1"/>
    <col min="12039" max="12039" width="0" style="37" hidden="1" customWidth="1"/>
    <col min="12040" max="12040" width="14.375" style="37" customWidth="1"/>
    <col min="12041" max="12041" width="9.125" style="37" bestFit="1" customWidth="1"/>
    <col min="12042" max="12042" width="12" style="37" bestFit="1" customWidth="1"/>
    <col min="12043" max="12043" width="9.125" style="37" customWidth="1"/>
    <col min="12044" max="12050" width="9.125" style="37" bestFit="1" customWidth="1"/>
    <col min="12051" max="12051" width="11.625" style="37" bestFit="1" customWidth="1"/>
    <col min="12052" max="12288" width="9" style="37"/>
    <col min="12289" max="12289" width="2.375" style="37" customWidth="1"/>
    <col min="12290" max="12290" width="2.375" style="37" bestFit="1" customWidth="1"/>
    <col min="12291" max="12291" width="25.75" style="37" bestFit="1" customWidth="1"/>
    <col min="12292" max="12294" width="14.375" style="37" customWidth="1"/>
    <col min="12295" max="12295" width="0" style="37" hidden="1" customWidth="1"/>
    <col min="12296" max="12296" width="14.375" style="37" customWidth="1"/>
    <col min="12297" max="12297" width="9.125" style="37" bestFit="1" customWidth="1"/>
    <col min="12298" max="12298" width="12" style="37" bestFit="1" customWidth="1"/>
    <col min="12299" max="12299" width="9.125" style="37" customWidth="1"/>
    <col min="12300" max="12306" width="9.125" style="37" bestFit="1" customWidth="1"/>
    <col min="12307" max="12307" width="11.625" style="37" bestFit="1" customWidth="1"/>
    <col min="12308" max="12544" width="9" style="37"/>
    <col min="12545" max="12545" width="2.375" style="37" customWidth="1"/>
    <col min="12546" max="12546" width="2.375" style="37" bestFit="1" customWidth="1"/>
    <col min="12547" max="12547" width="25.75" style="37" bestFit="1" customWidth="1"/>
    <col min="12548" max="12550" width="14.375" style="37" customWidth="1"/>
    <col min="12551" max="12551" width="0" style="37" hidden="1" customWidth="1"/>
    <col min="12552" max="12552" width="14.375" style="37" customWidth="1"/>
    <col min="12553" max="12553" width="9.125" style="37" bestFit="1" customWidth="1"/>
    <col min="12554" max="12554" width="12" style="37" bestFit="1" customWidth="1"/>
    <col min="12555" max="12555" width="9.125" style="37" customWidth="1"/>
    <col min="12556" max="12562" width="9.125" style="37" bestFit="1" customWidth="1"/>
    <col min="12563" max="12563" width="11.625" style="37" bestFit="1" customWidth="1"/>
    <col min="12564" max="12800" width="9" style="37"/>
    <col min="12801" max="12801" width="2.375" style="37" customWidth="1"/>
    <col min="12802" max="12802" width="2.375" style="37" bestFit="1" customWidth="1"/>
    <col min="12803" max="12803" width="25.75" style="37" bestFit="1" customWidth="1"/>
    <col min="12804" max="12806" width="14.375" style="37" customWidth="1"/>
    <col min="12807" max="12807" width="0" style="37" hidden="1" customWidth="1"/>
    <col min="12808" max="12808" width="14.375" style="37" customWidth="1"/>
    <col min="12809" max="12809" width="9.125" style="37" bestFit="1" customWidth="1"/>
    <col min="12810" max="12810" width="12" style="37" bestFit="1" customWidth="1"/>
    <col min="12811" max="12811" width="9.125" style="37" customWidth="1"/>
    <col min="12812" max="12818" width="9.125" style="37" bestFit="1" customWidth="1"/>
    <col min="12819" max="12819" width="11.625" style="37" bestFit="1" customWidth="1"/>
    <col min="12820" max="13056" width="9" style="37"/>
    <col min="13057" max="13057" width="2.375" style="37" customWidth="1"/>
    <col min="13058" max="13058" width="2.375" style="37" bestFit="1" customWidth="1"/>
    <col min="13059" max="13059" width="25.75" style="37" bestFit="1" customWidth="1"/>
    <col min="13060" max="13062" width="14.375" style="37" customWidth="1"/>
    <col min="13063" max="13063" width="0" style="37" hidden="1" customWidth="1"/>
    <col min="13064" max="13064" width="14.375" style="37" customWidth="1"/>
    <col min="13065" max="13065" width="9.125" style="37" bestFit="1" customWidth="1"/>
    <col min="13066" max="13066" width="12" style="37" bestFit="1" customWidth="1"/>
    <col min="13067" max="13067" width="9.125" style="37" customWidth="1"/>
    <col min="13068" max="13074" width="9.125" style="37" bestFit="1" customWidth="1"/>
    <col min="13075" max="13075" width="11.625" style="37" bestFit="1" customWidth="1"/>
    <col min="13076" max="13312" width="9" style="37"/>
    <col min="13313" max="13313" width="2.375" style="37" customWidth="1"/>
    <col min="13314" max="13314" width="2.375" style="37" bestFit="1" customWidth="1"/>
    <col min="13315" max="13315" width="25.75" style="37" bestFit="1" customWidth="1"/>
    <col min="13316" max="13318" width="14.375" style="37" customWidth="1"/>
    <col min="13319" max="13319" width="0" style="37" hidden="1" customWidth="1"/>
    <col min="13320" max="13320" width="14.375" style="37" customWidth="1"/>
    <col min="13321" max="13321" width="9.125" style="37" bestFit="1" customWidth="1"/>
    <col min="13322" max="13322" width="12" style="37" bestFit="1" customWidth="1"/>
    <col min="13323" max="13323" width="9.125" style="37" customWidth="1"/>
    <col min="13324" max="13330" width="9.125" style="37" bestFit="1" customWidth="1"/>
    <col min="13331" max="13331" width="11.625" style="37" bestFit="1" customWidth="1"/>
    <col min="13332" max="13568" width="9" style="37"/>
    <col min="13569" max="13569" width="2.375" style="37" customWidth="1"/>
    <col min="13570" max="13570" width="2.375" style="37" bestFit="1" customWidth="1"/>
    <col min="13571" max="13571" width="25.75" style="37" bestFit="1" customWidth="1"/>
    <col min="13572" max="13574" width="14.375" style="37" customWidth="1"/>
    <col min="13575" max="13575" width="0" style="37" hidden="1" customWidth="1"/>
    <col min="13576" max="13576" width="14.375" style="37" customWidth="1"/>
    <col min="13577" max="13577" width="9.125" style="37" bestFit="1" customWidth="1"/>
    <col min="13578" max="13578" width="12" style="37" bestFit="1" customWidth="1"/>
    <col min="13579" max="13579" width="9.125" style="37" customWidth="1"/>
    <col min="13580" max="13586" width="9.125" style="37" bestFit="1" customWidth="1"/>
    <col min="13587" max="13587" width="11.625" style="37" bestFit="1" customWidth="1"/>
    <col min="13588" max="13824" width="9" style="37"/>
    <col min="13825" max="13825" width="2.375" style="37" customWidth="1"/>
    <col min="13826" max="13826" width="2.375" style="37" bestFit="1" customWidth="1"/>
    <col min="13827" max="13827" width="25.75" style="37" bestFit="1" customWidth="1"/>
    <col min="13828" max="13830" width="14.375" style="37" customWidth="1"/>
    <col min="13831" max="13831" width="0" style="37" hidden="1" customWidth="1"/>
    <col min="13832" max="13832" width="14.375" style="37" customWidth="1"/>
    <col min="13833" max="13833" width="9.125" style="37" bestFit="1" customWidth="1"/>
    <col min="13834" max="13834" width="12" style="37" bestFit="1" customWidth="1"/>
    <col min="13835" max="13835" width="9.125" style="37" customWidth="1"/>
    <col min="13836" max="13842" width="9.125" style="37" bestFit="1" customWidth="1"/>
    <col min="13843" max="13843" width="11.625" style="37" bestFit="1" customWidth="1"/>
    <col min="13844" max="14080" width="9" style="37"/>
    <col min="14081" max="14081" width="2.375" style="37" customWidth="1"/>
    <col min="14082" max="14082" width="2.375" style="37" bestFit="1" customWidth="1"/>
    <col min="14083" max="14083" width="25.75" style="37" bestFit="1" customWidth="1"/>
    <col min="14084" max="14086" width="14.375" style="37" customWidth="1"/>
    <col min="14087" max="14087" width="0" style="37" hidden="1" customWidth="1"/>
    <col min="14088" max="14088" width="14.375" style="37" customWidth="1"/>
    <col min="14089" max="14089" width="9.125" style="37" bestFit="1" customWidth="1"/>
    <col min="14090" max="14090" width="12" style="37" bestFit="1" customWidth="1"/>
    <col min="14091" max="14091" width="9.125" style="37" customWidth="1"/>
    <col min="14092" max="14098" width="9.125" style="37" bestFit="1" customWidth="1"/>
    <col min="14099" max="14099" width="11.625" style="37" bestFit="1" customWidth="1"/>
    <col min="14100" max="14336" width="9" style="37"/>
    <col min="14337" max="14337" width="2.375" style="37" customWidth="1"/>
    <col min="14338" max="14338" width="2.375" style="37" bestFit="1" customWidth="1"/>
    <col min="14339" max="14339" width="25.75" style="37" bestFit="1" customWidth="1"/>
    <col min="14340" max="14342" width="14.375" style="37" customWidth="1"/>
    <col min="14343" max="14343" width="0" style="37" hidden="1" customWidth="1"/>
    <col min="14344" max="14344" width="14.375" style="37" customWidth="1"/>
    <col min="14345" max="14345" width="9.125" style="37" bestFit="1" customWidth="1"/>
    <col min="14346" max="14346" width="12" style="37" bestFit="1" customWidth="1"/>
    <col min="14347" max="14347" width="9.125" style="37" customWidth="1"/>
    <col min="14348" max="14354" width="9.125" style="37" bestFit="1" customWidth="1"/>
    <col min="14355" max="14355" width="11.625" style="37" bestFit="1" customWidth="1"/>
    <col min="14356" max="14592" width="9" style="37"/>
    <col min="14593" max="14593" width="2.375" style="37" customWidth="1"/>
    <col min="14594" max="14594" width="2.375" style="37" bestFit="1" customWidth="1"/>
    <col min="14595" max="14595" width="25.75" style="37" bestFit="1" customWidth="1"/>
    <col min="14596" max="14598" width="14.375" style="37" customWidth="1"/>
    <col min="14599" max="14599" width="0" style="37" hidden="1" customWidth="1"/>
    <col min="14600" max="14600" width="14.375" style="37" customWidth="1"/>
    <col min="14601" max="14601" width="9.125" style="37" bestFit="1" customWidth="1"/>
    <col min="14602" max="14602" width="12" style="37" bestFit="1" customWidth="1"/>
    <col min="14603" max="14603" width="9.125" style="37" customWidth="1"/>
    <col min="14604" max="14610" width="9.125" style="37" bestFit="1" customWidth="1"/>
    <col min="14611" max="14611" width="11.625" style="37" bestFit="1" customWidth="1"/>
    <col min="14612" max="14848" width="9" style="37"/>
    <col min="14849" max="14849" width="2.375" style="37" customWidth="1"/>
    <col min="14850" max="14850" width="2.375" style="37" bestFit="1" customWidth="1"/>
    <col min="14851" max="14851" width="25.75" style="37" bestFit="1" customWidth="1"/>
    <col min="14852" max="14854" width="14.375" style="37" customWidth="1"/>
    <col min="14855" max="14855" width="0" style="37" hidden="1" customWidth="1"/>
    <col min="14856" max="14856" width="14.375" style="37" customWidth="1"/>
    <col min="14857" max="14857" width="9.125" style="37" bestFit="1" customWidth="1"/>
    <col min="14858" max="14858" width="12" style="37" bestFit="1" customWidth="1"/>
    <col min="14859" max="14859" width="9.125" style="37" customWidth="1"/>
    <col min="14860" max="14866" width="9.125" style="37" bestFit="1" customWidth="1"/>
    <col min="14867" max="14867" width="11.625" style="37" bestFit="1" customWidth="1"/>
    <col min="14868" max="15104" width="9" style="37"/>
    <col min="15105" max="15105" width="2.375" style="37" customWidth="1"/>
    <col min="15106" max="15106" width="2.375" style="37" bestFit="1" customWidth="1"/>
    <col min="15107" max="15107" width="25.75" style="37" bestFit="1" customWidth="1"/>
    <col min="15108" max="15110" width="14.375" style="37" customWidth="1"/>
    <col min="15111" max="15111" width="0" style="37" hidden="1" customWidth="1"/>
    <col min="15112" max="15112" width="14.375" style="37" customWidth="1"/>
    <col min="15113" max="15113" width="9.125" style="37" bestFit="1" customWidth="1"/>
    <col min="15114" max="15114" width="12" style="37" bestFit="1" customWidth="1"/>
    <col min="15115" max="15115" width="9.125" style="37" customWidth="1"/>
    <col min="15116" max="15122" width="9.125" style="37" bestFit="1" customWidth="1"/>
    <col min="15123" max="15123" width="11.625" style="37" bestFit="1" customWidth="1"/>
    <col min="15124" max="15360" width="9" style="37"/>
    <col min="15361" max="15361" width="2.375" style="37" customWidth="1"/>
    <col min="15362" max="15362" width="2.375" style="37" bestFit="1" customWidth="1"/>
    <col min="15363" max="15363" width="25.75" style="37" bestFit="1" customWidth="1"/>
    <col min="15364" max="15366" width="14.375" style="37" customWidth="1"/>
    <col min="15367" max="15367" width="0" style="37" hidden="1" customWidth="1"/>
    <col min="15368" max="15368" width="14.375" style="37" customWidth="1"/>
    <col min="15369" max="15369" width="9.125" style="37" bestFit="1" customWidth="1"/>
    <col min="15370" max="15370" width="12" style="37" bestFit="1" customWidth="1"/>
    <col min="15371" max="15371" width="9.125" style="37" customWidth="1"/>
    <col min="15372" max="15378" width="9.125" style="37" bestFit="1" customWidth="1"/>
    <col min="15379" max="15379" width="11.625" style="37" bestFit="1" customWidth="1"/>
    <col min="15380" max="15616" width="9" style="37"/>
    <col min="15617" max="15617" width="2.375" style="37" customWidth="1"/>
    <col min="15618" max="15618" width="2.375" style="37" bestFit="1" customWidth="1"/>
    <col min="15619" max="15619" width="25.75" style="37" bestFit="1" customWidth="1"/>
    <col min="15620" max="15622" width="14.375" style="37" customWidth="1"/>
    <col min="15623" max="15623" width="0" style="37" hidden="1" customWidth="1"/>
    <col min="15624" max="15624" width="14.375" style="37" customWidth="1"/>
    <col min="15625" max="15625" width="9.125" style="37" bestFit="1" customWidth="1"/>
    <col min="15626" max="15626" width="12" style="37" bestFit="1" customWidth="1"/>
    <col min="15627" max="15627" width="9.125" style="37" customWidth="1"/>
    <col min="15628" max="15634" width="9.125" style="37" bestFit="1" customWidth="1"/>
    <col min="15635" max="15635" width="11.625" style="37" bestFit="1" customWidth="1"/>
    <col min="15636" max="15872" width="9" style="37"/>
    <col min="15873" max="15873" width="2.375" style="37" customWidth="1"/>
    <col min="15874" max="15874" width="2.375" style="37" bestFit="1" customWidth="1"/>
    <col min="15875" max="15875" width="25.75" style="37" bestFit="1" customWidth="1"/>
    <col min="15876" max="15878" width="14.375" style="37" customWidth="1"/>
    <col min="15879" max="15879" width="0" style="37" hidden="1" customWidth="1"/>
    <col min="15880" max="15880" width="14.375" style="37" customWidth="1"/>
    <col min="15881" max="15881" width="9.125" style="37" bestFit="1" customWidth="1"/>
    <col min="15882" max="15882" width="12" style="37" bestFit="1" customWidth="1"/>
    <col min="15883" max="15883" width="9.125" style="37" customWidth="1"/>
    <col min="15884" max="15890" width="9.125" style="37" bestFit="1" customWidth="1"/>
    <col min="15891" max="15891" width="11.625" style="37" bestFit="1" customWidth="1"/>
    <col min="15892" max="16128" width="9" style="37"/>
    <col min="16129" max="16129" width="2.375" style="37" customWidth="1"/>
    <col min="16130" max="16130" width="2.375" style="37" bestFit="1" customWidth="1"/>
    <col min="16131" max="16131" width="25.75" style="37" bestFit="1" customWidth="1"/>
    <col min="16132" max="16134" width="14.375" style="37" customWidth="1"/>
    <col min="16135" max="16135" width="0" style="37" hidden="1" customWidth="1"/>
    <col min="16136" max="16136" width="14.375" style="37" customWidth="1"/>
    <col min="16137" max="16137" width="9.125" style="37" bestFit="1" customWidth="1"/>
    <col min="16138" max="16138" width="12" style="37" bestFit="1" customWidth="1"/>
    <col min="16139" max="16139" width="9.125" style="37" customWidth="1"/>
    <col min="16140" max="16146" width="9.125" style="37" bestFit="1" customWidth="1"/>
    <col min="16147" max="16147" width="11.625" style="37" bestFit="1" customWidth="1"/>
    <col min="16148" max="16384" width="9" style="37"/>
  </cols>
  <sheetData>
    <row r="2" spans="2:14" ht="12.75">
      <c r="C2" s="38" t="s">
        <v>116</v>
      </c>
      <c r="D2" s="38"/>
      <c r="E2" s="38"/>
      <c r="F2" s="38"/>
      <c r="G2" s="38"/>
      <c r="H2" s="38"/>
    </row>
    <row r="3" spans="2:14" ht="12.75">
      <c r="C3" s="38" t="str">
        <f>"YEAR 2011:  "&amp;L3&amp;" - "&amp;M3</f>
        <v>YEAR 2011:  TOTAL - UNION PACIFIC RAILROAD - COMBINED</v>
      </c>
      <c r="D3" s="38"/>
      <c r="E3" s="38"/>
      <c r="F3" s="38"/>
      <c r="G3" s="38"/>
      <c r="H3" s="38"/>
      <c r="L3" s="39" t="s">
        <v>117</v>
      </c>
      <c r="M3" s="40" t="s">
        <v>118</v>
      </c>
    </row>
    <row r="4" spans="2:14" ht="33.75">
      <c r="C4" s="41" t="s">
        <v>71</v>
      </c>
      <c r="D4" s="42" t="s">
        <v>72</v>
      </c>
      <c r="E4" s="42" t="s">
        <v>73</v>
      </c>
      <c r="F4" s="43" t="s">
        <v>74</v>
      </c>
      <c r="G4" s="43" t="s">
        <v>75</v>
      </c>
      <c r="H4" s="44" t="s">
        <v>76</v>
      </c>
    </row>
    <row r="5" spans="2:14" hidden="1">
      <c r="C5" s="45" t="s">
        <v>77</v>
      </c>
      <c r="D5" s="46">
        <v>0</v>
      </c>
      <c r="E5" s="46">
        <v>0</v>
      </c>
      <c r="F5" s="46">
        <v>0</v>
      </c>
      <c r="G5" s="46">
        <v>0</v>
      </c>
      <c r="H5" s="46">
        <f>+D5+E5-F5+G5</f>
        <v>0</v>
      </c>
    </row>
    <row r="6" spans="2:14">
      <c r="B6" s="37">
        <v>1</v>
      </c>
      <c r="C6" s="45" t="s">
        <v>78</v>
      </c>
      <c r="D6" s="46">
        <v>348631437.32999998</v>
      </c>
      <c r="E6" s="46">
        <v>44097977.359999992</v>
      </c>
      <c r="F6" s="46">
        <v>24138598.939999998</v>
      </c>
      <c r="G6" s="46">
        <v>0</v>
      </c>
      <c r="H6" s="46">
        <f>+D6+E6-F6+G6</f>
        <v>368590815.75</v>
      </c>
      <c r="I6" s="46">
        <f>+D6/1000</f>
        <v>348631.43732999999</v>
      </c>
      <c r="L6" s="47" t="s">
        <v>119</v>
      </c>
      <c r="M6" s="48" t="str">
        <f>$L$3 &amp; L6</f>
        <v>TOTAL003</v>
      </c>
    </row>
    <row r="7" spans="2:14">
      <c r="B7" s="37">
        <v>2</v>
      </c>
      <c r="C7" s="45" t="s">
        <v>79</v>
      </c>
      <c r="D7" s="46">
        <v>24130141.010000005</v>
      </c>
      <c r="E7" s="46">
        <v>2193175.64</v>
      </c>
      <c r="F7" s="46">
        <v>681685.3200000003</v>
      </c>
      <c r="G7" s="46">
        <v>0</v>
      </c>
      <c r="H7" s="46">
        <f t="shared" ref="H7:H43" si="0">+D7+E7-F7+G7</f>
        <v>25641631.330000006</v>
      </c>
      <c r="I7" s="46">
        <f t="shared" ref="I7:I47" si="1">+D7/1000</f>
        <v>24130.141010000007</v>
      </c>
      <c r="L7" s="47" t="s">
        <v>120</v>
      </c>
      <c r="M7" s="48" t="str">
        <f>$L$3 &amp; L7</f>
        <v>TOTAL004</v>
      </c>
    </row>
    <row r="8" spans="2:14">
      <c r="B8" s="37">
        <v>3</v>
      </c>
      <c r="C8" s="45" t="s">
        <v>80</v>
      </c>
      <c r="D8" s="46">
        <v>31834040.869999997</v>
      </c>
      <c r="E8" s="46">
        <v>4091023.8899999997</v>
      </c>
      <c r="F8" s="46">
        <v>2698014.11</v>
      </c>
      <c r="G8" s="46">
        <v>0</v>
      </c>
      <c r="H8" s="46">
        <f t="shared" si="0"/>
        <v>33227050.649999999</v>
      </c>
      <c r="I8" s="46">
        <f t="shared" si="1"/>
        <v>31834.040869999997</v>
      </c>
      <c r="L8" s="47" t="s">
        <v>121</v>
      </c>
      <c r="M8" s="48" t="str">
        <f t="shared" ref="M8:M46" si="2">$L$3 &amp; L8</f>
        <v>TOTAL005</v>
      </c>
    </row>
    <row r="9" spans="2:14">
      <c r="B9" s="37">
        <v>4</v>
      </c>
      <c r="C9" s="45" t="s">
        <v>81</v>
      </c>
      <c r="D9" s="46">
        <v>290306902.69</v>
      </c>
      <c r="E9" s="46">
        <v>61930700.190000005</v>
      </c>
      <c r="F9" s="46">
        <v>35186124.760000005</v>
      </c>
      <c r="G9" s="46">
        <v>0</v>
      </c>
      <c r="H9" s="46">
        <f t="shared" si="0"/>
        <v>317051478.12</v>
      </c>
      <c r="I9" s="46">
        <f t="shared" si="1"/>
        <v>290306.90269000002</v>
      </c>
      <c r="L9" s="47" t="s">
        <v>122</v>
      </c>
      <c r="M9" s="48" t="str">
        <f t="shared" si="2"/>
        <v>TOTAL006</v>
      </c>
    </row>
    <row r="10" spans="2:14">
      <c r="B10" s="37">
        <v>5</v>
      </c>
      <c r="C10" s="49" t="s">
        <v>82</v>
      </c>
      <c r="D10" s="46">
        <v>0</v>
      </c>
      <c r="E10" s="46">
        <v>0</v>
      </c>
      <c r="F10" s="46">
        <v>0</v>
      </c>
      <c r="G10" s="46">
        <v>0</v>
      </c>
      <c r="H10" s="46">
        <v>0</v>
      </c>
      <c r="I10" s="46">
        <f t="shared" si="1"/>
        <v>0</v>
      </c>
      <c r="L10" s="47" t="s">
        <v>123</v>
      </c>
      <c r="M10" s="48" t="str">
        <f t="shared" si="2"/>
        <v>TOTAL007</v>
      </c>
    </row>
    <row r="11" spans="2:14">
      <c r="B11" s="37">
        <v>6</v>
      </c>
      <c r="C11" s="45" t="s">
        <v>83</v>
      </c>
      <c r="D11" s="46">
        <v>2603934298.9200006</v>
      </c>
      <c r="E11" s="46">
        <v>364344319.67000002</v>
      </c>
      <c r="F11" s="46">
        <v>104828414.85999997</v>
      </c>
      <c r="G11" s="46">
        <v>0</v>
      </c>
      <c r="H11" s="46">
        <f>+D11+E11-F11</f>
        <v>2863450203.7300005</v>
      </c>
      <c r="I11" s="46">
        <f t="shared" si="1"/>
        <v>2603934.2989200004</v>
      </c>
      <c r="J11" s="57"/>
      <c r="L11" s="47" t="s">
        <v>124</v>
      </c>
      <c r="M11" s="48" t="str">
        <f t="shared" si="2"/>
        <v>TOTAL008</v>
      </c>
    </row>
    <row r="12" spans="2:14">
      <c r="B12" s="37">
        <v>7</v>
      </c>
      <c r="C12" s="45" t="s">
        <v>84</v>
      </c>
      <c r="D12" s="46">
        <v>4929037597.6900005</v>
      </c>
      <c r="E12" s="46">
        <v>484539744.29999995</v>
      </c>
      <c r="F12" s="46">
        <v>277710871.06999993</v>
      </c>
      <c r="G12" s="46">
        <v>0</v>
      </c>
      <c r="H12" s="46">
        <f>+D12+E12-F12+G12</f>
        <v>5135866470.920001</v>
      </c>
      <c r="I12" s="46">
        <f t="shared" si="1"/>
        <v>4929037.5976900002</v>
      </c>
      <c r="J12" s="57"/>
      <c r="L12" s="47" t="s">
        <v>125</v>
      </c>
      <c r="M12" s="48" t="str">
        <f t="shared" si="2"/>
        <v>TOTAL009</v>
      </c>
      <c r="N12" s="48" t="str">
        <f>$L$3 &amp; "010"</f>
        <v>TOTAL010</v>
      </c>
    </row>
    <row r="13" spans="2:14">
      <c r="B13" s="37">
        <v>8</v>
      </c>
      <c r="C13" s="45" t="s">
        <v>85</v>
      </c>
      <c r="D13" s="46">
        <v>934410149.33000004</v>
      </c>
      <c r="E13" s="46">
        <v>118925024.28000002</v>
      </c>
      <c r="F13" s="46">
        <v>66750687.719999991</v>
      </c>
      <c r="G13" s="46">
        <v>0</v>
      </c>
      <c r="H13" s="46">
        <f t="shared" si="0"/>
        <v>986584485.88999999</v>
      </c>
      <c r="I13" s="46">
        <f t="shared" si="1"/>
        <v>934410.14933000004</v>
      </c>
      <c r="J13" s="57"/>
      <c r="L13" s="47" t="s">
        <v>126</v>
      </c>
      <c r="M13" s="48" t="str">
        <f t="shared" si="2"/>
        <v>TOTAL011</v>
      </c>
    </row>
    <row r="14" spans="2:14">
      <c r="B14" s="37">
        <v>9</v>
      </c>
      <c r="C14" s="45" t="s">
        <v>86</v>
      </c>
      <c r="D14" s="46">
        <v>13788604.640000001</v>
      </c>
      <c r="E14" s="46">
        <v>1264795.05</v>
      </c>
      <c r="F14" s="46">
        <v>188208.01000000007</v>
      </c>
      <c r="G14" s="46">
        <v>0</v>
      </c>
      <c r="H14" s="46">
        <f t="shared" si="0"/>
        <v>14865191.680000002</v>
      </c>
      <c r="I14" s="46">
        <f t="shared" si="1"/>
        <v>13788.604640000001</v>
      </c>
      <c r="L14" s="47" t="s">
        <v>127</v>
      </c>
      <c r="M14" s="48" t="str">
        <f t="shared" si="2"/>
        <v>TOTAL013</v>
      </c>
    </row>
    <row r="15" spans="2:14">
      <c r="B15" s="37">
        <v>10</v>
      </c>
      <c r="C15" s="45" t="s">
        <v>87</v>
      </c>
      <c r="D15" s="46">
        <v>179105266.53</v>
      </c>
      <c r="E15" s="46">
        <v>19345059.819999997</v>
      </c>
      <c r="F15" s="46">
        <v>7835302.9599999981</v>
      </c>
      <c r="G15" s="46">
        <v>0</v>
      </c>
      <c r="H15" s="46">
        <f t="shared" si="0"/>
        <v>190615023.38999999</v>
      </c>
      <c r="I15" s="46">
        <f t="shared" si="1"/>
        <v>179105.26652999999</v>
      </c>
      <c r="L15" s="47" t="s">
        <v>128</v>
      </c>
      <c r="M15" s="48" t="str">
        <f t="shared" si="2"/>
        <v>TOTAL016</v>
      </c>
    </row>
    <row r="16" spans="2:14">
      <c r="B16" s="37">
        <v>11</v>
      </c>
      <c r="C16" s="45" t="s">
        <v>88</v>
      </c>
      <c r="D16" s="46">
        <v>22285215.550000001</v>
      </c>
      <c r="E16" s="46">
        <v>1140958.31</v>
      </c>
      <c r="F16" s="46">
        <v>-501196.42999999993</v>
      </c>
      <c r="G16" s="46">
        <v>0</v>
      </c>
      <c r="H16" s="46">
        <f t="shared" si="0"/>
        <v>23927370.289999999</v>
      </c>
      <c r="I16" s="46">
        <f t="shared" si="1"/>
        <v>22285.215550000001</v>
      </c>
      <c r="L16" s="47" t="s">
        <v>129</v>
      </c>
      <c r="M16" s="48" t="str">
        <f t="shared" si="2"/>
        <v>TOTAL017</v>
      </c>
    </row>
    <row r="17" spans="2:13">
      <c r="B17" s="37">
        <v>12</v>
      </c>
      <c r="C17" s="45" t="s">
        <v>89</v>
      </c>
      <c r="D17" s="46">
        <v>6323877.5899999999</v>
      </c>
      <c r="E17" s="46">
        <v>168236.03</v>
      </c>
      <c r="F17" s="46">
        <v>-88347.859999999986</v>
      </c>
      <c r="G17" s="46">
        <v>0</v>
      </c>
      <c r="H17" s="46">
        <f t="shared" si="0"/>
        <v>6580461.4800000004</v>
      </c>
      <c r="I17" s="46">
        <f t="shared" si="1"/>
        <v>6323.8775900000001</v>
      </c>
      <c r="L17" s="47" t="s">
        <v>130</v>
      </c>
      <c r="M17" s="48" t="str">
        <f t="shared" si="2"/>
        <v>TOTAL018</v>
      </c>
    </row>
    <row r="18" spans="2:13">
      <c r="B18" s="37">
        <v>13</v>
      </c>
      <c r="C18" s="45" t="s">
        <v>90</v>
      </c>
      <c r="D18" s="46">
        <v>73205152.549999997</v>
      </c>
      <c r="E18" s="46">
        <v>5176637.7399999993</v>
      </c>
      <c r="F18" s="46">
        <v>-450089.12000000011</v>
      </c>
      <c r="G18" s="46">
        <v>0</v>
      </c>
      <c r="H18" s="46">
        <f t="shared" si="0"/>
        <v>78831879.409999996</v>
      </c>
      <c r="I18" s="46">
        <f t="shared" si="1"/>
        <v>73205.152549999999</v>
      </c>
      <c r="L18" s="47" t="s">
        <v>131</v>
      </c>
      <c r="M18" s="48" t="str">
        <f t="shared" si="2"/>
        <v>TOTAL019</v>
      </c>
    </row>
    <row r="19" spans="2:13">
      <c r="B19" s="37">
        <v>14</v>
      </c>
      <c r="C19" s="45" t="s">
        <v>91</v>
      </c>
      <c r="D19" s="46">
        <v>160511612.04000002</v>
      </c>
      <c r="E19" s="46">
        <v>6305662.1099999994</v>
      </c>
      <c r="F19" s="46">
        <v>-4958807.8600000003</v>
      </c>
      <c r="G19" s="46">
        <v>0</v>
      </c>
      <c r="H19" s="46">
        <f t="shared" si="0"/>
        <v>171776082.01000005</v>
      </c>
      <c r="I19" s="46">
        <f t="shared" si="1"/>
        <v>160511.61204000001</v>
      </c>
      <c r="L19" s="47" t="s">
        <v>132</v>
      </c>
      <c r="M19" s="48" t="str">
        <f t="shared" si="2"/>
        <v>TOTAL020</v>
      </c>
    </row>
    <row r="20" spans="2:13">
      <c r="B20" s="37">
        <v>15</v>
      </c>
      <c r="C20" s="45" t="s">
        <v>92</v>
      </c>
      <c r="D20" s="46">
        <v>603266.71</v>
      </c>
      <c r="E20" s="46">
        <v>2654.65</v>
      </c>
      <c r="F20" s="46">
        <v>207660.55</v>
      </c>
      <c r="G20" s="46">
        <v>0</v>
      </c>
      <c r="H20" s="46">
        <f t="shared" si="0"/>
        <v>398260.81</v>
      </c>
      <c r="I20" s="46">
        <f t="shared" si="1"/>
        <v>603.26670999999999</v>
      </c>
      <c r="L20" s="47" t="s">
        <v>133</v>
      </c>
      <c r="M20" s="48" t="str">
        <f t="shared" si="2"/>
        <v>TOTAL022</v>
      </c>
    </row>
    <row r="21" spans="2:13">
      <c r="B21" s="37">
        <v>16</v>
      </c>
      <c r="C21" s="45" t="s">
        <v>93</v>
      </c>
      <c r="D21" s="46">
        <v>15320263.619999999</v>
      </c>
      <c r="E21" s="46">
        <v>112302.14</v>
      </c>
      <c r="F21" s="46">
        <v>-604188.83999999985</v>
      </c>
      <c r="G21" s="46">
        <v>0</v>
      </c>
      <c r="H21" s="46">
        <f t="shared" si="0"/>
        <v>16036754.6</v>
      </c>
      <c r="I21" s="46">
        <f t="shared" si="1"/>
        <v>15320.26362</v>
      </c>
      <c r="L21" s="47" t="s">
        <v>134</v>
      </c>
      <c r="M21" s="48" t="str">
        <f t="shared" si="2"/>
        <v>TOTAL023</v>
      </c>
    </row>
    <row r="22" spans="2:13">
      <c r="B22" s="37">
        <v>17</v>
      </c>
      <c r="C22" s="45" t="s">
        <v>94</v>
      </c>
      <c r="D22" s="46">
        <v>328162.54999999993</v>
      </c>
      <c r="E22" s="46">
        <v>94983.31</v>
      </c>
      <c r="F22" s="46">
        <v>60999.96</v>
      </c>
      <c r="G22" s="46">
        <v>0</v>
      </c>
      <c r="H22" s="46">
        <f t="shared" si="0"/>
        <v>362145.89999999991</v>
      </c>
      <c r="I22" s="46">
        <f t="shared" si="1"/>
        <v>328.16254999999995</v>
      </c>
      <c r="L22" s="47" t="s">
        <v>135</v>
      </c>
      <c r="M22" s="48" t="str">
        <f t="shared" si="2"/>
        <v>TOTAL024</v>
      </c>
    </row>
    <row r="23" spans="2:13">
      <c r="B23" s="37">
        <v>18</v>
      </c>
      <c r="C23" s="45" t="s">
        <v>95</v>
      </c>
      <c r="D23" s="46">
        <v>207675226.63</v>
      </c>
      <c r="E23" s="46">
        <v>24135377.59</v>
      </c>
      <c r="F23" s="46">
        <v>-1969215.4500000002</v>
      </c>
      <c r="G23" s="46">
        <v>0</v>
      </c>
      <c r="H23" s="46">
        <f t="shared" si="0"/>
        <v>233779819.66999999</v>
      </c>
      <c r="I23" s="46">
        <f t="shared" si="1"/>
        <v>207675.22662999999</v>
      </c>
      <c r="L23" s="47" t="s">
        <v>136</v>
      </c>
      <c r="M23" s="48" t="str">
        <f t="shared" si="2"/>
        <v>TOTAL025</v>
      </c>
    </row>
    <row r="24" spans="2:13">
      <c r="B24" s="37">
        <v>19</v>
      </c>
      <c r="C24" s="45" t="s">
        <v>96</v>
      </c>
      <c r="D24" s="46">
        <v>143827581.46999997</v>
      </c>
      <c r="E24" s="46">
        <v>13503784.24</v>
      </c>
      <c r="F24" s="46">
        <v>21060254.93</v>
      </c>
      <c r="G24" s="46">
        <v>0</v>
      </c>
      <c r="H24" s="46">
        <f t="shared" si="0"/>
        <v>136271110.77999997</v>
      </c>
      <c r="I24" s="46">
        <f t="shared" si="1"/>
        <v>143827.58146999998</v>
      </c>
      <c r="L24" s="47" t="s">
        <v>137</v>
      </c>
      <c r="M24" s="48" t="str">
        <f t="shared" si="2"/>
        <v>TOTAL026</v>
      </c>
    </row>
    <row r="25" spans="2:13">
      <c r="B25" s="37">
        <v>20</v>
      </c>
      <c r="C25" s="45" t="s">
        <v>97</v>
      </c>
      <c r="D25" s="46">
        <v>408439062.83999997</v>
      </c>
      <c r="E25" s="46">
        <v>100581074.89000002</v>
      </c>
      <c r="F25" s="46">
        <v>123662185.27000003</v>
      </c>
      <c r="G25" s="46">
        <v>0</v>
      </c>
      <c r="H25" s="46">
        <f t="shared" si="0"/>
        <v>385357952.45999998</v>
      </c>
      <c r="I25" s="46">
        <f t="shared" si="1"/>
        <v>408439.06283999997</v>
      </c>
      <c r="L25" s="47" t="s">
        <v>138</v>
      </c>
      <c r="M25" s="48" t="str">
        <f t="shared" si="2"/>
        <v>TOTAL027</v>
      </c>
    </row>
    <row r="26" spans="2:13">
      <c r="B26" s="37">
        <v>21</v>
      </c>
      <c r="C26" s="49" t="s">
        <v>98</v>
      </c>
      <c r="D26" s="46">
        <v>0</v>
      </c>
      <c r="E26" s="46">
        <v>0</v>
      </c>
      <c r="F26" s="46">
        <v>0</v>
      </c>
      <c r="G26" s="46">
        <v>0</v>
      </c>
      <c r="H26" s="46">
        <v>0</v>
      </c>
      <c r="I26" s="46">
        <f t="shared" si="1"/>
        <v>0</v>
      </c>
      <c r="L26" s="47" t="s">
        <v>139</v>
      </c>
      <c r="M26" s="48" t="str">
        <f t="shared" si="2"/>
        <v>TOTAL029</v>
      </c>
    </row>
    <row r="27" spans="2:13">
      <c r="B27" s="37">
        <v>22</v>
      </c>
      <c r="C27" s="50" t="s">
        <v>99</v>
      </c>
      <c r="D27" s="46">
        <v>16691525.389999995</v>
      </c>
      <c r="E27" s="46">
        <v>1736467.95</v>
      </c>
      <c r="F27" s="46">
        <v>341490.77999999991</v>
      </c>
      <c r="G27" s="46">
        <v>0</v>
      </c>
      <c r="H27" s="46">
        <f t="shared" si="0"/>
        <v>18086502.559999995</v>
      </c>
      <c r="I27" s="46">
        <f t="shared" si="1"/>
        <v>16691.525389999995</v>
      </c>
      <c r="L27" s="47" t="s">
        <v>140</v>
      </c>
      <c r="M27" s="48" t="str">
        <f t="shared" si="2"/>
        <v>TOTAL031</v>
      </c>
    </row>
    <row r="28" spans="2:13">
      <c r="B28" s="37">
        <v>23</v>
      </c>
      <c r="C28" s="45" t="s">
        <v>100</v>
      </c>
      <c r="D28" s="46">
        <v>8518292.4299999997</v>
      </c>
      <c r="E28" s="46">
        <v>455856.80000000005</v>
      </c>
      <c r="F28" s="46">
        <v>62118.630000000005</v>
      </c>
      <c r="G28" s="46">
        <v>0</v>
      </c>
      <c r="H28" s="46">
        <f t="shared" si="0"/>
        <v>8912030.5999999996</v>
      </c>
      <c r="I28" s="46">
        <f t="shared" si="1"/>
        <v>8518.2924299999995</v>
      </c>
      <c r="L28" s="47" t="s">
        <v>141</v>
      </c>
      <c r="M28" s="48" t="str">
        <f t="shared" si="2"/>
        <v>TOTAL035</v>
      </c>
    </row>
    <row r="29" spans="2:13">
      <c r="B29" s="37">
        <v>24</v>
      </c>
      <c r="C29" s="45" t="s">
        <v>101</v>
      </c>
      <c r="D29" s="46">
        <v>172025467.13999999</v>
      </c>
      <c r="E29" s="46">
        <v>34651147.960000001</v>
      </c>
      <c r="F29" s="46">
        <v>18481744.930000003</v>
      </c>
      <c r="G29" s="46">
        <v>0</v>
      </c>
      <c r="H29" s="46">
        <f t="shared" si="0"/>
        <v>188194870.16999999</v>
      </c>
      <c r="I29" s="46">
        <f t="shared" si="1"/>
        <v>172025.46713999999</v>
      </c>
      <c r="L29" s="47" t="s">
        <v>142</v>
      </c>
      <c r="M29" s="48" t="str">
        <f t="shared" si="2"/>
        <v>TOTAL037</v>
      </c>
    </row>
    <row r="30" spans="2:13">
      <c r="B30" s="37">
        <v>25</v>
      </c>
      <c r="C30" s="45" t="s">
        <v>102</v>
      </c>
      <c r="D30" s="46">
        <v>175295670.45000005</v>
      </c>
      <c r="E30" s="46">
        <v>16680384.719999999</v>
      </c>
      <c r="F30" s="46">
        <v>7548954.5699999984</v>
      </c>
      <c r="G30" s="46">
        <v>0</v>
      </c>
      <c r="H30" s="46">
        <f t="shared" si="0"/>
        <v>184427100.60000005</v>
      </c>
      <c r="I30" s="46">
        <f t="shared" si="1"/>
        <v>175295.67045000003</v>
      </c>
      <c r="L30" s="47" t="s">
        <v>143</v>
      </c>
      <c r="M30" s="48" t="str">
        <f t="shared" si="2"/>
        <v>TOTAL039</v>
      </c>
    </row>
    <row r="31" spans="2:13">
      <c r="B31" s="37">
        <v>26</v>
      </c>
      <c r="C31" s="45" t="s">
        <v>103</v>
      </c>
      <c r="D31" s="46">
        <v>66991465.770000003</v>
      </c>
      <c r="E31" s="46">
        <v>7050111.0600000005</v>
      </c>
      <c r="F31" s="46">
        <v>2939672.4</v>
      </c>
      <c r="G31" s="46">
        <v>0</v>
      </c>
      <c r="H31" s="46">
        <f t="shared" si="0"/>
        <v>71101904.429999992</v>
      </c>
      <c r="I31" s="46">
        <f t="shared" si="1"/>
        <v>66991.46577000001</v>
      </c>
      <c r="L31" s="47" t="s">
        <v>144</v>
      </c>
      <c r="M31" s="48" t="str">
        <f t="shared" si="2"/>
        <v>TOTAL044</v>
      </c>
    </row>
    <row r="32" spans="2:13">
      <c r="C32" s="45"/>
      <c r="D32" s="46"/>
      <c r="E32" s="46"/>
      <c r="F32" s="46"/>
      <c r="G32" s="46"/>
      <c r="H32" s="46"/>
      <c r="I32" s="46">
        <f t="shared" si="1"/>
        <v>0</v>
      </c>
      <c r="L32" s="47"/>
      <c r="M32" s="48"/>
    </row>
    <row r="33" spans="2:13">
      <c r="C33" s="45"/>
      <c r="D33" s="46"/>
      <c r="E33" s="46"/>
      <c r="F33" s="46"/>
      <c r="G33" s="46"/>
      <c r="H33" s="46"/>
      <c r="I33" s="46">
        <f t="shared" si="1"/>
        <v>0</v>
      </c>
      <c r="L33" s="47"/>
      <c r="M33" s="48"/>
    </row>
    <row r="34" spans="2:13">
      <c r="B34" s="37">
        <v>29</v>
      </c>
      <c r="C34" s="51" t="s">
        <v>104</v>
      </c>
      <c r="D34" s="46">
        <v>12153552.24</v>
      </c>
      <c r="E34" s="46">
        <v>19846851.239999998</v>
      </c>
      <c r="F34" s="46">
        <v>0</v>
      </c>
      <c r="G34" s="46">
        <v>0</v>
      </c>
      <c r="H34" s="46">
        <f t="shared" si="0"/>
        <v>32000403.479999997</v>
      </c>
      <c r="I34" s="46">
        <f t="shared" si="1"/>
        <v>12153.552240000001</v>
      </c>
      <c r="L34" s="47"/>
      <c r="M34" s="48"/>
    </row>
    <row r="35" spans="2:13">
      <c r="B35" s="37">
        <v>30</v>
      </c>
      <c r="C35" s="52" t="s">
        <v>105</v>
      </c>
      <c r="D35" s="53">
        <f>SUM(D5:D34)</f>
        <v>10845373833.98</v>
      </c>
      <c r="E35" s="53">
        <f>SUM(E5:E34)</f>
        <v>1332374310.9399998</v>
      </c>
      <c r="F35" s="53">
        <f>SUM(F5:F34)</f>
        <v>685811144.2099998</v>
      </c>
      <c r="G35" s="53">
        <f>SUM(G5:G34)</f>
        <v>0</v>
      </c>
      <c r="H35" s="53">
        <f>SUM(H5:H34)</f>
        <v>11491937000.710001</v>
      </c>
      <c r="I35" s="46">
        <f t="shared" si="1"/>
        <v>10845373.83398</v>
      </c>
      <c r="L35" s="47" t="s">
        <v>145</v>
      </c>
      <c r="M35" s="48" t="str">
        <f t="shared" si="2"/>
        <v>TOTALTOT</v>
      </c>
    </row>
    <row r="36" spans="2:13">
      <c r="C36" s="52"/>
      <c r="D36" s="53"/>
      <c r="E36" s="53"/>
      <c r="F36" s="53"/>
      <c r="G36" s="53"/>
      <c r="H36" s="53"/>
      <c r="I36" s="46">
        <f t="shared" si="1"/>
        <v>0</v>
      </c>
      <c r="L36" s="47"/>
      <c r="M36" s="48"/>
    </row>
    <row r="37" spans="2:13">
      <c r="B37" s="37">
        <v>31</v>
      </c>
      <c r="C37" s="45" t="s">
        <v>106</v>
      </c>
      <c r="D37" s="46">
        <v>2668419183.6499996</v>
      </c>
      <c r="E37" s="46">
        <v>333584475.31</v>
      </c>
      <c r="F37" s="46">
        <v>58670617.399999999</v>
      </c>
      <c r="G37" s="46">
        <v>0</v>
      </c>
      <c r="H37" s="46">
        <f>+D37+E37-F37+G37</f>
        <v>2943333041.5599995</v>
      </c>
      <c r="I37" s="46">
        <f t="shared" si="1"/>
        <v>2668419.1836499996</v>
      </c>
      <c r="L37" s="47" t="s">
        <v>146</v>
      </c>
      <c r="M37" s="48" t="str">
        <f t="shared" si="2"/>
        <v>TOTAL052</v>
      </c>
    </row>
    <row r="38" spans="2:13">
      <c r="B38" s="37">
        <v>32</v>
      </c>
      <c r="C38" s="45" t="s">
        <v>107</v>
      </c>
      <c r="D38" s="46">
        <v>1046179188.6800001</v>
      </c>
      <c r="E38" s="46">
        <v>75778038.790000007</v>
      </c>
      <c r="F38" s="46">
        <v>45988823.469999991</v>
      </c>
      <c r="G38" s="46">
        <v>0</v>
      </c>
      <c r="H38" s="46">
        <f t="shared" si="0"/>
        <v>1075968404</v>
      </c>
      <c r="I38" s="46">
        <f t="shared" si="1"/>
        <v>1046179.18868</v>
      </c>
      <c r="L38" s="47" t="s">
        <v>147</v>
      </c>
      <c r="M38" s="48" t="str">
        <f t="shared" si="2"/>
        <v>TOTAL053</v>
      </c>
    </row>
    <row r="39" spans="2:13">
      <c r="B39" s="37">
        <v>33</v>
      </c>
      <c r="C39" s="45" t="s">
        <v>108</v>
      </c>
      <c r="D39" s="46">
        <v>0</v>
      </c>
      <c r="E39" s="46">
        <v>0</v>
      </c>
      <c r="F39" s="46">
        <v>0</v>
      </c>
      <c r="G39" s="46">
        <v>0</v>
      </c>
      <c r="H39" s="46">
        <v>0</v>
      </c>
      <c r="I39" s="46">
        <f t="shared" si="1"/>
        <v>0</v>
      </c>
      <c r="L39" s="47" t="s">
        <v>148</v>
      </c>
      <c r="M39" s="48" t="str">
        <f t="shared" si="2"/>
        <v>TOTAL054</v>
      </c>
    </row>
    <row r="40" spans="2:13">
      <c r="B40" s="37">
        <v>34</v>
      </c>
      <c r="C40" s="45" t="s">
        <v>109</v>
      </c>
      <c r="D40" s="46">
        <v>2397577.88</v>
      </c>
      <c r="E40" s="46">
        <v>20104100.629999999</v>
      </c>
      <c r="F40" s="46">
        <v>312425.18999999762</v>
      </c>
      <c r="G40" s="46">
        <v>0</v>
      </c>
      <c r="H40" s="46">
        <f t="shared" si="0"/>
        <v>22189253.32</v>
      </c>
      <c r="I40" s="46">
        <f t="shared" si="1"/>
        <v>2397.5778799999998</v>
      </c>
      <c r="L40" s="47" t="s">
        <v>149</v>
      </c>
      <c r="M40" s="48" t="str">
        <f t="shared" si="2"/>
        <v>TOTAL055</v>
      </c>
    </row>
    <row r="41" spans="2:13">
      <c r="B41" s="37">
        <v>35</v>
      </c>
      <c r="C41" s="45" t="s">
        <v>110</v>
      </c>
      <c r="D41" s="46">
        <v>0</v>
      </c>
      <c r="E41" s="46">
        <v>0</v>
      </c>
      <c r="F41" s="46">
        <v>0</v>
      </c>
      <c r="G41" s="46">
        <v>0</v>
      </c>
      <c r="H41" s="46">
        <v>0</v>
      </c>
      <c r="I41" s="46">
        <f t="shared" si="1"/>
        <v>0</v>
      </c>
      <c r="L41" s="47" t="s">
        <v>150</v>
      </c>
      <c r="M41" s="48" t="str">
        <f t="shared" si="2"/>
        <v>TOTAL056</v>
      </c>
    </row>
    <row r="42" spans="2:13">
      <c r="B42" s="37">
        <v>36</v>
      </c>
      <c r="C42" s="45" t="s">
        <v>111</v>
      </c>
      <c r="D42" s="46">
        <v>30026761.75</v>
      </c>
      <c r="E42" s="46">
        <v>4974473.88</v>
      </c>
      <c r="F42" s="46">
        <v>2268801.71</v>
      </c>
      <c r="G42" s="46">
        <v>0</v>
      </c>
      <c r="H42" s="46">
        <f t="shared" si="0"/>
        <v>32732433.920000002</v>
      </c>
      <c r="I42" s="46">
        <f t="shared" si="1"/>
        <v>30026.761750000001</v>
      </c>
      <c r="L42" s="47" t="s">
        <v>151</v>
      </c>
      <c r="M42" s="48" t="str">
        <f t="shared" si="2"/>
        <v>TOTAL057</v>
      </c>
    </row>
    <row r="43" spans="2:13">
      <c r="B43" s="37">
        <v>37</v>
      </c>
      <c r="C43" s="45" t="s">
        <v>112</v>
      </c>
      <c r="D43" s="46">
        <v>5575952.3100000005</v>
      </c>
      <c r="E43" s="46">
        <v>534994.87</v>
      </c>
      <c r="F43" s="46">
        <v>7243924.9299999997</v>
      </c>
      <c r="G43" s="46">
        <v>0</v>
      </c>
      <c r="H43" s="46">
        <f t="shared" si="0"/>
        <v>-1132977.7499999991</v>
      </c>
      <c r="I43" s="46">
        <f t="shared" si="1"/>
        <v>5575.9523100000006</v>
      </c>
      <c r="L43" s="47" t="s">
        <v>152</v>
      </c>
      <c r="M43" s="48" t="str">
        <f t="shared" si="2"/>
        <v>TOTAL058</v>
      </c>
    </row>
    <row r="44" spans="2:13">
      <c r="B44" s="37">
        <v>38</v>
      </c>
      <c r="C44" s="45" t="s">
        <v>113</v>
      </c>
      <c r="D44" s="46">
        <v>208002116.32999998</v>
      </c>
      <c r="E44" s="46">
        <v>66133049.759999998</v>
      </c>
      <c r="F44" s="46">
        <v>54922121.259999998</v>
      </c>
      <c r="G44" s="46">
        <v>0</v>
      </c>
      <c r="H44" s="46">
        <f>+D44+E44-F44</f>
        <v>219213044.82999998</v>
      </c>
      <c r="I44" s="46">
        <f t="shared" si="1"/>
        <v>208002.11632999999</v>
      </c>
      <c r="L44" s="47" t="s">
        <v>153</v>
      </c>
      <c r="M44" s="48" t="str">
        <f t="shared" si="2"/>
        <v>TOTAL059</v>
      </c>
    </row>
    <row r="45" spans="2:13">
      <c r="B45" s="37">
        <v>39</v>
      </c>
      <c r="C45" s="51" t="s">
        <v>104</v>
      </c>
      <c r="D45" s="46">
        <v>27332487.259999994</v>
      </c>
      <c r="E45" s="46">
        <v>27332487.120000005</v>
      </c>
      <c r="F45" s="46">
        <v>0</v>
      </c>
      <c r="G45" s="46">
        <v>0</v>
      </c>
      <c r="H45" s="46">
        <f>+D45+E45-F45+G45</f>
        <v>54664974.379999995</v>
      </c>
      <c r="I45" s="46">
        <f t="shared" si="1"/>
        <v>27332.487259999994</v>
      </c>
      <c r="L45" s="47"/>
      <c r="M45" s="48"/>
    </row>
    <row r="46" spans="2:13">
      <c r="B46" s="37">
        <v>40</v>
      </c>
      <c r="C46" s="52" t="s">
        <v>114</v>
      </c>
      <c r="D46" s="53">
        <f>SUM(D37:D45)</f>
        <v>3987933267.8600001</v>
      </c>
      <c r="E46" s="53">
        <f>SUM(E37:E45)</f>
        <v>528441620.36000001</v>
      </c>
      <c r="F46" s="53">
        <f>SUM(F37:F45)</f>
        <v>169406713.95999998</v>
      </c>
      <c r="G46" s="53">
        <f>SUM(G37:G45)</f>
        <v>0</v>
      </c>
      <c r="H46" s="53">
        <f>SUM(H37:H45)</f>
        <v>4346968174.2599993</v>
      </c>
      <c r="I46" s="46">
        <f t="shared" si="1"/>
        <v>3987933.26786</v>
      </c>
      <c r="L46" s="47" t="s">
        <v>145</v>
      </c>
      <c r="M46" s="48" t="str">
        <f t="shared" si="2"/>
        <v>TOTALTOT</v>
      </c>
    </row>
    <row r="47" spans="2:13">
      <c r="B47" s="37">
        <v>41</v>
      </c>
      <c r="C47" s="54" t="s">
        <v>115</v>
      </c>
      <c r="D47" s="55">
        <f>D35+D46</f>
        <v>14833307101.84</v>
      </c>
      <c r="E47" s="55">
        <f>E35+E46</f>
        <v>1860815931.2999997</v>
      </c>
      <c r="F47" s="55">
        <f>F35+F46</f>
        <v>855217858.16999984</v>
      </c>
      <c r="G47" s="55">
        <f>G35+G46</f>
        <v>0</v>
      </c>
      <c r="H47" s="55">
        <f>H35+H46</f>
        <v>15838905174.970001</v>
      </c>
      <c r="I47" s="46">
        <f t="shared" si="1"/>
        <v>14833307.101840001</v>
      </c>
      <c r="L47" s="47"/>
      <c r="M47" s="48"/>
    </row>
    <row r="48" spans="2:13">
      <c r="D48" s="56"/>
      <c r="E48" s="47"/>
      <c r="L48" s="47"/>
      <c r="M48" s="48"/>
    </row>
    <row r="49" spans="3:8">
      <c r="D49" s="48">
        <v>14833307101.839996</v>
      </c>
      <c r="E49" s="57">
        <f>SUM(E47:E48)</f>
        <v>1860815931.2999997</v>
      </c>
      <c r="H49" s="57">
        <v>15838905174.969999</v>
      </c>
    </row>
    <row r="50" spans="3:8">
      <c r="D50" s="58"/>
      <c r="E50" s="59"/>
      <c r="F50" s="60"/>
      <c r="G50" s="60"/>
      <c r="H50" s="60"/>
    </row>
    <row r="51" spans="3:8">
      <c r="D51" s="58"/>
      <c r="E51" s="57"/>
      <c r="F51" s="60"/>
      <c r="G51" s="60"/>
      <c r="H51" s="59"/>
    </row>
    <row r="52" spans="3:8">
      <c r="D52" s="59"/>
      <c r="E52" s="59"/>
      <c r="F52" s="60"/>
      <c r="G52" s="60"/>
      <c r="H52" s="61"/>
    </row>
    <row r="53" spans="3:8">
      <c r="D53" s="58"/>
      <c r="E53" s="59"/>
      <c r="F53" s="60"/>
      <c r="G53" s="60"/>
      <c r="H53" s="60"/>
    </row>
    <row r="54" spans="3:8" ht="12.75">
      <c r="D54" s="58"/>
      <c r="E54" s="59"/>
      <c r="F54" s="59"/>
      <c r="G54" s="60"/>
      <c r="H54" s="62"/>
    </row>
    <row r="55" spans="3:8">
      <c r="D55" s="58"/>
      <c r="E55" s="60"/>
      <c r="F55" s="60"/>
      <c r="G55" s="60"/>
      <c r="H55" s="60"/>
    </row>
    <row r="56" spans="3:8">
      <c r="D56" s="58"/>
      <c r="E56" s="59"/>
      <c r="F56" s="59"/>
      <c r="G56" s="60"/>
      <c r="H56" s="60"/>
    </row>
    <row r="57" spans="3:8">
      <c r="D57" s="58"/>
      <c r="E57" s="59"/>
      <c r="F57" s="60"/>
      <c r="G57" s="60"/>
      <c r="H57" s="60"/>
    </row>
    <row r="58" spans="3:8">
      <c r="D58" s="58"/>
      <c r="E58" s="59"/>
      <c r="F58" s="59"/>
      <c r="G58" s="60"/>
      <c r="H58" s="60"/>
    </row>
    <row r="59" spans="3:8">
      <c r="D59" s="58"/>
      <c r="E59" s="59"/>
      <c r="F59" s="60"/>
      <c r="G59" s="60"/>
      <c r="H59" s="60"/>
    </row>
    <row r="60" spans="3:8">
      <c r="D60" s="58"/>
      <c r="E60" s="59"/>
      <c r="F60" s="60"/>
      <c r="G60" s="60"/>
      <c r="H60" s="60"/>
    </row>
    <row r="61" spans="3:8" ht="12.75">
      <c r="C61" s="63"/>
      <c r="D61" s="64"/>
      <c r="E61" s="59"/>
      <c r="F61" s="65"/>
      <c r="G61" s="65"/>
      <c r="H61" s="60"/>
    </row>
    <row r="62" spans="3:8" ht="12.75">
      <c r="C62" s="63"/>
      <c r="D62" s="64"/>
      <c r="E62" s="59"/>
      <c r="F62" s="65"/>
      <c r="G62" s="65"/>
      <c r="H62" s="60"/>
    </row>
    <row r="63" spans="3:8" ht="12.75">
      <c r="C63" s="63"/>
      <c r="D63" s="64"/>
      <c r="E63" s="65"/>
      <c r="F63" s="65"/>
      <c r="G63" s="65"/>
      <c r="H63" s="60"/>
    </row>
    <row r="64" spans="3:8" ht="12.75">
      <c r="C64" s="63"/>
      <c r="D64" s="64"/>
      <c r="E64" s="65"/>
      <c r="F64" s="65"/>
      <c r="G64" s="65"/>
      <c r="H64" s="60"/>
    </row>
    <row r="65" spans="3:8" ht="12.75">
      <c r="C65" s="63"/>
      <c r="D65" s="64"/>
      <c r="E65" s="60"/>
      <c r="F65" s="65"/>
      <c r="G65" s="65"/>
      <c r="H65" s="60"/>
    </row>
    <row r="66" spans="3:8" ht="12.75">
      <c r="C66" s="63"/>
      <c r="D66" s="64"/>
      <c r="E66" s="65"/>
      <c r="F66" s="65"/>
      <c r="G66" s="65"/>
      <c r="H66" s="60"/>
    </row>
    <row r="67" spans="3:8" ht="12.75">
      <c r="C67" s="63"/>
      <c r="D67" s="64"/>
      <c r="E67" s="65"/>
      <c r="F67" s="65"/>
      <c r="G67" s="65"/>
      <c r="H67" s="60"/>
    </row>
    <row r="68" spans="3:8" ht="12.75">
      <c r="C68" s="63"/>
      <c r="D68" s="64"/>
      <c r="E68" s="65"/>
      <c r="F68" s="65"/>
      <c r="G68" s="65"/>
      <c r="H68" s="60"/>
    </row>
    <row r="69" spans="3:8">
      <c r="D69" s="65"/>
      <c r="E69" s="65"/>
      <c r="F69" s="65"/>
      <c r="G69" s="65"/>
      <c r="H69" s="60"/>
    </row>
  </sheetData>
  <printOptions horizontalCentered="1"/>
  <pageMargins left="0.25" right="0.25" top="1" bottom="1" header="0.5" footer="0.5"/>
  <pageSetup orientation="portrait" r:id="rId1"/>
  <headerFooter alignWithMargins="0">
    <oddFooter>&amp;L&amp;Z&amp;F - &amp;A&amp;R&amp;D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71</vt:i4>
      </vt:variant>
    </vt:vector>
  </HeadingPairs>
  <TitlesOfParts>
    <vt:vector size="175" baseType="lpstr">
      <vt:lpstr>ANNUAL</vt:lpstr>
      <vt:lpstr>SPECIAL</vt:lpstr>
      <vt:lpstr>A</vt:lpstr>
      <vt:lpstr>Identity</vt:lpstr>
      <vt:lpstr>VOTE</vt:lpstr>
      <vt:lpstr>VOTE-C</vt:lpstr>
      <vt:lpstr>200-5</vt:lpstr>
      <vt:lpstr>200-6</vt:lpstr>
      <vt:lpstr>200-7</vt:lpstr>
      <vt:lpstr>200-8</vt:lpstr>
      <vt:lpstr>210-16</vt:lpstr>
      <vt:lpstr>210-17</vt:lpstr>
      <vt:lpstr>210-18</vt:lpstr>
      <vt:lpstr>220</vt:lpstr>
      <vt:lpstr>230</vt:lpstr>
      <vt:lpstr>240</vt:lpstr>
      <vt:lpstr>240-22</vt:lpstr>
      <vt:lpstr>245</vt:lpstr>
      <vt:lpstr>310-Note pg 24</vt:lpstr>
      <vt:lpstr>25 - Inst.</vt:lpstr>
      <vt:lpstr>310-26</vt:lpstr>
      <vt:lpstr>310-27</vt:lpstr>
      <vt:lpstr>310-28</vt:lpstr>
      <vt:lpstr>310-29</vt:lpstr>
      <vt:lpstr>310A</vt:lpstr>
      <vt:lpstr>330-I</vt:lpstr>
      <vt:lpstr>330-32</vt:lpstr>
      <vt:lpstr>330-33</vt:lpstr>
      <vt:lpstr>332</vt:lpstr>
      <vt:lpstr>335</vt:lpstr>
      <vt:lpstr>339</vt:lpstr>
      <vt:lpstr>340</vt:lpstr>
      <vt:lpstr>342</vt:lpstr>
      <vt:lpstr> Notes page (3)</vt:lpstr>
      <vt:lpstr>350</vt:lpstr>
      <vt:lpstr>351</vt:lpstr>
      <vt:lpstr>352A</vt:lpstr>
      <vt:lpstr>352B</vt:lpstr>
      <vt:lpstr>Inst</vt:lpstr>
      <vt:lpstr>410</vt:lpstr>
      <vt:lpstr>412</vt:lpstr>
      <vt:lpstr>414</vt:lpstr>
      <vt:lpstr> Notes page</vt:lpstr>
      <vt:lpstr>Instrus.</vt:lpstr>
      <vt:lpstr>415-56</vt:lpstr>
      <vt:lpstr>415-57</vt:lpstr>
      <vt:lpstr>416</vt:lpstr>
      <vt:lpstr> Notes page (2)</vt:lpstr>
      <vt:lpstr>417</vt:lpstr>
      <vt:lpstr>418</vt:lpstr>
      <vt:lpstr> Notes page (4)</vt:lpstr>
      <vt:lpstr>450</vt:lpstr>
      <vt:lpstr>450-C</vt:lpstr>
      <vt:lpstr>460</vt:lpstr>
      <vt:lpstr>501</vt:lpstr>
      <vt:lpstr>502</vt:lpstr>
      <vt:lpstr> Notes page (5)</vt:lpstr>
      <vt:lpstr>510</vt:lpstr>
      <vt:lpstr> Notes page (6)</vt:lpstr>
      <vt:lpstr>512-I</vt:lpstr>
      <vt:lpstr>512</vt:lpstr>
      <vt:lpstr>700-I</vt:lpstr>
      <vt:lpstr>700</vt:lpstr>
      <vt:lpstr>702</vt:lpstr>
      <vt:lpstr>Notes Page</vt:lpstr>
      <vt:lpstr>710-I</vt:lpstr>
      <vt:lpstr>710-78</vt:lpstr>
      <vt:lpstr>710-79</vt:lpstr>
      <vt:lpstr>710-80</vt:lpstr>
      <vt:lpstr>710-81</vt:lpstr>
      <vt:lpstr>710-82</vt:lpstr>
      <vt:lpstr>710-83</vt:lpstr>
      <vt:lpstr>710S</vt:lpstr>
      <vt:lpstr>720</vt:lpstr>
      <vt:lpstr>721 (2)</vt:lpstr>
      <vt:lpstr>722 (2)</vt:lpstr>
      <vt:lpstr>723</vt:lpstr>
      <vt:lpstr>724</vt:lpstr>
      <vt:lpstr>725</vt:lpstr>
      <vt:lpstr>726</vt:lpstr>
      <vt:lpstr>Inst-92</vt:lpstr>
      <vt:lpstr>Inst-93</vt:lpstr>
      <vt:lpstr>755-94</vt:lpstr>
      <vt:lpstr>755-95</vt:lpstr>
      <vt:lpstr>755-96</vt:lpstr>
      <vt:lpstr>755-97</vt:lpstr>
      <vt:lpstr>PTC Supplement</vt:lpstr>
      <vt:lpstr>PTC 330-99</vt:lpstr>
      <vt:lpstr>PTC 330-100</vt:lpstr>
      <vt:lpstr>PTC 332</vt:lpstr>
      <vt:lpstr>PTC 335</vt:lpstr>
      <vt:lpstr>PTC 352B</vt:lpstr>
      <vt:lpstr>PTC 410</vt:lpstr>
      <vt:lpstr>PTC 700-111</vt:lpstr>
      <vt:lpstr>PTC 710-112</vt:lpstr>
      <vt:lpstr>PTC 710-113</vt:lpstr>
      <vt:lpstr>PTC 710-114</vt:lpstr>
      <vt:lpstr>PTC 710-115</vt:lpstr>
      <vt:lpstr>PTC 710-116</vt:lpstr>
      <vt:lpstr>PTC 710-117</vt:lpstr>
      <vt:lpstr>PTC 710S</vt:lpstr>
      <vt:lpstr>PTC 720</vt:lpstr>
      <vt:lpstr>2010 Total</vt:lpstr>
      <vt:lpstr>2011 Total</vt:lpstr>
      <vt:lpstr>' Notes page'!Print_Area</vt:lpstr>
      <vt:lpstr>' Notes page (2)'!Print_Area</vt:lpstr>
      <vt:lpstr>' Notes page (3)'!Print_Area</vt:lpstr>
      <vt:lpstr>' Notes page (4)'!Print_Area</vt:lpstr>
      <vt:lpstr>' Notes page (5)'!Print_Area</vt:lpstr>
      <vt:lpstr>' Notes page (6)'!Print_Area</vt:lpstr>
      <vt:lpstr>'200-5'!Print_Area</vt:lpstr>
      <vt:lpstr>'200-6'!Print_Area</vt:lpstr>
      <vt:lpstr>'2010 Total'!Print_Area</vt:lpstr>
      <vt:lpstr>'2011 Total'!Print_Area</vt:lpstr>
      <vt:lpstr>'210-16'!Print_Area</vt:lpstr>
      <vt:lpstr>'210-18'!Print_Area</vt:lpstr>
      <vt:lpstr>'220'!Print_Area</vt:lpstr>
      <vt:lpstr>'230'!Print_Area</vt:lpstr>
      <vt:lpstr>'245'!Print_Area</vt:lpstr>
      <vt:lpstr>'310-26'!Print_Area</vt:lpstr>
      <vt:lpstr>'310-27'!Print_Area</vt:lpstr>
      <vt:lpstr>'310-29'!Print_Area</vt:lpstr>
      <vt:lpstr>'310-Note pg 24'!Print_Area</vt:lpstr>
      <vt:lpstr>'330-32'!Print_Area</vt:lpstr>
      <vt:lpstr>'330-33'!Print_Area</vt:lpstr>
      <vt:lpstr>'332'!Print_Area</vt:lpstr>
      <vt:lpstr>'335'!Print_Area</vt:lpstr>
      <vt:lpstr>'342'!Print_Area</vt:lpstr>
      <vt:lpstr>'352B'!Print_Area</vt:lpstr>
      <vt:lpstr>'410'!Print_Area</vt:lpstr>
      <vt:lpstr>'412'!Print_Area</vt:lpstr>
      <vt:lpstr>'415-56'!Print_Area</vt:lpstr>
      <vt:lpstr>'415-57'!Print_Area</vt:lpstr>
      <vt:lpstr>'416'!Print_Area</vt:lpstr>
      <vt:lpstr>'417'!Print_Area</vt:lpstr>
      <vt:lpstr>'450'!Print_Area</vt:lpstr>
      <vt:lpstr>'501'!Print_Area</vt:lpstr>
      <vt:lpstr>'502'!Print_Area</vt:lpstr>
      <vt:lpstr>'510'!Print_Area</vt:lpstr>
      <vt:lpstr>'700-I'!Print_Area</vt:lpstr>
      <vt:lpstr>'702'!Print_Area</vt:lpstr>
      <vt:lpstr>'710-78'!Print_Area</vt:lpstr>
      <vt:lpstr>'710-79'!Print_Area</vt:lpstr>
      <vt:lpstr>'710-80'!Print_Area</vt:lpstr>
      <vt:lpstr>'710-81'!Print_Area</vt:lpstr>
      <vt:lpstr>'710-82'!Print_Area</vt:lpstr>
      <vt:lpstr>'710-83'!Print_Area</vt:lpstr>
      <vt:lpstr>'710-I'!Print_Area</vt:lpstr>
      <vt:lpstr>'710S'!Print_Area</vt:lpstr>
      <vt:lpstr>'722 (2)'!Print_Area</vt:lpstr>
      <vt:lpstr>'725'!Print_Area</vt:lpstr>
      <vt:lpstr>'726'!Print_Area</vt:lpstr>
      <vt:lpstr>Identity!Print_Area</vt:lpstr>
      <vt:lpstr>Inst!Print_Area</vt:lpstr>
      <vt:lpstr>'Inst-92'!Print_Area</vt:lpstr>
      <vt:lpstr>'Notes Page'!Print_Area</vt:lpstr>
      <vt:lpstr>'PTC 330-100'!Print_Area</vt:lpstr>
      <vt:lpstr>'PTC 330-99'!Print_Area</vt:lpstr>
      <vt:lpstr>'PTC 332'!Print_Area</vt:lpstr>
      <vt:lpstr>'PTC 335'!Print_Area</vt:lpstr>
      <vt:lpstr>'PTC 352B'!Print_Area</vt:lpstr>
      <vt:lpstr>'PTC 410'!Print_Area</vt:lpstr>
      <vt:lpstr>'PTC 710-112'!Print_Area</vt:lpstr>
      <vt:lpstr>'PTC 710-113'!Print_Area</vt:lpstr>
      <vt:lpstr>'PTC 710-114'!Print_Area</vt:lpstr>
      <vt:lpstr>'PTC 710-115'!Print_Area</vt:lpstr>
      <vt:lpstr>'PTC 710-116'!Print_Area</vt:lpstr>
      <vt:lpstr>'PTC 710-117'!Print_Area</vt:lpstr>
      <vt:lpstr>'PTC 710S'!Print_Area</vt:lpstr>
      <vt:lpstr>'PTC Supplement'!Print_Area</vt:lpstr>
      <vt:lpstr>SPECIAL!Print_Area</vt:lpstr>
      <vt:lpstr>VOTE!Print_Area</vt:lpstr>
      <vt:lpstr>'VOTE-C'!Print_Area</vt:lpstr>
      <vt:lpstr>'PTC 335'!Print_Area_MI</vt:lpstr>
      <vt:lpstr>Print_Area_MI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Licensed User</dc:creator>
  <cp:lastModifiedBy>fpan259</cp:lastModifiedBy>
  <cp:lastPrinted>2013-04-03T18:52:44Z</cp:lastPrinted>
  <dcterms:created xsi:type="dcterms:W3CDTF">1998-12-17T17:02:53Z</dcterms:created>
  <dcterms:modified xsi:type="dcterms:W3CDTF">2014-04-22T14:29:02Z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STB Excel Schedule Request 2012_2.xlsx</vt:lpwstr>
  </property>
</Properties>
</file>