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95" windowWidth="15600" windowHeight="11145"/>
  </bookViews>
  <sheets>
    <sheet name="Form RE&amp;I Page 1" sheetId="1" r:id="rId1"/>
    <sheet name="Form RE&amp;I Page 2" sheetId="2" r:id="rId2"/>
  </sheets>
  <definedNames>
    <definedName name="_xlnm.Print_Area" localSheetId="0">'Form RE&amp;I Page 1'!$A$1:$F$43</definedName>
    <definedName name="_xlnm.Print_Area" localSheetId="1">'Form RE&amp;I Page 2'!$A$1:$F$32</definedName>
  </definedNames>
  <calcPr calcId="145621"/>
</workbook>
</file>

<file path=xl/calcChain.xml><?xml version="1.0" encoding="utf-8"?>
<calcChain xmlns="http://schemas.openxmlformats.org/spreadsheetml/2006/main">
  <c r="D16" i="2" l="1"/>
  <c r="E16" i="2"/>
  <c r="F16" i="2"/>
  <c r="C16" i="2"/>
  <c r="D15" i="2"/>
  <c r="E15" i="2"/>
  <c r="F15" i="2"/>
  <c r="C15" i="2"/>
  <c r="D14" i="2"/>
  <c r="E14" i="2"/>
  <c r="F14" i="2"/>
  <c r="C14" i="2"/>
  <c r="C31" i="1" l="1"/>
  <c r="C29" i="1"/>
  <c r="F29" i="1" l="1"/>
  <c r="E20" i="1" l="1"/>
  <c r="C17" i="1"/>
  <c r="D35" i="1"/>
  <c r="D29" i="1"/>
  <c r="C20" i="1"/>
  <c r="D14" i="1"/>
  <c r="D17" i="1"/>
  <c r="D20" i="1"/>
  <c r="F17" i="1" l="1"/>
  <c r="F14" i="1"/>
  <c r="F35" i="1"/>
  <c r="F20" i="1"/>
  <c r="E17" i="1"/>
  <c r="D24" i="1"/>
  <c r="D25" i="1" l="1"/>
  <c r="D31" i="1" s="1"/>
  <c r="D36" i="1" s="1"/>
  <c r="D38" i="1" s="1"/>
  <c r="D41" i="1" s="1"/>
  <c r="D6" i="2" s="1"/>
  <c r="D11" i="2" s="1"/>
  <c r="F24" i="1"/>
  <c r="F25" i="1" s="1"/>
  <c r="F17" i="2" s="1"/>
  <c r="F22" i="2" s="1"/>
  <c r="E24" i="1"/>
  <c r="C24" i="1"/>
  <c r="D17" i="2" l="1"/>
  <c r="D22" i="2" s="1"/>
  <c r="F31" i="1"/>
  <c r="F36" i="1" s="1"/>
  <c r="F38" i="1" s="1"/>
  <c r="F41" i="1" s="1"/>
  <c r="F6" i="2" s="1"/>
  <c r="F11" i="2" s="1"/>
  <c r="E29" i="1" l="1"/>
  <c r="C14" i="1"/>
  <c r="C25" i="1" s="1"/>
  <c r="E14" i="1" l="1"/>
  <c r="E35" i="1"/>
  <c r="C35" i="1"/>
  <c r="E25" i="1"/>
  <c r="C17" i="2"/>
  <c r="C22" i="2" s="1"/>
  <c r="C36" i="1" l="1"/>
  <c r="C38" i="1" s="1"/>
  <c r="C41" i="1" s="1"/>
  <c r="C6" i="2" s="1"/>
  <c r="C11" i="2" s="1"/>
  <c r="E17" i="2"/>
  <c r="E22" i="2" s="1"/>
  <c r="E31" i="1"/>
  <c r="E36" i="1" s="1"/>
  <c r="E38" i="1" s="1"/>
  <c r="E41" i="1" s="1"/>
  <c r="E6" i="2" s="1"/>
  <c r="E11" i="2" s="1"/>
</calcChain>
</file>

<file path=xl/sharedStrings.xml><?xml version="1.0" encoding="utf-8"?>
<sst xmlns="http://schemas.openxmlformats.org/spreadsheetml/2006/main" count="95" uniqueCount="93">
  <si>
    <r>
      <rPr>
        <sz val="6"/>
        <rFont val="Arial"/>
        <family val="34"/>
      </rPr>
      <t>CERTIFICATION</t>
    </r>
  </si>
  <si>
    <r>
      <rPr>
        <b/>
        <sz val="7"/>
        <rFont val="Arial"/>
        <family val="34"/>
      </rPr>
      <t>Expiration Date 08-31-2015</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</si>
  <si>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</si>
  <si>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</si>
  <si>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</si>
  <si>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</si>
  <si>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</si>
  <si>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</si>
  <si>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</si>
  <si>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</si>
  <si>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</si>
  <si>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</si>
  <si>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</si>
  <si>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</si>
  <si>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</si>
  <si>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</si>
  <si>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</si>
  <si>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</si>
  <si>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</si>
  <si>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</si>
  <si>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</si>
  <si>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</si>
  <si>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</si>
  <si>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</si>
  <si>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</si>
  <si>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</si>
  <si>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</si>
  <si>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</si>
  <si>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</si>
  <si>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</si>
  <si>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</si>
  <si>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</si>
  <si>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28
29</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</si>
  <si>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</si>
  <si>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</si>
  <si>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</si>
  <si>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</si>
  <si>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</si>
  <si>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</si>
  <si>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</si>
  <si>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</si>
  <si>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</si>
  <si>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Expiration Date 08-31-2015</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</si>
  <si>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</si>
  <si>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</si>
  <si>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</si>
  <si>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</si>
  <si>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</si>
  <si>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r>
      <t xml:space="preserve">                                                                                          </t>
    </r>
    <r>
      <rPr>
        <b/>
        <sz val="7"/>
        <rFont val="Arial"/>
        <family val="34"/>
      </rPr>
      <t xml:space="preserve">Income Items
Income After Fixed Charges
</t>
    </r>
    <r>
      <rPr>
        <sz val="7"/>
        <rFont val="Arial"/>
        <family val="34"/>
      </rPr>
      <t>Other Deductions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</si>
  <si>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</si>
  <si>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</si>
  <si>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</si>
  <si>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</si>
  <si>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</si>
  <si>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</si>
  <si>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</si>
  <si>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</si>
  <si>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</si>
  <si>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</si>
  <si>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</si>
  <si>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</si>
  <si>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</si>
  <si>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</si>
  <si>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</si>
  <si>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</si>
  <si>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</si>
  <si>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</si>
  <si>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</si>
  <si>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</si>
  <si>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</si>
  <si>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</si>
  <si>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</si>
  <si>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</si>
  <si>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</si>
  <si>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</si>
  <si>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</si>
  <si>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</si>
  <si>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</si>
  <si>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Telephone Number   </t>
    </r>
    <r>
      <rPr>
        <u/>
        <sz val="7"/>
        <color rgb="FF000000"/>
        <rFont val="Times New Roman"/>
        <family val="1"/>
      </rPr>
      <t> (817) 352-4834                                                                                             </t>
    </r>
  </si>
  <si>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</si>
  <si>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r>
      <t xml:space="preserve">Year </t>
    </r>
    <r>
      <rPr>
        <u/>
        <sz val="7"/>
        <color rgb="FF000000"/>
        <rFont val="Times New Roman"/>
        <family val="1"/>
      </rPr>
      <t xml:space="preserve">         2013             </t>
    </r>
  </si>
  <si>
    <t>Gain (Loss) on Disposal of Discontinued Segments - Less Applicable Taxes (Account 562)</t>
  </si>
  <si>
    <t>Cumulative Effect of Changes in Accounting Principles (Less Taxes) (Account 592)</t>
  </si>
  <si>
    <r>
      <t xml:space="preserve">Name (Printed) </t>
    </r>
    <r>
      <rPr>
        <u/>
        <sz val="6"/>
        <rFont val="Arial"/>
        <family val="34"/>
      </rPr>
      <t>        </t>
    </r>
    <r>
      <rPr>
        <u/>
        <sz val="6"/>
        <rFont val="Arial"/>
        <family val="2"/>
      </rPr>
      <t>Felicia Williams</t>
    </r>
    <r>
      <rPr>
        <u/>
        <sz val="6"/>
        <rFont val="Arial"/>
        <family val="34"/>
      </rPr>
      <t xml:space="preserve">                                                                                                              </t>
    </r>
  </si>
  <si>
    <r>
      <t xml:space="preserve">Title   </t>
    </r>
    <r>
      <rPr>
        <u/>
        <sz val="6"/>
        <rFont val="Arial"/>
        <family val="2"/>
      </rPr>
      <t xml:space="preserve">               General Director, Accounting                                                                                               </t>
    </r>
  </si>
  <si>
    <r>
      <t xml:space="preserve">     </t>
    </r>
    <r>
      <rPr>
        <b/>
        <sz val="7"/>
        <rFont val="Times New Roman"/>
        <family val="1"/>
      </rPr>
      <t xml:space="preserve">Net Income (Loss) </t>
    </r>
    <r>
      <rPr>
        <sz val="7"/>
        <rFont val="Times New Roman"/>
        <family val="1"/>
      </rPr>
      <t>(1)</t>
    </r>
  </si>
  <si>
    <r>
      <t xml:space="preserve">Railroad:    </t>
    </r>
    <r>
      <rPr>
        <b/>
        <u/>
        <sz val="7"/>
        <rFont val="Arial"/>
        <family val="2"/>
      </rPr>
      <t xml:space="preserve">            BNSF Railway Company</t>
    </r>
    <r>
      <rPr>
        <b/>
        <u/>
        <sz val="7"/>
        <rFont val="Arial"/>
        <family val="34"/>
      </rPr>
      <t>                               </t>
    </r>
  </si>
  <si>
    <r>
      <t xml:space="preserve">Date of Report </t>
    </r>
    <r>
      <rPr>
        <u/>
        <sz val="7"/>
        <color rgb="FF000000"/>
        <rFont val="Times New Roman"/>
        <family val="1"/>
      </rPr>
      <t xml:space="preserve">             June 30, 2013                               </t>
    </r>
  </si>
  <si>
    <r>
      <t xml:space="preserve">Quarter   </t>
    </r>
    <r>
      <rPr>
        <u/>
        <sz val="7"/>
        <color rgb="FF000000"/>
        <rFont val="Times New Roman"/>
        <family val="1"/>
      </rPr>
      <t xml:space="preserve">             2nd                             </t>
    </r>
  </si>
  <si>
    <r>
      <t xml:space="preserve">Quarter </t>
    </r>
    <r>
      <rPr>
        <u/>
        <sz val="7"/>
        <color rgb="FF000000"/>
        <rFont val="Times New Roman"/>
        <family val="1"/>
      </rPr>
      <t xml:space="preserve">      2nd          </t>
    </r>
  </si>
  <si>
    <r>
      <t xml:space="preserve">Amended </t>
    </r>
    <r>
      <rPr>
        <u/>
        <sz val="7"/>
        <color rgb="FF000000"/>
        <rFont val="Times New Roman"/>
        <family val="1"/>
      </rPr>
      <t xml:space="preserve">       N/A                           </t>
    </r>
  </si>
  <si>
    <r>
      <t xml:space="preserve">(1) There were $35 million and </t>
    </r>
    <r>
      <rPr>
        <sz val="6"/>
        <rFont val="Arial"/>
        <family val="2"/>
      </rPr>
      <t>$37 million</t>
    </r>
    <r>
      <rPr>
        <sz val="6"/>
        <rFont val="Arial"/>
        <family val="34"/>
      </rPr>
      <t xml:space="preserve"> increases to  quarterly net income for the years 2013 and 2012, respectively, resulting from the acquisition of BNSF Corporation by Berkshire Hathaway Inc. effective February 12, 2010.</t>
    </r>
  </si>
  <si>
    <r>
      <t xml:space="preserve">Date </t>
    </r>
    <r>
      <rPr>
        <u/>
        <sz val="6"/>
        <rFont val="Arial"/>
        <family val="34"/>
      </rPr>
      <t>     July 30, 2013          </t>
    </r>
    <r>
      <rPr>
        <sz val="6"/>
        <rFont val="Arial"/>
        <family val="34"/>
      </rPr>
      <t xml:space="preserve">     Signature </t>
    </r>
    <r>
      <rPr>
        <u/>
        <sz val="6"/>
        <rFont val="Arial"/>
        <family val="34"/>
      </rPr>
      <t>                                                                           </t>
    </r>
    <r>
      <rPr>
        <sz val="6"/>
        <rFont val="Arial"/>
        <family val="3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</si>
</sst>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color rgb="FF000000"/>
      <name val="Times New Roman"/>
      <charset val="204"/>
    </font>
    <font>
      <b/>
      <sz val="6"/>
      <name val="Arial"/>
      <family val="34"/>
    </font>
    <font>
      <sz val="6"/>
      <name val="Arial"/>
      <family val="34"/>
    </font>
    <font>
      <sz val="6"/>
      <name val="Calibri"/>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sz val="6"/>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sz val="8"/>
      <name val="Times New Roman"/>
      <family val="1"/>
    </font>
    <font>
      <b/>
      <u/>
      <sz val="7"/>
      <name val="Arial"/>
      <family val="2"/>
    </font>
    <font>
      <sz val="6"/>
      <name val="Arial"/>
      <family val="2"/>
    </font>
    <font>
      <sz val="10"/>
      <name val="Times New Roman"/>
      <family val="1"/>
    </font>
  </fonts>
  <fills count="3">
    <fill>
      <patternFill patternType="none"/>
    </fill>
    <fill>
      <patternFill patternType="gray125"/>
    </fill>
    <fill>
      <patternFill patternType="solid">
        <fgColor rgb="FFFFFF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s>
  <cellStyleXfs count="2">
    <xf numFmtId="0" fontId="0" fillId="0" borderId="0"/>
    <xf numFmtId="9" fontId="20" fillId="0" borderId="0" applyFont="0" applyFill="0" applyBorder="0" applyAlignment="0" applyProtection="0"/>
  </cellStyleXfs>
  <cellXfs count="62">
    <xf numFmtId="0" fontId="0" fillId="2" borderId="0" xfId="0"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horizontal="right" vertical="top"/>
    </xf>
    <xf numFmtId="0" fontId="6" fillId="2" borderId="1" xfId="0" applyFont="1" applyFill="1" applyBorder="1" applyAlignment="1">
      <alignment horizontal="left" vertical="top" wrapText="1"/>
    </xf>
    <xf numFmtId="164"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top" wrapText="1"/>
    </xf>
    <xf numFmtId="0" fontId="6" fillId="2" borderId="1" xfId="0" applyFont="1" applyFill="1" applyBorder="1" applyAlignment="1">
      <alignment horizontal="center" vertical="center" wrapText="1"/>
    </xf>
    <xf numFmtId="0" fontId="11" fillId="2" borderId="0" xfId="0" applyFont="1" applyFill="1" applyBorder="1" applyAlignment="1">
      <alignment horizontal="left" vertical="top"/>
    </xf>
    <xf numFmtId="0" fontId="9"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4" fillId="2" borderId="0" xfId="0" applyFont="1" applyFill="1" applyBorder="1" applyAlignment="1">
      <alignment horizontal="left" vertical="top"/>
    </xf>
    <xf numFmtId="16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top" wrapText="1"/>
    </xf>
    <xf numFmtId="0" fontId="2" fillId="2" borderId="10" xfId="0" applyFont="1" applyFill="1" applyBorder="1" applyAlignment="1">
      <alignment horizontal="left" vertical="top"/>
    </xf>
    <xf numFmtId="0" fontId="0" fillId="2" borderId="11" xfId="0" applyFill="1" applyBorder="1" applyAlignment="1">
      <alignment horizontal="left" vertical="top"/>
    </xf>
    <xf numFmtId="0" fontId="7" fillId="2" borderId="0" xfId="0" applyFont="1" applyFill="1" applyBorder="1" applyAlignment="1">
      <alignment horizontal="left" vertical="top"/>
    </xf>
    <xf numFmtId="0" fontId="0" fillId="2" borderId="0" xfId="0" applyFill="1" applyBorder="1" applyAlignment="1">
      <alignment horizontal="left"/>
    </xf>
    <xf numFmtId="0" fontId="5" fillId="2" borderId="0" xfId="0" applyFont="1" applyFill="1" applyBorder="1" applyAlignment="1">
      <alignment vertical="top"/>
    </xf>
    <xf numFmtId="0" fontId="16" fillId="2" borderId="1" xfId="0" applyFont="1" applyFill="1" applyBorder="1" applyAlignment="1">
      <alignment horizontal="left" vertical="top" wrapText="1"/>
    </xf>
    <xf numFmtId="37" fontId="5" fillId="2" borderId="0" xfId="0" applyNumberFormat="1" applyFont="1" applyFill="1" applyBorder="1" applyAlignment="1">
      <alignment horizontal="left" vertical="top"/>
    </xf>
    <xf numFmtId="0" fontId="6" fillId="2" borderId="15" xfId="0" applyFont="1" applyFill="1" applyBorder="1" applyAlignment="1">
      <alignment horizontal="center" vertical="top" wrapText="1"/>
    </xf>
    <xf numFmtId="0" fontId="6" fillId="2" borderId="0" xfId="0" applyFont="1" applyFill="1" applyBorder="1" applyAlignment="1">
      <alignment vertical="top"/>
    </xf>
    <xf numFmtId="0" fontId="21" fillId="2" borderId="0" xfId="0" applyFont="1" applyFill="1" applyBorder="1" applyAlignment="1">
      <alignment horizontal="left" vertical="top"/>
    </xf>
    <xf numFmtId="37" fontId="21" fillId="2" borderId="1" xfId="0" applyNumberFormat="1" applyFont="1" applyFill="1" applyBorder="1" applyAlignment="1">
      <alignment horizontal="right" wrapText="1"/>
    </xf>
    <xf numFmtId="37" fontId="0" fillId="2" borderId="0" xfId="0" applyNumberFormat="1" applyFill="1" applyBorder="1" applyAlignment="1">
      <alignment horizontal="left" vertical="top"/>
    </xf>
    <xf numFmtId="0" fontId="0" fillId="2" borderId="0" xfId="0" applyFill="1" applyBorder="1" applyAlignment="1">
      <alignment horizontal="left" vertical="top"/>
    </xf>
    <xf numFmtId="37" fontId="22" fillId="2" borderId="1" xfId="0" applyNumberFormat="1" applyFont="1" applyFill="1" applyBorder="1" applyAlignment="1">
      <alignment horizontal="right" wrapText="1"/>
    </xf>
    <xf numFmtId="10" fontId="22" fillId="2" borderId="1" xfId="1" applyNumberFormat="1" applyFont="1" applyFill="1" applyBorder="1" applyAlignment="1">
      <alignment horizontal="right" wrapText="1"/>
    </xf>
    <xf numFmtId="37" fontId="22" fillId="2" borderId="3" xfId="0" applyNumberFormat="1" applyFont="1" applyFill="1" applyBorder="1" applyAlignment="1">
      <alignment horizontal="right" wrapText="1"/>
    </xf>
    <xf numFmtId="0" fontId="2" fillId="2" borderId="12" xfId="0" applyFont="1" applyFill="1" applyBorder="1" applyAlignment="1">
      <alignment horizontal="lef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top" wrapText="1"/>
    </xf>
    <xf numFmtId="0" fontId="7"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vertical="top"/>
    </xf>
    <xf numFmtId="0" fontId="0" fillId="2" borderId="0" xfId="0" applyFill="1" applyBorder="1" applyAlignment="1">
      <alignment vertical="top"/>
    </xf>
    <xf numFmtId="0" fontId="6" fillId="2" borderId="0" xfId="0" applyFont="1" applyFill="1" applyBorder="1" applyAlignment="1">
      <alignment horizontal="left" vertical="top"/>
    </xf>
    <xf numFmtId="0" fontId="11" fillId="2" borderId="0" xfId="0" applyFont="1" applyFill="1" applyBorder="1" applyAlignment="1">
      <alignment horizontal="left" vertical="top"/>
    </xf>
    <xf numFmtId="0" fontId="12" fillId="2" borderId="0" xfId="0" applyFont="1" applyFill="1" applyBorder="1" applyAlignment="1">
      <alignment horizontal="left" vertical="top"/>
    </xf>
    <xf numFmtId="0" fontId="2" fillId="0" borderId="0" xfId="0" applyFont="1" applyFill="1" applyBorder="1" applyAlignment="1">
      <alignment horizontal="left" wrapText="1"/>
    </xf>
    <xf numFmtId="0" fontId="25" fillId="0" borderId="0" xfId="0" applyFont="1" applyFill="1" applyBorder="1" applyAlignment="1">
      <alignment horizontal="left" wrapText="1"/>
    </xf>
    <xf numFmtId="0" fontId="6" fillId="2" borderId="5" xfId="0" applyFont="1" applyFill="1" applyBorder="1" applyAlignment="1">
      <alignment horizontal="left" vertical="top"/>
    </xf>
    <xf numFmtId="0" fontId="5"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15" xfId="0" applyFont="1" applyFill="1" applyBorder="1" applyAlignment="1">
      <alignment horizontal="center" vertical="center" wrapText="1"/>
    </xf>
    <xf numFmtId="0" fontId="1" fillId="2" borderId="6" xfId="0" applyFont="1" applyFill="1" applyBorder="1" applyAlignment="1">
      <alignment horizontal="left" vertical="center"/>
    </xf>
    <xf numFmtId="0" fontId="0" fillId="2" borderId="6" xfId="0" applyFill="1" applyBorder="1" applyAlignment="1">
      <alignment horizontal="left" vertical="top"/>
    </xf>
    <xf numFmtId="0" fontId="2" fillId="2" borderId="0" xfId="0" applyFont="1" applyFill="1" applyBorder="1" applyAlignment="1">
      <alignment horizontal="left" vertical="top"/>
    </xf>
    <xf numFmtId="0" fontId="1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2" fillId="2" borderId="10" xfId="0" applyFont="1" applyFill="1" applyBorder="1" applyAlignment="1">
      <alignment horizontal="left" vertical="top" wrapText="1"/>
    </xf>
    <xf numFmtId="0" fontId="0" fillId="2" borderId="11" xfId="0" applyFill="1" applyBorder="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1778474</xdr:colOff>
      <xdr:row>29</xdr:row>
      <xdr:rowOff>112568</xdr:rowOff>
    </xdr:from>
    <xdr:to>
      <xdr:col>0</xdr:col>
      <xdr:colOff>2617078</xdr:colOff>
      <xdr:row>30</xdr:row>
      <xdr:rowOff>202066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474" y="6121977"/>
          <a:ext cx="838604" cy="2886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zoomScaleNormal="100" zoomScaleSheetLayoutView="110" workbookViewId="0">
      <pane xSplit="2" ySplit="8" topLeftCell="C9" activePane="bottomRight" state="frozen"/>
      <selection pane="topRight" activeCell="C1" sqref="C1"/>
      <selection pane="bottomLeft" activeCell="A9" sqref="A9"/>
      <selection pane="bottomRight" activeCell="C9" sqref="C9"/>
    </sheetView>
  </sheetViews>
  <sheetFormatPr defaultRowHeight="12.75" x14ac:dyDescent="0.2"/>
  <cols>
    <col min="1" max="1" width="76.6640625" customWidth="1"/>
    <col min="2" max="2" width="6.1640625" customWidth="1"/>
    <col min="3" max="3" width="13.83203125" customWidth="1"/>
    <col min="4" max="4" width="14" customWidth="1"/>
    <col min="5" max="6" width="14.1640625" customWidth="1"/>
    <col min="7" max="7" width="14.83203125" customWidth="1"/>
  </cols>
  <sheetData>
    <row r="1" spans="1:8" ht="12" customHeight="1" x14ac:dyDescent="0.2">
      <c r="A1" s="36" t="s">
        <v>38</v>
      </c>
      <c r="B1" s="37"/>
      <c r="C1" s="37"/>
      <c r="D1" s="37"/>
      <c r="E1" s="41" t="s">
        <v>39</v>
      </c>
      <c r="F1" s="37"/>
    </row>
    <row r="2" spans="1:8" ht="12" customHeight="1" x14ac:dyDescent="0.2">
      <c r="A2" s="36" t="s">
        <v>40</v>
      </c>
      <c r="B2" s="37"/>
      <c r="C2" s="37"/>
      <c r="D2" s="37"/>
      <c r="E2" s="41" t="s">
        <v>41</v>
      </c>
      <c r="F2" s="42"/>
    </row>
    <row r="3" spans="1:8" ht="17.25" customHeight="1" x14ac:dyDescent="0.2">
      <c r="A3" s="3" t="s">
        <v>1</v>
      </c>
      <c r="B3" s="2"/>
      <c r="C3" s="2"/>
      <c r="D3" s="2"/>
      <c r="E3" s="41" t="s">
        <v>42</v>
      </c>
      <c r="F3" s="42"/>
    </row>
    <row r="4" spans="1:8" ht="21" customHeight="1" x14ac:dyDescent="0.2">
      <c r="A4" s="2"/>
      <c r="B4" s="2"/>
      <c r="C4" s="2"/>
      <c r="D4" s="2"/>
      <c r="E4" s="8" t="s">
        <v>43</v>
      </c>
      <c r="F4" s="2"/>
      <c r="H4" s="18"/>
    </row>
    <row r="5" spans="1:8" ht="17.25" customHeight="1" x14ac:dyDescent="0.2">
      <c r="A5" s="16" t="s">
        <v>86</v>
      </c>
      <c r="B5" s="2"/>
      <c r="C5" s="38" t="s">
        <v>87</v>
      </c>
      <c r="D5" s="39"/>
      <c r="E5" s="39"/>
      <c r="F5" s="39"/>
    </row>
    <row r="6" spans="1:8" ht="12" customHeight="1" x14ac:dyDescent="0.2">
      <c r="A6" s="2"/>
      <c r="B6" s="2"/>
      <c r="C6" s="22" t="s">
        <v>89</v>
      </c>
      <c r="D6" s="22" t="s">
        <v>80</v>
      </c>
      <c r="E6" s="40" t="s">
        <v>90</v>
      </c>
      <c r="F6" s="37"/>
    </row>
    <row r="7" spans="1:8" ht="12" customHeight="1" x14ac:dyDescent="0.2">
      <c r="A7" s="31" t="s">
        <v>2</v>
      </c>
      <c r="B7" s="33" t="s">
        <v>3</v>
      </c>
      <c r="C7" s="35" t="s">
        <v>4</v>
      </c>
      <c r="D7" s="35"/>
      <c r="E7" s="35" t="s">
        <v>5</v>
      </c>
      <c r="F7" s="35"/>
    </row>
    <row r="8" spans="1:8" ht="20.25" customHeight="1" x14ac:dyDescent="0.2">
      <c r="A8" s="32"/>
      <c r="B8" s="34"/>
      <c r="C8" s="21" t="s">
        <v>6</v>
      </c>
      <c r="D8" s="21" t="s">
        <v>7</v>
      </c>
      <c r="E8" s="21" t="s">
        <v>8</v>
      </c>
      <c r="F8" s="21" t="s">
        <v>9</v>
      </c>
    </row>
    <row r="9" spans="1:8" ht="18.75" customHeight="1" x14ac:dyDescent="0.2">
      <c r="A9" s="4" t="s">
        <v>44</v>
      </c>
      <c r="B9" s="5">
        <v>1</v>
      </c>
      <c r="C9" s="29">
        <v>5244867</v>
      </c>
      <c r="D9" s="29">
        <v>4992155</v>
      </c>
      <c r="E9" s="29">
        <v>10460030</v>
      </c>
      <c r="F9" s="29">
        <v>9947393</v>
      </c>
    </row>
    <row r="10" spans="1:8" ht="12" customHeight="1" x14ac:dyDescent="0.2">
      <c r="A10" s="4" t="s">
        <v>10</v>
      </c>
      <c r="B10" s="6">
        <v>2</v>
      </c>
      <c r="C10" s="29">
        <v>0</v>
      </c>
      <c r="D10" s="29">
        <v>0</v>
      </c>
      <c r="E10" s="29">
        <v>0</v>
      </c>
      <c r="F10" s="29">
        <v>0</v>
      </c>
    </row>
    <row r="11" spans="1:8" ht="12" customHeight="1" x14ac:dyDescent="0.2">
      <c r="A11" s="4" t="s">
        <v>11</v>
      </c>
      <c r="B11" s="6">
        <v>3</v>
      </c>
      <c r="C11" s="29">
        <v>0</v>
      </c>
      <c r="D11" s="29">
        <v>0</v>
      </c>
      <c r="E11" s="29">
        <v>0</v>
      </c>
      <c r="F11" s="29">
        <v>0</v>
      </c>
    </row>
    <row r="12" spans="1:8" ht="12" customHeight="1" x14ac:dyDescent="0.2">
      <c r="A12" s="4" t="s">
        <v>12</v>
      </c>
      <c r="B12" s="6">
        <v>4</v>
      </c>
      <c r="C12" s="29">
        <v>63311</v>
      </c>
      <c r="D12" s="29">
        <v>64648</v>
      </c>
      <c r="E12" s="29">
        <v>122395</v>
      </c>
      <c r="F12" s="29">
        <v>129686</v>
      </c>
    </row>
    <row r="13" spans="1:8" ht="12" customHeight="1" x14ac:dyDescent="0.2">
      <c r="A13" s="4" t="s">
        <v>13</v>
      </c>
      <c r="B13" s="6">
        <v>5</v>
      </c>
      <c r="C13" s="29">
        <v>2300</v>
      </c>
      <c r="D13" s="29">
        <v>2752</v>
      </c>
      <c r="E13" s="29">
        <v>4887</v>
      </c>
      <c r="F13" s="29">
        <v>5531</v>
      </c>
    </row>
    <row r="14" spans="1:8" ht="12" customHeight="1" x14ac:dyDescent="0.2">
      <c r="A14" s="4" t="s">
        <v>14</v>
      </c>
      <c r="B14" s="6">
        <v>6</v>
      </c>
      <c r="C14" s="27">
        <f>SUM(C9:C13)</f>
        <v>5310478</v>
      </c>
      <c r="D14" s="27">
        <f>SUM(D9:D13)</f>
        <v>5059555</v>
      </c>
      <c r="E14" s="27">
        <f>SUM(E9:E13)</f>
        <v>10587312</v>
      </c>
      <c r="F14" s="27">
        <f>SUM(F9:F13)</f>
        <v>10082610</v>
      </c>
    </row>
    <row r="15" spans="1:8" ht="18.75" customHeight="1" x14ac:dyDescent="0.2">
      <c r="A15" s="9" t="s">
        <v>45</v>
      </c>
      <c r="B15" s="5">
        <v>7</v>
      </c>
      <c r="C15" s="29">
        <v>265937</v>
      </c>
      <c r="D15" s="29">
        <v>258772</v>
      </c>
      <c r="E15" s="29">
        <v>533409</v>
      </c>
      <c r="F15" s="29">
        <v>517355</v>
      </c>
    </row>
    <row r="16" spans="1:8" ht="12" customHeight="1" x14ac:dyDescent="0.2">
      <c r="A16" s="4" t="s">
        <v>15</v>
      </c>
      <c r="B16" s="6">
        <v>8</v>
      </c>
      <c r="C16" s="29">
        <v>256600</v>
      </c>
      <c r="D16" s="29">
        <v>282366</v>
      </c>
      <c r="E16" s="29">
        <v>565045</v>
      </c>
      <c r="F16" s="29">
        <v>579836</v>
      </c>
    </row>
    <row r="17" spans="1:7" ht="12" customHeight="1" x14ac:dyDescent="0.2">
      <c r="A17" s="4" t="s">
        <v>16</v>
      </c>
      <c r="B17" s="6">
        <v>9</v>
      </c>
      <c r="C17" s="27">
        <f>SUM(C15:C16)</f>
        <v>522537</v>
      </c>
      <c r="D17" s="27">
        <f>SUM(D15:D16)</f>
        <v>541138</v>
      </c>
      <c r="E17" s="27">
        <f>SUM(E15:E16)</f>
        <v>1098454</v>
      </c>
      <c r="F17" s="27">
        <f>SUM(F15:F16)</f>
        <v>1097191</v>
      </c>
    </row>
    <row r="18" spans="1:7" ht="12" customHeight="1" x14ac:dyDescent="0.2">
      <c r="A18" s="4" t="s">
        <v>17</v>
      </c>
      <c r="B18" s="6">
        <v>10</v>
      </c>
      <c r="C18" s="29">
        <v>194191</v>
      </c>
      <c r="D18" s="29">
        <v>190316</v>
      </c>
      <c r="E18" s="29">
        <v>391150</v>
      </c>
      <c r="F18" s="29">
        <v>380273</v>
      </c>
    </row>
    <row r="19" spans="1:7" ht="12" customHeight="1" x14ac:dyDescent="0.2">
      <c r="A19" s="4" t="s">
        <v>18</v>
      </c>
      <c r="B19" s="6">
        <v>11</v>
      </c>
      <c r="C19" s="29">
        <v>493088</v>
      </c>
      <c r="D19" s="29">
        <v>510298</v>
      </c>
      <c r="E19" s="29">
        <v>1011131</v>
      </c>
      <c r="F19" s="29">
        <v>1030130</v>
      </c>
    </row>
    <row r="20" spans="1:7" ht="12" customHeight="1" x14ac:dyDescent="0.2">
      <c r="A20" s="4" t="s">
        <v>19</v>
      </c>
      <c r="B20" s="6">
        <v>12</v>
      </c>
      <c r="C20" s="27">
        <f>SUM(C18:C19)</f>
        <v>687279</v>
      </c>
      <c r="D20" s="27">
        <f>SUM(D18:D19)</f>
        <v>700614</v>
      </c>
      <c r="E20" s="27">
        <f>SUM(E18:E19)</f>
        <v>1402281</v>
      </c>
      <c r="F20" s="27">
        <f>SUM(F18:F19)</f>
        <v>1410403</v>
      </c>
    </row>
    <row r="21" spans="1:7" ht="12" customHeight="1" x14ac:dyDescent="0.2">
      <c r="A21" s="4" t="s">
        <v>20</v>
      </c>
      <c r="B21" s="6">
        <v>13</v>
      </c>
      <c r="C21" s="29">
        <v>2092358</v>
      </c>
      <c r="D21" s="29">
        <v>1986039</v>
      </c>
      <c r="E21" s="29">
        <v>4155098</v>
      </c>
      <c r="F21" s="29">
        <v>3983700</v>
      </c>
    </row>
    <row r="22" spans="1:7" ht="12" customHeight="1" x14ac:dyDescent="0.2">
      <c r="A22" s="4" t="s">
        <v>21</v>
      </c>
      <c r="B22" s="6">
        <v>14</v>
      </c>
      <c r="C22" s="29">
        <v>151525</v>
      </c>
      <c r="D22" s="29">
        <v>145839</v>
      </c>
      <c r="E22" s="29">
        <v>310250</v>
      </c>
      <c r="F22" s="29">
        <v>296175</v>
      </c>
    </row>
    <row r="23" spans="1:7" ht="12" customHeight="1" x14ac:dyDescent="0.2">
      <c r="A23" s="4" t="s">
        <v>22</v>
      </c>
      <c r="B23" s="6">
        <v>15</v>
      </c>
      <c r="C23" s="29">
        <v>293958</v>
      </c>
      <c r="D23" s="29">
        <v>268282</v>
      </c>
      <c r="E23" s="29">
        <v>602233</v>
      </c>
      <c r="F23" s="29">
        <v>638945</v>
      </c>
      <c r="G23" s="25"/>
    </row>
    <row r="24" spans="1:7" ht="12" customHeight="1" x14ac:dyDescent="0.2">
      <c r="A24" s="4" t="s">
        <v>23</v>
      </c>
      <c r="B24" s="6">
        <v>16</v>
      </c>
      <c r="C24" s="27">
        <f>SUM(C17,C20:C23)</f>
        <v>3747657</v>
      </c>
      <c r="D24" s="27">
        <f>SUM(D17,D20:D23)</f>
        <v>3641912</v>
      </c>
      <c r="E24" s="27">
        <f>SUM(E17,E20:E23)</f>
        <v>7568316</v>
      </c>
      <c r="F24" s="27">
        <f>SUM(F17,F20:F23)</f>
        <v>7426414</v>
      </c>
      <c r="G24" s="25"/>
    </row>
    <row r="25" spans="1:7" ht="21" customHeight="1" x14ac:dyDescent="0.2">
      <c r="A25" s="10" t="s">
        <v>46</v>
      </c>
      <c r="B25" s="5">
        <v>17</v>
      </c>
      <c r="C25" s="27">
        <f>C14-C24</f>
        <v>1562821</v>
      </c>
      <c r="D25" s="27">
        <f>D14-D24</f>
        <v>1417643</v>
      </c>
      <c r="E25" s="27">
        <f>E14-E24</f>
        <v>3018996</v>
      </c>
      <c r="F25" s="27">
        <f>F14-F24</f>
        <v>2656196</v>
      </c>
      <c r="G25" s="25"/>
    </row>
    <row r="26" spans="1:7" ht="12" customHeight="1" x14ac:dyDescent="0.2">
      <c r="A26" s="4" t="s">
        <v>24</v>
      </c>
      <c r="B26" s="6">
        <v>18</v>
      </c>
      <c r="C26" s="29">
        <v>40219</v>
      </c>
      <c r="D26" s="29">
        <v>26523</v>
      </c>
      <c r="E26" s="29">
        <v>67113</v>
      </c>
      <c r="F26" s="29">
        <v>45251</v>
      </c>
    </row>
    <row r="27" spans="1:7" ht="12" customHeight="1" x14ac:dyDescent="0.2">
      <c r="A27" s="4" t="s">
        <v>25</v>
      </c>
      <c r="B27" s="5">
        <v>19</v>
      </c>
      <c r="C27" s="29">
        <v>0</v>
      </c>
      <c r="D27" s="29">
        <v>0</v>
      </c>
      <c r="E27" s="29">
        <v>0</v>
      </c>
      <c r="F27" s="29">
        <v>0</v>
      </c>
    </row>
    <row r="28" spans="1:7" ht="12" customHeight="1" x14ac:dyDescent="0.2">
      <c r="A28" s="4" t="s">
        <v>26</v>
      </c>
      <c r="B28" s="6">
        <v>20</v>
      </c>
      <c r="C28" s="29">
        <v>3514</v>
      </c>
      <c r="D28" s="29">
        <v>2759</v>
      </c>
      <c r="E28" s="29">
        <v>5435</v>
      </c>
      <c r="F28" s="29">
        <v>5693</v>
      </c>
    </row>
    <row r="29" spans="1:7" ht="12" customHeight="1" x14ac:dyDescent="0.2">
      <c r="A29" s="4" t="s">
        <v>27</v>
      </c>
      <c r="B29" s="6">
        <v>21</v>
      </c>
      <c r="C29" s="27">
        <f>SUM(C27:C28)</f>
        <v>3514</v>
      </c>
      <c r="D29" s="27">
        <f>SUM(D27:D28)</f>
        <v>2759</v>
      </c>
      <c r="E29" s="27">
        <f>SUM(E27:E28)</f>
        <v>5435</v>
      </c>
      <c r="F29" s="27">
        <f>SUM(F27:F28)</f>
        <v>5693</v>
      </c>
    </row>
    <row r="30" spans="1:7" ht="12.75" customHeight="1" x14ac:dyDescent="0.2">
      <c r="A30" s="9" t="s">
        <v>49</v>
      </c>
      <c r="B30" s="5">
        <v>22</v>
      </c>
      <c r="C30" s="29">
        <v>4534</v>
      </c>
      <c r="D30" s="29">
        <v>5042</v>
      </c>
      <c r="E30" s="29">
        <v>7781</v>
      </c>
      <c r="F30" s="29">
        <v>8908</v>
      </c>
    </row>
    <row r="31" spans="1:7" ht="12" customHeight="1" x14ac:dyDescent="0.2">
      <c r="A31" s="4" t="s">
        <v>28</v>
      </c>
      <c r="B31" s="6">
        <v>23</v>
      </c>
      <c r="C31" s="27">
        <f>C25+C26+C29-C30</f>
        <v>1602020</v>
      </c>
      <c r="D31" s="27">
        <f>D25+D26+D29-D30</f>
        <v>1441883</v>
      </c>
      <c r="E31" s="27">
        <f>E25+E26+E29-E30</f>
        <v>3083763</v>
      </c>
      <c r="F31" s="27">
        <f>F25+F26+F29-F30</f>
        <v>2698232</v>
      </c>
    </row>
    <row r="32" spans="1:7" ht="18.75" customHeight="1" x14ac:dyDescent="0.2">
      <c r="A32" s="9" t="s">
        <v>47</v>
      </c>
      <c r="B32" s="5">
        <v>24</v>
      </c>
      <c r="C32" s="29">
        <v>9928</v>
      </c>
      <c r="D32" s="29">
        <v>14131</v>
      </c>
      <c r="E32" s="29">
        <v>31955</v>
      </c>
      <c r="F32" s="29">
        <v>28829</v>
      </c>
    </row>
    <row r="33" spans="1:6" ht="12" customHeight="1" x14ac:dyDescent="0.2">
      <c r="A33" s="4" t="s">
        <v>29</v>
      </c>
      <c r="B33" s="6">
        <v>25</v>
      </c>
      <c r="C33" s="29">
        <v>0</v>
      </c>
      <c r="D33" s="29">
        <v>0</v>
      </c>
      <c r="E33" s="29">
        <v>0</v>
      </c>
      <c r="F33" s="29">
        <v>0</v>
      </c>
    </row>
    <row r="34" spans="1:6" ht="12" customHeight="1" x14ac:dyDescent="0.2">
      <c r="A34" s="4" t="s">
        <v>30</v>
      </c>
      <c r="B34" s="6">
        <v>26</v>
      </c>
      <c r="C34" s="29">
        <v>583</v>
      </c>
      <c r="D34" s="29">
        <v>609</v>
      </c>
      <c r="E34" s="29">
        <v>1178</v>
      </c>
      <c r="F34" s="29">
        <v>1243</v>
      </c>
    </row>
    <row r="35" spans="1:6" ht="12" customHeight="1" x14ac:dyDescent="0.2">
      <c r="A35" s="4" t="s">
        <v>31</v>
      </c>
      <c r="B35" s="6">
        <v>27</v>
      </c>
      <c r="C35" s="27">
        <f>SUM(C32:C34)</f>
        <v>10511</v>
      </c>
      <c r="D35" s="27">
        <f>SUM(D32:D34)</f>
        <v>14740</v>
      </c>
      <c r="E35" s="27">
        <f>SUM(E32:E34)</f>
        <v>33133</v>
      </c>
      <c r="F35" s="27">
        <f>SUM(F32:F34)</f>
        <v>30072</v>
      </c>
    </row>
    <row r="36" spans="1:6" ht="18" customHeight="1" x14ac:dyDescent="0.2">
      <c r="A36" s="4" t="s">
        <v>48</v>
      </c>
      <c r="B36" s="7" t="s">
        <v>32</v>
      </c>
      <c r="C36" s="27">
        <f>C31-C35</f>
        <v>1591509</v>
      </c>
      <c r="D36" s="27">
        <f>D31-D35</f>
        <v>1427143</v>
      </c>
      <c r="E36" s="27">
        <f>E31-E35</f>
        <v>3050630</v>
      </c>
      <c r="F36" s="27">
        <f>F31-F35</f>
        <v>2668160</v>
      </c>
    </row>
    <row r="37" spans="1:6" ht="12" customHeight="1" x14ac:dyDescent="0.2">
      <c r="A37" s="4" t="s">
        <v>33</v>
      </c>
      <c r="B37" s="6">
        <v>30</v>
      </c>
      <c r="C37" s="29">
        <v>0</v>
      </c>
      <c r="D37" s="29">
        <v>0</v>
      </c>
      <c r="E37" s="29">
        <v>0</v>
      </c>
      <c r="F37" s="29">
        <v>0</v>
      </c>
    </row>
    <row r="38" spans="1:6" ht="12" customHeight="1" x14ac:dyDescent="0.2">
      <c r="A38" s="4" t="s">
        <v>34</v>
      </c>
      <c r="B38" s="6">
        <v>31</v>
      </c>
      <c r="C38" s="27">
        <f>C36-C37</f>
        <v>1591509</v>
      </c>
      <c r="D38" s="27">
        <f>D36-D37</f>
        <v>1427143</v>
      </c>
      <c r="E38" s="27">
        <f>E36-E37</f>
        <v>3050630</v>
      </c>
      <c r="F38" s="27">
        <f>F36-F37</f>
        <v>2668160</v>
      </c>
    </row>
    <row r="39" spans="1:6" ht="12" customHeight="1" x14ac:dyDescent="0.2">
      <c r="A39" s="4" t="s">
        <v>35</v>
      </c>
      <c r="B39" s="6">
        <v>32</v>
      </c>
      <c r="C39" s="29">
        <v>416132</v>
      </c>
      <c r="D39" s="29">
        <v>364996</v>
      </c>
      <c r="E39" s="29">
        <v>809407</v>
      </c>
      <c r="F39" s="29">
        <v>677908</v>
      </c>
    </row>
    <row r="40" spans="1:6" ht="12" customHeight="1" x14ac:dyDescent="0.2">
      <c r="A40" s="4" t="s">
        <v>36</v>
      </c>
      <c r="B40" s="6">
        <v>33</v>
      </c>
      <c r="C40" s="29">
        <v>164394</v>
      </c>
      <c r="D40" s="29">
        <v>161020</v>
      </c>
      <c r="E40" s="29">
        <v>319733</v>
      </c>
      <c r="F40" s="29">
        <v>302857</v>
      </c>
    </row>
    <row r="41" spans="1:6" ht="12" customHeight="1" x14ac:dyDescent="0.2">
      <c r="A41" s="4" t="s">
        <v>37</v>
      </c>
      <c r="B41" s="6">
        <v>34</v>
      </c>
      <c r="C41" s="27">
        <f>C38-C39-C40</f>
        <v>1010983</v>
      </c>
      <c r="D41" s="27">
        <f>D38-D39-D40</f>
        <v>901127</v>
      </c>
      <c r="E41" s="27">
        <f>E38-E39-E40</f>
        <v>1921490</v>
      </c>
      <c r="F41" s="27">
        <f>F38-F39-F40</f>
        <v>1687395</v>
      </c>
    </row>
    <row r="42" spans="1:6" ht="6.95" customHeight="1" x14ac:dyDescent="0.2">
      <c r="C42" s="23"/>
      <c r="D42" s="23"/>
      <c r="E42" s="23"/>
      <c r="F42" s="23"/>
    </row>
    <row r="43" spans="1:6" ht="6.95" customHeight="1" x14ac:dyDescent="0.2"/>
    <row r="44" spans="1:6" ht="15.95" customHeight="1" x14ac:dyDescent="0.2"/>
    <row r="45" spans="1:6" ht="17.100000000000001" customHeight="1" x14ac:dyDescent="0.2"/>
    <row r="46" spans="1:6" ht="6.95" customHeight="1" x14ac:dyDescent="0.2"/>
    <row r="47" spans="1:6" ht="6.95" customHeight="1" x14ac:dyDescent="0.2"/>
    <row r="48" spans="1:6" ht="6.95" customHeight="1" x14ac:dyDescent="0.2"/>
    <row r="49" ht="6.95" customHeight="1" x14ac:dyDescent="0.2"/>
    <row r="50" ht="6.95" customHeight="1" x14ac:dyDescent="0.2"/>
    <row r="51" ht="6.95" customHeight="1" x14ac:dyDescent="0.2"/>
    <row r="52" ht="6.95" customHeight="1" x14ac:dyDescent="0.2"/>
    <row r="53" ht="6.95" customHeight="1" x14ac:dyDescent="0.2"/>
    <row r="54" ht="6.95" customHeight="1" x14ac:dyDescent="0.2"/>
    <row r="55" ht="6.95" customHeight="1" x14ac:dyDescent="0.2"/>
    <row r="56" ht="6.95" customHeight="1" x14ac:dyDescent="0.2"/>
    <row r="57" ht="8.1" customHeight="1" x14ac:dyDescent="0.2"/>
    <row r="58" ht="17.100000000000001" customHeight="1" x14ac:dyDescent="0.2"/>
    <row r="59" ht="6.95" customHeight="1" x14ac:dyDescent="0.2"/>
    <row r="60" ht="6.95" customHeight="1" x14ac:dyDescent="0.2"/>
    <row r="61" ht="6.95" customHeight="1" x14ac:dyDescent="0.2"/>
    <row r="62" ht="6.95" customHeight="1" x14ac:dyDescent="0.2"/>
    <row r="63" ht="6.95" customHeight="1" x14ac:dyDescent="0.2"/>
    <row r="64" ht="6.95" customHeight="1" x14ac:dyDescent="0.2"/>
    <row r="65" ht="6.95" customHeight="1" x14ac:dyDescent="0.2"/>
    <row r="66" ht="6.95" customHeight="1" x14ac:dyDescent="0.2"/>
    <row r="67" ht="8.1" customHeight="1" x14ac:dyDescent="0.2"/>
    <row r="68" ht="8.1" customHeight="1" x14ac:dyDescent="0.2"/>
    <row r="69" ht="8.1" customHeight="1" x14ac:dyDescent="0.2"/>
    <row r="70" ht="8.1" customHeight="1" x14ac:dyDescent="0.2"/>
    <row r="71" ht="8.1" customHeight="1" x14ac:dyDescent="0.2"/>
    <row r="72" ht="6.95" customHeight="1" x14ac:dyDescent="0.2"/>
    <row r="73" ht="6.95" customHeight="1" x14ac:dyDescent="0.2"/>
    <row r="74" ht="6.95" customHeight="1" x14ac:dyDescent="0.2"/>
    <row r="75" ht="6.95" customHeight="1" x14ac:dyDescent="0.2"/>
    <row r="76" ht="6.95" customHeight="1" x14ac:dyDescent="0.2"/>
    <row r="77"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Normal="100" zoomScaleSheetLayoutView="100" workbookViewId="0"/>
  </sheetViews>
  <sheetFormatPr defaultRowHeight="12.75" x14ac:dyDescent="0.2"/>
  <cols>
    <col min="1" max="1" width="62.1640625" customWidth="1"/>
    <col min="3" max="3" width="14.5" customWidth="1"/>
    <col min="4" max="4" width="15.6640625" customWidth="1"/>
    <col min="5" max="6" width="16.33203125" customWidth="1"/>
    <col min="7" max="7" width="10.1640625" bestFit="1" customWidth="1"/>
  </cols>
  <sheetData>
    <row r="1" spans="1:6" s="1" customFormat="1" ht="12" customHeight="1" x14ac:dyDescent="0.2">
      <c r="A1" s="11" t="s">
        <v>79</v>
      </c>
      <c r="B1" s="45" t="s">
        <v>88</v>
      </c>
      <c r="C1" s="46"/>
      <c r="D1" s="45" t="s">
        <v>80</v>
      </c>
      <c r="E1" s="46"/>
      <c r="F1" s="2" t="s">
        <v>50</v>
      </c>
    </row>
    <row r="2" spans="1:6" s="1" customFormat="1" ht="12" customHeight="1" x14ac:dyDescent="0.2">
      <c r="A2" s="31" t="s">
        <v>54</v>
      </c>
      <c r="B2" s="49" t="s">
        <v>55</v>
      </c>
      <c r="C2" s="35" t="s">
        <v>4</v>
      </c>
      <c r="D2" s="35"/>
      <c r="E2" s="51" t="s">
        <v>56</v>
      </c>
      <c r="F2" s="51"/>
    </row>
    <row r="3" spans="1:6" s="1" customFormat="1" ht="20.25" customHeight="1" x14ac:dyDescent="0.2">
      <c r="A3" s="32"/>
      <c r="B3" s="50"/>
      <c r="C3" s="21" t="s">
        <v>57</v>
      </c>
      <c r="D3" s="21" t="s">
        <v>58</v>
      </c>
      <c r="E3" s="21" t="s">
        <v>59</v>
      </c>
      <c r="F3" s="21" t="s">
        <v>60</v>
      </c>
    </row>
    <row r="4" spans="1:6" s="1" customFormat="1" ht="18" customHeight="1" x14ac:dyDescent="0.2">
      <c r="A4" s="4" t="s">
        <v>61</v>
      </c>
      <c r="B4" s="12">
        <v>35</v>
      </c>
      <c r="C4" s="24">
        <v>0</v>
      </c>
      <c r="D4" s="24">
        <v>0</v>
      </c>
      <c r="E4" s="24">
        <v>0</v>
      </c>
      <c r="F4" s="24">
        <v>0</v>
      </c>
    </row>
    <row r="5" spans="1:6" s="1" customFormat="1" ht="21" customHeight="1" x14ac:dyDescent="0.2">
      <c r="A5" s="19" t="s">
        <v>81</v>
      </c>
      <c r="B5" s="13">
        <v>36</v>
      </c>
      <c r="C5" s="27">
        <v>0</v>
      </c>
      <c r="D5" s="27">
        <v>0</v>
      </c>
      <c r="E5" s="27">
        <v>0</v>
      </c>
      <c r="F5" s="27">
        <v>0</v>
      </c>
    </row>
    <row r="6" spans="1:6" s="1" customFormat="1" ht="12" customHeight="1" x14ac:dyDescent="0.2">
      <c r="A6" s="4" t="s">
        <v>62</v>
      </c>
      <c r="B6" s="13">
        <v>37</v>
      </c>
      <c r="C6" s="27">
        <f>SUM('Form RE&amp;I Page 1'!C41,C4:C5)</f>
        <v>1010983</v>
      </c>
      <c r="D6" s="27">
        <f>SUM('Form RE&amp;I Page 1'!D41,D4:D5)</f>
        <v>901127</v>
      </c>
      <c r="E6" s="27">
        <f>SUM('Form RE&amp;I Page 1'!E41,E4:E5)</f>
        <v>1921490</v>
      </c>
      <c r="F6" s="27">
        <f>SUM('Form RE&amp;I Page 1'!F41,F4:F5)</f>
        <v>1687395</v>
      </c>
    </row>
    <row r="7" spans="1:6" s="1" customFormat="1" ht="12" customHeight="1" x14ac:dyDescent="0.2">
      <c r="A7" s="4" t="s">
        <v>63</v>
      </c>
      <c r="B7" s="13">
        <v>38</v>
      </c>
      <c r="C7" s="27">
        <v>0</v>
      </c>
      <c r="D7" s="27">
        <v>0</v>
      </c>
      <c r="E7" s="27">
        <v>0</v>
      </c>
      <c r="F7" s="27">
        <v>0</v>
      </c>
    </row>
    <row r="8" spans="1:6" s="1" customFormat="1" ht="12" customHeight="1" x14ac:dyDescent="0.2">
      <c r="A8" s="4" t="s">
        <v>64</v>
      </c>
      <c r="B8" s="13">
        <v>39</v>
      </c>
      <c r="C8" s="27">
        <v>0</v>
      </c>
      <c r="D8" s="27">
        <v>0</v>
      </c>
      <c r="E8" s="27">
        <v>0</v>
      </c>
      <c r="F8" s="27">
        <v>0</v>
      </c>
    </row>
    <row r="9" spans="1:6" s="1" customFormat="1" ht="12" customHeight="1" x14ac:dyDescent="0.2">
      <c r="A9" s="4" t="s">
        <v>65</v>
      </c>
      <c r="B9" s="13">
        <v>40</v>
      </c>
      <c r="C9" s="27">
        <v>0</v>
      </c>
      <c r="D9" s="27">
        <v>0</v>
      </c>
      <c r="E9" s="27">
        <v>0</v>
      </c>
      <c r="F9" s="27">
        <v>0</v>
      </c>
    </row>
    <row r="10" spans="1:6" s="1" customFormat="1" ht="12" customHeight="1" x14ac:dyDescent="0.2">
      <c r="A10" s="19" t="s">
        <v>82</v>
      </c>
      <c r="B10" s="13">
        <v>41</v>
      </c>
      <c r="C10" s="27">
        <v>0</v>
      </c>
      <c r="D10" s="27">
        <v>0</v>
      </c>
      <c r="E10" s="27">
        <v>0</v>
      </c>
      <c r="F10" s="27">
        <v>0</v>
      </c>
    </row>
    <row r="11" spans="1:6" s="1" customFormat="1" ht="12" customHeight="1" x14ac:dyDescent="0.2">
      <c r="A11" s="4" t="s">
        <v>85</v>
      </c>
      <c r="B11" s="13">
        <v>42</v>
      </c>
      <c r="C11" s="27">
        <f>SUM(C6:C10)</f>
        <v>1010983</v>
      </c>
      <c r="D11" s="27">
        <f>SUM(D6:D10)</f>
        <v>901127</v>
      </c>
      <c r="E11" s="27">
        <f>SUM(E6:E10)</f>
        <v>1921490</v>
      </c>
      <c r="F11" s="27">
        <f>SUM(F6:F10)</f>
        <v>1687395</v>
      </c>
    </row>
    <row r="12" spans="1:6" s="1" customFormat="1" ht="12" customHeight="1" x14ac:dyDescent="0.2">
      <c r="A12" s="4" t="s">
        <v>66</v>
      </c>
      <c r="B12" s="13">
        <v>43</v>
      </c>
      <c r="C12" s="27">
        <v>0</v>
      </c>
      <c r="D12" s="27">
        <v>0</v>
      </c>
      <c r="E12" s="27">
        <v>0</v>
      </c>
      <c r="F12" s="27">
        <v>0</v>
      </c>
    </row>
    <row r="13" spans="1:6" s="1" customFormat="1" ht="12" customHeight="1" x14ac:dyDescent="0.2">
      <c r="A13" s="4" t="s">
        <v>67</v>
      </c>
      <c r="B13" s="13">
        <v>44</v>
      </c>
      <c r="C13" s="27">
        <v>0</v>
      </c>
      <c r="D13" s="27">
        <v>0</v>
      </c>
      <c r="E13" s="27">
        <v>0</v>
      </c>
      <c r="F13" s="27">
        <v>0</v>
      </c>
    </row>
    <row r="14" spans="1:6" s="1" customFormat="1" ht="12" customHeight="1" x14ac:dyDescent="0.2">
      <c r="A14" s="4" t="s">
        <v>68</v>
      </c>
      <c r="B14" s="13">
        <v>45</v>
      </c>
      <c r="C14" s="28">
        <f>'Form RE&amp;I Page 1'!C24/'Form RE&amp;I Page 1'!C14</f>
        <v>0.705709919144755</v>
      </c>
      <c r="D14" s="28">
        <f>'Form RE&amp;I Page 1'!D24/'Form RE&amp;I Page 1'!D14</f>
        <v>0.71980875788483378</v>
      </c>
      <c r="E14" s="28">
        <f>'Form RE&amp;I Page 1'!E24/'Form RE&amp;I Page 1'!E14</f>
        <v>0.71484773472246776</v>
      </c>
      <c r="F14" s="28">
        <f>'Form RE&amp;I Page 1'!F24/'Form RE&amp;I Page 1'!F14</f>
        <v>0.73655670505950344</v>
      </c>
    </row>
    <row r="15" spans="1:6" s="1" customFormat="1" ht="12" customHeight="1" x14ac:dyDescent="0.2">
      <c r="A15" s="4" t="s">
        <v>69</v>
      </c>
      <c r="B15" s="13">
        <v>46</v>
      </c>
      <c r="C15" s="28">
        <f>('Form RE&amp;I Page 1'!C17+'Form RE&amp;I Page 1'!C20)/'Form RE&amp;I Page 1'!C14</f>
        <v>0.22781678033502822</v>
      </c>
      <c r="D15" s="28">
        <f>('Form RE&amp;I Page 1'!D17+'Form RE&amp;I Page 1'!D20)/'Form RE&amp;I Page 1'!D14</f>
        <v>0.24542711760223973</v>
      </c>
      <c r="E15" s="28">
        <f>('Form RE&amp;I Page 1'!E17+'Form RE&amp;I Page 1'!E20)/'Form RE&amp;I Page 1'!E14</f>
        <v>0.23620112451583555</v>
      </c>
      <c r="F15" s="28">
        <f>('Form RE&amp;I Page 1'!F17+'Form RE&amp;I Page 1'!F20)/'Form RE&amp;I Page 1'!F14</f>
        <v>0.24870484924042485</v>
      </c>
    </row>
    <row r="16" spans="1:6" s="1" customFormat="1" ht="12" customHeight="1" x14ac:dyDescent="0.2">
      <c r="A16" s="4" t="s">
        <v>70</v>
      </c>
      <c r="B16" s="13">
        <v>47</v>
      </c>
      <c r="C16" s="28">
        <f>('Form RE&amp;I Page 1'!C21+'Form RE&amp;I Page 1'!C22)/'Form RE&amp;I Page 1'!C14</f>
        <v>0.42253879970880209</v>
      </c>
      <c r="D16" s="28">
        <f>('Form RE&amp;I Page 1'!D21+'Form RE&amp;I Page 1'!D22)/'Form RE&amp;I Page 1'!D14</f>
        <v>0.42135681892972798</v>
      </c>
      <c r="E16" s="28">
        <f>('Form RE&amp;I Page 1'!E21+'Form RE&amp;I Page 1'!E22)/'Form RE&amp;I Page 1'!E14</f>
        <v>0.42176408893966666</v>
      </c>
      <c r="F16" s="28">
        <f>('Form RE&amp;I Page 1'!F21+'Form RE&amp;I Page 1'!F22)/'Form RE&amp;I Page 1'!F14</f>
        <v>0.42448086358591675</v>
      </c>
    </row>
    <row r="17" spans="1:7" s="1" customFormat="1" ht="20.25" customHeight="1" x14ac:dyDescent="0.2">
      <c r="A17" s="4" t="s">
        <v>71</v>
      </c>
      <c r="B17" s="12">
        <v>48</v>
      </c>
      <c r="C17" s="27">
        <f>'Form RE&amp;I Page 1'!C25</f>
        <v>1562821</v>
      </c>
      <c r="D17" s="27">
        <f>'Form RE&amp;I Page 1'!D25</f>
        <v>1417643</v>
      </c>
      <c r="E17" s="27">
        <f>'Form RE&amp;I Page 1'!E25</f>
        <v>3018996</v>
      </c>
      <c r="F17" s="27">
        <f>'Form RE&amp;I Page 1'!F25</f>
        <v>2656196</v>
      </c>
      <c r="G17" s="20"/>
    </row>
    <row r="18" spans="1:7" s="1" customFormat="1" ht="12" customHeight="1" x14ac:dyDescent="0.2">
      <c r="A18" s="4" t="s">
        <v>72</v>
      </c>
      <c r="B18" s="13">
        <v>49</v>
      </c>
      <c r="C18" s="27">
        <v>-416132</v>
      </c>
      <c r="D18" s="27">
        <v>-364996</v>
      </c>
      <c r="E18" s="27">
        <v>-809407</v>
      </c>
      <c r="F18" s="27">
        <v>-677908</v>
      </c>
    </row>
    <row r="19" spans="1:7" s="1" customFormat="1" ht="12" customHeight="1" x14ac:dyDescent="0.2">
      <c r="A19" s="4" t="s">
        <v>73</v>
      </c>
      <c r="B19" s="13">
        <v>50</v>
      </c>
      <c r="C19" s="27">
        <v>-164394</v>
      </c>
      <c r="D19" s="27">
        <v>-161020</v>
      </c>
      <c r="E19" s="27">
        <v>-319733</v>
      </c>
      <c r="F19" s="27">
        <v>-302857</v>
      </c>
    </row>
    <row r="20" spans="1:7" s="1" customFormat="1" ht="12" customHeight="1" x14ac:dyDescent="0.2">
      <c r="A20" s="4" t="s">
        <v>74</v>
      </c>
      <c r="B20" s="13">
        <v>51</v>
      </c>
      <c r="C20" s="27">
        <v>-1024</v>
      </c>
      <c r="D20" s="27">
        <v>-1024</v>
      </c>
      <c r="E20" s="27">
        <v>-2048</v>
      </c>
      <c r="F20" s="27">
        <v>-2048</v>
      </c>
    </row>
    <row r="21" spans="1:7" s="1" customFormat="1" ht="12" customHeight="1" x14ac:dyDescent="0.2">
      <c r="A21" s="4" t="s">
        <v>75</v>
      </c>
      <c r="B21" s="13">
        <v>52</v>
      </c>
      <c r="C21" s="27">
        <v>0</v>
      </c>
      <c r="D21" s="27">
        <v>0</v>
      </c>
      <c r="E21" s="27">
        <v>0</v>
      </c>
      <c r="F21" s="27">
        <v>0</v>
      </c>
      <c r="G21" s="20"/>
    </row>
    <row r="22" spans="1:7" s="1" customFormat="1" ht="12" customHeight="1" x14ac:dyDescent="0.2">
      <c r="A22" s="4" t="s">
        <v>76</v>
      </c>
      <c r="B22" s="13">
        <v>53</v>
      </c>
      <c r="C22" s="27">
        <f>SUM(C17:C21)</f>
        <v>981271</v>
      </c>
      <c r="D22" s="27">
        <f>SUM(D17:D21)</f>
        <v>890603</v>
      </c>
      <c r="E22" s="27">
        <f>SUM(E17:E21)</f>
        <v>1887808</v>
      </c>
      <c r="F22" s="27">
        <f>SUM(F17:F21)</f>
        <v>1673383</v>
      </c>
      <c r="G22" s="20"/>
    </row>
    <row r="23" spans="1:7" ht="18.75" customHeight="1" x14ac:dyDescent="0.2">
      <c r="A23" s="52" t="s">
        <v>51</v>
      </c>
      <c r="B23" s="53"/>
      <c r="C23" s="53"/>
      <c r="D23" s="53"/>
      <c r="E23" s="53"/>
      <c r="F23" s="53"/>
    </row>
    <row r="24" spans="1:7" ht="18" customHeight="1" x14ac:dyDescent="0.2">
      <c r="A24" s="54" t="s">
        <v>52</v>
      </c>
      <c r="B24" s="37"/>
      <c r="C24" s="37"/>
      <c r="D24" s="37"/>
      <c r="E24" s="37"/>
      <c r="F24" s="37"/>
    </row>
    <row r="25" spans="1:7" ht="66" customHeight="1" x14ac:dyDescent="0.2">
      <c r="A25" s="55" t="s">
        <v>53</v>
      </c>
      <c r="B25" s="56"/>
      <c r="C25" s="56"/>
      <c r="D25" s="56"/>
      <c r="E25" s="56"/>
      <c r="F25" s="56"/>
    </row>
    <row r="27" spans="1:7" x14ac:dyDescent="0.2">
      <c r="A27" s="57" t="s">
        <v>0</v>
      </c>
      <c r="B27" s="58"/>
      <c r="C27" s="58"/>
      <c r="D27" s="58"/>
      <c r="E27" s="58"/>
      <c r="F27" s="59"/>
    </row>
    <row r="28" spans="1:7" ht="27" customHeight="1" x14ac:dyDescent="0.2">
      <c r="A28" s="60" t="s">
        <v>77</v>
      </c>
      <c r="B28" s="56"/>
      <c r="C28" s="56"/>
      <c r="D28" s="56"/>
      <c r="E28" s="56"/>
      <c r="F28" s="61"/>
    </row>
    <row r="29" spans="1:7" ht="16.5" customHeight="1" x14ac:dyDescent="0.2">
      <c r="A29" s="14" t="s">
        <v>83</v>
      </c>
      <c r="F29" s="15"/>
    </row>
    <row r="30" spans="1:7" ht="15.75" customHeight="1" x14ac:dyDescent="0.2">
      <c r="A30" s="14" t="s">
        <v>84</v>
      </c>
      <c r="F30" s="15"/>
    </row>
    <row r="31" spans="1:7" s="26" customFormat="1" ht="17.25" customHeight="1" x14ac:dyDescent="0.2">
      <c r="A31" s="30" t="s">
        <v>92</v>
      </c>
      <c r="B31" s="47" t="s">
        <v>78</v>
      </c>
      <c r="C31" s="47"/>
      <c r="D31" s="47"/>
      <c r="E31" s="47"/>
      <c r="F31" s="48"/>
    </row>
    <row r="32" spans="1:7" s="17" customFormat="1" ht="21.75" customHeight="1" x14ac:dyDescent="0.2">
      <c r="A32" s="43" t="s">
        <v>91</v>
      </c>
      <c r="B32" s="44"/>
      <c r="C32" s="44"/>
      <c r="D32" s="44"/>
      <c r="E32" s="44"/>
      <c r="F32" s="44"/>
    </row>
    <row r="34" spans="4:4" x14ac:dyDescent="0.2">
      <c r="D34" s="17"/>
    </row>
  </sheetData>
  <mergeCells count="13">
    <mergeCell ref="A32:F32"/>
    <mergeCell ref="B1:C1"/>
    <mergeCell ref="D1:E1"/>
    <mergeCell ref="B31:F31"/>
    <mergeCell ref="A2:A3"/>
    <mergeCell ref="B2:B3"/>
    <mergeCell ref="C2:D2"/>
    <mergeCell ref="E2:F2"/>
    <mergeCell ref="A23:F23"/>
    <mergeCell ref="A24:F24"/>
    <mergeCell ref="A25:F25"/>
    <mergeCell ref="A27:F27"/>
    <mergeCell ref="A28:F28"/>
  </mergeCells>
  <pageMargins left="0.7" right="0.7" top="0.75" bottom="0.7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Felicia Williams</cp:lastModifiedBy>
  <cp:lastPrinted>2013-07-30T18:31:49Z</cp:lastPrinted>
  <dcterms:created xsi:type="dcterms:W3CDTF">2012-12-18T14:52:16Z</dcterms:created>
  <dcterms:modified xsi:type="dcterms:W3CDTF">2013-07-31T00:21:57Z</dcterms:modified>
</cp:coreProperties>
</file>