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24226"/>
  <mc:AlternateContent xmlns:mc="http://schemas.openxmlformats.org/markup-compatibility/2006">
    <mc:Choice Requires="x15">
      <x15ac:absPath xmlns:x15ac="http://schemas.microsoft.com/office/spreadsheetml/2010/11/ac" url="W:\Railroad Financial and Employment Filings\2016\RE&amp;I\Q3\"/>
    </mc:Choice>
  </mc:AlternateContent>
  <bookViews>
    <workbookView xWindow="0" yWindow="0" windowWidth="24000" windowHeight="9885"/>
  </bookViews>
  <sheets>
    <sheet name="Form RE&amp;I Page 1" sheetId="1" r:id="rId1"/>
    <sheet name="Form RE&amp;I Page 2" sheetId="2" r:id="rId2"/>
  </sheets>
  <definedNames>
    <definedName name="_xlnm.Print_Area" localSheetId="0">'Form RE&amp;I Page 1'!$A$1:$F$42</definedName>
    <definedName name="_xlnm.Print_Area" localSheetId="1">'Form RE&amp;I Page 2'!$A$1:$F$32</definedName>
  </definedNames>
  <calcPr calcId="171027"/>
</workbook>
</file>

<file path=xl/calcChain.xml><?xml version="1.0" encoding="utf-8"?>
<calcChain xmlns="http://schemas.openxmlformats.org/spreadsheetml/2006/main">
  <c r="D29" i="1" l="1"/>
  <c r="D35" i="1"/>
  <c r="D14" i="1"/>
  <c r="D20" i="1" l="1"/>
  <c r="D17" i="1"/>
  <c r="D24" i="1" l="1"/>
  <c r="D25" i="1" s="1"/>
  <c r="F35" i="1"/>
  <c r="F29" i="1"/>
  <c r="F20" i="1"/>
  <c r="F17" i="1"/>
  <c r="F24" i="1" s="1"/>
  <c r="F14" i="1"/>
  <c r="D31" i="1" l="1"/>
  <c r="D36" i="1" s="1"/>
  <c r="D38" i="1" s="1"/>
  <c r="D41" i="1" s="1"/>
  <c r="D6" i="2" s="1"/>
  <c r="D11" i="2" s="1"/>
  <c r="D17" i="2"/>
  <c r="D22" i="2" s="1"/>
  <c r="F25" i="1"/>
  <c r="F17" i="2" s="1"/>
  <c r="F22" i="2" s="1"/>
  <c r="F31" i="1" l="1"/>
  <c r="F36" i="1" s="1"/>
  <c r="F38" i="1" s="1"/>
  <c r="F41" i="1" s="1"/>
  <c r="F6" i="2" s="1"/>
  <c r="F11" i="2" s="1"/>
  <c r="C17" i="1"/>
  <c r="C20" i="1"/>
  <c r="C24" i="1" l="1"/>
  <c r="C29" i="1" l="1"/>
  <c r="C35" i="1" l="1"/>
  <c r="E17" i="1" l="1"/>
  <c r="E29" i="1"/>
  <c r="E20" i="1"/>
  <c r="E24" i="1" l="1"/>
  <c r="E35" i="1" l="1"/>
  <c r="C14" i="1" l="1"/>
  <c r="C25" i="1" s="1"/>
  <c r="C17" i="2" l="1"/>
  <c r="C22" i="2" s="1"/>
  <c r="C31" i="1"/>
  <c r="C36" i="1" s="1"/>
  <c r="C38" i="1" s="1"/>
  <c r="C41" i="1" s="1"/>
  <c r="C6" i="2" s="1"/>
  <c r="C11" i="2" s="1"/>
  <c r="E14" i="1"/>
  <c r="E25" i="1" s="1"/>
  <c r="E17" i="2" l="1"/>
  <c r="E31" i="1"/>
  <c r="E36" i="1" s="1"/>
  <c r="E38" i="1" s="1"/>
  <c r="E41" i="1" s="1"/>
  <c r="E6" i="2" s="1"/>
  <c r="E11" i="2" s="1"/>
  <c r="E22" i="2" l="1"/>
</calcChain>
</file>

<file path=xl/sharedStrings.xml><?xml version="1.0" encoding="utf-8"?>
<sst xmlns="http://schemas.openxmlformats.org/spreadsheetml/2006/main" count="94" uniqueCount="92">
  <si>
    <r>
      <rPr>
        <sz val="6"/>
        <rFont val="Arial"/>
        <family val="34"/>
      </rPr>
      <t>CERTIFICATION</t>
    </r>
  </si>
  <si>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</si>
  <si>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</si>
  <si>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</si>
  <si>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</si>
  <si>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</si>
  <si>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</si>
  <si>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</si>
  <si>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</si>
  <si>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</si>
  <si>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</si>
  <si>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</si>
  <si>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</si>
  <si>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</si>
  <si>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sz val="7"/>
        <rFont val="Arial"/>
        <family val="34"/>
      </rPr>
      <t>All Other W ay and Structure Accounts</t>
    </r>
  </si>
  <si>
    <r>
      <rPr>
        <sz val="7"/>
        <rFont val="Arial"/>
        <family val="34"/>
      </rPr>
      <t>Total W ay and Structures</t>
    </r>
  </si>
  <si>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</si>
  <si>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</si>
  <si>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</si>
  <si>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</si>
  <si>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</si>
  <si>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</si>
  <si>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</si>
  <si>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</si>
  <si>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</si>
  <si>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</si>
  <si>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</si>
  <si>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r>
      <rPr>
        <b/>
        <sz val="7"/>
        <rFont val="Arial"/>
        <family val="34"/>
      </rPr>
      <t>Income Available for Fixed Charges (Lines 17, 18, 21, Minus 22)</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</si>
  <si>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</si>
  <si>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</si>
  <si>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</si>
  <si>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</si>
  <si>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</si>
  <si>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</si>
  <si>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r>
      <rPr>
        <sz val="7"/>
        <rFont val="Arial"/>
        <family val="34"/>
      </rPr>
      <t>Provision for Deferred Income Taxes (Account 557)</t>
    </r>
  </si>
  <si>
    <r>
      <rPr>
        <b/>
        <sz val="7"/>
        <rFont val="Arial"/>
        <family val="34"/>
      </rPr>
      <t>Income (Loss) from Continuing Operations</t>
    </r>
  </si>
  <si>
    <t xml:space="preserve">SURFACE  TRANSPORTATION BOARD  - QUARTERLY REPORT OF REVENUES, EXPENSES, AND INCOME - RAILROADS     </t>
  </si>
  <si>
    <t>FORM RE&amp;I</t>
  </si>
  <si>
    <t xml:space="preserve">Washington,  DC 20423                                                                                                                                                                                   </t>
  </si>
  <si>
    <t>OMB Clearance No. 2140-0013</t>
  </si>
  <si>
    <t>Page 1 of 2</t>
  </si>
  <si>
    <r>
      <t xml:space="preserve">                                                                                       </t>
    </r>
    <r>
      <rPr>
        <b/>
        <sz val="7"/>
        <rFont val="Arial"/>
        <family val="34"/>
      </rPr>
      <t xml:space="preserve">Operating Revenues
</t>
    </r>
    <r>
      <rPr>
        <sz val="7"/>
        <rFont val="Arial"/>
        <family val="34"/>
      </rPr>
      <t>Freight (Account 101)</t>
    </r>
  </si>
  <si>
    <r>
      <rPr>
        <b/>
        <sz val="7"/>
        <rFont val="Arial"/>
        <family val="34"/>
      </rPr>
      <t xml:space="preserve">                                                          Operating Expenses
</t>
    </r>
    <r>
      <rPr>
        <sz val="7"/>
        <rFont val="Arial"/>
        <family val="34"/>
      </rPr>
      <t>Depreciation-Road (Accounts 62-11-00, 62-12-00, 62-13-00)</t>
    </r>
  </si>
  <si>
    <t xml:space="preserve">                                                             Income Items
Net Revenue From Railway Operations (Lines 6 Minus 16)</t>
  </si>
  <si>
    <r>
      <rPr>
        <b/>
        <sz val="7"/>
        <rFont val="Arial"/>
        <family val="34"/>
      </rPr>
      <t xml:space="preserve">                                                            Fixed Charges
</t>
    </r>
    <r>
      <rPr>
        <sz val="7"/>
        <rFont val="Arial"/>
        <family val="34"/>
      </rPr>
      <t>Interest on Funded Debt (Account 546)</t>
    </r>
  </si>
  <si>
    <t xml:space="preserve">Miscellaneous Deductions from Income (Accounts 534, 544, 545, 549, 550, 551, and 553)
</t>
  </si>
  <si>
    <t>Page 2 of 2</t>
  </si>
  <si>
    <t>SUPPLEMENTAL INFORMATION ABOUT THE QUARTERLY REPORTOF REVENUES, EXPENSES, AND INCOME (FORM RE&amp;I)</t>
  </si>
  <si>
    <t>The following information is provided in compliance with OMB requirements and pursuant to the Paperwork Reduction Act of 1995, 44 U.S.C. §§ 3501-3519 (PRA):</t>
  </si>
  <si>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</si>
  <si>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</si>
  <si>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</si>
  <si>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</si>
  <si>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</si>
  <si>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</si>
  <si>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</si>
  <si>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</si>
  <si>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t xml:space="preserve">     </t>
    </r>
    <r>
      <rPr>
        <b/>
        <sz val="7"/>
        <rFont val="Times New Roman"/>
        <family val="1"/>
      </rPr>
      <t>Income (Loss) Before Extraordinary Items</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</si>
  <si>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</si>
  <si>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</si>
  <si>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Provision for Deferred Taxes - Extraordinary Items (Account 591)</t>
    </r>
  </si>
  <si>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</si>
  <si>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</si>
  <si>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</si>
  <si>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</si>
  <si>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</si>
  <si>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</si>
  <si>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r>
      <rPr>
        <sz val="7"/>
        <rFont val="Times New Roman"/>
        <family val="1"/>
      </rPr>
      <t>Income Taxes on Ordinary Income</t>
    </r>
  </si>
  <si>
    <r>
      <rPr>
        <sz val="7"/>
        <rFont val="Times New Roman"/>
        <family val="1"/>
      </rPr>
      <t>Provision for Deferred Taxes</t>
    </r>
  </si>
  <si>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</si>
  <si>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</si>
  <si>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</si>
  <si>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</si>
  <si>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Form RE&amp;I                    Railroad </t>
    </r>
    <r>
      <rPr>
        <b/>
        <u/>
        <sz val="7"/>
        <rFont val="Times New Roman"/>
        <family val="1"/>
      </rPr>
      <t>   </t>
    </r>
    <r>
      <rPr>
        <u/>
        <sz val="7"/>
        <rFont val="Times New Roman"/>
        <family val="1"/>
      </rPr>
      <t>BNSF Railway Company </t>
    </r>
    <r>
      <rPr>
        <b/>
        <u/>
        <sz val="7"/>
        <rFont val="Times New Roman"/>
        <family val="1"/>
      </rPr>
      <t>                      </t>
    </r>
    <r>
      <rPr>
        <b/>
        <sz val="7"/>
        <rFont val="Times New Roman"/>
        <family val="1"/>
      </rPr>
      <t xml:space="preserve">     </t>
    </r>
  </si>
  <si>
    <t>Gain (Loss) on Disposal of Discontinued Segments - Less Applicable Taxes (Account 562)</t>
  </si>
  <si>
    <t>Cumulative Effect of Changes in Accounting Principles (Less Taxes) (Account 592)</t>
  </si>
  <si>
    <r>
      <t xml:space="preserve">Title   </t>
    </r>
    <r>
      <rPr>
        <u/>
        <sz val="6"/>
        <rFont val="Arial"/>
        <family val="2"/>
      </rPr>
      <t xml:space="preserve">               General Director, Accounting                                                                                               </t>
    </r>
  </si>
  <si>
    <r>
      <t xml:space="preserve">     </t>
    </r>
    <r>
      <rPr>
        <b/>
        <sz val="7"/>
        <rFont val="Times New Roman"/>
        <family val="1"/>
      </rPr>
      <t xml:space="preserve">Net Income (Loss) </t>
    </r>
    <r>
      <rPr>
        <sz val="7"/>
        <rFont val="Times New Roman"/>
        <family val="1"/>
      </rPr>
      <t>(1)</t>
    </r>
  </si>
  <si>
    <r>
      <t xml:space="preserve">Railroad:    </t>
    </r>
    <r>
      <rPr>
        <b/>
        <u/>
        <sz val="7"/>
        <rFont val="Arial"/>
        <family val="2"/>
      </rPr>
      <t xml:space="preserve">            BNSF Railway Company</t>
    </r>
    <r>
      <rPr>
        <b/>
        <u/>
        <sz val="7"/>
        <rFont val="Arial"/>
        <family val="34"/>
      </rPr>
      <t>                               </t>
    </r>
  </si>
  <si>
    <r>
      <t xml:space="preserve">Amended </t>
    </r>
    <r>
      <rPr>
        <u/>
        <sz val="7"/>
        <color rgb="FF000000"/>
        <rFont val="Times New Roman"/>
        <family val="1"/>
      </rPr>
      <t xml:space="preserve">       N/A                           </t>
    </r>
  </si>
  <si>
    <r>
      <t xml:space="preserve">                                                                                          </t>
    </r>
    <r>
      <rPr>
        <b/>
        <sz val="7"/>
        <rFont val="Arial"/>
        <family val="34"/>
      </rPr>
      <t xml:space="preserve">Income Items
Income After Fixed Charges
</t>
    </r>
    <r>
      <rPr>
        <sz val="7"/>
        <rFont val="Arial"/>
        <family val="34"/>
      </rPr>
      <t>Other Deductions (Account 546)</t>
    </r>
  </si>
  <si>
    <t>28
29</t>
  </si>
  <si>
    <r>
      <t xml:space="preserve">Name (Printed) </t>
    </r>
    <r>
      <rPr>
        <u/>
        <sz val="6"/>
        <rFont val="Arial"/>
        <family val="34"/>
      </rPr>
      <t>        </t>
    </r>
    <r>
      <rPr>
        <u/>
        <sz val="6"/>
        <rFont val="Arial"/>
        <family val="2"/>
      </rPr>
      <t>Mark Bracker</t>
    </r>
    <r>
      <rPr>
        <u/>
        <sz val="6"/>
        <rFont val="Arial"/>
        <family val="34"/>
      </rPr>
      <t xml:space="preserve">                                                                                                              </t>
    </r>
  </si>
  <si>
    <r>
      <t>Telephone Number   </t>
    </r>
    <r>
      <rPr>
        <u/>
        <sz val="7"/>
        <color rgb="FF000000"/>
        <rFont val="Times New Roman"/>
        <family val="1"/>
      </rPr>
      <t> (817) 352-4854                                                                                             </t>
    </r>
  </si>
  <si>
    <t>Expiration Date 10-31-2018</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</si>
  <si>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</si>
  <si>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r>
      <t xml:space="preserve">Year </t>
    </r>
    <r>
      <rPr>
        <u/>
        <sz val="7"/>
        <color rgb="FF000000"/>
        <rFont val="Times New Roman"/>
        <family val="1"/>
      </rPr>
      <t xml:space="preserve">         2016             </t>
    </r>
  </si>
  <si>
    <r>
      <t xml:space="preserve">Date of Report </t>
    </r>
    <r>
      <rPr>
        <u/>
        <sz val="7"/>
        <color rgb="FF000000"/>
        <rFont val="Times New Roman"/>
        <family val="1"/>
      </rPr>
      <t xml:space="preserve">             September 30, 2016                             </t>
    </r>
  </si>
  <si>
    <r>
      <t xml:space="preserve">Quarter </t>
    </r>
    <r>
      <rPr>
        <u/>
        <sz val="7"/>
        <color rgb="FF000000"/>
        <rFont val="Times New Roman"/>
        <family val="1"/>
      </rPr>
      <t xml:space="preserve">      3rd         </t>
    </r>
  </si>
  <si>
    <r>
      <t xml:space="preserve">Date </t>
    </r>
    <r>
      <rPr>
        <u/>
        <sz val="6"/>
        <rFont val="Arial"/>
        <family val="34"/>
      </rPr>
      <t>    October 28, 2016         </t>
    </r>
    <r>
      <rPr>
        <sz val="6"/>
        <rFont val="Arial"/>
        <family val="34"/>
      </rPr>
      <t xml:space="preserve">     Signature </t>
    </r>
    <r>
      <rPr>
        <u/>
        <sz val="6"/>
        <rFont val="Arial"/>
        <family val="34"/>
      </rPr>
      <t>            /s/Mark R. Bracker                                                               </t>
    </r>
    <r>
      <rPr>
        <sz val="6"/>
        <rFont val="Arial"/>
        <family val="34"/>
      </rPr>
      <t xml:space="preserve">                           </t>
    </r>
  </si>
  <si>
    <r>
      <t xml:space="preserve">(1) There were </t>
    </r>
    <r>
      <rPr>
        <sz val="6"/>
        <rFont val="Arial"/>
        <family val="2"/>
      </rPr>
      <t>$44 million</t>
    </r>
    <r>
      <rPr>
        <sz val="6"/>
        <rFont val="Arial"/>
        <family val="34"/>
      </rPr>
      <t xml:space="preserve"> and</t>
    </r>
    <r>
      <rPr>
        <sz val="6"/>
        <rFont val="Arial"/>
        <family val="2"/>
      </rPr>
      <t xml:space="preserve"> $36 million</t>
    </r>
    <r>
      <rPr>
        <sz val="6"/>
        <rFont val="Arial"/>
        <family val="34"/>
      </rPr>
      <t xml:space="preserve"> increases to quarterly net income for the years 2016 and 2015, respectively, resulting from the acquisition of BNSF Corporation by Berkshire Hathaway Inc. effective February 12, 2010.
(2) Certain items have been reclassified to conform with the current year presentation.</t>
    </r>
  </si>
  <si>
    <r>
      <t xml:space="preserve">Quarter   </t>
    </r>
    <r>
      <rPr>
        <u/>
        <sz val="7"/>
        <color rgb="FF000000"/>
        <rFont val="Times New Roman"/>
        <family val="1"/>
      </rPr>
      <t xml:space="preserve">             3rd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</si>
</sst>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25" x14ac:knownFonts="1">
    <font>
      <sz val="10"/>
      <color rgb="FF000000"/>
      <name val="Times New Roman"/>
      <charset val="204"/>
    </font>
    <font>
      <b/>
      <sz val="6"/>
      <name val="Arial"/>
      <family val="34"/>
    </font>
    <font>
      <sz val="6"/>
      <name val="Arial"/>
      <family val="34"/>
    </font>
    <font>
      <u/>
      <sz val="6"/>
      <name val="Arial"/>
      <family val="34"/>
    </font>
    <font>
      <sz val="10"/>
      <color rgb="FF000000"/>
      <name val="Times New Roman"/>
      <family val="1"/>
    </font>
    <font>
      <sz val="7"/>
      <color rgb="FF000000"/>
      <name val="Times New Roman"/>
      <family val="1"/>
    </font>
    <font>
      <b/>
      <sz val="7"/>
      <name val="Arial"/>
      <family val="34"/>
    </font>
    <font>
      <b/>
      <u/>
      <sz val="7"/>
      <name val="Arial"/>
      <family val="34"/>
    </font>
    <font>
      <sz val="7"/>
      <name val="Arial"/>
      <family val="34"/>
    </font>
    <font>
      <sz val="7"/>
      <color rgb="FF000000"/>
      <name val="Arial"/>
      <family val="2"/>
    </font>
    <font>
      <b/>
      <sz val="7"/>
      <color rgb="FF000000"/>
      <name val="Times New Roman"/>
      <family val="1"/>
    </font>
    <font>
      <b/>
      <sz val="10"/>
      <color rgb="FF000000"/>
      <name val="Times New Roman"/>
      <family val="1"/>
    </font>
    <font>
      <b/>
      <sz val="7"/>
      <name val="Times New Roman"/>
      <family val="1"/>
    </font>
    <font>
      <b/>
      <u/>
      <sz val="7"/>
      <name val="Times New Roman"/>
      <family val="1"/>
    </font>
    <font>
      <sz val="7"/>
      <name val="Times New Roman"/>
      <family val="1"/>
    </font>
    <font>
      <u/>
      <sz val="6"/>
      <name val="Arial"/>
      <family val="2"/>
    </font>
    <font>
      <u/>
      <sz val="7"/>
      <color rgb="FF000000"/>
      <name val="Times New Roman"/>
      <family val="1"/>
    </font>
    <font>
      <u/>
      <sz val="7"/>
      <name val="Times New Roman"/>
      <family val="1"/>
    </font>
    <font>
      <sz val="10"/>
      <color rgb="FF000000"/>
      <name val="Times New Roman"/>
      <family val="1"/>
    </font>
    <font>
      <sz val="8"/>
      <color rgb="FF000000"/>
      <name val="Times New Roman"/>
      <family val="1"/>
    </font>
    <font>
      <sz val="8"/>
      <color rgb="FF0000FF"/>
      <name val="Times New Roman"/>
      <family val="1"/>
    </font>
    <font>
      <b/>
      <u/>
      <sz val="7"/>
      <name val="Arial"/>
      <family val="2"/>
    </font>
    <font>
      <sz val="10"/>
      <name val="Times New Roman"/>
      <family val="1"/>
    </font>
    <font>
      <sz val="10"/>
      <color rgb="FF000000"/>
      <name val="Times New Roman"/>
      <family val="1"/>
    </font>
    <font>
      <sz val="6"/>
      <name val="Arial"/>
      <family val="2"/>
    </font>
  </fonts>
  <fills count="4">
    <fill>
      <patternFill patternType="none"/>
    </fill>
    <fill>
      <patternFill patternType="gray125"/>
    </fill>
    <fill>
      <patternFill patternType="solid">
        <fgColor rgb="FFFFFFFF"/>
      </patternFill>
    </fill>
    <fill>
      <patternFill patternType="solid">
        <fgColor rgb="FFFFFF00"/>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bottom style="thin">
        <color rgb="FF000000"/>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s>
  <cellStyleXfs count="3">
    <xf numFmtId="0" fontId="0" fillId="0" borderId="0"/>
    <xf numFmtId="9" fontId="18" fillId="0" borderId="0" applyFont="0" applyFill="0" applyBorder="0" applyAlignment="0" applyProtection="0"/>
    <xf numFmtId="43" fontId="23" fillId="0" borderId="0" applyFont="0" applyFill="0" applyBorder="0" applyAlignment="0" applyProtection="0"/>
  </cellStyleXfs>
  <cellXfs count="73">
    <xf numFmtId="0" fontId="0" fillId="2" borderId="0" xfId="0" applyFill="1" applyBorder="1" applyAlignment="1">
      <alignment horizontal="left" vertical="top"/>
    </xf>
    <xf numFmtId="0" fontId="4" fillId="2" borderId="0" xfId="0" applyFont="1" applyFill="1" applyBorder="1" applyAlignment="1">
      <alignment horizontal="left" vertical="top"/>
    </xf>
    <xf numFmtId="0" fontId="0" fillId="2" borderId="0" xfId="0" applyFill="1" applyBorder="1" applyAlignment="1">
      <alignment horizontal="left"/>
    </xf>
    <xf numFmtId="37" fontId="0" fillId="2" borderId="0" xfId="0" applyNumberFormat="1" applyFill="1" applyBorder="1" applyAlignment="1">
      <alignment horizontal="left" vertical="top"/>
    </xf>
    <xf numFmtId="43" fontId="0" fillId="2" borderId="0" xfId="2" applyFont="1" applyFill="1" applyBorder="1" applyAlignment="1">
      <alignment horizontal="left" vertical="top"/>
    </xf>
    <xf numFmtId="43" fontId="0" fillId="2" borderId="0" xfId="0" applyNumberFormat="1" applyFill="1" applyBorder="1" applyAlignment="1">
      <alignment horizontal="left" vertical="top"/>
    </xf>
    <xf numFmtId="0" fontId="0" fillId="2" borderId="0" xfId="0" applyFill="1" applyBorder="1" applyAlignment="1">
      <alignment horizontal="left" vertical="top"/>
    </xf>
    <xf numFmtId="0" fontId="0" fillId="2" borderId="0" xfId="0" applyFill="1" applyBorder="1" applyAlignment="1">
      <alignment horizontal="left" vertical="top"/>
    </xf>
    <xf numFmtId="0" fontId="6" fillId="0" borderId="0" xfId="0" applyFont="1" applyFill="1" applyBorder="1" applyAlignment="1">
      <alignment horizontal="right" vertical="top"/>
    </xf>
    <xf numFmtId="0" fontId="0" fillId="0" borderId="0" xfId="0" applyFill="1" applyBorder="1" applyAlignment="1">
      <alignment horizontal="left" vertical="top"/>
    </xf>
    <xf numFmtId="37" fontId="19" fillId="0" borderId="3" xfId="0" applyNumberFormat="1" applyFont="1" applyFill="1" applyBorder="1" applyAlignment="1">
      <alignment horizontal="right" wrapText="1"/>
    </xf>
    <xf numFmtId="37" fontId="20" fillId="0" borderId="1" xfId="0" applyNumberFormat="1" applyFont="1" applyFill="1" applyBorder="1" applyAlignment="1">
      <alignment horizontal="right" wrapText="1"/>
    </xf>
    <xf numFmtId="37" fontId="20" fillId="0" borderId="1" xfId="0" applyNumberFormat="1" applyFont="1" applyFill="1" applyBorder="1" applyAlignment="1">
      <alignment wrapText="1"/>
    </xf>
    <xf numFmtId="0" fontId="19" fillId="0" borderId="0" xfId="0" applyFont="1" applyFill="1" applyBorder="1" applyAlignment="1">
      <alignment horizontal="left" vertical="top"/>
    </xf>
    <xf numFmtId="37" fontId="19" fillId="0" borderId="1" xfId="0" applyNumberFormat="1" applyFont="1" applyFill="1" applyBorder="1" applyAlignment="1">
      <alignment horizontal="right" wrapText="1"/>
    </xf>
    <xf numFmtId="10" fontId="19" fillId="0" borderId="1" xfId="1" applyNumberFormat="1" applyFont="1" applyFill="1" applyBorder="1" applyAlignment="1">
      <alignment horizontal="right" wrapText="1"/>
    </xf>
    <xf numFmtId="0" fontId="5" fillId="0" borderId="1" xfId="0" applyFont="1" applyFill="1" applyBorder="1" applyAlignment="1">
      <alignment horizontal="left" vertical="top" wrapText="1"/>
    </xf>
    <xf numFmtId="164" fontId="9"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top" wrapText="1"/>
    </xf>
    <xf numFmtId="0" fontId="8"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8" fillId="0" borderId="1" xfId="0" applyFont="1" applyFill="1" applyBorder="1" applyAlignment="1">
      <alignment horizontal="center" wrapText="1"/>
    </xf>
    <xf numFmtId="0" fontId="4" fillId="0" borderId="0" xfId="0" applyFont="1" applyFill="1" applyBorder="1" applyAlignment="1">
      <alignment horizontal="left" vertical="top"/>
    </xf>
    <xf numFmtId="164" fontId="5"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top" wrapText="1"/>
    </xf>
    <xf numFmtId="164" fontId="5" fillId="0" borderId="1" xfId="0" applyNumberFormat="1" applyFont="1" applyFill="1" applyBorder="1" applyAlignment="1">
      <alignment horizontal="center" vertical="top" wrapText="1"/>
    </xf>
    <xf numFmtId="0" fontId="5" fillId="0" borderId="15" xfId="0" applyFont="1" applyFill="1" applyBorder="1" applyAlignment="1">
      <alignment horizontal="center" vertical="top" wrapText="1"/>
    </xf>
    <xf numFmtId="0" fontId="0" fillId="0" borderId="0" xfId="0" applyFill="1" applyBorder="1" applyAlignment="1">
      <alignment horizontal="left" vertical="top"/>
    </xf>
    <xf numFmtId="0" fontId="4" fillId="0" borderId="0" xfId="0" applyFont="1" applyFill="1" applyBorder="1" applyAlignment="1">
      <alignment vertical="top"/>
    </xf>
    <xf numFmtId="0" fontId="12" fillId="0" borderId="0" xfId="0" applyFont="1" applyFill="1" applyBorder="1" applyAlignment="1">
      <alignment horizontal="left" vertical="top"/>
    </xf>
    <xf numFmtId="0" fontId="2" fillId="0" borderId="10" xfId="0" applyFont="1" applyFill="1" applyBorder="1" applyAlignment="1">
      <alignment horizontal="left" vertical="top"/>
    </xf>
    <xf numFmtId="0" fontId="0" fillId="0" borderId="11" xfId="0" applyFill="1" applyBorder="1" applyAlignment="1">
      <alignment horizontal="left" vertical="top"/>
    </xf>
    <xf numFmtId="0" fontId="2" fillId="0" borderId="12" xfId="0" applyFont="1" applyFill="1" applyBorder="1" applyAlignment="1">
      <alignment horizontal="left"/>
    </xf>
    <xf numFmtId="0" fontId="5" fillId="0" borderId="15" xfId="0" applyFont="1" applyFill="1" applyBorder="1" applyAlignment="1">
      <alignment horizontal="center" vertical="top" wrapText="1"/>
    </xf>
    <xf numFmtId="0" fontId="6" fillId="0" borderId="0" xfId="0" applyFont="1" applyFill="1" applyBorder="1" applyAlignment="1">
      <alignment horizontal="left" vertical="top"/>
    </xf>
    <xf numFmtId="0" fontId="0" fillId="0" borderId="0" xfId="0" applyFill="1" applyBorder="1" applyAlignment="1">
      <alignment horizontal="left" vertical="top"/>
    </xf>
    <xf numFmtId="0" fontId="5" fillId="0" borderId="0" xfId="0" applyFont="1" applyFill="1" applyBorder="1" applyAlignment="1">
      <alignment vertical="top"/>
    </xf>
    <xf numFmtId="0" fontId="5" fillId="0" borderId="0" xfId="0" applyFont="1" applyFill="1" applyBorder="1" applyAlignment="1">
      <alignment horizontal="left" vertical="top"/>
    </xf>
    <xf numFmtId="0" fontId="10" fillId="0" borderId="0" xfId="0" applyFont="1" applyFill="1" applyBorder="1" applyAlignment="1">
      <alignment horizontal="left" vertical="top"/>
    </xf>
    <xf numFmtId="0" fontId="0" fillId="3" borderId="0" xfId="0" applyFill="1" applyBorder="1" applyAlignment="1">
      <alignment horizontal="left"/>
    </xf>
    <xf numFmtId="43" fontId="19" fillId="0" borderId="1" xfId="2" applyFont="1" applyFill="1" applyBorder="1" applyAlignment="1">
      <alignment horizontal="right" wrapText="1"/>
    </xf>
    <xf numFmtId="43" fontId="19" fillId="0" borderId="3" xfId="2" applyFont="1" applyFill="1" applyBorder="1" applyAlignment="1">
      <alignment horizontal="right"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5" xfId="0" applyFont="1" applyFill="1" applyBorder="1" applyAlignment="1">
      <alignment horizontal="center" vertical="top" wrapText="1"/>
    </xf>
    <xf numFmtId="0" fontId="6" fillId="0" borderId="0" xfId="0" applyFont="1" applyFill="1" applyBorder="1" applyAlignment="1">
      <alignment horizontal="left" vertical="top"/>
    </xf>
    <xf numFmtId="0" fontId="0" fillId="0" borderId="0" xfId="0" applyFill="1" applyBorder="1" applyAlignment="1">
      <alignment horizontal="left" vertical="top"/>
    </xf>
    <xf numFmtId="0" fontId="5" fillId="0" borderId="0" xfId="0" applyFont="1" applyFill="1" applyBorder="1" applyAlignment="1">
      <alignment vertical="top"/>
    </xf>
    <xf numFmtId="0" fontId="0" fillId="0" borderId="0" xfId="0" applyFill="1" applyBorder="1" applyAlignment="1">
      <alignment vertical="top"/>
    </xf>
    <xf numFmtId="0" fontId="5" fillId="0" borderId="0" xfId="0" applyFont="1" applyFill="1" applyBorder="1" applyAlignment="1">
      <alignment horizontal="left" vertical="top"/>
    </xf>
    <xf numFmtId="0" fontId="10" fillId="0" borderId="0" xfId="0" applyFont="1" applyFill="1" applyBorder="1" applyAlignment="1">
      <alignment horizontal="left" vertical="top"/>
    </xf>
    <xf numFmtId="0" fontId="11" fillId="0" borderId="0" xfId="0" applyFont="1" applyFill="1" applyBorder="1" applyAlignment="1">
      <alignment horizontal="left" vertical="top"/>
    </xf>
    <xf numFmtId="0" fontId="2" fillId="0" borderId="0" xfId="0" applyFont="1" applyFill="1" applyBorder="1" applyAlignment="1">
      <alignment horizontal="left" wrapText="1"/>
    </xf>
    <xf numFmtId="0" fontId="22" fillId="0" borderId="0" xfId="0" applyFont="1" applyFill="1" applyBorder="1" applyAlignment="1">
      <alignment horizontal="left" wrapText="1"/>
    </xf>
    <xf numFmtId="0" fontId="5" fillId="0" borderId="5" xfId="0" applyFont="1" applyFill="1" applyBorder="1" applyAlignment="1">
      <alignment horizontal="left" vertical="top"/>
    </xf>
    <xf numFmtId="0" fontId="4" fillId="0" borderId="5" xfId="0" applyFont="1" applyFill="1" applyBorder="1" applyAlignment="1">
      <alignment horizontal="left" vertical="top"/>
    </xf>
    <xf numFmtId="0" fontId="5" fillId="0" borderId="13" xfId="0" applyFont="1" applyFill="1" applyBorder="1" applyAlignment="1">
      <alignment horizontal="left"/>
    </xf>
    <xf numFmtId="0" fontId="5" fillId="0" borderId="14" xfId="0" applyFont="1" applyFill="1" applyBorder="1" applyAlignment="1">
      <alignment horizontal="left"/>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5" xfId="0" applyFont="1" applyFill="1" applyBorder="1" applyAlignment="1">
      <alignment horizontal="center" vertical="center" wrapText="1"/>
    </xf>
    <xf numFmtId="0" fontId="1" fillId="0" borderId="6" xfId="0" applyFont="1" applyFill="1" applyBorder="1" applyAlignment="1">
      <alignment horizontal="left" vertical="center"/>
    </xf>
    <xf numFmtId="0" fontId="0" fillId="0" borderId="6" xfId="0"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7" xfId="0" applyFill="1" applyBorder="1" applyAlignment="1">
      <alignment horizontal="left" vertical="top"/>
    </xf>
    <xf numFmtId="0" fontId="0" fillId="0" borderId="8" xfId="0" applyFill="1" applyBorder="1" applyAlignment="1">
      <alignment horizontal="left" vertical="top"/>
    </xf>
    <xf numFmtId="0" fontId="0" fillId="0" borderId="9" xfId="0" applyFill="1" applyBorder="1" applyAlignment="1">
      <alignment horizontal="left" vertical="top"/>
    </xf>
    <xf numFmtId="0" fontId="2" fillId="0" borderId="10" xfId="0" applyFont="1" applyFill="1" applyBorder="1" applyAlignment="1">
      <alignment horizontal="left" vertical="top" wrapText="1"/>
    </xf>
    <xf numFmtId="0" fontId="0" fillId="0" borderId="11" xfId="0" applyFill="1" applyBorder="1" applyAlignment="1">
      <alignment horizontal="left" vertical="top" wrapText="1"/>
    </xf>
  </cellXfs>
  <cellStyles count="3">
    <cellStyle name="Comma" xfId="2" builtinId="3"/>
    <cellStyle name="Normal" xfId="0" builtinId="0"/>
    <cellStyle name="Percent" xfId="1"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tabSelected="1" view="pageBreakPreview" zoomScaleNormal="100" zoomScaleSheetLayoutView="100" workbookViewId="0">
      <pane xSplit="2" ySplit="8" topLeftCell="C18" activePane="bottomRight" state="frozen"/>
      <selection activeCell="A7" sqref="A7:A8"/>
      <selection pane="topRight" activeCell="A7" sqref="A7:A8"/>
      <selection pane="bottomLeft" activeCell="A7" sqref="A7:A8"/>
      <selection pane="bottomRight" activeCell="H39" sqref="H39"/>
    </sheetView>
  </sheetViews>
  <sheetFormatPr defaultRowHeight="12.75" x14ac:dyDescent="0.2"/>
  <cols>
    <col min="1" max="1" width="76.6640625" customWidth="1"/>
    <col min="2" max="2" width="6.1640625" customWidth="1"/>
    <col min="3" max="3" width="13.83203125" customWidth="1"/>
    <col min="4" max="4" width="14" customWidth="1"/>
    <col min="5" max="6" width="14.1640625" customWidth="1"/>
    <col min="7" max="7" width="14.83203125" customWidth="1"/>
  </cols>
  <sheetData>
    <row r="1" spans="1:8" s="35" customFormat="1" ht="12" customHeight="1" x14ac:dyDescent="0.2">
      <c r="A1" s="47" t="s">
        <v>36</v>
      </c>
      <c r="B1" s="48"/>
      <c r="C1" s="48"/>
      <c r="D1" s="48"/>
      <c r="E1" s="52" t="s">
        <v>37</v>
      </c>
      <c r="F1" s="48"/>
    </row>
    <row r="2" spans="1:8" s="35" customFormat="1" ht="12" customHeight="1" x14ac:dyDescent="0.2">
      <c r="A2" s="47" t="s">
        <v>38</v>
      </c>
      <c r="B2" s="48"/>
      <c r="C2" s="48"/>
      <c r="D2" s="48"/>
      <c r="E2" s="52" t="s">
        <v>39</v>
      </c>
      <c r="F2" s="53"/>
    </row>
    <row r="3" spans="1:8" s="35" customFormat="1" ht="17.25" customHeight="1" x14ac:dyDescent="0.2">
      <c r="A3" s="8"/>
      <c r="B3" s="37"/>
      <c r="C3" s="37"/>
      <c r="D3" s="37"/>
      <c r="E3" s="52" t="s">
        <v>84</v>
      </c>
      <c r="F3" s="53"/>
    </row>
    <row r="4" spans="1:8" s="35" customFormat="1" ht="21" customHeight="1" x14ac:dyDescent="0.2">
      <c r="A4" s="37"/>
      <c r="B4" s="37"/>
      <c r="C4" s="37"/>
      <c r="D4" s="37"/>
      <c r="E4" s="38" t="s">
        <v>40</v>
      </c>
      <c r="F4" s="37"/>
      <c r="H4" s="28"/>
    </row>
    <row r="5" spans="1:8" s="35" customFormat="1" ht="17.25" customHeight="1" x14ac:dyDescent="0.2">
      <c r="A5" s="34" t="s">
        <v>78</v>
      </c>
      <c r="B5" s="37"/>
      <c r="C5" s="49" t="s">
        <v>87</v>
      </c>
      <c r="D5" s="50"/>
      <c r="E5" s="50"/>
      <c r="F5" s="50"/>
    </row>
    <row r="6" spans="1:8" s="35" customFormat="1" ht="12" customHeight="1" x14ac:dyDescent="0.2">
      <c r="A6" s="37"/>
      <c r="B6" s="37"/>
      <c r="C6" s="36" t="s">
        <v>88</v>
      </c>
      <c r="D6" s="36" t="s">
        <v>86</v>
      </c>
      <c r="E6" s="51" t="s">
        <v>79</v>
      </c>
      <c r="F6" s="48"/>
    </row>
    <row r="7" spans="1:8" s="27" customFormat="1" ht="12" customHeight="1" x14ac:dyDescent="0.2">
      <c r="A7" s="42" t="s">
        <v>1</v>
      </c>
      <c r="B7" s="44" t="s">
        <v>2</v>
      </c>
      <c r="C7" s="46" t="s">
        <v>3</v>
      </c>
      <c r="D7" s="46"/>
      <c r="E7" s="46" t="s">
        <v>4</v>
      </c>
      <c r="F7" s="46"/>
    </row>
    <row r="8" spans="1:8" s="27" customFormat="1" ht="20.25" customHeight="1" x14ac:dyDescent="0.2">
      <c r="A8" s="43"/>
      <c r="B8" s="45"/>
      <c r="C8" s="26" t="s">
        <v>5</v>
      </c>
      <c r="D8" s="26" t="s">
        <v>6</v>
      </c>
      <c r="E8" s="26" t="s">
        <v>7</v>
      </c>
      <c r="F8" s="26" t="s">
        <v>8</v>
      </c>
    </row>
    <row r="9" spans="1:8" ht="18.75" customHeight="1" x14ac:dyDescent="0.2">
      <c r="A9" s="16" t="s">
        <v>41</v>
      </c>
      <c r="B9" s="17">
        <v>1</v>
      </c>
      <c r="C9" s="10">
        <v>5035227</v>
      </c>
      <c r="D9" s="10">
        <v>5446325</v>
      </c>
      <c r="E9" s="10">
        <v>14124052</v>
      </c>
      <c r="F9" s="10">
        <v>16124225</v>
      </c>
    </row>
    <row r="10" spans="1:8" ht="12" customHeight="1" x14ac:dyDescent="0.2">
      <c r="A10" s="16" t="s">
        <v>9</v>
      </c>
      <c r="B10" s="18">
        <v>2</v>
      </c>
      <c r="C10" s="41">
        <v>0</v>
      </c>
      <c r="D10" s="41">
        <v>0</v>
      </c>
      <c r="E10" s="41">
        <v>0</v>
      </c>
      <c r="F10" s="41">
        <v>0</v>
      </c>
      <c r="G10" s="7"/>
    </row>
    <row r="11" spans="1:8" ht="12" customHeight="1" x14ac:dyDescent="0.2">
      <c r="A11" s="16" t="s">
        <v>10</v>
      </c>
      <c r="B11" s="18">
        <v>3</v>
      </c>
      <c r="C11" s="41">
        <v>0</v>
      </c>
      <c r="D11" s="41">
        <v>0</v>
      </c>
      <c r="E11" s="41">
        <v>0</v>
      </c>
      <c r="F11" s="41">
        <v>0</v>
      </c>
      <c r="G11" s="7"/>
    </row>
    <row r="12" spans="1:8" ht="12" customHeight="1" x14ac:dyDescent="0.2">
      <c r="A12" s="16" t="s">
        <v>11</v>
      </c>
      <c r="B12" s="18">
        <v>4</v>
      </c>
      <c r="C12" s="10">
        <v>93048</v>
      </c>
      <c r="D12" s="10">
        <v>100467</v>
      </c>
      <c r="E12" s="10">
        <v>262805</v>
      </c>
      <c r="F12" s="10">
        <v>298075</v>
      </c>
      <c r="G12" s="7"/>
    </row>
    <row r="13" spans="1:8" ht="12" customHeight="1" x14ac:dyDescent="0.2">
      <c r="A13" s="16" t="s">
        <v>12</v>
      </c>
      <c r="B13" s="18">
        <v>5</v>
      </c>
      <c r="C13" s="10">
        <v>2160</v>
      </c>
      <c r="D13" s="10">
        <v>1862</v>
      </c>
      <c r="E13" s="10">
        <v>6159</v>
      </c>
      <c r="F13" s="10">
        <v>6020</v>
      </c>
      <c r="G13" s="7"/>
    </row>
    <row r="14" spans="1:8" ht="12" customHeight="1" x14ac:dyDescent="0.2">
      <c r="A14" s="16" t="s">
        <v>13</v>
      </c>
      <c r="B14" s="18">
        <v>6</v>
      </c>
      <c r="C14" s="11">
        <f>SUM(C9:C13)</f>
        <v>5130435</v>
      </c>
      <c r="D14" s="11">
        <f>SUM(D9:D13)</f>
        <v>5548654</v>
      </c>
      <c r="E14" s="11">
        <f>SUM(E9:E13)</f>
        <v>14393016</v>
      </c>
      <c r="F14" s="11">
        <f>SUM(F9:F13)</f>
        <v>16428320</v>
      </c>
      <c r="G14" s="7"/>
    </row>
    <row r="15" spans="1:8" ht="18.75" customHeight="1" x14ac:dyDescent="0.2">
      <c r="A15" s="19" t="s">
        <v>42</v>
      </c>
      <c r="B15" s="17">
        <v>7</v>
      </c>
      <c r="C15" s="10">
        <v>326931</v>
      </c>
      <c r="D15" s="10">
        <v>307055</v>
      </c>
      <c r="E15" s="10">
        <v>971267</v>
      </c>
      <c r="F15" s="10">
        <v>908655</v>
      </c>
      <c r="G15" s="7"/>
    </row>
    <row r="16" spans="1:8" ht="12" customHeight="1" x14ac:dyDescent="0.2">
      <c r="A16" s="16" t="s">
        <v>14</v>
      </c>
      <c r="B16" s="18">
        <v>8</v>
      </c>
      <c r="C16" s="10">
        <v>322943</v>
      </c>
      <c r="D16" s="10">
        <v>354230</v>
      </c>
      <c r="E16" s="10">
        <v>975376</v>
      </c>
      <c r="F16" s="10">
        <v>1038793</v>
      </c>
      <c r="G16" s="7"/>
    </row>
    <row r="17" spans="1:10" ht="12" customHeight="1" x14ac:dyDescent="0.2">
      <c r="A17" s="16" t="s">
        <v>15</v>
      </c>
      <c r="B17" s="18">
        <v>9</v>
      </c>
      <c r="C17" s="11">
        <f>SUM(C15:C16)</f>
        <v>649874</v>
      </c>
      <c r="D17" s="11">
        <f>SUM(D15:D16)</f>
        <v>661285</v>
      </c>
      <c r="E17" s="11">
        <f>SUM(E15:E16)</f>
        <v>1946643</v>
      </c>
      <c r="F17" s="11">
        <f>SUM(F15:F16)</f>
        <v>1947448</v>
      </c>
      <c r="G17" s="7"/>
    </row>
    <row r="18" spans="1:10" ht="12" customHeight="1" x14ac:dyDescent="0.2">
      <c r="A18" s="16" t="s">
        <v>16</v>
      </c>
      <c r="B18" s="18">
        <v>10</v>
      </c>
      <c r="C18" s="10">
        <v>179398</v>
      </c>
      <c r="D18" s="10">
        <v>161775</v>
      </c>
      <c r="E18" s="10">
        <v>535757</v>
      </c>
      <c r="F18" s="10">
        <v>498090</v>
      </c>
      <c r="G18" s="7"/>
    </row>
    <row r="19" spans="1:10" ht="12" customHeight="1" x14ac:dyDescent="0.2">
      <c r="A19" s="16" t="s">
        <v>17</v>
      </c>
      <c r="B19" s="18">
        <v>11</v>
      </c>
      <c r="C19" s="10">
        <v>520868</v>
      </c>
      <c r="D19" s="10">
        <v>589967</v>
      </c>
      <c r="E19" s="10">
        <v>1534999</v>
      </c>
      <c r="F19" s="10">
        <v>1750268</v>
      </c>
      <c r="G19" s="7"/>
    </row>
    <row r="20" spans="1:10" ht="12" customHeight="1" x14ac:dyDescent="0.2">
      <c r="A20" s="16" t="s">
        <v>18</v>
      </c>
      <c r="B20" s="18">
        <v>12</v>
      </c>
      <c r="C20" s="11">
        <f>SUM(C18:C19)</f>
        <v>700266</v>
      </c>
      <c r="D20" s="11">
        <f>SUM(D18:D19)</f>
        <v>751742</v>
      </c>
      <c r="E20" s="11">
        <f>SUM(E18:E19)</f>
        <v>2070756</v>
      </c>
      <c r="F20" s="11">
        <f>SUM(F18:F19)</f>
        <v>2248358</v>
      </c>
      <c r="G20" s="7"/>
    </row>
    <row r="21" spans="1:10" ht="12" customHeight="1" x14ac:dyDescent="0.2">
      <c r="A21" s="16" t="s">
        <v>19</v>
      </c>
      <c r="B21" s="18">
        <v>13</v>
      </c>
      <c r="C21" s="10">
        <v>1472371</v>
      </c>
      <c r="D21" s="10">
        <v>1634333</v>
      </c>
      <c r="E21" s="10">
        <v>4142291</v>
      </c>
      <c r="F21" s="10">
        <v>5241605</v>
      </c>
      <c r="G21" s="7"/>
    </row>
    <row r="22" spans="1:10" ht="12" customHeight="1" x14ac:dyDescent="0.2">
      <c r="A22" s="16" t="s">
        <v>20</v>
      </c>
      <c r="B22" s="18">
        <v>14</v>
      </c>
      <c r="C22" s="10">
        <v>154716</v>
      </c>
      <c r="D22" s="10">
        <v>177054</v>
      </c>
      <c r="E22" s="10">
        <v>476658</v>
      </c>
      <c r="F22" s="10">
        <v>521880</v>
      </c>
      <c r="G22" s="7"/>
    </row>
    <row r="23" spans="1:10" ht="12" customHeight="1" x14ac:dyDescent="0.2">
      <c r="A23" s="16" t="s">
        <v>21</v>
      </c>
      <c r="B23" s="18">
        <v>15</v>
      </c>
      <c r="C23" s="10">
        <v>312805.64609000005</v>
      </c>
      <c r="D23" s="10">
        <v>260627</v>
      </c>
      <c r="E23" s="10">
        <v>930691.64609000005</v>
      </c>
      <c r="F23" s="10">
        <v>745257</v>
      </c>
      <c r="G23" s="7"/>
    </row>
    <row r="24" spans="1:10" ht="12" customHeight="1" x14ac:dyDescent="0.2">
      <c r="A24" s="16" t="s">
        <v>22</v>
      </c>
      <c r="B24" s="18">
        <v>16</v>
      </c>
      <c r="C24" s="11">
        <f>SUM(C17,C20:C23)</f>
        <v>3290032.6460899999</v>
      </c>
      <c r="D24" s="11">
        <f>SUM(D17,D20:D23)</f>
        <v>3485041</v>
      </c>
      <c r="E24" s="11">
        <f>SUM(E17,E20:E23)</f>
        <v>9567039.6460900009</v>
      </c>
      <c r="F24" s="11">
        <f>SUM(F17,F20:F23)</f>
        <v>10704548</v>
      </c>
      <c r="G24" s="7"/>
    </row>
    <row r="25" spans="1:10" ht="21" customHeight="1" x14ac:dyDescent="0.2">
      <c r="A25" s="20" t="s">
        <v>43</v>
      </c>
      <c r="B25" s="17">
        <v>17</v>
      </c>
      <c r="C25" s="11">
        <f>C14-C24</f>
        <v>1840402.3539100001</v>
      </c>
      <c r="D25" s="11">
        <f>D14-D24</f>
        <v>2063613</v>
      </c>
      <c r="E25" s="11">
        <f>E14-E24</f>
        <v>4825976.3539099991</v>
      </c>
      <c r="F25" s="11">
        <f>F14-F24</f>
        <v>5723772</v>
      </c>
      <c r="G25" s="7"/>
    </row>
    <row r="26" spans="1:10" ht="12" customHeight="1" x14ac:dyDescent="0.2">
      <c r="A26" s="16" t="s">
        <v>23</v>
      </c>
      <c r="B26" s="18">
        <v>18</v>
      </c>
      <c r="C26" s="10">
        <v>54956</v>
      </c>
      <c r="D26" s="10">
        <v>42404</v>
      </c>
      <c r="E26" s="10">
        <v>158687</v>
      </c>
      <c r="F26" s="10">
        <v>137443</v>
      </c>
      <c r="G26" s="7"/>
    </row>
    <row r="27" spans="1:10" ht="12" customHeight="1" x14ac:dyDescent="0.2">
      <c r="A27" s="16" t="s">
        <v>24</v>
      </c>
      <c r="B27" s="17">
        <v>19</v>
      </c>
      <c r="C27" s="41">
        <v>0</v>
      </c>
      <c r="D27" s="10">
        <v>1750</v>
      </c>
      <c r="E27" s="10">
        <v>3933</v>
      </c>
      <c r="F27" s="10">
        <v>5250</v>
      </c>
      <c r="G27" s="7"/>
    </row>
    <row r="28" spans="1:10" ht="12" customHeight="1" x14ac:dyDescent="0.2">
      <c r="A28" s="16" t="s">
        <v>25</v>
      </c>
      <c r="B28" s="18">
        <v>20</v>
      </c>
      <c r="C28" s="10">
        <v>5742</v>
      </c>
      <c r="D28" s="10">
        <v>1586</v>
      </c>
      <c r="E28" s="10">
        <v>6261</v>
      </c>
      <c r="F28" s="10">
        <v>6575</v>
      </c>
      <c r="G28" s="7"/>
      <c r="H28" s="3"/>
      <c r="I28" s="3"/>
      <c r="J28" s="3"/>
    </row>
    <row r="29" spans="1:10" ht="12" customHeight="1" x14ac:dyDescent="0.2">
      <c r="A29" s="16" t="s">
        <v>26</v>
      </c>
      <c r="B29" s="18">
        <v>21</v>
      </c>
      <c r="C29" s="11">
        <f>SUM(C27:C28)</f>
        <v>5742</v>
      </c>
      <c r="D29" s="11">
        <f>SUM(D27:D28)</f>
        <v>3336</v>
      </c>
      <c r="E29" s="11">
        <f>SUM(E27:E28)</f>
        <v>10194</v>
      </c>
      <c r="F29" s="11">
        <f>SUM(F27:F28)</f>
        <v>11825</v>
      </c>
      <c r="G29" s="7"/>
    </row>
    <row r="30" spans="1:10" ht="12.75" customHeight="1" x14ac:dyDescent="0.2">
      <c r="A30" s="19" t="s">
        <v>45</v>
      </c>
      <c r="B30" s="17">
        <v>22</v>
      </c>
      <c r="C30" s="10">
        <v>774</v>
      </c>
      <c r="D30" s="10">
        <v>13247</v>
      </c>
      <c r="E30" s="10">
        <v>7979</v>
      </c>
      <c r="F30" s="10">
        <v>27158</v>
      </c>
      <c r="G30" s="7"/>
    </row>
    <row r="31" spans="1:10" ht="12" customHeight="1" x14ac:dyDescent="0.2">
      <c r="A31" s="16" t="s">
        <v>27</v>
      </c>
      <c r="B31" s="18">
        <v>23</v>
      </c>
      <c r="C31" s="11">
        <f>C25+C26+C29-C30</f>
        <v>1900326.3539100001</v>
      </c>
      <c r="D31" s="11">
        <f>D25+D26+D29-D30</f>
        <v>2096106</v>
      </c>
      <c r="E31" s="11">
        <f>E25+E26+E29-E30</f>
        <v>4986878.3539099991</v>
      </c>
      <c r="F31" s="11">
        <f>F25+F26+F29-F30</f>
        <v>5845882</v>
      </c>
      <c r="G31" s="7"/>
    </row>
    <row r="32" spans="1:10" ht="18.75" customHeight="1" x14ac:dyDescent="0.2">
      <c r="A32" s="19" t="s">
        <v>44</v>
      </c>
      <c r="B32" s="17">
        <v>24</v>
      </c>
      <c r="C32" s="10">
        <v>9522</v>
      </c>
      <c r="D32" s="10">
        <v>11409</v>
      </c>
      <c r="E32" s="10">
        <v>30686</v>
      </c>
      <c r="F32" s="10">
        <v>24587</v>
      </c>
      <c r="G32" s="7"/>
    </row>
    <row r="33" spans="1:7" ht="12" customHeight="1" x14ac:dyDescent="0.2">
      <c r="A33" s="16" t="s">
        <v>28</v>
      </c>
      <c r="B33" s="18">
        <v>25</v>
      </c>
      <c r="C33" s="10">
        <v>1196</v>
      </c>
      <c r="D33" s="10">
        <v>637</v>
      </c>
      <c r="E33" s="10">
        <v>6460</v>
      </c>
      <c r="F33" s="10">
        <v>1633</v>
      </c>
      <c r="G33" s="7"/>
    </row>
    <row r="34" spans="1:7" ht="12" customHeight="1" x14ac:dyDescent="0.2">
      <c r="A34" s="16" t="s">
        <v>29</v>
      </c>
      <c r="B34" s="18">
        <v>26</v>
      </c>
      <c r="C34" s="10">
        <v>525</v>
      </c>
      <c r="D34" s="10">
        <v>576</v>
      </c>
      <c r="E34" s="10">
        <v>1656</v>
      </c>
      <c r="F34" s="10">
        <v>1616</v>
      </c>
      <c r="G34" s="7"/>
    </row>
    <row r="35" spans="1:7" ht="12" customHeight="1" x14ac:dyDescent="0.2">
      <c r="A35" s="16" t="s">
        <v>30</v>
      </c>
      <c r="B35" s="18">
        <v>27</v>
      </c>
      <c r="C35" s="11">
        <f>SUM(C32:C34)</f>
        <v>11243</v>
      </c>
      <c r="D35" s="11">
        <f>SUM(D32:D34)</f>
        <v>12622</v>
      </c>
      <c r="E35" s="11">
        <f>SUM(E32:E34)</f>
        <v>38802</v>
      </c>
      <c r="F35" s="11">
        <f>SUM(F32:F34)</f>
        <v>27836</v>
      </c>
      <c r="G35" s="7"/>
    </row>
    <row r="36" spans="1:7" ht="18" customHeight="1" x14ac:dyDescent="0.2">
      <c r="A36" s="16" t="s">
        <v>80</v>
      </c>
      <c r="B36" s="21" t="s">
        <v>81</v>
      </c>
      <c r="C36" s="12">
        <f>C31-C35</f>
        <v>1889083.3539100001</v>
      </c>
      <c r="D36" s="12">
        <f>D31-D35</f>
        <v>2083484</v>
      </c>
      <c r="E36" s="12">
        <f>E31-E35</f>
        <v>4948076.3539099991</v>
      </c>
      <c r="F36" s="12">
        <f>F31-F35</f>
        <v>5818046</v>
      </c>
      <c r="G36" s="7"/>
    </row>
    <row r="37" spans="1:7" ht="12" customHeight="1" x14ac:dyDescent="0.2">
      <c r="A37" s="16" t="s">
        <v>31</v>
      </c>
      <c r="B37" s="18">
        <v>30</v>
      </c>
      <c r="C37" s="41">
        <v>0</v>
      </c>
      <c r="D37" s="41">
        <v>0</v>
      </c>
      <c r="E37" s="41">
        <v>0</v>
      </c>
      <c r="F37" s="41">
        <v>0</v>
      </c>
      <c r="G37" s="7"/>
    </row>
    <row r="38" spans="1:7" ht="12" customHeight="1" x14ac:dyDescent="0.2">
      <c r="A38" s="16" t="s">
        <v>32</v>
      </c>
      <c r="B38" s="18">
        <v>31</v>
      </c>
      <c r="C38" s="11">
        <f>C36-C37</f>
        <v>1889083.3539100001</v>
      </c>
      <c r="D38" s="11">
        <f>D36-D37</f>
        <v>2083484</v>
      </c>
      <c r="E38" s="11">
        <f>E36-E37</f>
        <v>4948076.3539099991</v>
      </c>
      <c r="F38" s="11">
        <f>F36-F37</f>
        <v>5818046</v>
      </c>
      <c r="G38" s="7"/>
    </row>
    <row r="39" spans="1:7" ht="12" customHeight="1" x14ac:dyDescent="0.2">
      <c r="A39" s="16" t="s">
        <v>33</v>
      </c>
      <c r="B39" s="18">
        <v>32</v>
      </c>
      <c r="C39" s="10">
        <v>454989</v>
      </c>
      <c r="D39" s="10">
        <v>552849</v>
      </c>
      <c r="E39" s="10">
        <v>851404</v>
      </c>
      <c r="F39" s="10">
        <v>1640652</v>
      </c>
      <c r="G39" s="7"/>
    </row>
    <row r="40" spans="1:7" ht="12" customHeight="1" x14ac:dyDescent="0.2">
      <c r="A40" s="16" t="s">
        <v>34</v>
      </c>
      <c r="B40" s="18">
        <v>33</v>
      </c>
      <c r="C40" s="10">
        <v>254753</v>
      </c>
      <c r="D40" s="10">
        <v>221475</v>
      </c>
      <c r="E40" s="10">
        <v>1010171</v>
      </c>
      <c r="F40" s="10">
        <v>532644</v>
      </c>
      <c r="G40" s="7"/>
    </row>
    <row r="41" spans="1:7" ht="12" customHeight="1" x14ac:dyDescent="0.2">
      <c r="A41" s="16" t="s">
        <v>35</v>
      </c>
      <c r="B41" s="18">
        <v>34</v>
      </c>
      <c r="C41" s="11">
        <f>C38-C39-C40</f>
        <v>1179341.3539100001</v>
      </c>
      <c r="D41" s="11">
        <f>D38-D39-D40</f>
        <v>1309160</v>
      </c>
      <c r="E41" s="11">
        <f t="shared" ref="E41:F41" si="0">E38-E39-E40</f>
        <v>3086501.3539099991</v>
      </c>
      <c r="F41" s="11">
        <f t="shared" si="0"/>
        <v>3644750</v>
      </c>
      <c r="G41" s="7"/>
    </row>
    <row r="42" spans="1:7" ht="6.95" customHeight="1" x14ac:dyDescent="0.2">
      <c r="C42" s="13"/>
      <c r="D42" s="13"/>
      <c r="E42" s="13"/>
      <c r="F42" s="13"/>
    </row>
    <row r="43" spans="1:7" ht="6.95" customHeight="1" x14ac:dyDescent="0.2">
      <c r="C43" s="9"/>
      <c r="D43" s="9"/>
      <c r="E43" s="9"/>
      <c r="F43" s="6"/>
    </row>
    <row r="44" spans="1:7" ht="15.95" customHeight="1" x14ac:dyDescent="0.2">
      <c r="C44" s="9"/>
      <c r="D44" s="9"/>
      <c r="E44" s="9"/>
      <c r="F44" s="6"/>
    </row>
    <row r="45" spans="1:7" ht="17.100000000000001" customHeight="1" x14ac:dyDescent="0.2">
      <c r="F45" s="6"/>
    </row>
    <row r="46" spans="1:7" ht="6.95" customHeight="1" x14ac:dyDescent="0.2">
      <c r="F46" s="6"/>
    </row>
    <row r="47" spans="1:7" ht="6.95" customHeight="1" x14ac:dyDescent="0.2">
      <c r="F47" s="6"/>
    </row>
    <row r="48" spans="1:7" ht="6.95" customHeight="1" x14ac:dyDescent="0.2">
      <c r="F48" s="6"/>
    </row>
    <row r="49" spans="6:6" ht="6.95" customHeight="1" x14ac:dyDescent="0.2">
      <c r="F49" s="6"/>
    </row>
    <row r="50" spans="6:6" ht="6.95" customHeight="1" x14ac:dyDescent="0.2">
      <c r="F50" s="6"/>
    </row>
    <row r="51" spans="6:6" ht="6.95" customHeight="1" x14ac:dyDescent="0.2">
      <c r="F51" s="6"/>
    </row>
    <row r="52" spans="6:6" ht="6.95" customHeight="1" x14ac:dyDescent="0.2">
      <c r="F52" s="6"/>
    </row>
    <row r="53" spans="6:6" ht="6.95" customHeight="1" x14ac:dyDescent="0.2">
      <c r="F53" s="6"/>
    </row>
    <row r="54" spans="6:6" ht="6.95" customHeight="1" x14ac:dyDescent="0.2">
      <c r="F54" s="6"/>
    </row>
    <row r="55" spans="6:6" ht="6.95" customHeight="1" x14ac:dyDescent="0.2">
      <c r="F55" s="6"/>
    </row>
    <row r="56" spans="6:6" ht="6.95" customHeight="1" x14ac:dyDescent="0.2">
      <c r="F56" s="6"/>
    </row>
    <row r="57" spans="6:6" ht="8.1" customHeight="1" x14ac:dyDescent="0.2">
      <c r="F57" s="6"/>
    </row>
    <row r="58" spans="6:6" ht="17.100000000000001" customHeight="1" x14ac:dyDescent="0.2">
      <c r="F58" s="6"/>
    </row>
    <row r="59" spans="6:6" ht="6.95" customHeight="1" x14ac:dyDescent="0.2">
      <c r="F59" s="6"/>
    </row>
    <row r="60" spans="6:6" ht="6.95" customHeight="1" x14ac:dyDescent="0.2"/>
    <row r="61" spans="6:6" ht="6.95" customHeight="1" x14ac:dyDescent="0.2"/>
    <row r="62" spans="6:6" ht="6.95" customHeight="1" x14ac:dyDescent="0.2"/>
    <row r="63" spans="6:6" ht="6.95" customHeight="1" x14ac:dyDescent="0.2"/>
    <row r="64" spans="6:6" ht="6.95" customHeight="1" x14ac:dyDescent="0.2"/>
    <row r="65" ht="6.95" customHeight="1" x14ac:dyDescent="0.2"/>
    <row r="66" ht="6.95" customHeight="1" x14ac:dyDescent="0.2"/>
    <row r="67" ht="8.1" customHeight="1" x14ac:dyDescent="0.2"/>
    <row r="68" ht="8.1" customHeight="1" x14ac:dyDescent="0.2"/>
    <row r="69" ht="8.1" customHeight="1" x14ac:dyDescent="0.2"/>
    <row r="70" ht="8.1" customHeight="1" x14ac:dyDescent="0.2"/>
    <row r="71" ht="8.1" customHeight="1" x14ac:dyDescent="0.2"/>
    <row r="72" ht="6.95" customHeight="1" x14ac:dyDescent="0.2"/>
    <row r="73" ht="6.95" customHeight="1" x14ac:dyDescent="0.2"/>
    <row r="74" ht="6.95" customHeight="1" x14ac:dyDescent="0.2"/>
    <row r="75" ht="6.95" customHeight="1" x14ac:dyDescent="0.2"/>
    <row r="76" ht="6.95" customHeight="1" x14ac:dyDescent="0.2"/>
    <row r="77" ht="6.95" customHeight="1" x14ac:dyDescent="0.2"/>
  </sheetData>
  <mergeCells count="11">
    <mergeCell ref="A7:A8"/>
    <mergeCell ref="B7:B8"/>
    <mergeCell ref="C7:D7"/>
    <mergeCell ref="E7:F7"/>
    <mergeCell ref="A1:D1"/>
    <mergeCell ref="A2:D2"/>
    <mergeCell ref="C5:F5"/>
    <mergeCell ref="E6:F6"/>
    <mergeCell ref="E1:F1"/>
    <mergeCell ref="E2:F2"/>
    <mergeCell ref="E3:F3"/>
  </mergeCells>
  <pageMargins left="0.45" right="0.45" top="0.25" bottom="0.25" header="0.3" footer="0.3"/>
  <pageSetup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view="pageBreakPreview" zoomScale="110" zoomScaleNormal="100" zoomScaleSheetLayoutView="110" workbookViewId="0">
      <selection activeCell="C21" sqref="C21:F21"/>
    </sheetView>
  </sheetViews>
  <sheetFormatPr defaultRowHeight="12.75" x14ac:dyDescent="0.2"/>
  <cols>
    <col min="1" max="1" width="62.1640625" customWidth="1"/>
    <col min="2" max="2" width="16" bestFit="1" customWidth="1"/>
    <col min="3" max="3" width="14.5" customWidth="1"/>
    <col min="4" max="4" width="15.6640625" customWidth="1"/>
    <col min="5" max="6" width="16.33203125" customWidth="1"/>
    <col min="7" max="7" width="10.1640625" bestFit="1" customWidth="1"/>
  </cols>
  <sheetData>
    <row r="1" spans="1:6" s="22" customFormat="1" ht="12" customHeight="1" x14ac:dyDescent="0.2">
      <c r="A1" s="29" t="s">
        <v>73</v>
      </c>
      <c r="B1" s="56" t="s">
        <v>91</v>
      </c>
      <c r="C1" s="57"/>
      <c r="D1" s="56" t="s">
        <v>86</v>
      </c>
      <c r="E1" s="57"/>
      <c r="F1" s="37" t="s">
        <v>46</v>
      </c>
    </row>
    <row r="2" spans="1:6" s="22" customFormat="1" ht="12" customHeight="1" x14ac:dyDescent="0.2">
      <c r="A2" s="42" t="s">
        <v>49</v>
      </c>
      <c r="B2" s="60" t="s">
        <v>50</v>
      </c>
      <c r="C2" s="46" t="s">
        <v>3</v>
      </c>
      <c r="D2" s="46"/>
      <c r="E2" s="62" t="s">
        <v>51</v>
      </c>
      <c r="F2" s="62"/>
    </row>
    <row r="3" spans="1:6" s="22" customFormat="1" ht="20.25" customHeight="1" x14ac:dyDescent="0.2">
      <c r="A3" s="43"/>
      <c r="B3" s="61"/>
      <c r="C3" s="26" t="s">
        <v>52</v>
      </c>
      <c r="D3" s="26" t="s">
        <v>53</v>
      </c>
      <c r="E3" s="33" t="s">
        <v>54</v>
      </c>
      <c r="F3" s="26" t="s">
        <v>55</v>
      </c>
    </row>
    <row r="4" spans="1:6" s="1" customFormat="1" ht="18" customHeight="1" x14ac:dyDescent="0.2">
      <c r="A4" s="16" t="s">
        <v>56</v>
      </c>
      <c r="B4" s="23">
        <v>35</v>
      </c>
      <c r="C4" s="40">
        <v>0</v>
      </c>
      <c r="D4" s="40">
        <v>0</v>
      </c>
      <c r="E4" s="40">
        <v>0</v>
      </c>
      <c r="F4" s="40">
        <v>0</v>
      </c>
    </row>
    <row r="5" spans="1:6" s="1" customFormat="1" ht="21" customHeight="1" x14ac:dyDescent="0.2">
      <c r="A5" s="24" t="s">
        <v>74</v>
      </c>
      <c r="B5" s="25">
        <v>36</v>
      </c>
      <c r="C5" s="40">
        <v>0</v>
      </c>
      <c r="D5" s="40">
        <v>0</v>
      </c>
      <c r="E5" s="40">
        <v>0</v>
      </c>
      <c r="F5" s="40">
        <v>0</v>
      </c>
    </row>
    <row r="6" spans="1:6" s="1" customFormat="1" ht="12" customHeight="1" x14ac:dyDescent="0.2">
      <c r="A6" s="16" t="s">
        <v>57</v>
      </c>
      <c r="B6" s="25">
        <v>37</v>
      </c>
      <c r="C6" s="11">
        <f>SUM('Form RE&amp;I Page 1'!C41,C4:C5)</f>
        <v>1179341.3539100001</v>
      </c>
      <c r="D6" s="11">
        <f>SUM('Form RE&amp;I Page 1'!D41,D4:D5)</f>
        <v>1309160</v>
      </c>
      <c r="E6" s="11">
        <f>SUM('Form RE&amp;I Page 1'!E41,E4:E5)</f>
        <v>3086501.3539099991</v>
      </c>
      <c r="F6" s="11">
        <f>SUM('Form RE&amp;I Page 1'!F41,F4:F5)</f>
        <v>3644750</v>
      </c>
    </row>
    <row r="7" spans="1:6" s="1" customFormat="1" ht="12" customHeight="1" x14ac:dyDescent="0.2">
      <c r="A7" s="16" t="s">
        <v>58</v>
      </c>
      <c r="B7" s="25">
        <v>38</v>
      </c>
      <c r="C7" s="40">
        <v>0</v>
      </c>
      <c r="D7" s="40">
        <v>0</v>
      </c>
      <c r="E7" s="40">
        <v>0</v>
      </c>
      <c r="F7" s="40">
        <v>0</v>
      </c>
    </row>
    <row r="8" spans="1:6" s="1" customFormat="1" ht="12" customHeight="1" x14ac:dyDescent="0.2">
      <c r="A8" s="16" t="s">
        <v>59</v>
      </c>
      <c r="B8" s="25">
        <v>39</v>
      </c>
      <c r="C8" s="40">
        <v>0</v>
      </c>
      <c r="D8" s="40">
        <v>0</v>
      </c>
      <c r="E8" s="40">
        <v>0</v>
      </c>
      <c r="F8" s="40">
        <v>0</v>
      </c>
    </row>
    <row r="9" spans="1:6" s="1" customFormat="1" ht="12" customHeight="1" x14ac:dyDescent="0.2">
      <c r="A9" s="16" t="s">
        <v>60</v>
      </c>
      <c r="B9" s="25">
        <v>40</v>
      </c>
      <c r="C9" s="40">
        <v>0</v>
      </c>
      <c r="D9" s="40">
        <v>0</v>
      </c>
      <c r="E9" s="40">
        <v>0</v>
      </c>
      <c r="F9" s="40">
        <v>0</v>
      </c>
    </row>
    <row r="10" spans="1:6" s="1" customFormat="1" ht="12" customHeight="1" x14ac:dyDescent="0.2">
      <c r="A10" s="24" t="s">
        <v>75</v>
      </c>
      <c r="B10" s="25">
        <v>41</v>
      </c>
      <c r="C10" s="40">
        <v>0</v>
      </c>
      <c r="D10" s="40">
        <v>0</v>
      </c>
      <c r="E10" s="40">
        <v>0</v>
      </c>
      <c r="F10" s="40">
        <v>0</v>
      </c>
    </row>
    <row r="11" spans="1:6" s="1" customFormat="1" ht="12" customHeight="1" x14ac:dyDescent="0.2">
      <c r="A11" s="16" t="s">
        <v>77</v>
      </c>
      <c r="B11" s="25">
        <v>42</v>
      </c>
      <c r="C11" s="11">
        <f>SUM(C6:C10)</f>
        <v>1179341.3539100001</v>
      </c>
      <c r="D11" s="11">
        <f>SUM(D6:D10)</f>
        <v>1309160</v>
      </c>
      <c r="E11" s="11">
        <f>SUM(E6:E10)</f>
        <v>3086501.3539099991</v>
      </c>
      <c r="F11" s="11">
        <f>SUM(F6:F10)</f>
        <v>3644750</v>
      </c>
    </row>
    <row r="12" spans="1:6" s="1" customFormat="1" ht="12" customHeight="1" x14ac:dyDescent="0.2">
      <c r="A12" s="16" t="s">
        <v>61</v>
      </c>
      <c r="B12" s="25">
        <v>43</v>
      </c>
      <c r="C12" s="40">
        <v>0</v>
      </c>
      <c r="D12" s="40">
        <v>0</v>
      </c>
      <c r="E12" s="40">
        <v>0</v>
      </c>
      <c r="F12" s="40">
        <v>0</v>
      </c>
    </row>
    <row r="13" spans="1:6" s="1" customFormat="1" ht="12" customHeight="1" x14ac:dyDescent="0.2">
      <c r="A13" s="16" t="s">
        <v>62</v>
      </c>
      <c r="B13" s="25">
        <v>44</v>
      </c>
      <c r="C13" s="40">
        <v>0</v>
      </c>
      <c r="D13" s="40">
        <v>0</v>
      </c>
      <c r="E13" s="40">
        <v>0</v>
      </c>
      <c r="F13" s="40">
        <v>0</v>
      </c>
    </row>
    <row r="14" spans="1:6" s="1" customFormat="1" ht="12" customHeight="1" x14ac:dyDescent="0.2">
      <c r="A14" s="16" t="s">
        <v>63</v>
      </c>
      <c r="B14" s="25">
        <v>45</v>
      </c>
      <c r="C14" s="15">
        <v>0.64127752248883374</v>
      </c>
      <c r="D14" s="15">
        <v>0.62808764071430656</v>
      </c>
      <c r="E14" s="15">
        <v>0.66470013276508555</v>
      </c>
      <c r="F14" s="15">
        <v>0.65159115478636886</v>
      </c>
    </row>
    <row r="15" spans="1:6" s="1" customFormat="1" ht="12" customHeight="1" x14ac:dyDescent="0.2">
      <c r="A15" s="16" t="s">
        <v>64</v>
      </c>
      <c r="B15" s="25">
        <v>46</v>
      </c>
      <c r="C15" s="15">
        <v>0.26316287020496315</v>
      </c>
      <c r="D15" s="15">
        <v>0.25466122054105372</v>
      </c>
      <c r="E15" s="15">
        <v>0.27912141555320996</v>
      </c>
      <c r="F15" s="15">
        <v>0.25540079569913415</v>
      </c>
    </row>
    <row r="16" spans="1:6" s="1" customFormat="1" ht="12" customHeight="1" x14ac:dyDescent="0.2">
      <c r="A16" s="16" t="s">
        <v>65</v>
      </c>
      <c r="B16" s="25">
        <v>47</v>
      </c>
      <c r="C16" s="15">
        <v>0.31714406283287871</v>
      </c>
      <c r="D16" s="15">
        <v>0.32645520877675921</v>
      </c>
      <c r="E16" s="15">
        <v>0.32091599147808908</v>
      </c>
      <c r="F16" s="15">
        <v>0.35082619525307518</v>
      </c>
    </row>
    <row r="17" spans="1:7" s="1" customFormat="1" ht="20.25" customHeight="1" x14ac:dyDescent="0.2">
      <c r="A17" s="16" t="s">
        <v>66</v>
      </c>
      <c r="B17" s="23">
        <v>48</v>
      </c>
      <c r="C17" s="11">
        <f>'Form RE&amp;I Page 1'!C25</f>
        <v>1840402.3539100001</v>
      </c>
      <c r="D17" s="11">
        <f>'Form RE&amp;I Page 1'!D25</f>
        <v>2063613</v>
      </c>
      <c r="E17" s="11">
        <f>'Form RE&amp;I Page 1'!E25</f>
        <v>4825976.3539099991</v>
      </c>
      <c r="F17" s="11">
        <f>'Form RE&amp;I Page 1'!F25</f>
        <v>5723772</v>
      </c>
    </row>
    <row r="18" spans="1:7" s="1" customFormat="1" ht="12" customHeight="1" x14ac:dyDescent="0.2">
      <c r="A18" s="16" t="s">
        <v>67</v>
      </c>
      <c r="B18" s="25">
        <v>49</v>
      </c>
      <c r="C18" s="14">
        <v>-454989</v>
      </c>
      <c r="D18" s="14">
        <v>-552849</v>
      </c>
      <c r="E18" s="14">
        <v>-851404</v>
      </c>
      <c r="F18" s="14">
        <v>-1640652</v>
      </c>
    </row>
    <row r="19" spans="1:7" s="1" customFormat="1" ht="12" customHeight="1" x14ac:dyDescent="0.2">
      <c r="A19" s="16" t="s">
        <v>68</v>
      </c>
      <c r="B19" s="25">
        <v>50</v>
      </c>
      <c r="C19" s="14">
        <v>-254753</v>
      </c>
      <c r="D19" s="14">
        <v>-221475</v>
      </c>
      <c r="E19" s="14">
        <v>-1010171</v>
      </c>
      <c r="F19" s="14">
        <v>-532644</v>
      </c>
    </row>
    <row r="20" spans="1:7" s="1" customFormat="1" ht="12" customHeight="1" x14ac:dyDescent="0.2">
      <c r="A20" s="16" t="s">
        <v>69</v>
      </c>
      <c r="B20" s="25">
        <v>51</v>
      </c>
      <c r="C20" s="14">
        <v>-5335</v>
      </c>
      <c r="D20" s="14">
        <v>-7871</v>
      </c>
      <c r="E20" s="14">
        <v>-11824</v>
      </c>
      <c r="F20" s="14">
        <v>-9919</v>
      </c>
    </row>
    <row r="21" spans="1:7" s="1" customFormat="1" ht="12" customHeight="1" x14ac:dyDescent="0.2">
      <c r="A21" s="16" t="s">
        <v>70</v>
      </c>
      <c r="B21" s="25">
        <v>52</v>
      </c>
      <c r="C21" s="40">
        <v>0</v>
      </c>
      <c r="D21" s="40">
        <v>0</v>
      </c>
      <c r="E21" s="40">
        <v>0</v>
      </c>
      <c r="F21" s="40">
        <v>0</v>
      </c>
    </row>
    <row r="22" spans="1:7" s="1" customFormat="1" ht="12" customHeight="1" x14ac:dyDescent="0.2">
      <c r="A22" s="16" t="s">
        <v>71</v>
      </c>
      <c r="B22" s="25">
        <v>53</v>
      </c>
      <c r="C22" s="11">
        <f>SUM(C17:C21)</f>
        <v>1125325.3539100001</v>
      </c>
      <c r="D22" s="11">
        <f>SUM(D17:D21)</f>
        <v>1281418</v>
      </c>
      <c r="E22" s="11">
        <f>SUM(E17:E21)</f>
        <v>2952577.3539099991</v>
      </c>
      <c r="F22" s="11">
        <f>SUM(F17:F21)</f>
        <v>3540557</v>
      </c>
    </row>
    <row r="23" spans="1:7" ht="18.75" customHeight="1" x14ac:dyDescent="0.2">
      <c r="A23" s="63" t="s">
        <v>47</v>
      </c>
      <c r="B23" s="64"/>
      <c r="C23" s="64"/>
      <c r="D23" s="64"/>
      <c r="E23" s="64"/>
      <c r="F23" s="64"/>
      <c r="G23" s="1"/>
    </row>
    <row r="24" spans="1:7" ht="18" customHeight="1" x14ac:dyDescent="0.2">
      <c r="A24" s="65" t="s">
        <v>48</v>
      </c>
      <c r="B24" s="48"/>
      <c r="C24" s="48"/>
      <c r="D24" s="48"/>
      <c r="E24" s="48"/>
      <c r="F24" s="48"/>
      <c r="G24" s="1"/>
    </row>
    <row r="25" spans="1:7" ht="66" customHeight="1" x14ac:dyDescent="0.2">
      <c r="A25" s="66" t="s">
        <v>85</v>
      </c>
      <c r="B25" s="67"/>
      <c r="C25" s="67"/>
      <c r="D25" s="67"/>
      <c r="E25" s="67"/>
      <c r="F25" s="67"/>
      <c r="G25" s="1"/>
    </row>
    <row r="26" spans="1:7" x14ac:dyDescent="0.2">
      <c r="A26" s="27"/>
      <c r="B26" s="27"/>
      <c r="C26" s="27"/>
      <c r="D26" s="27"/>
      <c r="E26" s="27"/>
      <c r="F26" s="27"/>
      <c r="G26" s="1"/>
    </row>
    <row r="27" spans="1:7" x14ac:dyDescent="0.2">
      <c r="A27" s="68" t="s">
        <v>0</v>
      </c>
      <c r="B27" s="69"/>
      <c r="C27" s="69"/>
      <c r="D27" s="69"/>
      <c r="E27" s="69"/>
      <c r="F27" s="70"/>
      <c r="G27" s="1"/>
    </row>
    <row r="28" spans="1:7" ht="27" customHeight="1" x14ac:dyDescent="0.2">
      <c r="A28" s="71" t="s">
        <v>72</v>
      </c>
      <c r="B28" s="67"/>
      <c r="C28" s="67"/>
      <c r="D28" s="67"/>
      <c r="E28" s="67"/>
      <c r="F28" s="72"/>
      <c r="G28" s="1"/>
    </row>
    <row r="29" spans="1:7" s="7" customFormat="1" ht="16.5" customHeight="1" x14ac:dyDescent="0.2">
      <c r="A29" s="30" t="s">
        <v>82</v>
      </c>
      <c r="B29" s="35"/>
      <c r="C29" s="35"/>
      <c r="D29" s="35"/>
      <c r="E29" s="35"/>
      <c r="F29" s="31"/>
    </row>
    <row r="30" spans="1:7" s="7" customFormat="1" ht="15.75" customHeight="1" x14ac:dyDescent="0.2">
      <c r="A30" s="30" t="s">
        <v>76</v>
      </c>
      <c r="B30" s="35"/>
      <c r="C30" s="35"/>
      <c r="D30" s="35"/>
      <c r="E30" s="35"/>
      <c r="F30" s="31"/>
    </row>
    <row r="31" spans="1:7" s="2" customFormat="1" ht="20.25" customHeight="1" x14ac:dyDescent="0.2">
      <c r="A31" s="32" t="s">
        <v>89</v>
      </c>
      <c r="B31" s="58" t="s">
        <v>83</v>
      </c>
      <c r="C31" s="58"/>
      <c r="D31" s="58"/>
      <c r="E31" s="58"/>
      <c r="F31" s="59"/>
    </row>
    <row r="32" spans="1:7" s="39" customFormat="1" ht="18" customHeight="1" x14ac:dyDescent="0.2">
      <c r="A32" s="54" t="s">
        <v>90</v>
      </c>
      <c r="B32" s="55"/>
      <c r="C32" s="55"/>
      <c r="D32" s="55"/>
      <c r="E32" s="55"/>
      <c r="F32" s="55"/>
    </row>
    <row r="34" spans="1:4" x14ac:dyDescent="0.2">
      <c r="D34" s="2"/>
    </row>
    <row r="35" spans="1:4" x14ac:dyDescent="0.2">
      <c r="A35" s="4"/>
    </row>
    <row r="36" spans="1:4" x14ac:dyDescent="0.2">
      <c r="A36" s="4"/>
    </row>
    <row r="37" spans="1:4" x14ac:dyDescent="0.2">
      <c r="A37" s="5"/>
      <c r="B37" s="5"/>
      <c r="C37" s="5"/>
    </row>
    <row r="38" spans="1:4" x14ac:dyDescent="0.2">
      <c r="A38" s="5"/>
      <c r="B38" s="4"/>
    </row>
  </sheetData>
  <mergeCells count="13">
    <mergeCell ref="A32:F32"/>
    <mergeCell ref="B1:C1"/>
    <mergeCell ref="D1:E1"/>
    <mergeCell ref="B31:F31"/>
    <mergeCell ref="A2:A3"/>
    <mergeCell ref="B2:B3"/>
    <mergeCell ref="C2:D2"/>
    <mergeCell ref="E2:F2"/>
    <mergeCell ref="A23:F23"/>
    <mergeCell ref="A24:F24"/>
    <mergeCell ref="A25:F25"/>
    <mergeCell ref="A27:F27"/>
    <mergeCell ref="A28:F28"/>
  </mergeCells>
  <pageMargins left="0.7" right="0.7" top="0.75" bottom="0.75" header="0.3" footer="0.3"/>
  <pageSetup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RE&amp;I Page 1</vt:lpstr>
      <vt:lpstr>Form RE&amp;I Page 2</vt:lpstr>
      <vt:lpstr>'Form RE&amp;I Page 1'!Print_Area</vt:lpstr>
      <vt:lpstr>'Form RE&amp;I Page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Government of the United States</cp:lastModifiedBy>
  <cp:lastPrinted>2016-07-28T21:31:34Z</cp:lastPrinted>
  <dcterms:created xsi:type="dcterms:W3CDTF">2012-12-18T14:52:16Z</dcterms:created>
  <dcterms:modified xsi:type="dcterms:W3CDTF">2016-10-31T18:05:14Z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1Q15 RE&amp;I REPORT - Internal.xlsx</vt:lpwstr>
  </property>
  <property fmtid="{D5CDD505-2E9C-101B-9397-08002B2CF9AE}" pid="3" name="SV_QUERY_LIST_4F35BF76-6C0D-4D9B-82B2-816C12CF3733">
    <vt:lpwstr>empty_477D106A-C0D6-4607-AEBD-E2C9D60EA279</vt:lpwstr>
  </property>
</Properties>
</file>