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wntfilp005\apps\Finance\CorporateACCG\AAR &amp; STB Reporting\REI\REI 2017\Q2\"/>
    </mc:Choice>
  </mc:AlternateContent>
  <bookViews>
    <workbookView xWindow="120" yWindow="375" windowWidth="15600" windowHeight="10335"/>
  </bookViews>
  <sheets>
    <sheet name="Form RE&amp;I Page 1" sheetId="1" r:id="rId1"/>
    <sheet name="Form RE&amp;I Page 2" sheetId="2" r:id="rId2"/>
  </sheets>
  <definedNames>
    <definedName name="_xlnm.Print_Area" localSheetId="0">'Form RE&amp;I Page 1'!$A$1:$F$43</definedName>
    <definedName name="_xlnm.Print_Area" localSheetId="1">'Form RE&amp;I Page 2'!$A$1:$F$36</definedName>
  </definedNames>
  <calcPr calcId="152511"/>
</workbook>
</file>

<file path=xl/calcChain.xml><?xml version="1.0" encoding="utf-8"?>
<calcChain xmlns="http://schemas.openxmlformats.org/spreadsheetml/2006/main">
  <c r="F39" i="1" l="1"/>
  <c r="E39" i="1"/>
  <c r="D39" i="1"/>
  <c r="C39" i="1"/>
  <c r="D29" i="1" l="1"/>
  <c r="D35" i="1"/>
  <c r="D14" i="1"/>
  <c r="D20" i="1"/>
  <c r="D17" i="1"/>
  <c r="D24" i="1" l="1"/>
  <c r="D25" i="1" s="1"/>
  <c r="D21" i="2" l="1"/>
  <c r="D31" i="1"/>
  <c r="D36" i="1" s="1"/>
  <c r="D42" i="1" s="1"/>
  <c r="D6" i="2" s="1"/>
  <c r="D11" i="2" s="1"/>
  <c r="D13" i="2" s="1"/>
  <c r="F35" i="1" l="1"/>
  <c r="F29" i="1"/>
  <c r="F17" i="1"/>
  <c r="F14" i="1" l="1"/>
  <c r="F20" i="1"/>
  <c r="F24" i="1" s="1"/>
  <c r="F25" i="1" s="1"/>
  <c r="F21" i="2" l="1"/>
  <c r="F31" i="1"/>
  <c r="F36" i="1" s="1"/>
  <c r="F42" i="1" s="1"/>
  <c r="F6" i="2" s="1"/>
  <c r="F11" i="2" s="1"/>
  <c r="F13" i="2" s="1"/>
  <c r="C29" i="1" l="1"/>
  <c r="E29" i="1" l="1"/>
  <c r="D26" i="2" l="1"/>
  <c r="F26" i="2" l="1"/>
  <c r="C35" i="1" l="1"/>
  <c r="E35" i="1"/>
  <c r="E14" i="1" l="1"/>
  <c r="C14" i="1" l="1"/>
  <c r="C17" i="1" l="1"/>
  <c r="E17" i="1"/>
  <c r="C20" i="1" l="1"/>
  <c r="E20" i="1"/>
  <c r="C24" i="1" l="1"/>
  <c r="C25" i="1" s="1"/>
  <c r="E24" i="1" l="1"/>
  <c r="E25" i="1" s="1"/>
  <c r="C21" i="2"/>
  <c r="C26" i="2" s="1"/>
  <c r="C31" i="1"/>
  <c r="C36" i="1" s="1"/>
  <c r="C42" i="1" s="1"/>
  <c r="C6" i="2" s="1"/>
  <c r="C11" i="2" s="1"/>
  <c r="C13" i="2" s="1"/>
  <c r="E21" i="2" l="1"/>
  <c r="E26" i="2" s="1"/>
  <c r="E31" i="1"/>
  <c r="E36" i="1" s="1"/>
  <c r="E42" i="1" s="1"/>
  <c r="E6" i="2" s="1"/>
  <c r="E11" i="2" s="1"/>
  <c r="E13" i="2" s="1"/>
</calcChain>
</file>

<file path=xl/sharedStrings.xml><?xml version="1.0" encoding="utf-8"?>
<sst xmlns="http://schemas.openxmlformats.org/spreadsheetml/2006/main" count="114" uniqueCount="97">
  <si>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</si>
  <si>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</si>
  <si>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</si>
  <si>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</si>
  <si>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</si>
  <si>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</si>
  <si>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</si>
  <si>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</si>
  <si>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</si>
  <si>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</si>
  <si>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</si>
  <si>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</si>
  <si>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</si>
  <si>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</si>
  <si>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</si>
  <si>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</si>
  <si>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</si>
  <si>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</si>
  <si>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</si>
  <si>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</si>
  <si>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</si>
  <si>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</si>
  <si>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</si>
  <si>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</si>
  <si>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</si>
  <si>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</si>
  <si>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</si>
  <si>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</si>
  <si>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</si>
  <si>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</si>
  <si>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</si>
  <si>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</si>
  <si>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</si>
  <si>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</si>
  <si>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</si>
  <si>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</si>
  <si>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</si>
  <si>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</si>
  <si>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</si>
  <si>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</si>
  <si>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</si>
  <si>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</si>
  <si>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</si>
  <si>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</si>
  <si>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</si>
  <si>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</si>
  <si>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</si>
  <si>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</si>
  <si>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</si>
  <si>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</si>
  <si>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</si>
  <si>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</si>
  <si>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</si>
  <si>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</si>
  <si>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</si>
  <si>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</si>
  <si>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</si>
  <si>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</si>
  <si>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</si>
  <si>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</si>
  <si>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</si>
  <si>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</si>
  <si>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</si>
  <si>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</si>
  <si>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</si>
  <si>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</si>
  <si>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</si>
  <si>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</si>
  <si>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</si>
  <si>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</si>
  <si>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</si>
  <si>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</si>
  <si>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</si>
  <si>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</si>
  <si>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</si>
  <si>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     </t>
    </r>
    <r>
      <rPr>
        <b/>
        <sz val="7"/>
        <rFont val="Times New Roman"/>
        <family val="1"/>
      </rPr>
      <t xml:space="preserve">Net Income (Loss) </t>
    </r>
    <r>
      <rPr>
        <sz val="7"/>
        <rFont val="Times New Roman"/>
        <family val="1"/>
      </rPr>
      <t>(1)</t>
    </r>
  </si>
  <si>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</si>
  <si>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</si>
  <si>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</si>
  <si>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r>
      <t xml:space="preserve">Name (Printed) </t>
    </r>
    <r>
      <rPr>
        <u/>
        <sz val="6"/>
        <rFont val="Arial"/>
        <family val="34"/>
      </rPr>
      <t>        </t>
    </r>
    <r>
      <rPr>
        <u/>
        <sz val="6"/>
        <rFont val="Arial"/>
        <family val="2"/>
      </rPr>
      <t>Mark Bracker</t>
    </r>
    <r>
      <rPr>
        <u/>
        <sz val="6"/>
        <rFont val="Arial"/>
        <family val="34"/>
      </rPr>
      <t xml:space="preserve">                                                                                                              </t>
    </r>
  </si>
  <si>
    <r>
      <t>Telephone Number   </t>
    </r>
    <r>
      <rPr>
        <u/>
        <sz val="7"/>
        <color rgb="FF000000"/>
        <rFont val="Times New Roman"/>
        <family val="1"/>
      </rPr>
      <t> (817) 352-4854                                                                                             </t>
    </r>
  </si>
  <si>
    <t>Expiration Date 10-31-2018</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</si>
  <si>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</si>
  <si>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Total Way and Structures</t>
  </si>
  <si>
    <r>
      <t xml:space="preserve">Year </t>
    </r>
    <r>
      <rPr>
        <u/>
        <sz val="7"/>
        <color rgb="FF000000"/>
        <rFont val="Times New Roman"/>
        <family val="1"/>
      </rPr>
      <t xml:space="preserve">         2017             </t>
    </r>
  </si>
  <si>
    <t>(1) Certain items have been reclassified to conform with the current year presentation.</t>
  </si>
  <si>
    <t>All Other Way and Structure Accounts</t>
  </si>
  <si>
    <r>
      <t xml:space="preserve">Date of Report </t>
    </r>
    <r>
      <rPr>
        <u/>
        <sz val="7"/>
        <color rgb="FF000000"/>
        <rFont val="Times New Roman"/>
        <family val="1"/>
      </rPr>
      <t xml:space="preserve">             June 30, 2017                             </t>
    </r>
  </si>
  <si>
    <r>
      <t xml:space="preserve">Quarter </t>
    </r>
    <r>
      <rPr>
        <u/>
        <sz val="7"/>
        <color rgb="FF000000"/>
        <rFont val="Times New Roman"/>
        <family val="1"/>
      </rPr>
      <t xml:space="preserve">      2nd         </t>
    </r>
  </si>
  <si>
    <r>
      <t xml:space="preserve">Date </t>
    </r>
    <r>
      <rPr>
        <u/>
        <sz val="6"/>
        <rFont val="Arial"/>
        <family val="34"/>
      </rPr>
      <t>    July 28, 2017         </t>
    </r>
    <r>
      <rPr>
        <sz val="6"/>
        <rFont val="Arial"/>
        <family val="34"/>
      </rPr>
      <t xml:space="preserve">     Signature </t>
    </r>
    <r>
      <rPr>
        <u/>
        <sz val="6"/>
        <rFont val="Arial"/>
        <family val="34"/>
      </rPr>
      <t>            /s/Mark R. Bracker                                                               </t>
    </r>
    <r>
      <rPr>
        <sz val="6"/>
        <rFont val="Arial"/>
        <family val="34"/>
      </rPr>
      <t xml:space="preserve">                           </t>
    </r>
  </si>
  <si>
    <r>
      <t xml:space="preserve">Quarter   </t>
    </r>
    <r>
      <rPr>
        <u/>
        <sz val="7"/>
        <color rgb="FF000000"/>
        <rFont val="Times New Roman"/>
        <family val="1"/>
      </rPr>
      <t xml:space="preserve">             2nd                         </t>
    </r>
  </si>
  <si>
    <t>Less:  Net Income attributable to non-controlling interest</t>
  </si>
  <si>
    <t>Net Income attributable to reporting railroad</t>
  </si>
  <si>
    <t>Basic Earnings Per Share</t>
  </si>
  <si>
    <t>Diluted Earnings Per Share</t>
  </si>
  <si>
    <t>N/A</t>
  </si>
  <si>
    <t>Other Deductions (Account 546)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</si>
</sst>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4"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color rgb="FF0000FF"/>
      <name val="Times New Roman"/>
      <family val="1"/>
    </font>
    <font>
      <b/>
      <u/>
      <sz val="7"/>
      <name val="Arial"/>
      <family val="2"/>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s>
  <cellStyleXfs count="3">
    <xf numFmtId="0" fontId="0" fillId="0" borderId="0"/>
    <xf numFmtId="9" fontId="18" fillId="0" borderId="0" applyFont="0" applyFill="0" applyBorder="0" applyAlignment="0" applyProtection="0"/>
    <xf numFmtId="43" fontId="23" fillId="0" borderId="0" applyFont="0" applyFill="0" applyBorder="0" applyAlignment="0" applyProtection="0"/>
  </cellStyleXfs>
  <cellXfs count="74">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6" fillId="0" borderId="0" xfId="0" applyFont="1" applyFill="1" applyBorder="1" applyAlignment="1">
      <alignment horizontal="righ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37" fontId="20" fillId="0" borderId="1" xfId="0" applyNumberFormat="1" applyFont="1" applyFill="1" applyBorder="1" applyAlignment="1">
      <alignment horizontal="right" wrapText="1"/>
    </xf>
    <xf numFmtId="37" fontId="20" fillId="0" borderId="1" xfId="0" applyNumberFormat="1" applyFont="1" applyFill="1" applyBorder="1" applyAlignment="1">
      <alignment wrapText="1"/>
    </xf>
    <xf numFmtId="0" fontId="19" fillId="0" borderId="0" xfId="0" applyFont="1" applyFill="1" applyBorder="1" applyAlignment="1">
      <alignment horizontal="left" vertical="top"/>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4" fillId="0" borderId="0" xfId="0" applyFont="1" applyFill="1" applyBorder="1" applyAlignment="1">
      <alignment vertical="top"/>
    </xf>
    <xf numFmtId="0" fontId="12" fillId="0" borderId="0" xfId="0" applyFont="1" applyFill="1" applyBorder="1" applyAlignment="1">
      <alignment horizontal="left" vertical="top"/>
    </xf>
    <xf numFmtId="0" fontId="2" fillId="0" borderId="10" xfId="0" applyFont="1" applyFill="1" applyBorder="1" applyAlignment="1">
      <alignment horizontal="left" vertical="top"/>
    </xf>
    <xf numFmtId="0" fontId="0" fillId="0" borderId="11" xfId="0" applyFill="1" applyBorder="1" applyAlignment="1">
      <alignment horizontal="left" vertical="top"/>
    </xf>
    <xf numFmtId="0" fontId="5" fillId="0" borderId="15" xfId="0" applyFont="1" applyFill="1" applyBorder="1" applyAlignment="1">
      <alignment horizontal="center" vertical="top" wrapText="1"/>
    </xf>
    <xf numFmtId="0" fontId="0" fillId="3" borderId="0" xfId="0" applyFill="1" applyBorder="1" applyAlignment="1">
      <alignment horizontal="left"/>
    </xf>
    <xf numFmtId="43" fontId="19" fillId="0" borderId="3" xfId="2" applyFont="1" applyFill="1" applyBorder="1" applyAlignment="1">
      <alignment horizontal="right" wrapText="1"/>
    </xf>
    <xf numFmtId="165" fontId="0" fillId="2" borderId="0" xfId="2" applyNumberFormat="1" applyFont="1" applyFill="1" applyBorder="1" applyAlignment="1">
      <alignment horizontal="left" vertical="top"/>
    </xf>
    <xf numFmtId="165" fontId="19" fillId="0" borderId="3" xfId="2" applyNumberFormat="1" applyFont="1" applyFill="1" applyBorder="1" applyAlignment="1">
      <alignment horizontal="right" wrapText="1"/>
    </xf>
    <xf numFmtId="0" fontId="2" fillId="0" borderId="12" xfId="0" applyFont="1" applyFill="1" applyBorder="1" applyAlignment="1">
      <alignment horizontal="left"/>
    </xf>
    <xf numFmtId="0" fontId="5" fillId="0" borderId="17" xfId="0" applyFont="1" applyFill="1" applyBorder="1" applyAlignment="1">
      <alignment horizontal="left" vertical="top" wrapText="1"/>
    </xf>
    <xf numFmtId="164" fontId="5" fillId="2" borderId="1" xfId="0" applyNumberFormat="1" applyFont="1" applyFill="1" applyBorder="1" applyAlignment="1">
      <alignment horizontal="center" wrapText="1"/>
    </xf>
    <xf numFmtId="0" fontId="19" fillId="0" borderId="17"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2" fillId="0" borderId="0" xfId="0" applyFont="1" applyFill="1" applyBorder="1" applyAlignment="1">
      <alignment horizontal="left" wrapText="1"/>
    </xf>
    <xf numFmtId="0" fontId="22" fillId="0" borderId="0" xfId="0" applyFont="1" applyFill="1" applyBorder="1" applyAlignment="1">
      <alignment horizontal="left" wrapText="1"/>
    </xf>
    <xf numFmtId="0" fontId="5" fillId="0" borderId="5" xfId="0" applyFont="1" applyFill="1" applyBorder="1" applyAlignment="1">
      <alignment horizontal="left" vertical="top"/>
    </xf>
    <xf numFmtId="0" fontId="4" fillId="0" borderId="5" xfId="0" applyFont="1" applyFill="1" applyBorder="1" applyAlignment="1">
      <alignment horizontal="left" vertical="top"/>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5" xfId="0" applyFont="1" applyFill="1" applyBorder="1" applyAlignment="1">
      <alignment horizontal="center" vertical="center" wrapText="1"/>
    </xf>
    <xf numFmtId="0" fontId="1" fillId="0" borderId="6" xfId="0" applyFont="1" applyFill="1" applyBorder="1" applyAlignment="1">
      <alignment horizontal="left" vertical="center"/>
    </xf>
    <xf numFmtId="0" fontId="0" fillId="0" borderId="6"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2" fillId="0" borderId="10" xfId="0" applyFont="1" applyFill="1" applyBorder="1" applyAlignment="1">
      <alignment horizontal="left" vertical="top" wrapText="1"/>
    </xf>
    <xf numFmtId="0" fontId="0" fillId="0" borderId="11" xfId="0" applyFill="1" applyBorder="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view="pageBreakPreview" zoomScale="110" zoomScaleNormal="100" zoomScaleSheetLayoutView="110" workbookViewId="0">
      <pane xSplit="2" ySplit="8" topLeftCell="C9" activePane="bottomRight" state="frozen"/>
      <selection activeCell="A5" sqref="A5"/>
      <selection pane="topRight" activeCell="A5" sqref="A5"/>
      <selection pane="bottomLeft" activeCell="A5" sqref="A5"/>
      <selection pane="bottomRight" activeCell="C9" sqref="C9"/>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s="26" customFormat="1" ht="12" customHeight="1" x14ac:dyDescent="0.2">
      <c r="A1" s="48" t="s">
        <v>34</v>
      </c>
      <c r="B1" s="49"/>
      <c r="C1" s="49"/>
      <c r="D1" s="49"/>
      <c r="E1" s="53" t="s">
        <v>35</v>
      </c>
      <c r="F1" s="49"/>
    </row>
    <row r="2" spans="1:8" s="26" customFormat="1" ht="12" customHeight="1" x14ac:dyDescent="0.2">
      <c r="A2" s="48" t="s">
        <v>36</v>
      </c>
      <c r="B2" s="49"/>
      <c r="C2" s="49"/>
      <c r="D2" s="49"/>
      <c r="E2" s="53" t="s">
        <v>37</v>
      </c>
      <c r="F2" s="54"/>
    </row>
    <row r="3" spans="1:8" s="26" customFormat="1" ht="17.25" customHeight="1" x14ac:dyDescent="0.2">
      <c r="A3" s="8"/>
      <c r="B3" s="28"/>
      <c r="C3" s="28"/>
      <c r="D3" s="28"/>
      <c r="E3" s="53" t="s">
        <v>81</v>
      </c>
      <c r="F3" s="54"/>
    </row>
    <row r="4" spans="1:8" s="26" customFormat="1" ht="21" customHeight="1" x14ac:dyDescent="0.2">
      <c r="A4" s="28"/>
      <c r="B4" s="28"/>
      <c r="C4" s="28"/>
      <c r="D4" s="28"/>
      <c r="E4" s="29" t="s">
        <v>38</v>
      </c>
      <c r="F4" s="28"/>
      <c r="H4" s="30"/>
    </row>
    <row r="5" spans="1:8" s="26" customFormat="1" ht="17.25" customHeight="1" x14ac:dyDescent="0.2">
      <c r="A5" s="25" t="s">
        <v>76</v>
      </c>
      <c r="B5" s="28"/>
      <c r="C5" s="50" t="s">
        <v>87</v>
      </c>
      <c r="D5" s="51"/>
      <c r="E5" s="51"/>
      <c r="F5" s="51"/>
    </row>
    <row r="6" spans="1:8" s="26" customFormat="1" ht="12" customHeight="1" x14ac:dyDescent="0.2">
      <c r="A6" s="28"/>
      <c r="B6" s="28"/>
      <c r="C6" s="27" t="s">
        <v>88</v>
      </c>
      <c r="D6" s="27" t="s">
        <v>84</v>
      </c>
      <c r="E6" s="52" t="s">
        <v>77</v>
      </c>
      <c r="F6" s="49"/>
    </row>
    <row r="7" spans="1:8" s="26" customFormat="1" ht="12" customHeight="1" x14ac:dyDescent="0.2">
      <c r="A7" s="43" t="s">
        <v>1</v>
      </c>
      <c r="B7" s="45" t="s">
        <v>2</v>
      </c>
      <c r="C7" s="47" t="s">
        <v>3</v>
      </c>
      <c r="D7" s="47"/>
      <c r="E7" s="47" t="s">
        <v>4</v>
      </c>
      <c r="F7" s="47"/>
    </row>
    <row r="8" spans="1:8" s="26" customFormat="1" ht="20.25" customHeight="1" x14ac:dyDescent="0.2">
      <c r="A8" s="44"/>
      <c r="B8" s="46"/>
      <c r="C8" s="24" t="s">
        <v>5</v>
      </c>
      <c r="D8" s="24" t="s">
        <v>6</v>
      </c>
      <c r="E8" s="24" t="s">
        <v>7</v>
      </c>
      <c r="F8" s="24" t="s">
        <v>8</v>
      </c>
    </row>
    <row r="9" spans="1:8" ht="18.75" customHeight="1" x14ac:dyDescent="0.2">
      <c r="A9" s="15" t="s">
        <v>39</v>
      </c>
      <c r="B9" s="16">
        <v>1</v>
      </c>
      <c r="C9" s="10">
        <v>5097443</v>
      </c>
      <c r="D9" s="10">
        <v>4449367</v>
      </c>
      <c r="E9" s="10">
        <v>10160430</v>
      </c>
      <c r="F9" s="10">
        <v>9088825</v>
      </c>
    </row>
    <row r="10" spans="1:8" ht="12" customHeight="1" x14ac:dyDescent="0.2">
      <c r="A10" s="15" t="s">
        <v>9</v>
      </c>
      <c r="B10" s="17">
        <v>2</v>
      </c>
      <c r="C10" s="36">
        <v>0</v>
      </c>
      <c r="D10" s="36">
        <v>0</v>
      </c>
      <c r="E10" s="36">
        <v>0</v>
      </c>
      <c r="F10" s="36">
        <v>0</v>
      </c>
      <c r="G10" s="7"/>
    </row>
    <row r="11" spans="1:8" ht="12" customHeight="1" x14ac:dyDescent="0.2">
      <c r="A11" s="15" t="s">
        <v>10</v>
      </c>
      <c r="B11" s="17">
        <v>3</v>
      </c>
      <c r="C11" s="36">
        <v>0</v>
      </c>
      <c r="D11" s="36">
        <v>0</v>
      </c>
      <c r="E11" s="36">
        <v>0</v>
      </c>
      <c r="F11" s="36">
        <v>0</v>
      </c>
      <c r="G11" s="7"/>
    </row>
    <row r="12" spans="1:8" ht="12" customHeight="1" x14ac:dyDescent="0.2">
      <c r="A12" s="15" t="s">
        <v>11</v>
      </c>
      <c r="B12" s="17">
        <v>4</v>
      </c>
      <c r="C12" s="10">
        <v>88503</v>
      </c>
      <c r="D12" s="10">
        <v>84770</v>
      </c>
      <c r="E12" s="10">
        <v>161555</v>
      </c>
      <c r="F12" s="10">
        <v>169757</v>
      </c>
      <c r="G12" s="7"/>
    </row>
    <row r="13" spans="1:8" ht="12" customHeight="1" x14ac:dyDescent="0.2">
      <c r="A13" s="15" t="s">
        <v>12</v>
      </c>
      <c r="B13" s="17">
        <v>5</v>
      </c>
      <c r="C13" s="10">
        <v>2229</v>
      </c>
      <c r="D13" s="10">
        <v>1843</v>
      </c>
      <c r="E13" s="10">
        <v>4435</v>
      </c>
      <c r="F13" s="10">
        <v>3999</v>
      </c>
      <c r="G13" s="7"/>
    </row>
    <row r="14" spans="1:8" ht="12" customHeight="1" x14ac:dyDescent="0.2">
      <c r="A14" s="15" t="s">
        <v>13</v>
      </c>
      <c r="B14" s="17">
        <v>6</v>
      </c>
      <c r="C14" s="11">
        <f>SUM(C9:C13)</f>
        <v>5188175</v>
      </c>
      <c r="D14" s="11">
        <f>SUM(D9:D13)</f>
        <v>4535980</v>
      </c>
      <c r="E14" s="11">
        <f>SUM(E9:E13)</f>
        <v>10326420</v>
      </c>
      <c r="F14" s="11">
        <f>SUM(F9:F13)</f>
        <v>9262581</v>
      </c>
      <c r="G14" s="7"/>
    </row>
    <row r="15" spans="1:8" ht="18.75" customHeight="1" x14ac:dyDescent="0.2">
      <c r="A15" s="18" t="s">
        <v>40</v>
      </c>
      <c r="B15" s="16">
        <v>7</v>
      </c>
      <c r="C15" s="10">
        <v>388084</v>
      </c>
      <c r="D15" s="10">
        <v>322739</v>
      </c>
      <c r="E15" s="10">
        <v>762880</v>
      </c>
      <c r="F15" s="10">
        <v>644336</v>
      </c>
      <c r="G15" s="7"/>
    </row>
    <row r="16" spans="1:8" ht="12" customHeight="1" x14ac:dyDescent="0.2">
      <c r="A16" s="18" t="s">
        <v>86</v>
      </c>
      <c r="B16" s="17">
        <v>8</v>
      </c>
      <c r="C16" s="10">
        <v>327016</v>
      </c>
      <c r="D16" s="10">
        <v>305595</v>
      </c>
      <c r="E16" s="10">
        <v>704992</v>
      </c>
      <c r="F16" s="10">
        <v>652433</v>
      </c>
      <c r="G16" s="7"/>
    </row>
    <row r="17" spans="1:10" ht="12" customHeight="1" x14ac:dyDescent="0.2">
      <c r="A17" s="18" t="s">
        <v>83</v>
      </c>
      <c r="B17" s="17">
        <v>9</v>
      </c>
      <c r="C17" s="11">
        <f>SUM(C15:C16)</f>
        <v>715100</v>
      </c>
      <c r="D17" s="11">
        <f>SUM(D15:D16)</f>
        <v>628334</v>
      </c>
      <c r="E17" s="11">
        <f>SUM(E15:E16)</f>
        <v>1467872</v>
      </c>
      <c r="F17" s="11">
        <f>SUM(F15:F16)</f>
        <v>1296769</v>
      </c>
      <c r="G17" s="7"/>
    </row>
    <row r="18" spans="1:10" ht="12" customHeight="1" x14ac:dyDescent="0.2">
      <c r="A18" s="15" t="s">
        <v>14</v>
      </c>
      <c r="B18" s="17">
        <v>10</v>
      </c>
      <c r="C18" s="10">
        <v>180650</v>
      </c>
      <c r="D18" s="10">
        <v>178744</v>
      </c>
      <c r="E18" s="10">
        <v>363813</v>
      </c>
      <c r="F18" s="10">
        <v>356359</v>
      </c>
      <c r="G18" s="7"/>
    </row>
    <row r="19" spans="1:10" ht="12" customHeight="1" x14ac:dyDescent="0.2">
      <c r="A19" s="15" t="s">
        <v>15</v>
      </c>
      <c r="B19" s="17">
        <v>11</v>
      </c>
      <c r="C19" s="10">
        <v>510973</v>
      </c>
      <c r="D19" s="10">
        <v>479027</v>
      </c>
      <c r="E19" s="10">
        <v>1053340</v>
      </c>
      <c r="F19" s="10">
        <v>1014131</v>
      </c>
      <c r="G19" s="7"/>
    </row>
    <row r="20" spans="1:10" ht="12" customHeight="1" x14ac:dyDescent="0.2">
      <c r="A20" s="15" t="s">
        <v>16</v>
      </c>
      <c r="B20" s="17">
        <v>12</v>
      </c>
      <c r="C20" s="11">
        <f>SUM(C18:C19)</f>
        <v>691623</v>
      </c>
      <c r="D20" s="11">
        <f>SUM(D18:D19)</f>
        <v>657771</v>
      </c>
      <c r="E20" s="11">
        <f>SUM(E18:E19)</f>
        <v>1417153</v>
      </c>
      <c r="F20" s="11">
        <f>SUM(F18:F19)</f>
        <v>1370490</v>
      </c>
      <c r="G20" s="7"/>
    </row>
    <row r="21" spans="1:10" ht="12" customHeight="1" x14ac:dyDescent="0.2">
      <c r="A21" s="15" t="s">
        <v>17</v>
      </c>
      <c r="B21" s="17">
        <v>13</v>
      </c>
      <c r="C21" s="10">
        <v>1581075</v>
      </c>
      <c r="D21" s="10">
        <v>1329784</v>
      </c>
      <c r="E21" s="10">
        <v>3209420</v>
      </c>
      <c r="F21" s="10">
        <v>2669920</v>
      </c>
      <c r="G21" s="7"/>
    </row>
    <row r="22" spans="1:10" ht="12" customHeight="1" x14ac:dyDescent="0.2">
      <c r="A22" s="15" t="s">
        <v>18</v>
      </c>
      <c r="B22" s="17">
        <v>14</v>
      </c>
      <c r="C22" s="10">
        <v>158012</v>
      </c>
      <c r="D22" s="10">
        <v>156339</v>
      </c>
      <c r="E22" s="10">
        <v>322305</v>
      </c>
      <c r="F22" s="10">
        <v>321942</v>
      </c>
      <c r="G22" s="7"/>
    </row>
    <row r="23" spans="1:10" ht="12" customHeight="1" x14ac:dyDescent="0.2">
      <c r="A23" s="15" t="s">
        <v>19</v>
      </c>
      <c r="B23" s="17">
        <v>15</v>
      </c>
      <c r="C23" s="10">
        <v>287780</v>
      </c>
      <c r="D23" s="10">
        <v>288130</v>
      </c>
      <c r="E23" s="10">
        <v>584006</v>
      </c>
      <c r="F23" s="10">
        <v>617886</v>
      </c>
      <c r="G23" s="7"/>
    </row>
    <row r="24" spans="1:10" ht="12" customHeight="1" x14ac:dyDescent="0.2">
      <c r="A24" s="15" t="s">
        <v>20</v>
      </c>
      <c r="B24" s="17">
        <v>16</v>
      </c>
      <c r="C24" s="11">
        <f>SUM(C17,C20:C23)</f>
        <v>3433590</v>
      </c>
      <c r="D24" s="11">
        <f>SUM(D17,D20:D23)</f>
        <v>3060358</v>
      </c>
      <c r="E24" s="11">
        <f>SUM(E17,E20:E23)</f>
        <v>7000756</v>
      </c>
      <c r="F24" s="11">
        <f>SUM(F17,F20:F23)</f>
        <v>6277007</v>
      </c>
      <c r="G24" s="7"/>
    </row>
    <row r="25" spans="1:10" ht="21" customHeight="1" x14ac:dyDescent="0.2">
      <c r="A25" s="19" t="s">
        <v>41</v>
      </c>
      <c r="B25" s="16">
        <v>17</v>
      </c>
      <c r="C25" s="11">
        <f>C14-C24</f>
        <v>1754585</v>
      </c>
      <c r="D25" s="11">
        <f>D14-D24</f>
        <v>1475622</v>
      </c>
      <c r="E25" s="11">
        <f>E14-E24</f>
        <v>3325664</v>
      </c>
      <c r="F25" s="11">
        <f>F14-F24</f>
        <v>2985574</v>
      </c>
      <c r="G25" s="7"/>
    </row>
    <row r="26" spans="1:10" ht="12" customHeight="1" x14ac:dyDescent="0.2">
      <c r="A26" s="15" t="s">
        <v>21</v>
      </c>
      <c r="B26" s="17">
        <v>18</v>
      </c>
      <c r="C26" s="10">
        <v>87326</v>
      </c>
      <c r="D26" s="10">
        <v>53829</v>
      </c>
      <c r="E26" s="10">
        <v>168283</v>
      </c>
      <c r="F26" s="10">
        <v>105007</v>
      </c>
      <c r="G26" s="7"/>
    </row>
    <row r="27" spans="1:10" ht="12" customHeight="1" x14ac:dyDescent="0.2">
      <c r="A27" s="15" t="s">
        <v>22</v>
      </c>
      <c r="B27" s="16">
        <v>19</v>
      </c>
      <c r="C27" s="38">
        <v>2200</v>
      </c>
      <c r="D27" s="10">
        <v>2183</v>
      </c>
      <c r="E27" s="10">
        <v>4800</v>
      </c>
      <c r="F27" s="10">
        <v>3933</v>
      </c>
      <c r="G27" s="7"/>
    </row>
    <row r="28" spans="1:10" ht="12" customHeight="1" x14ac:dyDescent="0.2">
      <c r="A28" s="15" t="s">
        <v>23</v>
      </c>
      <c r="B28" s="17">
        <v>20</v>
      </c>
      <c r="C28" s="10">
        <v>7101</v>
      </c>
      <c r="D28" s="10">
        <v>1695</v>
      </c>
      <c r="E28" s="10">
        <v>9783</v>
      </c>
      <c r="F28" s="10">
        <v>519</v>
      </c>
      <c r="G28" s="7"/>
      <c r="H28" s="3"/>
      <c r="I28" s="3"/>
      <c r="J28" s="3"/>
    </row>
    <row r="29" spans="1:10" ht="12" customHeight="1" x14ac:dyDescent="0.2">
      <c r="A29" s="15" t="s">
        <v>24</v>
      </c>
      <c r="B29" s="17">
        <v>21</v>
      </c>
      <c r="C29" s="11">
        <f>SUM(C27:C28)</f>
        <v>9301</v>
      </c>
      <c r="D29" s="11">
        <f>SUM(D27:D28)</f>
        <v>3878</v>
      </c>
      <c r="E29" s="11">
        <f>SUM(E27:E28)</f>
        <v>14583</v>
      </c>
      <c r="F29" s="11">
        <f>SUM(F27:F28)</f>
        <v>4452</v>
      </c>
      <c r="G29" s="7"/>
    </row>
    <row r="30" spans="1:10" ht="12.75" customHeight="1" x14ac:dyDescent="0.2">
      <c r="A30" s="18" t="s">
        <v>43</v>
      </c>
      <c r="B30" s="16">
        <v>22</v>
      </c>
      <c r="C30" s="10">
        <v>2444</v>
      </c>
      <c r="D30" s="10">
        <v>3223</v>
      </c>
      <c r="E30" s="10">
        <v>4654</v>
      </c>
      <c r="F30" s="10">
        <v>8481</v>
      </c>
      <c r="G30" s="7"/>
    </row>
    <row r="31" spans="1:10" ht="12" customHeight="1" x14ac:dyDescent="0.2">
      <c r="A31" s="15" t="s">
        <v>25</v>
      </c>
      <c r="B31" s="17">
        <v>23</v>
      </c>
      <c r="C31" s="11">
        <f>C25+C26+C29-C30</f>
        <v>1848768</v>
      </c>
      <c r="D31" s="11">
        <f>D25+D26+D29-D30</f>
        <v>1530106</v>
      </c>
      <c r="E31" s="11">
        <f>E25+E26+E29-E30</f>
        <v>3503876</v>
      </c>
      <c r="F31" s="11">
        <f>F25+F26+F29-F30</f>
        <v>3086552</v>
      </c>
      <c r="G31" s="7"/>
    </row>
    <row r="32" spans="1:10" ht="18.75" customHeight="1" x14ac:dyDescent="0.2">
      <c r="A32" s="18" t="s">
        <v>42</v>
      </c>
      <c r="B32" s="16">
        <v>24</v>
      </c>
      <c r="C32" s="10">
        <v>8551</v>
      </c>
      <c r="D32" s="10">
        <v>10430</v>
      </c>
      <c r="E32" s="10">
        <v>17259</v>
      </c>
      <c r="F32" s="10">
        <v>21164</v>
      </c>
      <c r="G32" s="7"/>
    </row>
    <row r="33" spans="1:7" ht="12" customHeight="1" x14ac:dyDescent="0.2">
      <c r="A33" s="15" t="s">
        <v>26</v>
      </c>
      <c r="B33" s="17">
        <v>25</v>
      </c>
      <c r="C33" s="10">
        <v>1576</v>
      </c>
      <c r="D33" s="10">
        <v>3705</v>
      </c>
      <c r="E33" s="10">
        <v>3152</v>
      </c>
      <c r="F33" s="10">
        <v>5264</v>
      </c>
      <c r="G33" s="7"/>
    </row>
    <row r="34" spans="1:7" ht="12" customHeight="1" x14ac:dyDescent="0.2">
      <c r="A34" s="15" t="s">
        <v>27</v>
      </c>
      <c r="B34" s="17">
        <v>26</v>
      </c>
      <c r="C34" s="10">
        <v>514</v>
      </c>
      <c r="D34" s="10">
        <v>560</v>
      </c>
      <c r="E34" s="10">
        <v>1028</v>
      </c>
      <c r="F34" s="10">
        <v>1131</v>
      </c>
      <c r="G34" s="7"/>
    </row>
    <row r="35" spans="1:7" ht="12" customHeight="1" x14ac:dyDescent="0.2">
      <c r="A35" s="15" t="s">
        <v>28</v>
      </c>
      <c r="B35" s="17">
        <v>27</v>
      </c>
      <c r="C35" s="11">
        <f>SUM(C32:C34)</f>
        <v>10641</v>
      </c>
      <c r="D35" s="11">
        <f>SUM(D32:D34)</f>
        <v>14695</v>
      </c>
      <c r="E35" s="11">
        <f>SUM(E32:E34)</f>
        <v>21439</v>
      </c>
      <c r="F35" s="11">
        <f>SUM(F32:F34)</f>
        <v>27559</v>
      </c>
      <c r="G35" s="7"/>
    </row>
    <row r="36" spans="1:7" ht="18" customHeight="1" x14ac:dyDescent="0.2">
      <c r="A36" s="15" t="s">
        <v>78</v>
      </c>
      <c r="B36" s="20">
        <v>28</v>
      </c>
      <c r="C36" s="12">
        <f>C31-C35</f>
        <v>1838127</v>
      </c>
      <c r="D36" s="12">
        <f>D31-D35</f>
        <v>1515411</v>
      </c>
      <c r="E36" s="12">
        <f>E31-E35</f>
        <v>3482437</v>
      </c>
      <c r="F36" s="12">
        <f>F31-F35</f>
        <v>3058993</v>
      </c>
      <c r="G36" s="7"/>
    </row>
    <row r="37" spans="1:7" s="7" customFormat="1" x14ac:dyDescent="0.2">
      <c r="A37" s="18" t="s">
        <v>96</v>
      </c>
      <c r="B37" s="17">
        <v>29</v>
      </c>
      <c r="C37" s="36">
        <v>0</v>
      </c>
      <c r="D37" s="36">
        <v>0</v>
      </c>
      <c r="E37" s="36">
        <v>0</v>
      </c>
      <c r="F37" s="36">
        <v>0</v>
      </c>
    </row>
    <row r="38" spans="1:7" ht="12" customHeight="1" x14ac:dyDescent="0.2">
      <c r="A38" s="15" t="s">
        <v>29</v>
      </c>
      <c r="B38" s="17">
        <v>30</v>
      </c>
      <c r="C38" s="36">
        <v>0</v>
      </c>
      <c r="D38" s="36">
        <v>0</v>
      </c>
      <c r="E38" s="36">
        <v>0</v>
      </c>
      <c r="F38" s="36">
        <v>0</v>
      </c>
      <c r="G38" s="7"/>
    </row>
    <row r="39" spans="1:7" ht="12" customHeight="1" x14ac:dyDescent="0.2">
      <c r="A39" s="15" t="s">
        <v>30</v>
      </c>
      <c r="B39" s="17">
        <v>31</v>
      </c>
      <c r="C39" s="11">
        <f>C36-C37-C38</f>
        <v>1838127</v>
      </c>
      <c r="D39" s="11">
        <f t="shared" ref="D39:F39" si="0">D36-D37-D38</f>
        <v>1515411</v>
      </c>
      <c r="E39" s="11">
        <f t="shared" si="0"/>
        <v>3482437</v>
      </c>
      <c r="F39" s="11">
        <f t="shared" si="0"/>
        <v>3058993</v>
      </c>
      <c r="G39" s="7"/>
    </row>
    <row r="40" spans="1:7" ht="12" customHeight="1" x14ac:dyDescent="0.2">
      <c r="A40" s="15" t="s">
        <v>31</v>
      </c>
      <c r="B40" s="17">
        <v>32</v>
      </c>
      <c r="C40" s="10">
        <v>609206</v>
      </c>
      <c r="D40" s="10">
        <v>42187</v>
      </c>
      <c r="E40" s="10">
        <v>1090774</v>
      </c>
      <c r="F40" s="10">
        <v>396415</v>
      </c>
      <c r="G40" s="7"/>
    </row>
    <row r="41" spans="1:7" ht="12" customHeight="1" x14ac:dyDescent="0.2">
      <c r="A41" s="15" t="s">
        <v>32</v>
      </c>
      <c r="B41" s="17">
        <v>33</v>
      </c>
      <c r="C41" s="10">
        <v>88355</v>
      </c>
      <c r="D41" s="10">
        <v>528029</v>
      </c>
      <c r="E41" s="10">
        <v>226178</v>
      </c>
      <c r="F41" s="10">
        <v>755418</v>
      </c>
      <c r="G41" s="7"/>
    </row>
    <row r="42" spans="1:7" ht="12" customHeight="1" x14ac:dyDescent="0.2">
      <c r="A42" s="15" t="s">
        <v>33</v>
      </c>
      <c r="B42" s="17">
        <v>34</v>
      </c>
      <c r="C42" s="11">
        <f>C39-C40-C41</f>
        <v>1140566</v>
      </c>
      <c r="D42" s="11">
        <f>D39-D40-D41</f>
        <v>945195</v>
      </c>
      <c r="E42" s="11">
        <f t="shared" ref="E42:F42" si="1">E39-E40-E41</f>
        <v>2165485</v>
      </c>
      <c r="F42" s="11">
        <f t="shared" si="1"/>
        <v>1907160</v>
      </c>
      <c r="G42" s="7"/>
    </row>
    <row r="43" spans="1:7" ht="6.95" customHeight="1" x14ac:dyDescent="0.2">
      <c r="C43" s="13"/>
      <c r="D43" s="13"/>
      <c r="E43" s="13"/>
      <c r="F43" s="13"/>
    </row>
    <row r="44" spans="1:7" ht="6.95" customHeight="1" x14ac:dyDescent="0.2">
      <c r="C44" s="9"/>
      <c r="D44" s="9"/>
      <c r="E44" s="9"/>
      <c r="F44" s="6"/>
    </row>
    <row r="45" spans="1:7" ht="15.95" customHeight="1" x14ac:dyDescent="0.2">
      <c r="C45" s="9"/>
      <c r="D45" s="9"/>
      <c r="E45" s="9"/>
      <c r="F45" s="6"/>
    </row>
    <row r="46" spans="1:7" ht="17.100000000000001" customHeight="1" x14ac:dyDescent="0.2">
      <c r="F46" s="6"/>
    </row>
    <row r="47" spans="1:7" ht="6.95" customHeight="1" x14ac:dyDescent="0.2">
      <c r="F47" s="6"/>
    </row>
    <row r="48" spans="1:7" ht="6.95" customHeight="1" x14ac:dyDescent="0.2">
      <c r="F48" s="6"/>
    </row>
    <row r="49" spans="6:6" ht="6.95" customHeight="1" x14ac:dyDescent="0.2">
      <c r="F49" s="6"/>
    </row>
    <row r="50" spans="6:6" ht="6.95" customHeight="1" x14ac:dyDescent="0.2">
      <c r="F50" s="6"/>
    </row>
    <row r="51" spans="6:6" ht="6.95" customHeight="1" x14ac:dyDescent="0.2">
      <c r="F51" s="6"/>
    </row>
    <row r="52" spans="6:6" ht="6.95" customHeight="1" x14ac:dyDescent="0.2">
      <c r="F52" s="6"/>
    </row>
    <row r="53" spans="6:6" ht="6.95" customHeight="1" x14ac:dyDescent="0.2">
      <c r="F53" s="6"/>
    </row>
    <row r="54" spans="6:6" ht="6.95" customHeight="1" x14ac:dyDescent="0.2">
      <c r="F54" s="6"/>
    </row>
    <row r="55" spans="6:6" ht="6.95" customHeight="1" x14ac:dyDescent="0.2">
      <c r="F55" s="6"/>
    </row>
    <row r="56" spans="6:6" ht="6.95" customHeight="1" x14ac:dyDescent="0.2">
      <c r="F56" s="6"/>
    </row>
    <row r="57" spans="6:6" ht="6.95" customHeight="1" x14ac:dyDescent="0.2">
      <c r="F57" s="6"/>
    </row>
    <row r="58" spans="6:6" ht="8.1" customHeight="1" x14ac:dyDescent="0.2">
      <c r="F58" s="6"/>
    </row>
    <row r="59" spans="6:6" ht="17.100000000000001" customHeight="1" x14ac:dyDescent="0.2">
      <c r="F59" s="6"/>
    </row>
    <row r="60" spans="6:6" ht="6.95" customHeight="1" x14ac:dyDescent="0.2">
      <c r="F60" s="6"/>
    </row>
    <row r="61" spans="6:6" ht="6.95" customHeight="1" x14ac:dyDescent="0.2"/>
    <row r="62" spans="6:6" ht="6.95" customHeight="1" x14ac:dyDescent="0.2"/>
    <row r="63" spans="6:6" ht="6.95" customHeight="1" x14ac:dyDescent="0.2"/>
    <row r="64" spans="6:6" ht="6.95" customHeight="1" x14ac:dyDescent="0.2"/>
    <row r="65" ht="6.95" customHeight="1" x14ac:dyDescent="0.2"/>
    <row r="66" ht="6.95" customHeight="1" x14ac:dyDescent="0.2"/>
    <row r="67" ht="6.95" customHeight="1" x14ac:dyDescent="0.2"/>
    <row r="68" ht="8.1" customHeight="1" x14ac:dyDescent="0.2"/>
    <row r="69" ht="8.1" customHeight="1" x14ac:dyDescent="0.2"/>
    <row r="70" ht="8.1" customHeight="1" x14ac:dyDescent="0.2"/>
    <row r="71" ht="8.1" customHeight="1" x14ac:dyDescent="0.2"/>
    <row r="72" ht="8.1" customHeight="1" x14ac:dyDescent="0.2"/>
    <row r="73" ht="6.95" customHeight="1" x14ac:dyDescent="0.2"/>
    <row r="74" ht="6.95" customHeight="1" x14ac:dyDescent="0.2"/>
    <row r="75" ht="6.95" customHeight="1" x14ac:dyDescent="0.2"/>
    <row r="76" ht="6.95" customHeight="1" x14ac:dyDescent="0.2"/>
    <row r="77" ht="6.95" customHeight="1" x14ac:dyDescent="0.2"/>
    <row r="78"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10" zoomScaleNormal="100" zoomScaleSheetLayoutView="110" workbookViewId="0"/>
  </sheetViews>
  <sheetFormatPr defaultRowHeight="12.75" x14ac:dyDescent="0.2"/>
  <cols>
    <col min="1" max="1" width="62.1640625" customWidth="1"/>
    <col min="2" max="2" width="16" bestFit="1" customWidth="1"/>
    <col min="3" max="3" width="14.5" customWidth="1"/>
    <col min="4" max="4" width="15.6640625" customWidth="1"/>
    <col min="5" max="6" width="16.33203125" customWidth="1"/>
    <col min="7" max="7" width="10.1640625" bestFit="1" customWidth="1"/>
  </cols>
  <sheetData>
    <row r="1" spans="1:6" s="21" customFormat="1" ht="12" customHeight="1" x14ac:dyDescent="0.2">
      <c r="A1" s="31" t="s">
        <v>71</v>
      </c>
      <c r="B1" s="57" t="s">
        <v>90</v>
      </c>
      <c r="C1" s="58"/>
      <c r="D1" s="57" t="s">
        <v>84</v>
      </c>
      <c r="E1" s="58"/>
      <c r="F1" s="28" t="s">
        <v>44</v>
      </c>
    </row>
    <row r="2" spans="1:6" s="21" customFormat="1" ht="12" customHeight="1" x14ac:dyDescent="0.2">
      <c r="A2" s="43" t="s">
        <v>47</v>
      </c>
      <c r="B2" s="61" t="s">
        <v>48</v>
      </c>
      <c r="C2" s="47" t="s">
        <v>3</v>
      </c>
      <c r="D2" s="47"/>
      <c r="E2" s="63" t="s">
        <v>49</v>
      </c>
      <c r="F2" s="63"/>
    </row>
    <row r="3" spans="1:6" s="21" customFormat="1" ht="20.25" customHeight="1" x14ac:dyDescent="0.2">
      <c r="A3" s="44"/>
      <c r="B3" s="62"/>
      <c r="C3" s="24" t="s">
        <v>50</v>
      </c>
      <c r="D3" s="24" t="s">
        <v>51</v>
      </c>
      <c r="E3" s="34" t="s">
        <v>52</v>
      </c>
      <c r="F3" s="24" t="s">
        <v>53</v>
      </c>
    </row>
    <row r="4" spans="1:6" s="1" customFormat="1" ht="18" customHeight="1" x14ac:dyDescent="0.2">
      <c r="A4" s="15" t="s">
        <v>54</v>
      </c>
      <c r="B4" s="23">
        <v>35</v>
      </c>
      <c r="C4" s="36">
        <v>0</v>
      </c>
      <c r="D4" s="36">
        <v>0</v>
      </c>
      <c r="E4" s="36">
        <v>0</v>
      </c>
      <c r="F4" s="36">
        <v>0</v>
      </c>
    </row>
    <row r="5" spans="1:6" s="1" customFormat="1" ht="21" customHeight="1" x14ac:dyDescent="0.2">
      <c r="A5" s="22" t="s">
        <v>72</v>
      </c>
      <c r="B5" s="23">
        <v>36</v>
      </c>
      <c r="C5" s="36">
        <v>0</v>
      </c>
      <c r="D5" s="36">
        <v>0</v>
      </c>
      <c r="E5" s="36">
        <v>0</v>
      </c>
      <c r="F5" s="36">
        <v>0</v>
      </c>
    </row>
    <row r="6" spans="1:6" s="1" customFormat="1" ht="12" customHeight="1" x14ac:dyDescent="0.2">
      <c r="A6" s="15" t="s">
        <v>55</v>
      </c>
      <c r="B6" s="23">
        <v>37</v>
      </c>
      <c r="C6" s="11">
        <f>SUM('Form RE&amp;I Page 1'!C42,C4:C5)</f>
        <v>1140566</v>
      </c>
      <c r="D6" s="11">
        <f>SUM('Form RE&amp;I Page 1'!D42,D4:D5)</f>
        <v>945195</v>
      </c>
      <c r="E6" s="11">
        <f>SUM('Form RE&amp;I Page 1'!E42,E4:E5)</f>
        <v>2165485</v>
      </c>
      <c r="F6" s="11">
        <f>SUM('Form RE&amp;I Page 1'!F42,F4:F5)</f>
        <v>1907160</v>
      </c>
    </row>
    <row r="7" spans="1:6" s="1" customFormat="1" ht="12" customHeight="1" x14ac:dyDescent="0.2">
      <c r="A7" s="15" t="s">
        <v>56</v>
      </c>
      <c r="B7" s="23">
        <v>38</v>
      </c>
      <c r="C7" s="36">
        <v>0</v>
      </c>
      <c r="D7" s="36">
        <v>0</v>
      </c>
      <c r="E7" s="36">
        <v>0</v>
      </c>
      <c r="F7" s="36">
        <v>0</v>
      </c>
    </row>
    <row r="8" spans="1:6" s="1" customFormat="1" ht="12" customHeight="1" x14ac:dyDescent="0.2">
      <c r="A8" s="15" t="s">
        <v>57</v>
      </c>
      <c r="B8" s="23">
        <v>39</v>
      </c>
      <c r="C8" s="36">
        <v>0</v>
      </c>
      <c r="D8" s="36">
        <v>0</v>
      </c>
      <c r="E8" s="36">
        <v>0</v>
      </c>
      <c r="F8" s="36">
        <v>0</v>
      </c>
    </row>
    <row r="9" spans="1:6" s="1" customFormat="1" ht="12" customHeight="1" x14ac:dyDescent="0.2">
      <c r="A9" s="15" t="s">
        <v>58</v>
      </c>
      <c r="B9" s="23">
        <v>40</v>
      </c>
      <c r="C9" s="36">
        <v>0</v>
      </c>
      <c r="D9" s="36">
        <v>0</v>
      </c>
      <c r="E9" s="36">
        <v>0</v>
      </c>
      <c r="F9" s="36">
        <v>0</v>
      </c>
    </row>
    <row r="10" spans="1:6" s="1" customFormat="1" ht="12" customHeight="1" x14ac:dyDescent="0.2">
      <c r="A10" s="22" t="s">
        <v>73</v>
      </c>
      <c r="B10" s="23">
        <v>41</v>
      </c>
      <c r="C10" s="36">
        <v>0</v>
      </c>
      <c r="D10" s="36">
        <v>0</v>
      </c>
      <c r="E10" s="36">
        <v>0</v>
      </c>
      <c r="F10" s="36">
        <v>0</v>
      </c>
    </row>
    <row r="11" spans="1:6" s="1" customFormat="1" ht="12" customHeight="1" x14ac:dyDescent="0.2">
      <c r="A11" s="15" t="s">
        <v>75</v>
      </c>
      <c r="B11" s="23">
        <v>42</v>
      </c>
      <c r="C11" s="11">
        <f>SUM(C6:C10)</f>
        <v>1140566</v>
      </c>
      <c r="D11" s="11">
        <f>SUM(D6:D10)</f>
        <v>945195</v>
      </c>
      <c r="E11" s="11">
        <f>SUM(E6:E10)</f>
        <v>2165485</v>
      </c>
      <c r="F11" s="11">
        <f>SUM(F6:F10)</f>
        <v>1907160</v>
      </c>
    </row>
    <row r="12" spans="1:6" s="1" customFormat="1" ht="12" customHeight="1" x14ac:dyDescent="0.2">
      <c r="A12" s="40" t="s">
        <v>91</v>
      </c>
      <c r="B12" s="41">
        <v>43</v>
      </c>
      <c r="C12" s="36">
        <v>0</v>
      </c>
      <c r="D12" s="36">
        <v>0</v>
      </c>
      <c r="E12" s="36">
        <v>0</v>
      </c>
      <c r="F12" s="36">
        <v>0</v>
      </c>
    </row>
    <row r="13" spans="1:6" s="1" customFormat="1" ht="12" customHeight="1" x14ac:dyDescent="0.2">
      <c r="A13" s="40" t="s">
        <v>92</v>
      </c>
      <c r="B13" s="41">
        <v>44</v>
      </c>
      <c r="C13" s="11">
        <f>C11-C12</f>
        <v>1140566</v>
      </c>
      <c r="D13" s="11">
        <f t="shared" ref="D13:F13" si="0">D11-D12</f>
        <v>945195</v>
      </c>
      <c r="E13" s="11">
        <f t="shared" si="0"/>
        <v>2165485</v>
      </c>
      <c r="F13" s="11">
        <f t="shared" si="0"/>
        <v>1907160</v>
      </c>
    </row>
    <row r="14" spans="1:6" s="1" customFormat="1" ht="12" customHeight="1" x14ac:dyDescent="0.2">
      <c r="A14" s="40" t="s">
        <v>93</v>
      </c>
      <c r="B14" s="41">
        <v>45</v>
      </c>
      <c r="C14" s="42" t="s">
        <v>95</v>
      </c>
      <c r="D14" s="42" t="s">
        <v>95</v>
      </c>
      <c r="E14" s="42" t="s">
        <v>95</v>
      </c>
      <c r="F14" s="42" t="s">
        <v>95</v>
      </c>
    </row>
    <row r="15" spans="1:6" s="1" customFormat="1" ht="12" customHeight="1" x14ac:dyDescent="0.2">
      <c r="A15" s="40" t="s">
        <v>94</v>
      </c>
      <c r="B15" s="41">
        <v>46</v>
      </c>
      <c r="C15" s="42" t="s">
        <v>95</v>
      </c>
      <c r="D15" s="42" t="s">
        <v>95</v>
      </c>
      <c r="E15" s="42" t="s">
        <v>95</v>
      </c>
      <c r="F15" s="42" t="s">
        <v>95</v>
      </c>
    </row>
    <row r="16" spans="1:6" s="1" customFormat="1" ht="12" customHeight="1" x14ac:dyDescent="0.2">
      <c r="A16" s="15" t="s">
        <v>59</v>
      </c>
      <c r="B16" s="41">
        <v>47</v>
      </c>
      <c r="C16" s="42" t="s">
        <v>95</v>
      </c>
      <c r="D16" s="42" t="s">
        <v>95</v>
      </c>
      <c r="E16" s="42" t="s">
        <v>95</v>
      </c>
      <c r="F16" s="42" t="s">
        <v>95</v>
      </c>
    </row>
    <row r="17" spans="1:7" s="1" customFormat="1" ht="12" customHeight="1" x14ac:dyDescent="0.2">
      <c r="A17" s="15" t="s">
        <v>60</v>
      </c>
      <c r="B17" s="41">
        <v>48</v>
      </c>
      <c r="C17" s="42" t="s">
        <v>95</v>
      </c>
      <c r="D17" s="42" t="s">
        <v>95</v>
      </c>
      <c r="E17" s="42" t="s">
        <v>95</v>
      </c>
      <c r="F17" s="42" t="s">
        <v>95</v>
      </c>
    </row>
    <row r="18" spans="1:7" s="1" customFormat="1" ht="12" customHeight="1" x14ac:dyDescent="0.2">
      <c r="A18" s="15" t="s">
        <v>61</v>
      </c>
      <c r="B18" s="41">
        <v>49</v>
      </c>
      <c r="C18" s="14">
        <v>0.66181075233584064</v>
      </c>
      <c r="D18" s="14">
        <v>0.67468507356734375</v>
      </c>
      <c r="E18" s="14">
        <v>0.67794608392840883</v>
      </c>
      <c r="F18" s="14">
        <v>0.67767364193630264</v>
      </c>
    </row>
    <row r="19" spans="1:7" s="1" customFormat="1" ht="12" customHeight="1" x14ac:dyDescent="0.2">
      <c r="A19" s="15" t="s">
        <v>62</v>
      </c>
      <c r="B19" s="41">
        <v>50</v>
      </c>
      <c r="C19" s="14">
        <v>0.27114023717395808</v>
      </c>
      <c r="D19" s="14">
        <v>0.283534098474861</v>
      </c>
      <c r="E19" s="14">
        <v>0.2793828839036181</v>
      </c>
      <c r="F19" s="14">
        <v>0.28796066668674747</v>
      </c>
    </row>
    <row r="20" spans="1:7" s="1" customFormat="1" ht="12" customHeight="1" x14ac:dyDescent="0.2">
      <c r="A20" s="15" t="s">
        <v>63</v>
      </c>
      <c r="B20" s="41">
        <v>51</v>
      </c>
      <c r="C20" s="14">
        <v>0.33520207009208441</v>
      </c>
      <c r="D20" s="14">
        <v>0.32762997191345639</v>
      </c>
      <c r="E20" s="14">
        <v>0.34200865353142718</v>
      </c>
      <c r="F20" s="14">
        <v>0.32300521852386499</v>
      </c>
    </row>
    <row r="21" spans="1:7" s="1" customFormat="1" ht="20.25" customHeight="1" x14ac:dyDescent="0.2">
      <c r="A21" s="15" t="s">
        <v>64</v>
      </c>
      <c r="B21" s="41">
        <v>52</v>
      </c>
      <c r="C21" s="11">
        <f>'Form RE&amp;I Page 1'!C25</f>
        <v>1754585</v>
      </c>
      <c r="D21" s="11">
        <f>'Form RE&amp;I Page 1'!D25</f>
        <v>1475622</v>
      </c>
      <c r="E21" s="11">
        <f>'Form RE&amp;I Page 1'!E25</f>
        <v>3325664</v>
      </c>
      <c r="F21" s="11">
        <f>'Form RE&amp;I Page 1'!F25</f>
        <v>2985574</v>
      </c>
    </row>
    <row r="22" spans="1:7" s="1" customFormat="1" ht="12" customHeight="1" x14ac:dyDescent="0.2">
      <c r="A22" s="15" t="s">
        <v>65</v>
      </c>
      <c r="B22" s="41">
        <v>53</v>
      </c>
      <c r="C22" s="10">
        <v>-609206</v>
      </c>
      <c r="D22" s="10">
        <v>-42187</v>
      </c>
      <c r="E22" s="10">
        <v>-1090774</v>
      </c>
      <c r="F22" s="10">
        <v>-396415</v>
      </c>
    </row>
    <row r="23" spans="1:7" s="1" customFormat="1" ht="12" customHeight="1" x14ac:dyDescent="0.2">
      <c r="A23" s="15" t="s">
        <v>66</v>
      </c>
      <c r="B23" s="41">
        <v>54</v>
      </c>
      <c r="C23" s="10">
        <v>-88355</v>
      </c>
      <c r="D23" s="10">
        <v>-528029</v>
      </c>
      <c r="E23" s="10">
        <v>-226178</v>
      </c>
      <c r="F23" s="10">
        <v>-755418</v>
      </c>
    </row>
    <row r="24" spans="1:7" s="1" customFormat="1" ht="12" customHeight="1" x14ac:dyDescent="0.2">
      <c r="A24" s="15" t="s">
        <v>67</v>
      </c>
      <c r="B24" s="41">
        <v>55</v>
      </c>
      <c r="C24" s="10">
        <v>-9777</v>
      </c>
      <c r="D24" s="10">
        <v>-5465</v>
      </c>
      <c r="E24" s="10">
        <v>-10801</v>
      </c>
      <c r="F24" s="10">
        <v>-6489</v>
      </c>
    </row>
    <row r="25" spans="1:7" s="1" customFormat="1" ht="12" customHeight="1" x14ac:dyDescent="0.2">
      <c r="A25" s="15" t="s">
        <v>68</v>
      </c>
      <c r="B25" s="41">
        <v>56</v>
      </c>
      <c r="C25" s="36">
        <v>0</v>
      </c>
      <c r="D25" s="36">
        <v>0</v>
      </c>
      <c r="E25" s="36">
        <v>0</v>
      </c>
      <c r="F25" s="36">
        <v>0</v>
      </c>
    </row>
    <row r="26" spans="1:7" s="1" customFormat="1" ht="12" customHeight="1" x14ac:dyDescent="0.2">
      <c r="A26" s="15" t="s">
        <v>69</v>
      </c>
      <c r="B26" s="41">
        <v>57</v>
      </c>
      <c r="C26" s="11">
        <f>SUM(C21:C25)</f>
        <v>1047247</v>
      </c>
      <c r="D26" s="11">
        <f>SUM(D21:D25)</f>
        <v>899941</v>
      </c>
      <c r="E26" s="11">
        <f>SUM(E21:E25)</f>
        <v>1997911</v>
      </c>
      <c r="F26" s="11">
        <f>SUM(F21:F25)</f>
        <v>1827252</v>
      </c>
    </row>
    <row r="27" spans="1:7" ht="18.75" customHeight="1" x14ac:dyDescent="0.2">
      <c r="A27" s="64" t="s">
        <v>45</v>
      </c>
      <c r="B27" s="65"/>
      <c r="C27" s="65"/>
      <c r="D27" s="65"/>
      <c r="E27" s="65"/>
      <c r="F27" s="65"/>
      <c r="G27" s="1"/>
    </row>
    <row r="28" spans="1:7" ht="18" customHeight="1" x14ac:dyDescent="0.2">
      <c r="A28" s="66" t="s">
        <v>46</v>
      </c>
      <c r="B28" s="49"/>
      <c r="C28" s="49"/>
      <c r="D28" s="49"/>
      <c r="E28" s="49"/>
      <c r="F28" s="49"/>
      <c r="G28" s="1"/>
    </row>
    <row r="29" spans="1:7" ht="66" customHeight="1" x14ac:dyDescent="0.2">
      <c r="A29" s="67" t="s">
        <v>82</v>
      </c>
      <c r="B29" s="68"/>
      <c r="C29" s="68"/>
      <c r="D29" s="68"/>
      <c r="E29" s="68"/>
      <c r="F29" s="68"/>
      <c r="G29" s="1"/>
    </row>
    <row r="30" spans="1:7" x14ac:dyDescent="0.2">
      <c r="A30" s="26"/>
      <c r="B30" s="26"/>
      <c r="C30" s="26"/>
      <c r="D30" s="26"/>
      <c r="E30" s="26"/>
      <c r="F30" s="26"/>
      <c r="G30" s="1"/>
    </row>
    <row r="31" spans="1:7" x14ac:dyDescent="0.2">
      <c r="A31" s="69" t="s">
        <v>0</v>
      </c>
      <c r="B31" s="70"/>
      <c r="C31" s="70"/>
      <c r="D31" s="70"/>
      <c r="E31" s="70"/>
      <c r="F31" s="71"/>
      <c r="G31" s="1"/>
    </row>
    <row r="32" spans="1:7" ht="27" customHeight="1" x14ac:dyDescent="0.2">
      <c r="A32" s="72" t="s">
        <v>70</v>
      </c>
      <c r="B32" s="68"/>
      <c r="C32" s="68"/>
      <c r="D32" s="68"/>
      <c r="E32" s="68"/>
      <c r="F32" s="73"/>
      <c r="G32" s="1"/>
    </row>
    <row r="33" spans="1:6" ht="16.5" customHeight="1" x14ac:dyDescent="0.2">
      <c r="A33" s="32" t="s">
        <v>79</v>
      </c>
      <c r="B33" s="26"/>
      <c r="C33" s="26"/>
      <c r="D33" s="26"/>
      <c r="E33" s="26"/>
      <c r="F33" s="33"/>
    </row>
    <row r="34" spans="1:6" ht="15.75" customHeight="1" x14ac:dyDescent="0.2">
      <c r="A34" s="32" t="s">
        <v>74</v>
      </c>
      <c r="B34" s="26"/>
      <c r="C34" s="26"/>
      <c r="D34" s="26"/>
      <c r="E34" s="26"/>
      <c r="F34" s="33"/>
    </row>
    <row r="35" spans="1:6" s="2" customFormat="1" ht="20.25" customHeight="1" x14ac:dyDescent="0.2">
      <c r="A35" s="39" t="s">
        <v>89</v>
      </c>
      <c r="B35" s="59" t="s">
        <v>80</v>
      </c>
      <c r="C35" s="59"/>
      <c r="D35" s="59"/>
      <c r="E35" s="59"/>
      <c r="F35" s="60"/>
    </row>
    <row r="36" spans="1:6" s="35" customFormat="1" ht="18" customHeight="1" x14ac:dyDescent="0.2">
      <c r="A36" s="55" t="s">
        <v>85</v>
      </c>
      <c r="B36" s="56"/>
      <c r="C36" s="56"/>
      <c r="D36" s="56"/>
      <c r="E36" s="56"/>
      <c r="F36" s="56"/>
    </row>
    <row r="38" spans="1:6" x14ac:dyDescent="0.2">
      <c r="D38" s="2"/>
    </row>
    <row r="39" spans="1:6" x14ac:dyDescent="0.2">
      <c r="A39" s="4"/>
      <c r="B39" s="37"/>
    </row>
    <row r="40" spans="1:6" x14ac:dyDescent="0.2">
      <c r="A40" s="4"/>
      <c r="B40" s="37"/>
    </row>
    <row r="41" spans="1:6" x14ac:dyDescent="0.2">
      <c r="A41" s="5"/>
      <c r="B41" s="37"/>
      <c r="C41" s="5"/>
    </row>
    <row r="42" spans="1:6" x14ac:dyDescent="0.2">
      <c r="A42" s="5"/>
      <c r="B42" s="4"/>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Grimsley, Julie A</cp:lastModifiedBy>
  <cp:lastPrinted>2017-07-20T03:35:27Z</cp:lastPrinted>
  <dcterms:created xsi:type="dcterms:W3CDTF">2012-12-18T14:52:16Z</dcterms:created>
  <dcterms:modified xsi:type="dcterms:W3CDTF">2017-08-02T18:12:01Z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4Q16 RE&amp;I REPORT - Internal.xlsx</vt:lpwstr>
  </property>
  <property fmtid="{D5CDD505-2E9C-101B-9397-08002B2CF9AE}" pid="3" name="SV_QUERY_LIST_4F35BF76-6C0D-4D9B-82B2-816C12CF3733">
    <vt:lpwstr>empty_477D106A-C0D6-4607-AEBD-E2C9D60EA279</vt:lpwstr>
  </property>
</Properties>
</file>