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55535\Desktop\"/>
    </mc:Choice>
  </mc:AlternateContent>
  <bookViews>
    <workbookView xWindow="120" yWindow="375" windowWidth="15240" windowHeight="7575"/>
  </bookViews>
  <sheets>
    <sheet name="Form RE&amp;I Page 1" sheetId="1" r:id="rId1"/>
    <sheet name="Form RE&amp;I Page 2" sheetId="2" r:id="rId2"/>
  </sheets>
  <definedNames>
    <definedName name="_xlnm.Print_Area" localSheetId="0">'Form RE&amp;I Page 1'!$A$1:$F$44</definedName>
    <definedName name="_xlnm.Print_Area" localSheetId="1">'Form RE&amp;I Page 2'!$A$1:$F$36</definedName>
  </definedNames>
  <calcPr calcId="152511"/>
</workbook>
</file>

<file path=xl/calcChain.xml><?xml version="1.0" encoding="utf-8"?>
<calcChain xmlns="http://schemas.openxmlformats.org/spreadsheetml/2006/main">
  <c r="D29" i="1" l="1"/>
  <c r="D35" i="1"/>
  <c r="D14" i="1"/>
  <c r="D20" i="1"/>
  <c r="D17" i="1"/>
  <c r="D24" i="1" l="1"/>
  <c r="D25" i="1" s="1"/>
  <c r="D21" i="2" l="1"/>
  <c r="D31" i="1"/>
  <c r="D36" i="1" s="1"/>
  <c r="D39" i="1" l="1"/>
  <c r="D42" i="1" s="1"/>
  <c r="D6" i="2" s="1"/>
  <c r="D11" i="2" s="1"/>
  <c r="D13" i="2" s="1"/>
  <c r="F35" i="1" l="1"/>
  <c r="F29" i="1"/>
  <c r="F17" i="1"/>
  <c r="F14" i="1" l="1"/>
  <c r="F20" i="1"/>
  <c r="F24" i="1" s="1"/>
  <c r="F25" i="1" l="1"/>
  <c r="F21" i="2" s="1"/>
  <c r="F31" i="1" l="1"/>
  <c r="F36" i="1" s="1"/>
  <c r="F39" i="1" s="1"/>
  <c r="F42" i="1" s="1"/>
  <c r="F6" i="2" s="1"/>
  <c r="F11" i="2" s="1"/>
  <c r="F13" i="2" s="1"/>
  <c r="C29" i="1" l="1"/>
  <c r="E29" i="1" l="1"/>
  <c r="D26" i="2" l="1"/>
  <c r="F26" i="2" l="1"/>
  <c r="C35" i="1" l="1"/>
  <c r="E35" i="1"/>
  <c r="E14" i="1" l="1"/>
  <c r="C14" i="1" l="1"/>
  <c r="E20" i="1" l="1"/>
  <c r="C20" i="1" l="1"/>
  <c r="E17" i="1" l="1"/>
  <c r="C17" i="1" l="1"/>
  <c r="E24" i="1" l="1"/>
  <c r="E25" i="1" s="1"/>
  <c r="C24" i="1" l="1"/>
  <c r="C25" i="1" s="1"/>
  <c r="E21" i="2"/>
  <c r="E26" i="2" s="1"/>
  <c r="C21" i="2" l="1"/>
  <c r="C26" i="2" s="1"/>
  <c r="E31" i="1" l="1"/>
  <c r="E36" i="1" s="1"/>
  <c r="E39" i="1" s="1"/>
  <c r="E42" i="1" s="1"/>
  <c r="E6" i="2" s="1"/>
  <c r="E11" i="2" s="1"/>
  <c r="E13" i="2" s="1"/>
  <c r="C31" i="1" l="1"/>
  <c r="C36" i="1" s="1"/>
  <c r="C39" i="1" s="1"/>
  <c r="C42" i="1" s="1"/>
  <c r="C6" i="2" s="1"/>
  <c r="C11" i="2" s="1"/>
  <c r="C13" i="2" s="1"/>
</calcChain>
</file>

<file path=xl/sharedStrings.xml><?xml version="1.0" encoding="utf-8"?>
<sst xmlns="http://schemas.openxmlformats.org/spreadsheetml/2006/main" count="115" uniqueCount="97">
  <si>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</si>
  <si>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</si>
  <si>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</si>
  <si>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</si>
  <si>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</si>
  <si>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</si>
  <si>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</si>
  <si>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</si>
  <si>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</si>
  <si>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</si>
  <si>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</si>
  <si>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</si>
  <si>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</si>
  <si>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</si>
  <si>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</si>
  <si>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</si>
  <si>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</si>
  <si>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</si>
  <si>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</si>
  <si>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</si>
  <si>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</si>
  <si>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</si>
  <si>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</si>
  <si>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</si>
  <si>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</si>
  <si>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</si>
  <si>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</si>
  <si>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</si>
  <si>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</si>
  <si>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</si>
  <si>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</si>
  <si>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</si>
  <si>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</si>
  <si>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</si>
  <si>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</si>
  <si>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</si>
  <si>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</si>
  <si>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</si>
  <si>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</si>
  <si>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</si>
  <si>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</si>
  <si>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</si>
  <si>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</si>
  <si>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</si>
  <si>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</si>
  <si>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</si>
  <si>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</si>
  <si>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</si>
  <si>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</si>
  <si>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</si>
  <si>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</si>
  <si>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</si>
  <si>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</si>
  <si>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</si>
  <si>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</si>
  <si>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</si>
  <si>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</si>
  <si>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</si>
  <si>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</si>
  <si>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</si>
  <si>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</si>
  <si>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</si>
  <si>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</si>
  <si>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</si>
  <si>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</si>
  <si>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</si>
  <si>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</si>
  <si>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</si>
  <si>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</si>
  <si>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</si>
  <si>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</si>
  <si>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</si>
  <si>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</si>
  <si>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</si>
  <si>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Expiration Date 10-31-2018</t>
  </si>
  <si>
    <t>Total Way and Structures</t>
  </si>
  <si>
    <r>
      <t xml:space="preserve">Year </t>
    </r>
    <r>
      <rPr>
        <u/>
        <sz val="7"/>
        <color rgb="FF000000"/>
        <rFont val="Times New Roman"/>
        <family val="1"/>
      </rPr>
      <t xml:space="preserve">         2017             </t>
    </r>
  </si>
  <si>
    <t>All Other Way and Structure Accounts</t>
  </si>
  <si>
    <t>Less:  Net Income attributable to non-controlling interest</t>
  </si>
  <si>
    <t>Net Income attributable to reporting railroad</t>
  </si>
  <si>
    <t>Basic Earnings Per Share</t>
  </si>
  <si>
    <t>Diluted Earnings Per Share</t>
  </si>
  <si>
    <t>N/A</t>
  </si>
  <si>
    <t>Other Deductions (Account 546)</t>
  </si>
  <si>
    <r>
      <t xml:space="preserve">Date of Report </t>
    </r>
    <r>
      <rPr>
        <u/>
        <sz val="7"/>
        <color rgb="FF000000"/>
        <rFont val="Times New Roman"/>
        <family val="1"/>
      </rPr>
      <t xml:space="preserve">             December 31, 2017                             </t>
    </r>
  </si>
  <si>
    <r>
      <t xml:space="preserve">Quarter </t>
    </r>
    <r>
      <rPr>
        <u/>
        <sz val="7"/>
        <color rgb="FF000000"/>
        <rFont val="Times New Roman"/>
        <family val="1"/>
      </rPr>
      <t xml:space="preserve">      4th         </t>
    </r>
  </si>
  <si>
    <r>
      <t xml:space="preserve">Quarter   </t>
    </r>
    <r>
      <rPr>
        <u/>
        <sz val="7"/>
        <color rgb="FF000000"/>
        <rFont val="Times New Roman"/>
        <family val="1"/>
      </rPr>
      <t xml:space="preserve">             4th                         </t>
    </r>
  </si>
  <si>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</si>
  <si>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</si>
  <si>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</si>
  <si>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 xml:space="preserve">Date </t>
    </r>
    <r>
      <rPr>
        <u/>
        <sz val="6"/>
        <rFont val="Arial"/>
        <family val="34"/>
      </rPr>
      <t>    January 30, 2018         </t>
    </r>
    <r>
      <rPr>
        <sz val="6"/>
        <rFont val="Arial"/>
        <family val="34"/>
      </rPr>
      <t xml:space="preserve">     Signature </t>
    </r>
    <r>
      <rPr>
        <u/>
        <sz val="6"/>
        <rFont val="Arial"/>
        <family val="34"/>
      </rPr>
      <t>            /s/Mark R. Bracker                                                               </t>
    </r>
    <r>
      <rPr>
        <sz val="6"/>
        <rFont val="Arial"/>
        <family val="34"/>
      </rPr>
      <t xml:space="preserve">                           </t>
    </r>
  </si>
  <si>
    <r>
      <t xml:space="preserve">     </t>
    </r>
    <r>
      <rPr>
        <b/>
        <sz val="7"/>
        <rFont val="Times New Roman"/>
        <family val="1"/>
      </rPr>
      <t xml:space="preserve">Income (Loss) Before Extraordinary Items </t>
    </r>
    <r>
      <rPr>
        <b/>
        <vertAlign val="superscript"/>
        <sz val="7"/>
        <rFont val="Times New Roman"/>
        <family val="1"/>
      </rPr>
      <t>(1)</t>
    </r>
  </si>
  <si>
    <r>
      <t xml:space="preserve">     </t>
    </r>
    <r>
      <rPr>
        <b/>
        <sz val="7"/>
        <rFont val="Times New Roman"/>
        <family val="1"/>
      </rPr>
      <t xml:space="preserve">Net Income (Loss) </t>
    </r>
    <r>
      <rPr>
        <b/>
        <vertAlign val="superscript"/>
        <sz val="7"/>
        <rFont val="Times New Roman"/>
        <family val="1"/>
      </rPr>
      <t>(1)</t>
    </r>
  </si>
  <si>
    <t xml:space="preserve">Provision for Deferred Taxes - Extraordinary Items (Account 591) </t>
  </si>
  <si>
    <t>(1)  As a result of the passage of the Tax Cuts and Jobs Act, BNSF Railway  recorded a reduction in income tax expense of $7.4 billion resulting from a revaluation of BNSF Railway's deferred tax liability.  BNSF Railway believes this material adjustment is unusual and infrequent in nature and will be seeking STB approval pursuant to 49 CFR Part 1201 to classify this as an extraordinary item.</t>
  </si>
  <si>
    <t xml:space="preserve">Income (Loss) from Continuing Operations </t>
  </si>
  <si>
    <r>
      <t xml:space="preserve">Provision for Deferred Income Taxes (Account 557) </t>
    </r>
    <r>
      <rPr>
        <b/>
        <vertAlign val="superscript"/>
        <sz val="7"/>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</si>
</sst>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6"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
      <b/>
      <vertAlign val="superscript"/>
      <sz val="7"/>
      <name val="Arial"/>
      <family val="2"/>
    </font>
    <font>
      <b/>
      <vertAlign val="superscript"/>
      <sz val="7"/>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74">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6" fillId="0" borderId="0" xfId="0" applyFont="1" applyFill="1" applyBorder="1" applyAlignment="1">
      <alignment horizontal="righ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37" fontId="20" fillId="0" borderId="1" xfId="0" applyNumberFormat="1" applyFont="1" applyFill="1" applyBorder="1" applyAlignment="1">
      <alignmen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4" fillId="0" borderId="0" xfId="0" applyFont="1" applyFill="1" applyBorder="1" applyAlignment="1">
      <alignment vertical="top"/>
    </xf>
    <xf numFmtId="0" fontId="12" fillId="0" borderId="0" xfId="0" applyFont="1" applyFill="1" applyBorder="1" applyAlignment="1">
      <alignment horizontal="left" vertical="top"/>
    </xf>
    <xf numFmtId="0" fontId="2" fillId="0" borderId="10" xfId="0" applyFont="1" applyFill="1" applyBorder="1" applyAlignment="1">
      <alignment horizontal="left" vertical="top"/>
    </xf>
    <xf numFmtId="0" fontId="0" fillId="0" borderId="11" xfId="0" applyFill="1" applyBorder="1" applyAlignment="1">
      <alignment horizontal="left" vertical="top"/>
    </xf>
    <xf numFmtId="0" fontId="5" fillId="0" borderId="15" xfId="0" applyFont="1" applyFill="1" applyBorder="1" applyAlignment="1">
      <alignment horizontal="center" vertical="top" wrapText="1"/>
    </xf>
    <xf numFmtId="0" fontId="0" fillId="3" borderId="0" xfId="0" applyFill="1" applyBorder="1" applyAlignment="1">
      <alignment horizontal="left"/>
    </xf>
    <xf numFmtId="43" fontId="19" fillId="0" borderId="3" xfId="2" applyFont="1" applyFill="1" applyBorder="1" applyAlignment="1">
      <alignment horizontal="right" wrapText="1"/>
    </xf>
    <xf numFmtId="165" fontId="0" fillId="2" borderId="0" xfId="2" applyNumberFormat="1" applyFont="1" applyFill="1" applyBorder="1" applyAlignment="1">
      <alignment horizontal="left" vertical="top"/>
    </xf>
    <xf numFmtId="165" fontId="19" fillId="0" borderId="3" xfId="2" applyNumberFormat="1" applyFont="1" applyFill="1" applyBorder="1" applyAlignment="1">
      <alignment horizontal="right" wrapText="1"/>
    </xf>
    <xf numFmtId="0" fontId="5" fillId="0" borderId="17"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7" xfId="0" applyFont="1" applyFill="1" applyBorder="1" applyAlignment="1">
      <alignment horizontal="center" wrapText="1"/>
    </xf>
    <xf numFmtId="0" fontId="2" fillId="0" borderId="12" xfId="0" applyFont="1" applyFill="1" applyBorder="1" applyAlignment="1">
      <alignment horizontal="left"/>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5" xfId="0" applyFont="1" applyFill="1" applyBorder="1" applyAlignment="1">
      <alignment horizontal="left" vertical="top"/>
    </xf>
    <xf numFmtId="0" fontId="4" fillId="0" borderId="5" xfId="0" applyFont="1" applyFill="1" applyBorder="1" applyAlignment="1">
      <alignment horizontal="left" vertical="top"/>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0" applyFont="1" applyFill="1" applyBorder="1" applyAlignment="1">
      <alignment horizontal="center" vertical="center" wrapText="1"/>
    </xf>
    <xf numFmtId="0" fontId="1" fillId="0" borderId="6" xfId="0" applyFont="1" applyFill="1" applyBorder="1" applyAlignment="1">
      <alignment horizontal="left" vertical="center"/>
    </xf>
    <xf numFmtId="0" fontId="0" fillId="0" borderId="6"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 fillId="0" borderId="10" xfId="0" applyFont="1" applyFill="1" applyBorder="1" applyAlignment="1">
      <alignment horizontal="left" vertical="top" wrapText="1"/>
    </xf>
    <xf numFmtId="0" fontId="0" fillId="0" borderId="11" xfId="0"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view="pageBreakPreview" zoomScale="110" zoomScaleNormal="100" zoomScaleSheetLayoutView="110" workbookViewId="0">
      <pane xSplit="2" ySplit="8" topLeftCell="C9" activePane="bottomRight" state="frozen"/>
      <selection pane="topRight"/>
      <selection pane="bottomLeft"/>
      <selection pane="bottomRight" activeCell="A29" sqref="A29"/>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6" customFormat="1" ht="12" customHeight="1" x14ac:dyDescent="0.2">
      <c r="A1" s="48" t="s">
        <v>32</v>
      </c>
      <c r="B1" s="49"/>
      <c r="C1" s="49"/>
      <c r="D1" s="49"/>
      <c r="E1" s="53" t="s">
        <v>33</v>
      </c>
      <c r="F1" s="49"/>
    </row>
    <row r="2" spans="1:8" s="26" customFormat="1" ht="12" customHeight="1" x14ac:dyDescent="0.2">
      <c r="A2" s="48" t="s">
        <v>34</v>
      </c>
      <c r="B2" s="49"/>
      <c r="C2" s="49"/>
      <c r="D2" s="49"/>
      <c r="E2" s="53" t="s">
        <v>35</v>
      </c>
      <c r="F2" s="54"/>
    </row>
    <row r="3" spans="1:8" s="26" customFormat="1" ht="17.25" customHeight="1" x14ac:dyDescent="0.2">
      <c r="A3" s="8"/>
      <c r="B3" s="28"/>
      <c r="C3" s="28"/>
      <c r="D3" s="28"/>
      <c r="E3" s="53" t="s">
        <v>74</v>
      </c>
      <c r="F3" s="54"/>
    </row>
    <row r="4" spans="1:8" s="26" customFormat="1" ht="21" customHeight="1" x14ac:dyDescent="0.2">
      <c r="A4" s="28"/>
      <c r="B4" s="28"/>
      <c r="C4" s="28"/>
      <c r="D4" s="28"/>
      <c r="E4" s="29" t="s">
        <v>36</v>
      </c>
      <c r="F4" s="28"/>
      <c r="H4" s="30"/>
    </row>
    <row r="5" spans="1:8" s="26" customFormat="1" ht="17.25" customHeight="1" x14ac:dyDescent="0.2">
      <c r="A5" s="25" t="s">
        <v>69</v>
      </c>
      <c r="B5" s="28"/>
      <c r="C5" s="50" t="s">
        <v>84</v>
      </c>
      <c r="D5" s="51"/>
      <c r="E5" s="51"/>
      <c r="F5" s="51"/>
    </row>
    <row r="6" spans="1:8" s="26" customFormat="1" ht="12" customHeight="1" x14ac:dyDescent="0.2">
      <c r="A6" s="28"/>
      <c r="B6" s="28"/>
      <c r="C6" s="27" t="s">
        <v>85</v>
      </c>
      <c r="D6" s="27" t="s">
        <v>76</v>
      </c>
      <c r="E6" s="52" t="s">
        <v>70</v>
      </c>
      <c r="F6" s="49"/>
    </row>
    <row r="7" spans="1:8" s="26" customFormat="1" ht="12" customHeight="1" x14ac:dyDescent="0.2">
      <c r="A7" s="43" t="s">
        <v>1</v>
      </c>
      <c r="B7" s="45" t="s">
        <v>2</v>
      </c>
      <c r="C7" s="47" t="s">
        <v>3</v>
      </c>
      <c r="D7" s="47"/>
      <c r="E7" s="47" t="s">
        <v>4</v>
      </c>
      <c r="F7" s="47"/>
    </row>
    <row r="8" spans="1:8" s="26" customFormat="1" ht="20.25" customHeight="1" x14ac:dyDescent="0.2">
      <c r="A8" s="44"/>
      <c r="B8" s="46"/>
      <c r="C8" s="24" t="s">
        <v>5</v>
      </c>
      <c r="D8" s="24" t="s">
        <v>6</v>
      </c>
      <c r="E8" s="24" t="s">
        <v>7</v>
      </c>
      <c r="F8" s="24" t="s">
        <v>8</v>
      </c>
    </row>
    <row r="9" spans="1:8" ht="18.75" customHeight="1" x14ac:dyDescent="0.2">
      <c r="A9" s="15" t="s">
        <v>37</v>
      </c>
      <c r="B9" s="16">
        <v>1</v>
      </c>
      <c r="C9" s="10">
        <v>5464285</v>
      </c>
      <c r="D9" s="10">
        <v>5180850</v>
      </c>
      <c r="E9" s="10">
        <v>20783627</v>
      </c>
      <c r="F9" s="10">
        <v>19304902</v>
      </c>
    </row>
    <row r="10" spans="1:8" ht="12" customHeight="1" x14ac:dyDescent="0.2">
      <c r="A10" s="15" t="s">
        <v>9</v>
      </c>
      <c r="B10" s="17">
        <v>2</v>
      </c>
      <c r="C10" s="36">
        <v>0</v>
      </c>
      <c r="D10" s="36">
        <v>0</v>
      </c>
      <c r="E10" s="36">
        <v>0</v>
      </c>
      <c r="F10" s="36">
        <v>0</v>
      </c>
      <c r="G10" s="7"/>
    </row>
    <row r="11" spans="1:8" ht="12" customHeight="1" x14ac:dyDescent="0.2">
      <c r="A11" s="15" t="s">
        <v>10</v>
      </c>
      <c r="B11" s="17">
        <v>3</v>
      </c>
      <c r="C11" s="36">
        <v>0</v>
      </c>
      <c r="D11" s="36">
        <v>0</v>
      </c>
      <c r="E11" s="36">
        <v>0</v>
      </c>
      <c r="F11" s="36">
        <v>0</v>
      </c>
      <c r="G11" s="7"/>
    </row>
    <row r="12" spans="1:8" ht="12" customHeight="1" x14ac:dyDescent="0.2">
      <c r="A12" s="15" t="s">
        <v>11</v>
      </c>
      <c r="B12" s="17">
        <v>4</v>
      </c>
      <c r="C12" s="10">
        <v>83628</v>
      </c>
      <c r="D12" s="10">
        <v>86053</v>
      </c>
      <c r="E12" s="10">
        <v>332947</v>
      </c>
      <c r="F12" s="10">
        <v>348858</v>
      </c>
      <c r="G12" s="7"/>
    </row>
    <row r="13" spans="1:8" ht="12" customHeight="1" x14ac:dyDescent="0.2">
      <c r="A13" s="15" t="s">
        <v>12</v>
      </c>
      <c r="B13" s="17">
        <v>5</v>
      </c>
      <c r="C13" s="10">
        <v>1974</v>
      </c>
      <c r="D13" s="10">
        <v>1844</v>
      </c>
      <c r="E13" s="10">
        <v>8151</v>
      </c>
      <c r="F13" s="10">
        <v>8003</v>
      </c>
      <c r="G13" s="7"/>
    </row>
    <row r="14" spans="1:8" ht="12" customHeight="1" x14ac:dyDescent="0.2">
      <c r="A14" s="15" t="s">
        <v>13</v>
      </c>
      <c r="B14" s="17">
        <v>6</v>
      </c>
      <c r="C14" s="11">
        <f>SUM(C9:C13)</f>
        <v>5549887</v>
      </c>
      <c r="D14" s="11">
        <f>SUM(D9:D13)</f>
        <v>5268747</v>
      </c>
      <c r="E14" s="11">
        <f>SUM(E9:E13)</f>
        <v>21124725</v>
      </c>
      <c r="F14" s="11">
        <f>SUM(F9:F13)</f>
        <v>19661763</v>
      </c>
      <c r="G14" s="7"/>
    </row>
    <row r="15" spans="1:8" ht="18.75" customHeight="1" x14ac:dyDescent="0.2">
      <c r="A15" s="18" t="s">
        <v>38</v>
      </c>
      <c r="B15" s="16">
        <v>7</v>
      </c>
      <c r="C15" s="10">
        <v>396780</v>
      </c>
      <c r="D15" s="10">
        <v>335426</v>
      </c>
      <c r="E15" s="10">
        <v>1550904</v>
      </c>
      <c r="F15" s="10">
        <v>1306693</v>
      </c>
      <c r="G15" s="7"/>
    </row>
    <row r="16" spans="1:8" ht="12" customHeight="1" x14ac:dyDescent="0.2">
      <c r="A16" s="18" t="s">
        <v>77</v>
      </c>
      <c r="B16" s="17">
        <v>8</v>
      </c>
      <c r="C16" s="10">
        <v>369354</v>
      </c>
      <c r="D16" s="10">
        <v>407499</v>
      </c>
      <c r="E16" s="10">
        <v>1377654</v>
      </c>
      <c r="F16" s="10">
        <v>1382875</v>
      </c>
      <c r="G16" s="7"/>
    </row>
    <row r="17" spans="1:10" ht="12" customHeight="1" x14ac:dyDescent="0.2">
      <c r="A17" s="18" t="s">
        <v>75</v>
      </c>
      <c r="B17" s="17">
        <v>9</v>
      </c>
      <c r="C17" s="11">
        <f>SUM(C15:C16)</f>
        <v>766134</v>
      </c>
      <c r="D17" s="11">
        <f>SUM(D15:D16)</f>
        <v>742925</v>
      </c>
      <c r="E17" s="11">
        <f>SUM(E15:E16)</f>
        <v>2928558</v>
      </c>
      <c r="F17" s="11">
        <f>SUM(F15:F16)</f>
        <v>2689568</v>
      </c>
      <c r="G17" s="7"/>
    </row>
    <row r="18" spans="1:10" ht="12" customHeight="1" x14ac:dyDescent="0.2">
      <c r="A18" s="15" t="s">
        <v>14</v>
      </c>
      <c r="B18" s="17">
        <v>10</v>
      </c>
      <c r="C18" s="10">
        <v>182903</v>
      </c>
      <c r="D18" s="10">
        <v>189435</v>
      </c>
      <c r="E18" s="10">
        <v>724019</v>
      </c>
      <c r="F18" s="10">
        <v>725192</v>
      </c>
      <c r="G18" s="7"/>
    </row>
    <row r="19" spans="1:10" ht="12" customHeight="1" x14ac:dyDescent="0.2">
      <c r="A19" s="15" t="s">
        <v>15</v>
      </c>
      <c r="B19" s="17">
        <v>11</v>
      </c>
      <c r="C19" s="10">
        <v>543235</v>
      </c>
      <c r="D19" s="10">
        <v>529026</v>
      </c>
      <c r="E19" s="10">
        <v>2108003</v>
      </c>
      <c r="F19" s="10">
        <v>2064025</v>
      </c>
      <c r="G19" s="7"/>
    </row>
    <row r="20" spans="1:10" ht="12" customHeight="1" x14ac:dyDescent="0.2">
      <c r="A20" s="15" t="s">
        <v>16</v>
      </c>
      <c r="B20" s="17">
        <v>12</v>
      </c>
      <c r="C20" s="11">
        <f>SUM(C18:C19)</f>
        <v>726138</v>
      </c>
      <c r="D20" s="11">
        <f>SUM(D18:D19)</f>
        <v>718461</v>
      </c>
      <c r="E20" s="11">
        <f>SUM(E18:E19)</f>
        <v>2832022</v>
      </c>
      <c r="F20" s="11">
        <f>SUM(F18:F19)</f>
        <v>2789217</v>
      </c>
      <c r="G20" s="7"/>
    </row>
    <row r="21" spans="1:10" ht="12" customHeight="1" x14ac:dyDescent="0.2">
      <c r="A21" s="15" t="s">
        <v>17</v>
      </c>
      <c r="B21" s="17">
        <v>13</v>
      </c>
      <c r="C21" s="10">
        <v>1729486</v>
      </c>
      <c r="D21" s="10">
        <v>1548638</v>
      </c>
      <c r="E21" s="10">
        <v>6449519</v>
      </c>
      <c r="F21" s="10">
        <v>5690929</v>
      </c>
      <c r="G21" s="7"/>
    </row>
    <row r="22" spans="1:10" ht="12" customHeight="1" x14ac:dyDescent="0.2">
      <c r="A22" s="15" t="s">
        <v>18</v>
      </c>
      <c r="B22" s="17">
        <v>14</v>
      </c>
      <c r="C22" s="10">
        <v>172327</v>
      </c>
      <c r="D22" s="10">
        <v>165640</v>
      </c>
      <c r="E22" s="10">
        <v>651280</v>
      </c>
      <c r="F22" s="10">
        <v>642298</v>
      </c>
      <c r="G22" s="7"/>
    </row>
    <row r="23" spans="1:10" ht="12" customHeight="1" x14ac:dyDescent="0.2">
      <c r="A23" s="15" t="s">
        <v>19</v>
      </c>
      <c r="B23" s="17">
        <v>15</v>
      </c>
      <c r="C23" s="10">
        <v>300463</v>
      </c>
      <c r="D23" s="10">
        <v>319107.95</v>
      </c>
      <c r="E23" s="10">
        <v>1156847</v>
      </c>
      <c r="F23" s="10">
        <v>1249799.6000000001</v>
      </c>
      <c r="G23" s="7"/>
    </row>
    <row r="24" spans="1:10" ht="12" customHeight="1" x14ac:dyDescent="0.2">
      <c r="A24" s="15" t="s">
        <v>20</v>
      </c>
      <c r="B24" s="17">
        <v>16</v>
      </c>
      <c r="C24" s="11">
        <f>SUM(C17,C20:C23)</f>
        <v>3694548</v>
      </c>
      <c r="D24" s="11">
        <f>SUM(D17,D20:D23)</f>
        <v>3494771.95</v>
      </c>
      <c r="E24" s="11">
        <f>SUM(E17,E20:E23)</f>
        <v>14018226</v>
      </c>
      <c r="F24" s="11">
        <f>SUM(F17,F20:F23)</f>
        <v>13061811.6</v>
      </c>
      <c r="G24" s="7"/>
    </row>
    <row r="25" spans="1:10" ht="21" customHeight="1" x14ac:dyDescent="0.2">
      <c r="A25" s="19" t="s">
        <v>39</v>
      </c>
      <c r="B25" s="16">
        <v>17</v>
      </c>
      <c r="C25" s="11">
        <f>C14-C24</f>
        <v>1855339</v>
      </c>
      <c r="D25" s="11">
        <f>D14-D24</f>
        <v>1773975.0499999998</v>
      </c>
      <c r="E25" s="11">
        <f>E14-E24</f>
        <v>7106499</v>
      </c>
      <c r="F25" s="11">
        <f>F14-F24</f>
        <v>6599951.4000000004</v>
      </c>
      <c r="G25" s="7"/>
    </row>
    <row r="26" spans="1:10" ht="12" customHeight="1" x14ac:dyDescent="0.2">
      <c r="A26" s="15" t="s">
        <v>21</v>
      </c>
      <c r="B26" s="17">
        <v>18</v>
      </c>
      <c r="C26" s="10">
        <v>144744</v>
      </c>
      <c r="D26" s="10">
        <v>66796</v>
      </c>
      <c r="E26" s="10">
        <v>419260</v>
      </c>
      <c r="F26" s="10">
        <v>227474</v>
      </c>
      <c r="G26" s="7"/>
    </row>
    <row r="27" spans="1:10" ht="12" customHeight="1" x14ac:dyDescent="0.2">
      <c r="A27" s="15" t="s">
        <v>22</v>
      </c>
      <c r="B27" s="16">
        <v>19</v>
      </c>
      <c r="C27" s="38">
        <v>0</v>
      </c>
      <c r="D27" s="10">
        <v>1750</v>
      </c>
      <c r="E27" s="10">
        <v>7200</v>
      </c>
      <c r="F27" s="10">
        <v>5683</v>
      </c>
      <c r="G27" s="7"/>
    </row>
    <row r="28" spans="1:10" ht="12" customHeight="1" x14ac:dyDescent="0.2">
      <c r="A28" s="15" t="s">
        <v>23</v>
      </c>
      <c r="B28" s="17">
        <v>20</v>
      </c>
      <c r="C28" s="10">
        <v>110394</v>
      </c>
      <c r="D28" s="10">
        <v>3893</v>
      </c>
      <c r="E28" s="10">
        <v>128474</v>
      </c>
      <c r="F28" s="10">
        <v>10154</v>
      </c>
      <c r="G28" s="7"/>
      <c r="H28" s="3"/>
      <c r="I28" s="3"/>
      <c r="J28" s="3"/>
    </row>
    <row r="29" spans="1:10" ht="12" customHeight="1" x14ac:dyDescent="0.2">
      <c r="A29" s="15" t="s">
        <v>24</v>
      </c>
      <c r="B29" s="17">
        <v>21</v>
      </c>
      <c r="C29" s="11">
        <f>SUM(C27:C28)</f>
        <v>110394</v>
      </c>
      <c r="D29" s="11">
        <f>SUM(D27:D28)</f>
        <v>5643</v>
      </c>
      <c r="E29" s="11">
        <f>SUM(E27:E28)</f>
        <v>135674</v>
      </c>
      <c r="F29" s="11">
        <f>SUM(F27:F28)</f>
        <v>15837</v>
      </c>
      <c r="G29" s="7"/>
    </row>
    <row r="30" spans="1:10" ht="12.75" customHeight="1" x14ac:dyDescent="0.2">
      <c r="A30" s="18" t="s">
        <v>41</v>
      </c>
      <c r="B30" s="16">
        <v>22</v>
      </c>
      <c r="C30" s="10">
        <v>31604</v>
      </c>
      <c r="D30" s="10">
        <v>6196</v>
      </c>
      <c r="E30" s="10">
        <v>38093</v>
      </c>
      <c r="F30" s="10">
        <v>16166</v>
      </c>
      <c r="G30" s="7"/>
    </row>
    <row r="31" spans="1:10" ht="12" customHeight="1" x14ac:dyDescent="0.2">
      <c r="A31" s="15" t="s">
        <v>25</v>
      </c>
      <c r="B31" s="17">
        <v>23</v>
      </c>
      <c r="C31" s="11">
        <f>C25+C26+C29-C30</f>
        <v>2078873</v>
      </c>
      <c r="D31" s="11">
        <f>D25+D26+D29-D30</f>
        <v>1840218.0499999998</v>
      </c>
      <c r="E31" s="11">
        <f>E25+E26+E29-E30</f>
        <v>7623340</v>
      </c>
      <c r="F31" s="11">
        <f>F25+F26+F29-F30</f>
        <v>6827096.4000000004</v>
      </c>
      <c r="G31" s="7"/>
    </row>
    <row r="32" spans="1:10" ht="18.75" customHeight="1" x14ac:dyDescent="0.2">
      <c r="A32" s="18" t="s">
        <v>40</v>
      </c>
      <c r="B32" s="16">
        <v>24</v>
      </c>
      <c r="C32" s="10">
        <v>8692</v>
      </c>
      <c r="D32" s="10">
        <v>9205</v>
      </c>
      <c r="E32" s="10">
        <v>34917</v>
      </c>
      <c r="F32" s="10">
        <v>39891</v>
      </c>
      <c r="G32" s="7"/>
    </row>
    <row r="33" spans="1:7" ht="12" customHeight="1" x14ac:dyDescent="0.2">
      <c r="A33" s="15" t="s">
        <v>26</v>
      </c>
      <c r="B33" s="17">
        <v>25</v>
      </c>
      <c r="C33" s="10">
        <v>2787</v>
      </c>
      <c r="D33" s="10">
        <v>1034</v>
      </c>
      <c r="E33" s="10">
        <v>6347</v>
      </c>
      <c r="F33" s="10">
        <v>7494</v>
      </c>
      <c r="G33" s="7"/>
    </row>
    <row r="34" spans="1:7" ht="12" customHeight="1" x14ac:dyDescent="0.2">
      <c r="A34" s="15" t="s">
        <v>27</v>
      </c>
      <c r="B34" s="17">
        <v>26</v>
      </c>
      <c r="C34" s="10">
        <v>514</v>
      </c>
      <c r="D34" s="10">
        <v>516</v>
      </c>
      <c r="E34" s="10">
        <v>2056</v>
      </c>
      <c r="F34" s="10">
        <v>2172</v>
      </c>
      <c r="G34" s="7"/>
    </row>
    <row r="35" spans="1:7" ht="12" customHeight="1" x14ac:dyDescent="0.2">
      <c r="A35" s="15" t="s">
        <v>28</v>
      </c>
      <c r="B35" s="17">
        <v>27</v>
      </c>
      <c r="C35" s="11">
        <f>SUM(C32:C34)</f>
        <v>11993</v>
      </c>
      <c r="D35" s="11">
        <f>SUM(D32:D34)</f>
        <v>10755</v>
      </c>
      <c r="E35" s="11">
        <f>SUM(E32:E34)</f>
        <v>43320</v>
      </c>
      <c r="F35" s="11">
        <f>SUM(F32:F34)</f>
        <v>49557</v>
      </c>
      <c r="G35" s="7"/>
    </row>
    <row r="36" spans="1:7" ht="18" customHeight="1" x14ac:dyDescent="0.2">
      <c r="A36" s="15" t="s">
        <v>71</v>
      </c>
      <c r="B36" s="20">
        <v>28</v>
      </c>
      <c r="C36" s="12">
        <f>C31-C35</f>
        <v>2066880</v>
      </c>
      <c r="D36" s="12">
        <f>D31-D35</f>
        <v>1829463.0499999998</v>
      </c>
      <c r="E36" s="12">
        <f>E31-E35</f>
        <v>7580020</v>
      </c>
      <c r="F36" s="12">
        <f>F31-F35</f>
        <v>6777539.4000000004</v>
      </c>
      <c r="G36" s="7"/>
    </row>
    <row r="37" spans="1:7" s="7" customFormat="1" x14ac:dyDescent="0.2">
      <c r="A37" s="18" t="s">
        <v>83</v>
      </c>
      <c r="B37" s="17">
        <v>29</v>
      </c>
      <c r="C37" s="36">
        <v>0</v>
      </c>
      <c r="D37" s="36">
        <v>0</v>
      </c>
      <c r="E37" s="36">
        <v>0</v>
      </c>
      <c r="F37" s="36">
        <v>0</v>
      </c>
    </row>
    <row r="38" spans="1:7" ht="12" customHeight="1" x14ac:dyDescent="0.2">
      <c r="A38" s="15" t="s">
        <v>29</v>
      </c>
      <c r="B38" s="17">
        <v>30</v>
      </c>
      <c r="C38" s="36">
        <v>0</v>
      </c>
      <c r="D38" s="36">
        <v>0</v>
      </c>
      <c r="E38" s="36">
        <v>0</v>
      </c>
      <c r="F38" s="36">
        <v>0</v>
      </c>
      <c r="G38" s="7"/>
    </row>
    <row r="39" spans="1:7" ht="12" customHeight="1" x14ac:dyDescent="0.2">
      <c r="A39" s="15" t="s">
        <v>30</v>
      </c>
      <c r="B39" s="17">
        <v>31</v>
      </c>
      <c r="C39" s="11">
        <f>C36-C37-C38</f>
        <v>2066880</v>
      </c>
      <c r="D39" s="11">
        <f t="shared" ref="D39:F39" si="0">D36-D37-D38</f>
        <v>1829463.0499999998</v>
      </c>
      <c r="E39" s="11">
        <f t="shared" si="0"/>
        <v>7580020</v>
      </c>
      <c r="F39" s="11">
        <f t="shared" si="0"/>
        <v>6777539.4000000004</v>
      </c>
      <c r="G39" s="7"/>
    </row>
    <row r="40" spans="1:7" ht="12" customHeight="1" x14ac:dyDescent="0.2">
      <c r="A40" s="15" t="s">
        <v>31</v>
      </c>
      <c r="B40" s="17">
        <v>32</v>
      </c>
      <c r="C40" s="10">
        <v>244649</v>
      </c>
      <c r="D40" s="10">
        <v>681305</v>
      </c>
      <c r="E40" s="10">
        <v>1929492</v>
      </c>
      <c r="F40" s="10">
        <v>1532709</v>
      </c>
      <c r="G40" s="7"/>
    </row>
    <row r="41" spans="1:7" ht="12" customHeight="1" x14ac:dyDescent="0.2">
      <c r="A41" s="18" t="s">
        <v>96</v>
      </c>
      <c r="B41" s="17">
        <v>33</v>
      </c>
      <c r="C41" s="10">
        <v>-6872946</v>
      </c>
      <c r="D41" s="10">
        <v>-24454</v>
      </c>
      <c r="E41" s="10">
        <v>-6453639</v>
      </c>
      <c r="F41" s="10">
        <v>985717</v>
      </c>
      <c r="G41" s="7"/>
    </row>
    <row r="42" spans="1:7" ht="12" customHeight="1" x14ac:dyDescent="0.2">
      <c r="A42" s="19" t="s">
        <v>95</v>
      </c>
      <c r="B42" s="17">
        <v>34</v>
      </c>
      <c r="C42" s="11">
        <f>C39-C40-C41</f>
        <v>8695177</v>
      </c>
      <c r="D42" s="11">
        <f>D39-D40-D41</f>
        <v>1172612.0499999998</v>
      </c>
      <c r="E42" s="11">
        <f t="shared" ref="E42:F42" si="1">E39-E40-E41</f>
        <v>12104167</v>
      </c>
      <c r="F42" s="11">
        <f t="shared" si="1"/>
        <v>4259113.4000000004</v>
      </c>
      <c r="G42" s="7"/>
    </row>
    <row r="43" spans="1:7" ht="6.95" customHeight="1" x14ac:dyDescent="0.2">
      <c r="C43" s="13"/>
      <c r="D43" s="13"/>
      <c r="E43" s="13"/>
      <c r="F43" s="13"/>
    </row>
    <row r="44" spans="1:7" ht="20.25" customHeight="1" x14ac:dyDescent="0.2">
      <c r="A44" s="55" t="s">
        <v>94</v>
      </c>
      <c r="B44" s="56"/>
      <c r="C44" s="56"/>
      <c r="D44" s="56"/>
      <c r="E44" s="56"/>
      <c r="F44" s="56"/>
    </row>
    <row r="45" spans="1:7" ht="15.95" customHeight="1" x14ac:dyDescent="0.2">
      <c r="C45" s="9"/>
      <c r="D45" s="9"/>
      <c r="E45" s="9"/>
      <c r="F45" s="6"/>
    </row>
    <row r="46" spans="1:7" ht="17.100000000000001"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6.95" customHeight="1" x14ac:dyDescent="0.2">
      <c r="F53" s="6"/>
    </row>
    <row r="54" spans="6:6" ht="6.95" customHeight="1" x14ac:dyDescent="0.2">
      <c r="F54" s="6"/>
    </row>
    <row r="55" spans="6:6" ht="6.95" customHeight="1" x14ac:dyDescent="0.2">
      <c r="F55" s="6"/>
    </row>
    <row r="56" spans="6:6" ht="6.95" customHeight="1" x14ac:dyDescent="0.2">
      <c r="F56" s="6"/>
    </row>
    <row r="57" spans="6:6" ht="6.95" customHeight="1" x14ac:dyDescent="0.2">
      <c r="F57" s="6"/>
    </row>
    <row r="58" spans="6:6" ht="8.1" customHeight="1" x14ac:dyDescent="0.2">
      <c r="F58" s="6"/>
    </row>
    <row r="59" spans="6:6" ht="17.100000000000001" customHeight="1" x14ac:dyDescent="0.2">
      <c r="F59" s="6"/>
    </row>
    <row r="60" spans="6:6" ht="6.95" customHeight="1" x14ac:dyDescent="0.2">
      <c r="F60" s="6"/>
    </row>
    <row r="61" spans="6:6" ht="6.95" customHeight="1" x14ac:dyDescent="0.2"/>
    <row r="62" spans="6:6" ht="6.95" customHeight="1" x14ac:dyDescent="0.2"/>
    <row r="63" spans="6:6" ht="6.95" customHeight="1" x14ac:dyDescent="0.2"/>
    <row r="64" spans="6:6" ht="6.95" customHeight="1" x14ac:dyDescent="0.2"/>
    <row r="65" ht="6.95" customHeight="1" x14ac:dyDescent="0.2"/>
    <row r="66" ht="6.95" customHeight="1" x14ac:dyDescent="0.2"/>
    <row r="67" ht="6.95" customHeight="1" x14ac:dyDescent="0.2"/>
    <row r="68" ht="8.1" customHeight="1" x14ac:dyDescent="0.2"/>
    <row r="69" ht="8.1" customHeight="1" x14ac:dyDescent="0.2"/>
    <row r="70" ht="8.1" customHeight="1" x14ac:dyDescent="0.2"/>
    <row r="71" ht="8.1" customHeight="1" x14ac:dyDescent="0.2"/>
    <row r="72" ht="8.1" customHeight="1" x14ac:dyDescent="0.2"/>
    <row r="73" ht="6.95" customHeight="1" x14ac:dyDescent="0.2"/>
    <row r="74" ht="6.95" customHeight="1" x14ac:dyDescent="0.2"/>
    <row r="75" ht="6.95" customHeight="1" x14ac:dyDescent="0.2"/>
    <row r="76" ht="6.95" customHeight="1" x14ac:dyDescent="0.2"/>
    <row r="77" ht="6.95" customHeight="1" x14ac:dyDescent="0.2"/>
    <row r="78" ht="6.95" customHeight="1" x14ac:dyDescent="0.2"/>
  </sheetData>
  <mergeCells count="12">
    <mergeCell ref="A44:F44"/>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topLeftCell="A7" zoomScale="110" zoomScaleNormal="100" zoomScaleSheetLayoutView="110" workbookViewId="0">
      <selection activeCell="C18" sqref="C18"/>
    </sheetView>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21" customFormat="1" ht="12" customHeight="1" x14ac:dyDescent="0.2">
      <c r="A1" s="31" t="s">
        <v>65</v>
      </c>
      <c r="B1" s="57" t="s">
        <v>86</v>
      </c>
      <c r="C1" s="58"/>
      <c r="D1" s="57" t="s">
        <v>76</v>
      </c>
      <c r="E1" s="58"/>
      <c r="F1" s="28" t="s">
        <v>42</v>
      </c>
    </row>
    <row r="2" spans="1:6" s="21" customFormat="1" ht="12" customHeight="1" x14ac:dyDescent="0.2">
      <c r="A2" s="43" t="s">
        <v>45</v>
      </c>
      <c r="B2" s="61" t="s">
        <v>46</v>
      </c>
      <c r="C2" s="47" t="s">
        <v>3</v>
      </c>
      <c r="D2" s="47"/>
      <c r="E2" s="63" t="s">
        <v>47</v>
      </c>
      <c r="F2" s="63"/>
    </row>
    <row r="3" spans="1:6" s="21" customFormat="1" ht="20.25" customHeight="1" x14ac:dyDescent="0.2">
      <c r="A3" s="44"/>
      <c r="B3" s="62"/>
      <c r="C3" s="24" t="s">
        <v>48</v>
      </c>
      <c r="D3" s="24" t="s">
        <v>49</v>
      </c>
      <c r="E3" s="34" t="s">
        <v>50</v>
      </c>
      <c r="F3" s="24" t="s">
        <v>51</v>
      </c>
    </row>
    <row r="4" spans="1:6" s="1" customFormat="1" ht="18" customHeight="1" x14ac:dyDescent="0.2">
      <c r="A4" s="15" t="s">
        <v>52</v>
      </c>
      <c r="B4" s="23">
        <v>35</v>
      </c>
      <c r="C4" s="36">
        <v>0</v>
      </c>
      <c r="D4" s="36">
        <v>0</v>
      </c>
      <c r="E4" s="36">
        <v>0</v>
      </c>
      <c r="F4" s="36">
        <v>0</v>
      </c>
    </row>
    <row r="5" spans="1:6" s="1" customFormat="1" ht="21" customHeight="1" x14ac:dyDescent="0.2">
      <c r="A5" s="22" t="s">
        <v>66</v>
      </c>
      <c r="B5" s="23">
        <v>36</v>
      </c>
      <c r="C5" s="36">
        <v>0</v>
      </c>
      <c r="D5" s="36">
        <v>0</v>
      </c>
      <c r="E5" s="36">
        <v>0</v>
      </c>
      <c r="F5" s="36">
        <v>0</v>
      </c>
    </row>
    <row r="6" spans="1:6" s="1" customFormat="1" ht="12" customHeight="1" x14ac:dyDescent="0.2">
      <c r="A6" s="15" t="s">
        <v>91</v>
      </c>
      <c r="B6" s="23">
        <v>37</v>
      </c>
      <c r="C6" s="11">
        <f>SUM('Form RE&amp;I Page 1'!C42,C4:C5)</f>
        <v>8695177</v>
      </c>
      <c r="D6" s="11">
        <f>SUM('Form RE&amp;I Page 1'!D42,D4:D5)</f>
        <v>1172612.0499999998</v>
      </c>
      <c r="E6" s="11">
        <f>SUM('Form RE&amp;I Page 1'!E42,E4:E5)</f>
        <v>12104167</v>
      </c>
      <c r="F6" s="11">
        <f>SUM('Form RE&amp;I Page 1'!F42,F4:F5)</f>
        <v>4259113.4000000004</v>
      </c>
    </row>
    <row r="7" spans="1:6" s="1" customFormat="1" ht="12" customHeight="1" x14ac:dyDescent="0.2">
      <c r="A7" s="15" t="s">
        <v>53</v>
      </c>
      <c r="B7" s="23">
        <v>38</v>
      </c>
      <c r="C7" s="36">
        <v>0</v>
      </c>
      <c r="D7" s="36">
        <v>0</v>
      </c>
      <c r="E7" s="36">
        <v>0</v>
      </c>
      <c r="F7" s="36">
        <v>0</v>
      </c>
    </row>
    <row r="8" spans="1:6" s="1" customFormat="1" ht="12" customHeight="1" x14ac:dyDescent="0.2">
      <c r="A8" s="15" t="s">
        <v>54</v>
      </c>
      <c r="B8" s="23">
        <v>39</v>
      </c>
      <c r="C8" s="36">
        <v>0</v>
      </c>
      <c r="D8" s="36">
        <v>0</v>
      </c>
      <c r="E8" s="36">
        <v>0</v>
      </c>
      <c r="F8" s="36">
        <v>0</v>
      </c>
    </row>
    <row r="9" spans="1:6" s="1" customFormat="1" ht="12" customHeight="1" x14ac:dyDescent="0.2">
      <c r="A9" s="22" t="s">
        <v>93</v>
      </c>
      <c r="B9" s="23">
        <v>40</v>
      </c>
      <c r="C9" s="38">
        <v>0</v>
      </c>
      <c r="D9" s="36">
        <v>0</v>
      </c>
      <c r="E9" s="38">
        <v>0</v>
      </c>
      <c r="F9" s="36">
        <v>0</v>
      </c>
    </row>
    <row r="10" spans="1:6" s="1" customFormat="1" ht="12" customHeight="1" x14ac:dyDescent="0.2">
      <c r="A10" s="22" t="s">
        <v>67</v>
      </c>
      <c r="B10" s="23">
        <v>41</v>
      </c>
      <c r="C10" s="36">
        <v>0</v>
      </c>
      <c r="D10" s="36">
        <v>0</v>
      </c>
      <c r="E10" s="36">
        <v>0</v>
      </c>
      <c r="F10" s="36">
        <v>0</v>
      </c>
    </row>
    <row r="11" spans="1:6" s="1" customFormat="1" ht="12" customHeight="1" x14ac:dyDescent="0.2">
      <c r="A11" s="15" t="s">
        <v>92</v>
      </c>
      <c r="B11" s="23">
        <v>42</v>
      </c>
      <c r="C11" s="11">
        <f>SUM(C6:C10)</f>
        <v>8695177</v>
      </c>
      <c r="D11" s="11">
        <f>SUM(D6:D10)</f>
        <v>1172612.0499999998</v>
      </c>
      <c r="E11" s="11">
        <f>SUM(E6:E10)</f>
        <v>12104167</v>
      </c>
      <c r="F11" s="11">
        <f>SUM(F6:F10)</f>
        <v>4259113.4000000004</v>
      </c>
    </row>
    <row r="12" spans="1:6" s="1" customFormat="1" ht="12" customHeight="1" x14ac:dyDescent="0.2">
      <c r="A12" s="39" t="s">
        <v>78</v>
      </c>
      <c r="B12" s="40">
        <v>43</v>
      </c>
      <c r="C12" s="36">
        <v>0</v>
      </c>
      <c r="D12" s="36">
        <v>0</v>
      </c>
      <c r="E12" s="36">
        <v>0</v>
      </c>
      <c r="F12" s="36">
        <v>0</v>
      </c>
    </row>
    <row r="13" spans="1:6" s="1" customFormat="1" ht="12" customHeight="1" x14ac:dyDescent="0.2">
      <c r="A13" s="39" t="s">
        <v>79</v>
      </c>
      <c r="B13" s="40">
        <v>44</v>
      </c>
      <c r="C13" s="11">
        <f>C11-C12</f>
        <v>8695177</v>
      </c>
      <c r="D13" s="11">
        <f t="shared" ref="D13:F13" si="0">D11-D12</f>
        <v>1172612.0499999998</v>
      </c>
      <c r="E13" s="11">
        <f t="shared" si="0"/>
        <v>12104167</v>
      </c>
      <c r="F13" s="11">
        <f t="shared" si="0"/>
        <v>4259113.4000000004</v>
      </c>
    </row>
    <row r="14" spans="1:6" s="1" customFormat="1" ht="12" customHeight="1" x14ac:dyDescent="0.2">
      <c r="A14" s="39" t="s">
        <v>80</v>
      </c>
      <c r="B14" s="40">
        <v>45</v>
      </c>
      <c r="C14" s="41" t="s">
        <v>82</v>
      </c>
      <c r="D14" s="41" t="s">
        <v>82</v>
      </c>
      <c r="E14" s="41" t="s">
        <v>82</v>
      </c>
      <c r="F14" s="41" t="s">
        <v>82</v>
      </c>
    </row>
    <row r="15" spans="1:6" s="1" customFormat="1" ht="12" customHeight="1" x14ac:dyDescent="0.2">
      <c r="A15" s="39" t="s">
        <v>81</v>
      </c>
      <c r="B15" s="40">
        <v>46</v>
      </c>
      <c r="C15" s="41" t="s">
        <v>82</v>
      </c>
      <c r="D15" s="41" t="s">
        <v>82</v>
      </c>
      <c r="E15" s="41" t="s">
        <v>82</v>
      </c>
      <c r="F15" s="41" t="s">
        <v>82</v>
      </c>
    </row>
    <row r="16" spans="1:6" s="1" customFormat="1" ht="12" customHeight="1" x14ac:dyDescent="0.2">
      <c r="A16" s="15" t="s">
        <v>55</v>
      </c>
      <c r="B16" s="40">
        <v>47</v>
      </c>
      <c r="C16" s="41" t="s">
        <v>82</v>
      </c>
      <c r="D16" s="41" t="s">
        <v>82</v>
      </c>
      <c r="E16" s="41" t="s">
        <v>82</v>
      </c>
      <c r="F16" s="41" t="s">
        <v>82</v>
      </c>
    </row>
    <row r="17" spans="1:7" s="1" customFormat="1" ht="12" customHeight="1" x14ac:dyDescent="0.2">
      <c r="A17" s="15" t="s">
        <v>56</v>
      </c>
      <c r="B17" s="40">
        <v>48</v>
      </c>
      <c r="C17" s="41" t="s">
        <v>82</v>
      </c>
      <c r="D17" s="41" t="s">
        <v>82</v>
      </c>
      <c r="E17" s="41" t="s">
        <v>82</v>
      </c>
      <c r="F17" s="41" t="s">
        <v>82</v>
      </c>
    </row>
    <row r="18" spans="1:7" s="1" customFormat="1" ht="12" customHeight="1" x14ac:dyDescent="0.2">
      <c r="A18" s="15" t="s">
        <v>57</v>
      </c>
      <c r="B18" s="40">
        <v>49</v>
      </c>
      <c r="C18" s="14">
        <v>0.66569787817301507</v>
      </c>
      <c r="D18" s="14">
        <v>0.6633022898992873</v>
      </c>
      <c r="E18" s="14">
        <v>0.66359330121457205</v>
      </c>
      <c r="F18" s="14">
        <v>0.66432555412248639</v>
      </c>
    </row>
    <row r="19" spans="1:7" s="1" customFormat="1" ht="12" customHeight="1" x14ac:dyDescent="0.2">
      <c r="A19" s="15" t="s">
        <v>58</v>
      </c>
      <c r="B19" s="40">
        <v>50</v>
      </c>
      <c r="C19" s="14">
        <v>0.26888331239897317</v>
      </c>
      <c r="D19" s="14">
        <v>0.27736879375684581</v>
      </c>
      <c r="E19" s="14">
        <v>0.2726937273739658</v>
      </c>
      <c r="F19" s="14">
        <v>0.27865176688377336</v>
      </c>
    </row>
    <row r="20" spans="1:7" s="1" customFormat="1" ht="12" customHeight="1" x14ac:dyDescent="0.2">
      <c r="A20" s="15" t="s">
        <v>59</v>
      </c>
      <c r="B20" s="40">
        <v>51</v>
      </c>
      <c r="C20" s="14">
        <v>0.34267598601557114</v>
      </c>
      <c r="D20" s="14">
        <v>0.32536730270024355</v>
      </c>
      <c r="E20" s="14">
        <v>0.33613687278769311</v>
      </c>
      <c r="F20" s="14">
        <v>0.32210880580749551</v>
      </c>
    </row>
    <row r="21" spans="1:7" s="1" customFormat="1" ht="20.25" customHeight="1" x14ac:dyDescent="0.2">
      <c r="A21" s="15" t="s">
        <v>60</v>
      </c>
      <c r="B21" s="40">
        <v>52</v>
      </c>
      <c r="C21" s="11">
        <f>'Form RE&amp;I Page 1'!C25</f>
        <v>1855339</v>
      </c>
      <c r="D21" s="11">
        <f>'Form RE&amp;I Page 1'!D25</f>
        <v>1773975.0499999998</v>
      </c>
      <c r="E21" s="11">
        <f>'Form RE&amp;I Page 1'!E25</f>
        <v>7106499</v>
      </c>
      <c r="F21" s="11">
        <f>'Form RE&amp;I Page 1'!F25</f>
        <v>6599951.4000000004</v>
      </c>
    </row>
    <row r="22" spans="1:7" s="1" customFormat="1" ht="12" customHeight="1" x14ac:dyDescent="0.2">
      <c r="A22" s="15" t="s">
        <v>87</v>
      </c>
      <c r="B22" s="40">
        <v>53</v>
      </c>
      <c r="C22" s="10">
        <v>-244649</v>
      </c>
      <c r="D22" s="10">
        <v>-681305</v>
      </c>
      <c r="E22" s="10">
        <v>-1929492</v>
      </c>
      <c r="F22" s="10">
        <v>-1532709</v>
      </c>
    </row>
    <row r="23" spans="1:7" s="1" customFormat="1" ht="12" customHeight="1" x14ac:dyDescent="0.2">
      <c r="A23" s="15" t="s">
        <v>88</v>
      </c>
      <c r="B23" s="40">
        <v>54</v>
      </c>
      <c r="C23" s="10">
        <v>6872946</v>
      </c>
      <c r="D23" s="10">
        <v>24454</v>
      </c>
      <c r="E23" s="10">
        <v>6453639</v>
      </c>
      <c r="F23" s="10">
        <v>-985717</v>
      </c>
    </row>
    <row r="24" spans="1:7" s="1" customFormat="1" ht="12" customHeight="1" x14ac:dyDescent="0.2">
      <c r="A24" s="15" t="s">
        <v>61</v>
      </c>
      <c r="B24" s="40">
        <v>55</v>
      </c>
      <c r="C24" s="10">
        <v>-1024</v>
      </c>
      <c r="D24" s="10">
        <v>-1024</v>
      </c>
      <c r="E24" s="10">
        <v>-12848</v>
      </c>
      <c r="F24" s="10">
        <v>-12848</v>
      </c>
    </row>
    <row r="25" spans="1:7" s="1" customFormat="1" ht="12" customHeight="1" x14ac:dyDescent="0.2">
      <c r="A25" s="15" t="s">
        <v>62</v>
      </c>
      <c r="B25" s="40">
        <v>56</v>
      </c>
      <c r="C25" s="36">
        <v>0</v>
      </c>
      <c r="D25" s="36">
        <v>0</v>
      </c>
      <c r="E25" s="36">
        <v>0</v>
      </c>
      <c r="F25" s="36">
        <v>0</v>
      </c>
    </row>
    <row r="26" spans="1:7" s="1" customFormat="1" ht="12" customHeight="1" x14ac:dyDescent="0.2">
      <c r="A26" s="15" t="s">
        <v>63</v>
      </c>
      <c r="B26" s="40">
        <v>57</v>
      </c>
      <c r="C26" s="11">
        <f>SUM(C21:C25)</f>
        <v>8482612</v>
      </c>
      <c r="D26" s="11">
        <f>SUM(D21:D25)</f>
        <v>1116100.0499999998</v>
      </c>
      <c r="E26" s="11">
        <f>SUM(E21:E25)</f>
        <v>11617798</v>
      </c>
      <c r="F26" s="11">
        <f>SUM(F21:F25)</f>
        <v>4068677.4000000004</v>
      </c>
    </row>
    <row r="27" spans="1:7" ht="18.75" customHeight="1" x14ac:dyDescent="0.2">
      <c r="A27" s="64" t="s">
        <v>43</v>
      </c>
      <c r="B27" s="65"/>
      <c r="C27" s="65"/>
      <c r="D27" s="65"/>
      <c r="E27" s="65"/>
      <c r="F27" s="65"/>
      <c r="G27" s="1"/>
    </row>
    <row r="28" spans="1:7" ht="9.75" customHeight="1" x14ac:dyDescent="0.2">
      <c r="A28" s="66" t="s">
        <v>44</v>
      </c>
      <c r="B28" s="49"/>
      <c r="C28" s="49"/>
      <c r="D28" s="49"/>
      <c r="E28" s="49"/>
      <c r="F28" s="49"/>
      <c r="G28" s="1"/>
    </row>
    <row r="29" spans="1:7" ht="66" customHeight="1" x14ac:dyDescent="0.2">
      <c r="A29" s="67" t="s">
        <v>89</v>
      </c>
      <c r="B29" s="68"/>
      <c r="C29" s="68"/>
      <c r="D29" s="68"/>
      <c r="E29" s="68"/>
      <c r="F29" s="68"/>
      <c r="G29" s="1"/>
    </row>
    <row r="30" spans="1:7" x14ac:dyDescent="0.2">
      <c r="A30" s="26"/>
      <c r="B30" s="26"/>
      <c r="C30" s="26"/>
      <c r="D30" s="26"/>
      <c r="E30" s="26"/>
      <c r="F30" s="26"/>
      <c r="G30" s="1"/>
    </row>
    <row r="31" spans="1:7" x14ac:dyDescent="0.2">
      <c r="A31" s="69" t="s">
        <v>0</v>
      </c>
      <c r="B31" s="70"/>
      <c r="C31" s="70"/>
      <c r="D31" s="70"/>
      <c r="E31" s="70"/>
      <c r="F31" s="71"/>
      <c r="G31" s="1"/>
    </row>
    <row r="32" spans="1:7" ht="27" customHeight="1" x14ac:dyDescent="0.2">
      <c r="A32" s="72" t="s">
        <v>64</v>
      </c>
      <c r="B32" s="68"/>
      <c r="C32" s="68"/>
      <c r="D32" s="68"/>
      <c r="E32" s="68"/>
      <c r="F32" s="73"/>
      <c r="G32" s="1"/>
    </row>
    <row r="33" spans="1:6" ht="16.5" customHeight="1" x14ac:dyDescent="0.2">
      <c r="A33" s="32" t="s">
        <v>72</v>
      </c>
      <c r="B33" s="26"/>
      <c r="C33" s="26"/>
      <c r="D33" s="26"/>
      <c r="E33" s="26"/>
      <c r="F33" s="33"/>
    </row>
    <row r="34" spans="1:6" ht="15.75" customHeight="1" x14ac:dyDescent="0.2">
      <c r="A34" s="32" t="s">
        <v>68</v>
      </c>
      <c r="B34" s="26"/>
      <c r="C34" s="26"/>
      <c r="D34" s="26"/>
      <c r="E34" s="26"/>
      <c r="F34" s="33"/>
    </row>
    <row r="35" spans="1:6" s="2" customFormat="1" ht="20.25" customHeight="1" x14ac:dyDescent="0.2">
      <c r="A35" s="42" t="s">
        <v>90</v>
      </c>
      <c r="B35" s="59" t="s">
        <v>73</v>
      </c>
      <c r="C35" s="59"/>
      <c r="D35" s="59"/>
      <c r="E35" s="59"/>
      <c r="F35" s="60"/>
    </row>
    <row r="36" spans="1:6" s="35" customFormat="1" ht="25.5" customHeight="1" x14ac:dyDescent="0.2">
      <c r="A36" s="55" t="s">
        <v>94</v>
      </c>
      <c r="B36" s="56"/>
      <c r="C36" s="56"/>
      <c r="D36" s="56"/>
      <c r="E36" s="56"/>
      <c r="F36" s="56"/>
    </row>
    <row r="38" spans="1:6" x14ac:dyDescent="0.2">
      <c r="D38" s="2"/>
    </row>
    <row r="39" spans="1:6" x14ac:dyDescent="0.2">
      <c r="A39" s="4"/>
      <c r="B39" s="37"/>
    </row>
    <row r="40" spans="1:6" x14ac:dyDescent="0.2">
      <c r="A40" s="4"/>
      <c r="B40" s="37"/>
    </row>
    <row r="41" spans="1:6" x14ac:dyDescent="0.2">
      <c r="A41" s="5"/>
      <c r="B41" s="37"/>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Mark Bracker</cp:lastModifiedBy>
  <cp:lastPrinted>2018-01-31T20:35:45Z</cp:lastPrinted>
  <dcterms:created xsi:type="dcterms:W3CDTF">2012-12-18T14:52:16Z</dcterms:created>
  <dcterms:modified xsi:type="dcterms:W3CDTF">2018-01-31T20:44:34Z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4Q16 RE&amp;I REPORT - Internal.xlsx</vt:lpwstr>
  </property>
  <property fmtid="{D5CDD505-2E9C-101B-9397-08002B2CF9AE}" pid="3" name="SV_QUERY_LIST_4F35BF76-6C0D-4D9B-82B2-816C12CF3733">
    <vt:lpwstr>empty_477D106A-C0D6-4607-AEBD-E2C9D60EA279</vt:lpwstr>
  </property>
</Properties>
</file>