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329"/>
  <workbookPr defaultThemeVersion="124226"/>
  <mc:AlternateContent xmlns:mc="http://schemas.openxmlformats.org/markup-compatibility/2006">
    <mc:Choice Requires="x15">
      <x15ac:absPath xmlns:x15ac="http://schemas.microsoft.com/office/spreadsheetml/2010/11/ac" url="C:\Users\B301066\Documents\STB Reporting\STB &amp; AAR Reports 2020 Q3\"/>
    </mc:Choice>
  </mc:AlternateContent>
  <bookViews>
    <workbookView xWindow="120" yWindow="380" windowWidth="15240" windowHeight="7580"/>
  </bookViews>
  <sheets>
    <sheet name="Form RE&amp;I Page 1" sheetId="1" r:id="rId1"/>
    <sheet name="Form RE&amp;I Page 2" sheetId="2" r:id="rId2"/>
  </sheets>
  <definedNames>
    <definedName name="_xlnm.Print_Area" localSheetId="0">'Form RE&amp;I Page 1'!$A$1:$F$42</definedName>
    <definedName name="_xlnm.Print_Area" localSheetId="1">'Form RE&amp;I Page 2'!$A$1:$F$35</definedName>
  </definedNames>
  <calcPr calcId="171027"/>
</workbook>
</file>

<file path=xl/calcChain.xml><?xml version="1.0" encoding="utf-8"?>
<calcChain xmlns="http://schemas.openxmlformats.org/spreadsheetml/2006/main">
  <c r="D20" i="2" l="1"/>
  <c r="E20" i="2"/>
  <c r="F20" i="2"/>
  <c r="C20" i="2"/>
  <c r="D19" i="2"/>
  <c r="E19" i="2"/>
  <c r="F19" i="2"/>
  <c r="C19" i="2"/>
  <c r="D18" i="2"/>
  <c r="E18" i="2"/>
  <c r="F18" i="2"/>
  <c r="C18" i="2"/>
  <c r="D23" i="2"/>
  <c r="E23" i="2"/>
  <c r="F23" i="2"/>
  <c r="C23" i="2"/>
  <c r="D22" i="2" l="1"/>
  <c r="E22" i="2"/>
  <c r="F22" i="2"/>
  <c r="F26" i="2" s="1"/>
  <c r="C22" i="2"/>
  <c r="D26" i="2"/>
  <c r="E26" i="2"/>
  <c r="D21" i="2"/>
  <c r="E21" i="2"/>
  <c r="F21" i="2"/>
  <c r="F13" i="2"/>
  <c r="E13" i="2"/>
  <c r="D13" i="2"/>
  <c r="F11" i="2"/>
  <c r="E11" i="2"/>
  <c r="D11" i="2"/>
  <c r="C11" i="2"/>
  <c r="D6" i="2"/>
  <c r="E6" i="2"/>
  <c r="F6" i="2"/>
  <c r="F41" i="1"/>
  <c r="E41" i="1"/>
  <c r="D41" i="1"/>
  <c r="F38" i="1"/>
  <c r="E38" i="1"/>
  <c r="D38" i="1"/>
  <c r="C38" i="1"/>
  <c r="F31" i="1"/>
  <c r="E31" i="1"/>
  <c r="D31" i="1"/>
  <c r="F25" i="1"/>
  <c r="E25" i="1"/>
  <c r="D25" i="1"/>
  <c r="D35" i="1" l="1"/>
  <c r="D14" i="1"/>
  <c r="D20" i="1"/>
  <c r="D17" i="1"/>
  <c r="D24" i="1" l="1"/>
  <c r="D29" i="1" l="1"/>
  <c r="F35" i="1" l="1"/>
  <c r="F17" i="1"/>
  <c r="F29" i="1"/>
  <c r="F14" i="1"/>
  <c r="F20" i="1"/>
  <c r="F24" i="1" l="1"/>
  <c r="E35" i="1" l="1"/>
  <c r="C35" i="1"/>
  <c r="E14" i="1" l="1"/>
  <c r="C14" i="1"/>
  <c r="E29" i="1" l="1"/>
  <c r="C29" i="1"/>
  <c r="E20" i="1" l="1"/>
  <c r="C20" i="1"/>
  <c r="E17" i="1"/>
  <c r="C17" i="1"/>
  <c r="C24" i="1" l="1"/>
  <c r="C25" i="1" s="1"/>
  <c r="E24" i="1"/>
  <c r="C21" i="2" l="1"/>
  <c r="C26" i="2" s="1"/>
  <c r="C31" i="1"/>
  <c r="C41" i="1" s="1"/>
  <c r="C6" i="2" s="1"/>
  <c r="C13" i="2" s="1"/>
</calcChain>
</file>

<file path=xl/sharedStrings.xml><?xml version="1.0" encoding="utf-8"?>
<sst xmlns="http://schemas.openxmlformats.org/spreadsheetml/2006/main" count="112" uniqueCount="95">
  <si>
    <r>
      <rPr>
        <sz val="6"/>
        <rFont val="Arial"/>
        <family val="34"/>
      </rPr>
      <t>CERTIFICATION</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</si>
  <si>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</si>
  <si>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</si>
  <si>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</si>
  <si>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</si>
  <si>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</si>
  <si>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</si>
  <si>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</si>
  <si>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</si>
  <si>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</si>
  <si>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</si>
  <si>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</si>
  <si>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</si>
  <si>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</si>
  <si>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</si>
  <si>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</si>
  <si>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</si>
  <si>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</si>
  <si>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</si>
  <si>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</si>
  <si>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</si>
  <si>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</si>
  <si>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</si>
  <si>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</si>
  <si>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</si>
  <si>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</si>
  <si>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</si>
  <si>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</si>
  <si>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</si>
  <si>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</si>
  <si>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</si>
  <si>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</si>
  <si>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t xml:space="preserve">SURFACE  TRANSPORTATION BOARD  - QUARTERLY REPORT OF REVENUES, EXPENSES, AND INCOME - RAILROADS     </t>
  </si>
  <si>
    <t>FORM RE&amp;I</t>
  </si>
  <si>
    <t xml:space="preserve">Washington,  DC 20423                                                                                                                                                                                   </t>
  </si>
  <si>
    <t>OMB Clearance No. 2140-0013</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</si>
  <si>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</si>
  <si>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</si>
  <si>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</si>
  <si>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</si>
  <si>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</si>
  <si>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</si>
  <si>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</si>
  <si>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</si>
  <si>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</si>
  <si>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</si>
  <si>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</si>
  <si>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</si>
  <si>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</si>
  <si>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</si>
  <si>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</si>
  <si>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</si>
  <si>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</si>
  <si>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</si>
  <si>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</si>
  <si>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</si>
  <si>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</si>
  <si>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</si>
  <si>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</si>
  <si>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</si>
  <si>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</si>
  <si>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</si>
  <si>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</si>
  <si>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</si>
  <si>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</si>
  <si>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 xml:space="preserve">Form RE&amp;I                    Railroad </t>
    </r>
    <r>
      <rPr>
        <b/>
        <u/>
        <sz val="7"/>
        <rFont val="Times New Roman"/>
        <family val="1"/>
      </rPr>
      <t>   </t>
    </r>
    <r>
      <rPr>
        <u/>
        <sz val="7"/>
        <rFont val="Times New Roman"/>
        <family val="1"/>
      </rPr>
      <t>BNSF Railway Company </t>
    </r>
    <r>
      <rPr>
        <b/>
        <u/>
        <sz val="7"/>
        <rFont val="Times New Roman"/>
        <family val="1"/>
      </rPr>
      <t>                      </t>
    </r>
    <r>
      <rPr>
        <b/>
        <sz val="7"/>
        <rFont val="Times New Roman"/>
        <family val="1"/>
      </rPr>
      <t xml:space="preserve">     </t>
    </r>
  </si>
  <si>
    <t>Gain (Loss) on Disposal of Discontinued Segments - Less Applicable Taxes (Account 562)</t>
  </si>
  <si>
    <t>Cumulative Effect of Changes in Accounting Principles (Less Taxes) (Account 592)</t>
  </si>
  <si>
    <r>
      <t xml:space="preserve">Railroad:    </t>
    </r>
    <r>
      <rPr>
        <b/>
        <u/>
        <sz val="7"/>
        <rFont val="Arial"/>
        <family val="2"/>
      </rPr>
      <t xml:space="preserve">            BNSF Railway Company</t>
    </r>
    <r>
      <rPr>
        <b/>
        <u/>
        <sz val="7"/>
        <rFont val="Arial"/>
        <family val="34"/>
      </rPr>
      <t>                               </t>
    </r>
  </si>
  <si>
    <r>
      <t xml:space="preserve">Amended </t>
    </r>
    <r>
      <rPr>
        <u/>
        <sz val="7"/>
        <color rgb="FF000000"/>
        <rFont val="Times New Roman"/>
        <family val="1"/>
      </rPr>
      <t xml:space="preserve">       N/A                           </t>
    </r>
  </si>
  <si>
    <r>
      <t xml:space="preserve">                                                                                          </t>
    </r>
    <r>
      <rPr>
        <b/>
        <sz val="7"/>
        <rFont val="Arial"/>
        <family val="34"/>
      </rPr>
      <t xml:space="preserve">Income Items
Income After Fixed Charges
</t>
    </r>
    <r>
      <rPr>
        <sz val="7"/>
        <rFont val="Arial"/>
        <family val="34"/>
      </rPr>
      <t>Other Deductions (Account 546)</t>
    </r>
  </si>
  <si>
    <t>Provision for Deferred Income Taxes (Account 557)</t>
  </si>
  <si>
    <t>Provision for Deferred Taxes - Extraordinary Items (Account 591)</t>
  </si>
  <si>
    <t>Total Way and Structures</t>
  </si>
  <si>
    <t>All Other Way and Structure Accounts</t>
  </si>
  <si>
    <t>Less:  Net Income attributable to non-controlling interest</t>
  </si>
  <si>
    <t>Net Income attributable to reporting railroad</t>
  </si>
  <si>
    <t>Basic Earnings Per Share</t>
  </si>
  <si>
    <t>Diluted Earnings Per Share</t>
  </si>
  <si>
    <t>N/A</t>
  </si>
  <si>
    <t>Income Taxes on Ordinary Income (Account 556)</t>
  </si>
  <si>
    <t>Provision for Deferred Taxes (Account 557)</t>
  </si>
  <si>
    <t>This information collection is mandatory pursuant to 49 U.S.C. § 11164 and 49 C.F.R. §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</si>
  <si>
    <t>Income (Loss) from Continuing Operations</t>
  </si>
  <si>
    <r>
      <t xml:space="preserve">     </t>
    </r>
    <r>
      <rPr>
        <b/>
        <sz val="7"/>
        <rFont val="Times New Roman"/>
        <family val="1"/>
      </rPr>
      <t>Income (Loss) Before Extraordinary Items</t>
    </r>
  </si>
  <si>
    <r>
      <t xml:space="preserve">     </t>
    </r>
    <r>
      <rPr>
        <b/>
        <sz val="7"/>
        <rFont val="Times New Roman"/>
        <family val="1"/>
      </rPr>
      <t>Net Income (Loss)</t>
    </r>
  </si>
  <si>
    <t>Expiration Date 11-30-2021</t>
  </si>
  <si>
    <r>
      <t xml:space="preserve">Name (Printed) </t>
    </r>
    <r>
      <rPr>
        <u/>
        <sz val="6"/>
        <rFont val="Arial"/>
        <family val="34"/>
      </rPr>
      <t xml:space="preserve">        Jonathan Brimmer                                                                                                              </t>
    </r>
  </si>
  <si>
    <r>
      <t>Telephone Number   </t>
    </r>
    <r>
      <rPr>
        <u/>
        <sz val="7"/>
        <color rgb="FF000000"/>
        <rFont val="Times New Roman"/>
        <family val="1"/>
      </rPr>
      <t> (817) 352-4814                                                                                             </t>
    </r>
  </si>
  <si>
    <r>
      <t xml:space="preserve">Year </t>
    </r>
    <r>
      <rPr>
        <u/>
        <sz val="7"/>
        <color rgb="FF000000"/>
        <rFont val="Times New Roman"/>
        <family val="1"/>
      </rPr>
      <t xml:space="preserve">         2020             </t>
    </r>
  </si>
  <si>
    <r>
      <t xml:space="preserve">Date of Report </t>
    </r>
    <r>
      <rPr>
        <u/>
        <sz val="7"/>
        <color rgb="FF000000"/>
        <rFont val="Times New Roman"/>
        <family val="1"/>
      </rPr>
      <t xml:space="preserve">             September 30, 2020                             </t>
    </r>
  </si>
  <si>
    <r>
      <t xml:space="preserve">Quarter </t>
    </r>
    <r>
      <rPr>
        <u/>
        <sz val="7"/>
        <color rgb="FF000000"/>
        <rFont val="Times New Roman"/>
        <family val="1"/>
      </rPr>
      <t xml:space="preserve">      3rd       </t>
    </r>
  </si>
  <si>
    <r>
      <t xml:space="preserve">Quarter   </t>
    </r>
    <r>
      <rPr>
        <u/>
        <sz val="7"/>
        <color rgb="FF000000"/>
        <rFont val="Times New Roman"/>
        <family val="1"/>
      </rPr>
      <t xml:space="preserve">             3rd                    </t>
    </r>
  </si>
  <si>
    <r>
      <t xml:space="preserve">Date </t>
    </r>
    <r>
      <rPr>
        <u/>
        <sz val="6"/>
        <rFont val="Arial"/>
        <family val="34"/>
      </rPr>
      <t>    October 30, 2020         </t>
    </r>
    <r>
      <rPr>
        <sz val="6"/>
        <rFont val="Arial"/>
        <family val="34"/>
      </rPr>
      <t xml:space="preserve">     Signature </t>
    </r>
    <r>
      <rPr>
        <u/>
        <sz val="6"/>
        <rFont val="Arial"/>
        <family val="34"/>
      </rPr>
      <t>            /s/Jonathan E. Brimmer                                                              </t>
    </r>
    <r>
      <rPr>
        <sz val="6"/>
        <rFont val="Arial"/>
        <family val="34"/>
      </rPr>
      <t xml:space="preserve">                           </t>
    </r>
  </si>
  <si>
    <r>
      <t xml:space="preserve">Title   </t>
    </r>
    <r>
      <rPr>
        <u/>
        <sz val="6"/>
        <rFont val="Arial"/>
        <family val="2"/>
      </rPr>
      <t xml:space="preserve">               Director, Accounting &amp; Reporting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</si>
</sst>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_(* #,##0_);_(* \(#,##0\);_(* &quot;-&quot;??_);_(@_)"/>
  </numFmts>
  <fonts count="24" x14ac:knownFonts="1">
    <font>
      <sz val="10"/>
      <color rgb="FF000000"/>
      <name val="Times New Roman"/>
      <charset val="204"/>
    </font>
    <font>
      <b/>
      <sz val="6"/>
      <name val="Arial"/>
      <family val="34"/>
    </font>
    <font>
      <sz val="6"/>
      <name val="Arial"/>
      <family val="34"/>
    </font>
    <font>
      <u/>
      <sz val="6"/>
      <name val="Arial"/>
      <family val="34"/>
    </font>
    <font>
      <sz val="10"/>
      <color rgb="FF000000"/>
      <name val="Times New Roman"/>
      <family val="1"/>
    </font>
    <font>
      <sz val="7"/>
      <color rgb="FF000000"/>
      <name val="Times New Roman"/>
      <family val="1"/>
    </font>
    <font>
      <b/>
      <sz val="7"/>
      <name val="Arial"/>
      <family val="34"/>
    </font>
    <font>
      <b/>
      <u/>
      <sz val="7"/>
      <name val="Arial"/>
      <family val="34"/>
    </font>
    <font>
      <sz val="7"/>
      <name val="Arial"/>
      <family val="34"/>
    </font>
    <font>
      <sz val="7"/>
      <color rgb="FF000000"/>
      <name val="Arial"/>
      <family val="2"/>
    </font>
    <font>
      <b/>
      <sz val="7"/>
      <color rgb="FF000000"/>
      <name val="Times New Roman"/>
      <family val="1"/>
    </font>
    <font>
      <b/>
      <sz val="10"/>
      <color rgb="FF000000"/>
      <name val="Times New Roman"/>
      <family val="1"/>
    </font>
    <font>
      <b/>
      <sz val="7"/>
      <name val="Times New Roman"/>
      <family val="1"/>
    </font>
    <font>
      <b/>
      <u/>
      <sz val="7"/>
      <name val="Times New Roman"/>
      <family val="1"/>
    </font>
    <font>
      <sz val="7"/>
      <name val="Times New Roman"/>
      <family val="1"/>
    </font>
    <font>
      <u/>
      <sz val="6"/>
      <name val="Arial"/>
      <family val="2"/>
    </font>
    <font>
      <u/>
      <sz val="7"/>
      <color rgb="FF000000"/>
      <name val="Times New Roman"/>
      <family val="1"/>
    </font>
    <font>
      <u/>
      <sz val="7"/>
      <name val="Times New Roman"/>
      <family val="1"/>
    </font>
    <font>
      <sz val="10"/>
      <color rgb="FF000000"/>
      <name val="Times New Roman"/>
      <family val="1"/>
    </font>
    <font>
      <sz val="8"/>
      <color rgb="FF000000"/>
      <name val="Times New Roman"/>
      <family val="1"/>
    </font>
    <font>
      <b/>
      <u/>
      <sz val="7"/>
      <name val="Arial"/>
      <family val="2"/>
    </font>
    <font>
      <sz val="10"/>
      <name val="Times New Roman"/>
      <family val="1"/>
    </font>
    <font>
      <sz val="10"/>
      <color rgb="FF000000"/>
      <name val="Times New Roman"/>
      <family val="1"/>
    </font>
    <font>
      <sz val="8"/>
      <name val="Times New Roman"/>
      <family val="1"/>
    </font>
  </fonts>
  <fills count="2">
    <fill>
      <patternFill patternType="none"/>
    </fill>
    <fill>
      <patternFill patternType="gray125"/>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indexed="64"/>
      </top>
      <bottom style="thin">
        <color indexed="64"/>
      </bottom>
      <diagonal/>
    </border>
    <border>
      <left style="thin">
        <color rgb="FF000000"/>
      </left>
      <right style="thin">
        <color indexed="64"/>
      </right>
      <top style="thin">
        <color indexed="64"/>
      </top>
      <bottom/>
      <diagonal/>
    </border>
  </borders>
  <cellStyleXfs count="3">
    <xf numFmtId="0" fontId="0" fillId="0" borderId="0"/>
    <xf numFmtId="9" fontId="18" fillId="0" borderId="0" applyFont="0" applyFill="0" applyBorder="0" applyAlignment="0" applyProtection="0"/>
    <xf numFmtId="43" fontId="22" fillId="0" borderId="0" applyFont="0" applyFill="0" applyBorder="0" applyAlignment="0" applyProtection="0"/>
  </cellStyleXfs>
  <cellXfs count="83">
    <xf numFmtId="0" fontId="0" fillId="0" borderId="0" xfId="0" applyFill="1" applyBorder="1" applyAlignment="1">
      <alignment horizontal="left" vertical="top"/>
    </xf>
    <xf numFmtId="37" fontId="19" fillId="0" borderId="3" xfId="0" applyNumberFormat="1" applyFont="1" applyFill="1" applyBorder="1" applyAlignment="1">
      <alignment horizontal="right" wrapText="1"/>
    </xf>
    <xf numFmtId="0" fontId="19" fillId="0" borderId="0" xfId="0" applyFont="1" applyFill="1" applyBorder="1" applyAlignment="1">
      <alignment horizontal="left" vertical="top"/>
    </xf>
    <xf numFmtId="10" fontId="19" fillId="0" borderId="1" xfId="1" applyNumberFormat="1" applyFont="1" applyFill="1" applyBorder="1" applyAlignment="1">
      <alignment horizontal="right" wrapText="1"/>
    </xf>
    <xf numFmtId="0" fontId="5" fillId="0" borderId="1" xfId="0" applyFont="1" applyFill="1" applyBorder="1" applyAlignment="1">
      <alignment horizontal="left" vertical="top" wrapText="1"/>
    </xf>
    <xf numFmtId="164" fontId="9" fillId="0" borderId="1"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top" wrapText="1"/>
    </xf>
    <xf numFmtId="0" fontId="8"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8" fillId="0" borderId="1" xfId="0" applyFont="1" applyFill="1" applyBorder="1" applyAlignment="1">
      <alignment horizontal="center" wrapText="1"/>
    </xf>
    <xf numFmtId="0" fontId="4" fillId="0" borderId="0" xfId="0" applyFont="1" applyFill="1" applyBorder="1" applyAlignment="1">
      <alignment horizontal="left" vertical="top"/>
    </xf>
    <xf numFmtId="0" fontId="14" fillId="0" borderId="1" xfId="0" applyFont="1" applyFill="1" applyBorder="1" applyAlignment="1">
      <alignment horizontal="left" vertical="top" wrapText="1"/>
    </xf>
    <xf numFmtId="164" fontId="5" fillId="0" borderId="1" xfId="0" applyNumberFormat="1" applyFont="1" applyFill="1" applyBorder="1" applyAlignment="1">
      <alignment horizontal="center" vertical="top" wrapText="1"/>
    </xf>
    <xf numFmtId="0" fontId="4" fillId="0" borderId="0" xfId="0" applyFont="1" applyFill="1" applyBorder="1" applyAlignment="1">
      <alignment vertical="top"/>
    </xf>
    <xf numFmtId="43" fontId="19" fillId="0" borderId="3" xfId="2" applyFont="1" applyFill="1" applyBorder="1" applyAlignment="1">
      <alignment horizontal="right" wrapText="1"/>
    </xf>
    <xf numFmtId="165" fontId="19" fillId="0" borderId="3" xfId="2" applyNumberFormat="1" applyFont="1" applyFill="1" applyBorder="1" applyAlignment="1">
      <alignment horizontal="right" wrapText="1"/>
    </xf>
    <xf numFmtId="0" fontId="5" fillId="0" borderId="18" xfId="0" applyFont="1" applyFill="1" applyBorder="1" applyAlignment="1">
      <alignment horizontal="left" vertical="top" wrapText="1"/>
    </xf>
    <xf numFmtId="0" fontId="19" fillId="0" borderId="18" xfId="0" applyFont="1" applyFill="1" applyBorder="1" applyAlignment="1">
      <alignment horizontal="center" wrapText="1"/>
    </xf>
    <xf numFmtId="0" fontId="5"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6" fillId="0" borderId="7" xfId="0" applyFont="1" applyFill="1" applyBorder="1" applyAlignment="1">
      <alignment horizontal="right" vertical="top"/>
    </xf>
    <xf numFmtId="0" fontId="5" fillId="0" borderId="7" xfId="0" applyFont="1" applyFill="1" applyBorder="1" applyAlignment="1">
      <alignment horizontal="left" vertical="top"/>
    </xf>
    <xf numFmtId="0" fontId="5" fillId="0" borderId="8" xfId="0" applyFont="1" applyFill="1" applyBorder="1" applyAlignment="1">
      <alignment horizontal="left" vertical="top"/>
    </xf>
    <xf numFmtId="0" fontId="5" fillId="0" borderId="9" xfId="0" applyFont="1" applyFill="1" applyBorder="1" applyAlignment="1">
      <alignment horizontal="left" vertical="top"/>
    </xf>
    <xf numFmtId="0" fontId="5" fillId="0" borderId="10" xfId="0" applyFont="1" applyFill="1" applyBorder="1" applyAlignment="1">
      <alignment vertical="top"/>
    </xf>
    <xf numFmtId="0" fontId="5" fillId="0" borderId="16" xfId="0" applyFont="1" applyFill="1" applyBorder="1" applyAlignment="1">
      <alignment horizontal="center" vertical="top" wrapText="1"/>
    </xf>
    <xf numFmtId="0" fontId="12" fillId="0" borderId="13" xfId="0" applyFont="1" applyFill="1" applyBorder="1" applyAlignment="1">
      <alignment horizontal="left" vertical="top"/>
    </xf>
    <xf numFmtId="0" fontId="5" fillId="0" borderId="15" xfId="0" applyFont="1" applyFill="1" applyBorder="1" applyAlignment="1">
      <alignment horizontal="left" vertical="top"/>
    </xf>
    <xf numFmtId="0" fontId="0" fillId="0" borderId="9" xfId="0" applyFill="1" applyBorder="1" applyAlignment="1">
      <alignment horizontal="left" vertical="top"/>
    </xf>
    <xf numFmtId="0" fontId="0" fillId="0" borderId="10" xfId="0" applyFill="1" applyBorder="1" applyAlignment="1">
      <alignment horizontal="left" vertical="top"/>
    </xf>
    <xf numFmtId="0" fontId="2" fillId="0" borderId="9" xfId="0" applyFont="1" applyFill="1" applyBorder="1" applyAlignment="1">
      <alignment horizontal="left"/>
    </xf>
    <xf numFmtId="0" fontId="6" fillId="0" borderId="7" xfId="0" applyFont="1" applyFill="1" applyBorder="1" applyAlignment="1">
      <alignment horizontal="left" vertical="top"/>
    </xf>
    <xf numFmtId="0" fontId="0" fillId="0" borderId="0" xfId="0" applyFill="1" applyBorder="1" applyAlignment="1">
      <alignment horizontal="left" vertical="top"/>
    </xf>
    <xf numFmtId="0" fontId="5" fillId="0" borderId="10" xfId="0" applyFont="1" applyFill="1" applyBorder="1" applyAlignment="1">
      <alignment horizontal="left" vertical="top"/>
    </xf>
    <xf numFmtId="0" fontId="0" fillId="0" borderId="11" xfId="0" applyFill="1" applyBorder="1" applyAlignment="1">
      <alignment horizontal="left" vertical="top"/>
    </xf>
    <xf numFmtId="0" fontId="10" fillId="0" borderId="0" xfId="0" applyFont="1" applyFill="1" applyBorder="1" applyAlignment="1">
      <alignment horizontal="left" vertical="top"/>
    </xf>
    <xf numFmtId="0" fontId="2" fillId="0" borderId="7" xfId="0" applyFont="1" applyFill="1" applyBorder="1" applyAlignment="1">
      <alignment horizontal="left" vertical="top"/>
    </xf>
    <xf numFmtId="0" fontId="0" fillId="0" borderId="8" xfId="0" applyFill="1" applyBorder="1" applyAlignment="1">
      <alignment horizontal="left" vertical="top"/>
    </xf>
    <xf numFmtId="37" fontId="4" fillId="0" borderId="0" xfId="0" applyNumberFormat="1" applyFont="1" applyFill="1" applyBorder="1" applyAlignment="1">
      <alignment horizontal="left" vertical="top"/>
    </xf>
    <xf numFmtId="164" fontId="5" fillId="0" borderId="1" xfId="0" applyNumberFormat="1" applyFont="1" applyFill="1" applyBorder="1" applyAlignment="1">
      <alignment horizontal="center" wrapText="1"/>
    </xf>
    <xf numFmtId="164" fontId="5" fillId="0" borderId="2" xfId="0" applyNumberFormat="1" applyFont="1" applyFill="1" applyBorder="1" applyAlignment="1">
      <alignment horizontal="center" wrapText="1"/>
    </xf>
    <xf numFmtId="0" fontId="0" fillId="0" borderId="0" xfId="0" applyFill="1" applyBorder="1" applyAlignment="1">
      <alignment horizontal="left"/>
    </xf>
    <xf numFmtId="43" fontId="0" fillId="0" borderId="0" xfId="2" applyFont="1" applyFill="1" applyBorder="1" applyAlignment="1">
      <alignment horizontal="left" vertical="top"/>
    </xf>
    <xf numFmtId="165" fontId="0" fillId="0" borderId="0" xfId="2" applyNumberFormat="1" applyFont="1" applyFill="1" applyBorder="1" applyAlignment="1">
      <alignment horizontal="left" vertical="top"/>
    </xf>
    <xf numFmtId="43" fontId="0" fillId="0" borderId="0" xfId="0" applyNumberFormat="1" applyFill="1" applyBorder="1" applyAlignment="1">
      <alignment horizontal="left" vertical="top"/>
    </xf>
    <xf numFmtId="37" fontId="23" fillId="0" borderId="1" xfId="0" applyNumberFormat="1" applyFont="1" applyFill="1" applyBorder="1" applyAlignment="1">
      <alignment horizontal="right" wrapText="1"/>
    </xf>
    <xf numFmtId="37" fontId="23" fillId="0" borderId="2" xfId="0" applyNumberFormat="1" applyFont="1" applyFill="1" applyBorder="1" applyAlignment="1">
      <alignment horizontal="right" wrapText="1"/>
    </xf>
    <xf numFmtId="37" fontId="0" fillId="0" borderId="0" xfId="0" applyNumberFormat="1" applyFill="1" applyBorder="1" applyAlignment="1">
      <alignment horizontal="left" vertical="top"/>
    </xf>
    <xf numFmtId="0" fontId="5" fillId="0" borderId="19" xfId="0" applyFont="1" applyFill="1" applyBorder="1" applyAlignment="1">
      <alignment horizontal="center" wrapText="1"/>
    </xf>
    <xf numFmtId="0" fontId="5" fillId="0" borderId="3" xfId="0" applyFont="1" applyFill="1" applyBorder="1" applyAlignment="1">
      <alignment horizont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4" xfId="0" applyFont="1" applyFill="1" applyBorder="1" applyAlignment="1">
      <alignment horizontal="center" vertical="top" wrapText="1"/>
    </xf>
    <xf numFmtId="0" fontId="6" fillId="0" borderId="4" xfId="0" applyFont="1" applyFill="1" applyBorder="1" applyAlignment="1">
      <alignment horizontal="left" vertical="top"/>
    </xf>
    <xf numFmtId="0" fontId="0" fillId="0" borderId="5" xfId="0" applyFill="1" applyBorder="1" applyAlignment="1">
      <alignment horizontal="left" vertical="top"/>
    </xf>
    <xf numFmtId="0" fontId="6" fillId="0" borderId="7" xfId="0" applyFont="1" applyFill="1" applyBorder="1" applyAlignment="1">
      <alignment horizontal="left" vertical="top"/>
    </xf>
    <xf numFmtId="0" fontId="0" fillId="0" borderId="0" xfId="0" applyFill="1" applyBorder="1" applyAlignment="1">
      <alignment horizontal="left" vertical="top"/>
    </xf>
    <xf numFmtId="0" fontId="5" fillId="0" borderId="0" xfId="0" applyFont="1" applyFill="1" applyBorder="1" applyAlignment="1">
      <alignment vertical="top"/>
    </xf>
    <xf numFmtId="0" fontId="0" fillId="0" borderId="0" xfId="0" applyFill="1" applyBorder="1" applyAlignment="1">
      <alignment vertical="top"/>
    </xf>
    <xf numFmtId="0" fontId="0" fillId="0" borderId="8" xfId="0" applyFill="1" applyBorder="1" applyAlignment="1">
      <alignment vertical="top"/>
    </xf>
    <xf numFmtId="0" fontId="5" fillId="0" borderId="10" xfId="0" applyFont="1" applyFill="1" applyBorder="1" applyAlignment="1">
      <alignment horizontal="left" vertical="top"/>
    </xf>
    <xf numFmtId="0" fontId="0" fillId="0" borderId="11" xfId="0" applyFill="1" applyBorder="1" applyAlignment="1">
      <alignment horizontal="left" vertical="top"/>
    </xf>
    <xf numFmtId="0" fontId="10" fillId="0" borderId="5" xfId="0" applyFont="1" applyFill="1" applyBorder="1" applyAlignment="1">
      <alignment horizontal="left" vertical="top"/>
    </xf>
    <xf numFmtId="0" fontId="0" fillId="0" borderId="6" xfId="0" applyFill="1" applyBorder="1" applyAlignment="1">
      <alignment horizontal="left" vertical="top"/>
    </xf>
    <xf numFmtId="0" fontId="10" fillId="0" borderId="0" xfId="0" applyFont="1" applyFill="1" applyBorder="1" applyAlignment="1">
      <alignment horizontal="left" vertical="top"/>
    </xf>
    <xf numFmtId="0" fontId="11" fillId="0" borderId="8" xfId="0" applyFont="1" applyFill="1" applyBorder="1" applyAlignment="1">
      <alignment horizontal="left" vertical="top"/>
    </xf>
    <xf numFmtId="0" fontId="2" fillId="0" borderId="0" xfId="0" applyFont="1" applyFill="1" applyBorder="1" applyAlignment="1">
      <alignment horizontal="left" wrapText="1"/>
    </xf>
    <xf numFmtId="0" fontId="21" fillId="0" borderId="0" xfId="0" applyFont="1" applyFill="1" applyBorder="1" applyAlignment="1">
      <alignment horizontal="left" wrapText="1"/>
    </xf>
    <xf numFmtId="0" fontId="5" fillId="0" borderId="20" xfId="0" applyFont="1" applyFill="1" applyBorder="1" applyAlignment="1">
      <alignment horizontal="left" vertical="top"/>
    </xf>
    <xf numFmtId="0" fontId="4" fillId="0" borderId="20" xfId="0" applyFont="1" applyFill="1" applyBorder="1" applyAlignment="1">
      <alignment horizontal="left" vertical="top"/>
    </xf>
    <xf numFmtId="0" fontId="5" fillId="0" borderId="10" xfId="0" applyFont="1" applyFill="1" applyBorder="1" applyAlignment="1">
      <alignment horizontal="left"/>
    </xf>
    <xf numFmtId="0" fontId="5" fillId="0" borderId="11" xfId="0" applyFont="1" applyFill="1" applyBorder="1" applyAlignment="1">
      <alignment horizontal="left"/>
    </xf>
    <xf numFmtId="0" fontId="5" fillId="0" borderId="19"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21" xfId="0" applyFont="1" applyFill="1" applyBorder="1" applyAlignment="1">
      <alignment horizontal="center" vertical="top" wrapText="1"/>
    </xf>
    <xf numFmtId="0" fontId="5" fillId="0" borderId="14" xfId="0" applyFont="1" applyFill="1" applyBorder="1" applyAlignment="1">
      <alignment horizontal="center" vertical="center" wrapText="1"/>
    </xf>
    <xf numFmtId="0" fontId="1" fillId="0" borderId="4" xfId="0" applyFont="1" applyFill="1" applyBorder="1" applyAlignment="1">
      <alignment horizontal="left" vertical="center"/>
    </xf>
    <xf numFmtId="0" fontId="2" fillId="0" borderId="7" xfId="0" applyFont="1" applyFill="1" applyBorder="1" applyAlignment="1">
      <alignment horizontal="left" vertical="top"/>
    </xf>
    <xf numFmtId="0" fontId="0" fillId="0" borderId="8" xfId="0" applyFill="1" applyBorder="1" applyAlignment="1">
      <alignment horizontal="left" vertical="top"/>
    </xf>
    <xf numFmtId="0" fontId="2" fillId="0" borderId="7"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8" xfId="0" applyFill="1" applyBorder="1" applyAlignment="1">
      <alignment horizontal="left" vertical="top" wrapText="1"/>
    </xf>
    <xf numFmtId="0" fontId="0" fillId="0" borderId="4" xfId="0" applyFill="1" applyBorder="1" applyAlignment="1">
      <alignment horizontal="left" vertical="top"/>
    </xf>
  </cellXfs>
  <cellStyles count="3">
    <cellStyle name="Comma" xfId="2" builtinId="3"/>
    <cellStyle name="Normal" xfId="0" builtinId="0"/>
    <cellStyle name="Percent" xfId="1"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tabSelected="1" zoomScale="110" zoomScaleNormal="110" zoomScaleSheetLayoutView="110" workbookViewId="0">
      <selection activeCell="G1" sqref="G1"/>
    </sheetView>
  </sheetViews>
  <sheetFormatPr defaultRowHeight="13" x14ac:dyDescent="0.3"/>
  <cols>
    <col min="1" max="1" width="58.3984375" style="32" bestFit="1" customWidth="1"/>
    <col min="2" max="2" width="4.3984375" style="32" bestFit="1" customWidth="1"/>
    <col min="3" max="6" width="10.09765625" style="32" customWidth="1"/>
    <col min="7" max="7" width="14.796875" style="32" customWidth="1"/>
    <col min="8" max="16384" width="8.796875" style="32"/>
  </cols>
  <sheetData>
    <row r="1" spans="1:8" x14ac:dyDescent="0.3">
      <c r="A1" s="53" t="s">
        <v>32</v>
      </c>
      <c r="B1" s="54"/>
      <c r="C1" s="54"/>
      <c r="D1" s="54"/>
      <c r="E1" s="62" t="s">
        <v>33</v>
      </c>
      <c r="F1" s="63"/>
    </row>
    <row r="2" spans="1:8" x14ac:dyDescent="0.3">
      <c r="A2" s="55" t="s">
        <v>34</v>
      </c>
      <c r="B2" s="56"/>
      <c r="C2" s="56"/>
      <c r="D2" s="56"/>
      <c r="E2" s="64" t="s">
        <v>35</v>
      </c>
      <c r="F2" s="65"/>
    </row>
    <row r="3" spans="1:8" x14ac:dyDescent="0.3">
      <c r="A3" s="20"/>
      <c r="B3" s="18"/>
      <c r="C3" s="18"/>
      <c r="D3" s="18"/>
      <c r="E3" s="64" t="s">
        <v>86</v>
      </c>
      <c r="F3" s="65"/>
    </row>
    <row r="4" spans="1:8" x14ac:dyDescent="0.3">
      <c r="A4" s="21"/>
      <c r="B4" s="18"/>
      <c r="C4" s="18"/>
      <c r="D4" s="18"/>
      <c r="E4" s="35" t="s">
        <v>36</v>
      </c>
      <c r="F4" s="22"/>
      <c r="H4" s="13"/>
    </row>
    <row r="5" spans="1:8" x14ac:dyDescent="0.3">
      <c r="A5" s="31" t="s">
        <v>68</v>
      </c>
      <c r="B5" s="18"/>
      <c r="C5" s="57" t="s">
        <v>90</v>
      </c>
      <c r="D5" s="58"/>
      <c r="E5" s="58"/>
      <c r="F5" s="59"/>
    </row>
    <row r="6" spans="1:8" x14ac:dyDescent="0.3">
      <c r="A6" s="23"/>
      <c r="B6" s="33"/>
      <c r="C6" s="24" t="s">
        <v>91</v>
      </c>
      <c r="D6" s="24" t="s">
        <v>89</v>
      </c>
      <c r="E6" s="60" t="s">
        <v>69</v>
      </c>
      <c r="F6" s="61"/>
    </row>
    <row r="7" spans="1:8" x14ac:dyDescent="0.3">
      <c r="A7" s="48" t="s">
        <v>1</v>
      </c>
      <c r="B7" s="50" t="s">
        <v>2</v>
      </c>
      <c r="C7" s="52" t="s">
        <v>3</v>
      </c>
      <c r="D7" s="52"/>
      <c r="E7" s="52" t="s">
        <v>4</v>
      </c>
      <c r="F7" s="52"/>
    </row>
    <row r="8" spans="1:8" ht="18" x14ac:dyDescent="0.3">
      <c r="A8" s="49"/>
      <c r="B8" s="51"/>
      <c r="C8" s="25" t="s">
        <v>5</v>
      </c>
      <c r="D8" s="25" t="s">
        <v>6</v>
      </c>
      <c r="E8" s="25" t="s">
        <v>7</v>
      </c>
      <c r="F8" s="25" t="s">
        <v>8</v>
      </c>
    </row>
    <row r="9" spans="1:8" ht="18" x14ac:dyDescent="0.25">
      <c r="A9" s="4" t="s">
        <v>37</v>
      </c>
      <c r="B9" s="5">
        <v>1</v>
      </c>
      <c r="C9" s="1">
        <v>5006307</v>
      </c>
      <c r="D9" s="1">
        <v>5823826</v>
      </c>
      <c r="E9" s="1">
        <v>14670891</v>
      </c>
      <c r="F9" s="1">
        <v>17059677</v>
      </c>
    </row>
    <row r="10" spans="1:8" x14ac:dyDescent="0.25">
      <c r="A10" s="4" t="s">
        <v>9</v>
      </c>
      <c r="B10" s="6">
        <v>2</v>
      </c>
      <c r="C10" s="14">
        <v>0</v>
      </c>
      <c r="D10" s="14">
        <v>0</v>
      </c>
      <c r="E10" s="14">
        <v>0</v>
      </c>
      <c r="F10" s="14">
        <v>0</v>
      </c>
    </row>
    <row r="11" spans="1:8" x14ac:dyDescent="0.25">
      <c r="A11" s="4" t="s">
        <v>10</v>
      </c>
      <c r="B11" s="6">
        <v>3</v>
      </c>
      <c r="C11" s="14">
        <v>0</v>
      </c>
      <c r="D11" s="14">
        <v>0</v>
      </c>
      <c r="E11" s="14">
        <v>0</v>
      </c>
      <c r="F11" s="14">
        <v>0</v>
      </c>
    </row>
    <row r="12" spans="1:8" x14ac:dyDescent="0.25">
      <c r="A12" s="4" t="s">
        <v>11</v>
      </c>
      <c r="B12" s="6">
        <v>4</v>
      </c>
      <c r="C12" s="1">
        <v>86172</v>
      </c>
      <c r="D12" s="1">
        <v>96690</v>
      </c>
      <c r="E12" s="1">
        <v>289730</v>
      </c>
      <c r="F12" s="1">
        <v>308432</v>
      </c>
    </row>
    <row r="13" spans="1:8" x14ac:dyDescent="0.25">
      <c r="A13" s="4" t="s">
        <v>12</v>
      </c>
      <c r="B13" s="6">
        <v>5</v>
      </c>
      <c r="C13" s="1">
        <v>3252</v>
      </c>
      <c r="D13" s="1">
        <v>2601</v>
      </c>
      <c r="E13" s="1">
        <v>11886</v>
      </c>
      <c r="F13" s="1">
        <v>9206</v>
      </c>
    </row>
    <row r="14" spans="1:8" x14ac:dyDescent="0.25">
      <c r="A14" s="4" t="s">
        <v>13</v>
      </c>
      <c r="B14" s="6">
        <v>6</v>
      </c>
      <c r="C14" s="45">
        <f>SUM(C9:C13)</f>
        <v>5095731</v>
      </c>
      <c r="D14" s="45">
        <f>SUM(D9:D13)</f>
        <v>5923117</v>
      </c>
      <c r="E14" s="45">
        <f>SUM(E9:E13)</f>
        <v>14972507</v>
      </c>
      <c r="F14" s="45">
        <f>SUM(F9:F13)</f>
        <v>17377315</v>
      </c>
    </row>
    <row r="15" spans="1:8" ht="18" x14ac:dyDescent="0.25">
      <c r="A15" s="7" t="s">
        <v>38</v>
      </c>
      <c r="B15" s="5">
        <v>7</v>
      </c>
      <c r="C15" s="1">
        <v>426015</v>
      </c>
      <c r="D15" s="1">
        <v>419437</v>
      </c>
      <c r="E15" s="1">
        <v>1276731</v>
      </c>
      <c r="F15" s="1">
        <v>1250888</v>
      </c>
    </row>
    <row r="16" spans="1:8" x14ac:dyDescent="0.25">
      <c r="A16" s="7" t="s">
        <v>74</v>
      </c>
      <c r="B16" s="6">
        <v>8</v>
      </c>
      <c r="C16" s="1">
        <v>283290</v>
      </c>
      <c r="D16" s="1">
        <v>326275</v>
      </c>
      <c r="E16" s="1">
        <v>926946</v>
      </c>
      <c r="F16" s="1">
        <v>1048131</v>
      </c>
    </row>
    <row r="17" spans="1:10" x14ac:dyDescent="0.25">
      <c r="A17" s="7" t="s">
        <v>73</v>
      </c>
      <c r="B17" s="6">
        <v>9</v>
      </c>
      <c r="C17" s="45">
        <f>SUM(C15:C16)</f>
        <v>709305</v>
      </c>
      <c r="D17" s="45">
        <f>SUM(D15:D16)</f>
        <v>745712</v>
      </c>
      <c r="E17" s="45">
        <f>SUM(E15:E16)</f>
        <v>2203677</v>
      </c>
      <c r="F17" s="45">
        <f>SUM(F15:F16)</f>
        <v>2299019</v>
      </c>
    </row>
    <row r="18" spans="1:10" x14ac:dyDescent="0.25">
      <c r="A18" s="4" t="s">
        <v>14</v>
      </c>
      <c r="B18" s="6">
        <v>10</v>
      </c>
      <c r="C18" s="1">
        <v>173041</v>
      </c>
      <c r="D18" s="1">
        <v>165317</v>
      </c>
      <c r="E18" s="1">
        <v>508296</v>
      </c>
      <c r="F18" s="1">
        <v>495188</v>
      </c>
    </row>
    <row r="19" spans="1:10" x14ac:dyDescent="0.25">
      <c r="A19" s="4" t="s">
        <v>15</v>
      </c>
      <c r="B19" s="6">
        <v>11</v>
      </c>
      <c r="C19" s="1">
        <v>515635</v>
      </c>
      <c r="D19" s="1">
        <v>595191</v>
      </c>
      <c r="E19" s="1">
        <v>1556943</v>
      </c>
      <c r="F19" s="1">
        <v>1762722</v>
      </c>
    </row>
    <row r="20" spans="1:10" x14ac:dyDescent="0.25">
      <c r="A20" s="4" t="s">
        <v>16</v>
      </c>
      <c r="B20" s="6">
        <v>12</v>
      </c>
      <c r="C20" s="45">
        <f>SUM(C18:C19)</f>
        <v>688676</v>
      </c>
      <c r="D20" s="45">
        <f>SUM(D18:D19)</f>
        <v>760508</v>
      </c>
      <c r="E20" s="45">
        <f>SUM(E18:E19)</f>
        <v>2065239</v>
      </c>
      <c r="F20" s="45">
        <f>SUM(F18:F19)</f>
        <v>2257910</v>
      </c>
    </row>
    <row r="21" spans="1:10" x14ac:dyDescent="0.25">
      <c r="A21" s="4" t="s">
        <v>17</v>
      </c>
      <c r="B21" s="6">
        <v>13</v>
      </c>
      <c r="C21" s="1">
        <v>1276201</v>
      </c>
      <c r="D21" s="1">
        <v>1803989</v>
      </c>
      <c r="E21" s="1">
        <v>4025058</v>
      </c>
      <c r="F21" s="1">
        <v>5487724</v>
      </c>
    </row>
    <row r="22" spans="1:10" x14ac:dyDescent="0.25">
      <c r="A22" s="4" t="s">
        <v>18</v>
      </c>
      <c r="B22" s="6">
        <v>14</v>
      </c>
      <c r="C22" s="1">
        <v>157742</v>
      </c>
      <c r="D22" s="1">
        <v>163608</v>
      </c>
      <c r="E22" s="1">
        <v>465832</v>
      </c>
      <c r="F22" s="1">
        <v>516525</v>
      </c>
    </row>
    <row r="23" spans="1:10" x14ac:dyDescent="0.25">
      <c r="A23" s="4" t="s">
        <v>19</v>
      </c>
      <c r="B23" s="6">
        <v>15</v>
      </c>
      <c r="C23" s="1">
        <v>280169</v>
      </c>
      <c r="D23" s="1">
        <v>293972</v>
      </c>
      <c r="E23" s="1">
        <v>690120</v>
      </c>
      <c r="F23" s="1">
        <v>916679</v>
      </c>
    </row>
    <row r="24" spans="1:10" x14ac:dyDescent="0.25">
      <c r="A24" s="4" t="s">
        <v>20</v>
      </c>
      <c r="B24" s="6">
        <v>16</v>
      </c>
      <c r="C24" s="45">
        <f>SUM(C17,C20:C23)</f>
        <v>3112093</v>
      </c>
      <c r="D24" s="45">
        <f>SUM(D17,D20:D23)</f>
        <v>3767789</v>
      </c>
      <c r="E24" s="45">
        <f>SUM(E17,E20:E23)</f>
        <v>9449926</v>
      </c>
      <c r="F24" s="45">
        <f>SUM(F17,F20:F23)</f>
        <v>11477857</v>
      </c>
      <c r="G24" s="47"/>
    </row>
    <row r="25" spans="1:10" ht="18" x14ac:dyDescent="0.25">
      <c r="A25" s="8" t="s">
        <v>39</v>
      </c>
      <c r="B25" s="5">
        <v>17</v>
      </c>
      <c r="C25" s="45">
        <f>C14-C24</f>
        <v>1983638</v>
      </c>
      <c r="D25" s="45">
        <f>D14-D24</f>
        <v>2155328</v>
      </c>
      <c r="E25" s="45">
        <f>E14-E24</f>
        <v>5522581</v>
      </c>
      <c r="F25" s="45">
        <f>F14-F24</f>
        <v>5899458</v>
      </c>
      <c r="G25" s="47"/>
    </row>
    <row r="26" spans="1:10" x14ac:dyDescent="0.25">
      <c r="A26" s="4" t="s">
        <v>21</v>
      </c>
      <c r="B26" s="6">
        <v>18</v>
      </c>
      <c r="C26" s="1">
        <v>129301</v>
      </c>
      <c r="D26" s="1">
        <v>263478</v>
      </c>
      <c r="E26" s="1">
        <v>448884</v>
      </c>
      <c r="F26" s="1">
        <v>895929</v>
      </c>
      <c r="G26" s="47"/>
    </row>
    <row r="27" spans="1:10" x14ac:dyDescent="0.25">
      <c r="A27" s="4" t="s">
        <v>22</v>
      </c>
      <c r="B27" s="5">
        <v>19</v>
      </c>
      <c r="C27" s="1">
        <v>2500</v>
      </c>
      <c r="D27" s="1">
        <v>2400</v>
      </c>
      <c r="E27" s="1">
        <v>7500</v>
      </c>
      <c r="F27" s="1">
        <v>7300</v>
      </c>
      <c r="G27" s="47"/>
    </row>
    <row r="28" spans="1:10" x14ac:dyDescent="0.25">
      <c r="A28" s="4" t="s">
        <v>23</v>
      </c>
      <c r="B28" s="6">
        <v>20</v>
      </c>
      <c r="C28" s="1">
        <v>15691</v>
      </c>
      <c r="D28" s="1">
        <v>14345</v>
      </c>
      <c r="E28" s="1">
        <v>27086</v>
      </c>
      <c r="F28" s="1">
        <v>30742</v>
      </c>
      <c r="G28" s="47"/>
      <c r="H28" s="47"/>
      <c r="I28" s="47"/>
      <c r="J28" s="47"/>
    </row>
    <row r="29" spans="1:10" x14ac:dyDescent="0.25">
      <c r="A29" s="4" t="s">
        <v>24</v>
      </c>
      <c r="B29" s="6">
        <v>21</v>
      </c>
      <c r="C29" s="45">
        <f>SUM(C27:C28)</f>
        <v>18191</v>
      </c>
      <c r="D29" s="45">
        <f>SUM(D27:D28)</f>
        <v>16745</v>
      </c>
      <c r="E29" s="45">
        <f>SUM(E27:E28)</f>
        <v>34586</v>
      </c>
      <c r="F29" s="45">
        <f>SUM(F27:F28)</f>
        <v>38042</v>
      </c>
    </row>
    <row r="30" spans="1:10" ht="18" x14ac:dyDescent="0.25">
      <c r="A30" s="7" t="s">
        <v>41</v>
      </c>
      <c r="B30" s="5">
        <v>22</v>
      </c>
      <c r="C30" s="1">
        <v>1596</v>
      </c>
      <c r="D30" s="1">
        <v>3479</v>
      </c>
      <c r="E30" s="1">
        <v>7868</v>
      </c>
      <c r="F30" s="1">
        <v>733</v>
      </c>
      <c r="G30" s="47"/>
    </row>
    <row r="31" spans="1:10" x14ac:dyDescent="0.25">
      <c r="A31" s="4" t="s">
        <v>25</v>
      </c>
      <c r="B31" s="6">
        <v>23</v>
      </c>
      <c r="C31" s="45">
        <f>C25+C26+C29-C30</f>
        <v>2129534</v>
      </c>
      <c r="D31" s="45">
        <f>D25+D26+D29-D30</f>
        <v>2432072</v>
      </c>
      <c r="E31" s="45">
        <f>E25+E26+E29-E30</f>
        <v>5998183</v>
      </c>
      <c r="F31" s="45">
        <f>F25+F26+F29-F30</f>
        <v>6832696</v>
      </c>
    </row>
    <row r="32" spans="1:10" ht="18" x14ac:dyDescent="0.25">
      <c r="A32" s="7" t="s">
        <v>40</v>
      </c>
      <c r="B32" s="5">
        <v>24</v>
      </c>
      <c r="C32" s="1">
        <v>7623</v>
      </c>
      <c r="D32" s="1">
        <v>12576</v>
      </c>
      <c r="E32" s="1">
        <v>26641</v>
      </c>
      <c r="F32" s="1">
        <v>39235</v>
      </c>
      <c r="G32" s="47"/>
    </row>
    <row r="33" spans="1:7" x14ac:dyDescent="0.25">
      <c r="A33" s="4" t="s">
        <v>26</v>
      </c>
      <c r="B33" s="6">
        <v>25</v>
      </c>
      <c r="C33" s="1">
        <v>275</v>
      </c>
      <c r="D33" s="1">
        <v>402</v>
      </c>
      <c r="E33" s="1">
        <v>1121</v>
      </c>
      <c r="F33" s="1">
        <v>2960</v>
      </c>
      <c r="G33" s="47"/>
    </row>
    <row r="34" spans="1:7" x14ac:dyDescent="0.25">
      <c r="A34" s="4" t="s">
        <v>27</v>
      </c>
      <c r="B34" s="6">
        <v>26</v>
      </c>
      <c r="C34" s="1">
        <v>359</v>
      </c>
      <c r="D34" s="1">
        <v>514</v>
      </c>
      <c r="E34" s="1">
        <v>1102</v>
      </c>
      <c r="F34" s="1">
        <v>1542</v>
      </c>
      <c r="G34" s="47"/>
    </row>
    <row r="35" spans="1:7" x14ac:dyDescent="0.25">
      <c r="A35" s="4" t="s">
        <v>28</v>
      </c>
      <c r="B35" s="6">
        <v>27</v>
      </c>
      <c r="C35" s="45">
        <f>SUM(C32:C34)</f>
        <v>8257</v>
      </c>
      <c r="D35" s="45">
        <f>SUM(D32:D34)</f>
        <v>13492</v>
      </c>
      <c r="E35" s="45">
        <f>SUM(E32:E34)</f>
        <v>28864</v>
      </c>
      <c r="F35" s="45">
        <f>SUM(F32:F34)</f>
        <v>43737</v>
      </c>
    </row>
    <row r="36" spans="1:7" ht="27" x14ac:dyDescent="0.25">
      <c r="A36" s="4" t="s">
        <v>70</v>
      </c>
      <c r="B36" s="9">
        <v>28</v>
      </c>
      <c r="C36" s="14">
        <v>0</v>
      </c>
      <c r="D36" s="14">
        <v>0</v>
      </c>
      <c r="E36" s="14">
        <v>0</v>
      </c>
      <c r="F36" s="14">
        <v>0</v>
      </c>
    </row>
    <row r="37" spans="1:7" x14ac:dyDescent="0.25">
      <c r="A37" s="4" t="s">
        <v>29</v>
      </c>
      <c r="B37" s="6">
        <v>29</v>
      </c>
      <c r="C37" s="14">
        <v>0</v>
      </c>
      <c r="D37" s="14">
        <v>0</v>
      </c>
      <c r="E37" s="14">
        <v>0</v>
      </c>
      <c r="F37" s="14">
        <v>0</v>
      </c>
    </row>
    <row r="38" spans="1:7" x14ac:dyDescent="0.25">
      <c r="A38" s="4" t="s">
        <v>30</v>
      </c>
      <c r="B38" s="6">
        <v>30</v>
      </c>
      <c r="C38" s="45">
        <f>C31-C35-C36-C37</f>
        <v>2121277</v>
      </c>
      <c r="D38" s="45">
        <f>D31-D35-D36-D37</f>
        <v>2418580</v>
      </c>
      <c r="E38" s="45">
        <f>E31-E35-E36-E37</f>
        <v>5969319</v>
      </c>
      <c r="F38" s="45">
        <f>F31-F35-F36-F37</f>
        <v>6788959</v>
      </c>
      <c r="G38" s="47"/>
    </row>
    <row r="39" spans="1:7" x14ac:dyDescent="0.25">
      <c r="A39" s="4" t="s">
        <v>31</v>
      </c>
      <c r="B39" s="6">
        <v>31</v>
      </c>
      <c r="C39" s="1">
        <v>394084</v>
      </c>
      <c r="D39" s="1">
        <v>414522</v>
      </c>
      <c r="E39" s="1">
        <v>1191295</v>
      </c>
      <c r="F39" s="1">
        <v>1250523</v>
      </c>
      <c r="G39" s="47"/>
    </row>
    <row r="40" spans="1:7" x14ac:dyDescent="0.25">
      <c r="A40" s="7" t="s">
        <v>71</v>
      </c>
      <c r="B40" s="6">
        <v>32</v>
      </c>
      <c r="C40" s="1">
        <v>120258</v>
      </c>
      <c r="D40" s="1">
        <v>181813</v>
      </c>
      <c r="E40" s="1">
        <v>270425</v>
      </c>
      <c r="F40" s="1">
        <v>418849</v>
      </c>
      <c r="G40" s="47"/>
    </row>
    <row r="41" spans="1:7" x14ac:dyDescent="0.25">
      <c r="A41" s="8" t="s">
        <v>83</v>
      </c>
      <c r="B41" s="6">
        <v>33</v>
      </c>
      <c r="C41" s="45">
        <f>C38-C39-C40</f>
        <v>1606935</v>
      </c>
      <c r="D41" s="45">
        <f>D38-D39-D40</f>
        <v>1822245</v>
      </c>
      <c r="E41" s="45">
        <f>E38-E39-E40</f>
        <v>4507599</v>
      </c>
      <c r="F41" s="45">
        <f>F38-F39-F40</f>
        <v>5119587</v>
      </c>
      <c r="G41" s="47"/>
    </row>
    <row r="42" spans="1:7" x14ac:dyDescent="0.3">
      <c r="C42" s="2"/>
      <c r="D42" s="2"/>
      <c r="E42" s="2"/>
      <c r="F42" s="2"/>
    </row>
  </sheetData>
  <mergeCells count="11">
    <mergeCell ref="A7:A8"/>
    <mergeCell ref="B7:B8"/>
    <mergeCell ref="C7:D7"/>
    <mergeCell ref="E7:F7"/>
    <mergeCell ref="A1:D1"/>
    <mergeCell ref="A2:D2"/>
    <mergeCell ref="C5:F5"/>
    <mergeCell ref="E6:F6"/>
    <mergeCell ref="E1:F1"/>
    <mergeCell ref="E2:F2"/>
    <mergeCell ref="E3:F3"/>
  </mergeCells>
  <printOptions horizontalCentered="1" verticalCentered="1"/>
  <pageMargins left="0.45" right="0.45" top="0.25" bottom="0.2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2"/>
  <sheetViews>
    <sheetView showGridLines="0" zoomScale="110" zoomScaleNormal="110" zoomScaleSheetLayoutView="110" workbookViewId="0"/>
  </sheetViews>
  <sheetFormatPr defaultRowHeight="13" x14ac:dyDescent="0.3"/>
  <cols>
    <col min="1" max="1" width="60.296875" style="32" bestFit="1" customWidth="1"/>
    <col min="2" max="2" width="3.796875" style="32" bestFit="1" customWidth="1"/>
    <col min="3" max="6" width="8.796875" style="32" customWidth="1"/>
    <col min="7" max="7" width="11" style="32" bestFit="1" customWidth="1"/>
    <col min="8" max="8" width="14" style="32" bestFit="1" customWidth="1"/>
    <col min="9" max="16384" width="8.796875" style="32"/>
  </cols>
  <sheetData>
    <row r="1" spans="1:8" s="10" customFormat="1" ht="12" customHeight="1" x14ac:dyDescent="0.3">
      <c r="A1" s="26" t="s">
        <v>65</v>
      </c>
      <c r="B1" s="68" t="s">
        <v>92</v>
      </c>
      <c r="C1" s="69"/>
      <c r="D1" s="68" t="s">
        <v>89</v>
      </c>
      <c r="E1" s="69"/>
      <c r="F1" s="27" t="s">
        <v>42</v>
      </c>
    </row>
    <row r="2" spans="1:8" s="10" customFormat="1" ht="12" customHeight="1" x14ac:dyDescent="0.3">
      <c r="A2" s="48" t="s">
        <v>45</v>
      </c>
      <c r="B2" s="72" t="s">
        <v>46</v>
      </c>
      <c r="C2" s="74" t="s">
        <v>3</v>
      </c>
      <c r="D2" s="52"/>
      <c r="E2" s="75" t="s">
        <v>47</v>
      </c>
      <c r="F2" s="75"/>
    </row>
    <row r="3" spans="1:8" s="10" customFormat="1" ht="20.25" customHeight="1" x14ac:dyDescent="0.3">
      <c r="A3" s="49"/>
      <c r="B3" s="73"/>
      <c r="C3" s="25" t="s">
        <v>48</v>
      </c>
      <c r="D3" s="25" t="s">
        <v>49</v>
      </c>
      <c r="E3" s="25" t="s">
        <v>50</v>
      </c>
      <c r="F3" s="25" t="s">
        <v>51</v>
      </c>
    </row>
    <row r="4" spans="1:8" s="10" customFormat="1" ht="18" customHeight="1" x14ac:dyDescent="0.25">
      <c r="A4" s="4" t="s">
        <v>52</v>
      </c>
      <c r="B4" s="12">
        <v>34</v>
      </c>
      <c r="C4" s="14">
        <v>0</v>
      </c>
      <c r="D4" s="14">
        <v>0</v>
      </c>
      <c r="E4" s="14">
        <v>0</v>
      </c>
      <c r="F4" s="14">
        <v>0</v>
      </c>
    </row>
    <row r="5" spans="1:8" s="10" customFormat="1" ht="21" customHeight="1" x14ac:dyDescent="0.25">
      <c r="A5" s="11" t="s">
        <v>66</v>
      </c>
      <c r="B5" s="12">
        <v>35</v>
      </c>
      <c r="C5" s="14">
        <v>0</v>
      </c>
      <c r="D5" s="14">
        <v>0</v>
      </c>
      <c r="E5" s="14">
        <v>0</v>
      </c>
      <c r="F5" s="14">
        <v>0</v>
      </c>
    </row>
    <row r="6" spans="1:8" s="10" customFormat="1" ht="12" customHeight="1" x14ac:dyDescent="0.25">
      <c r="A6" s="4" t="s">
        <v>84</v>
      </c>
      <c r="B6" s="12">
        <v>36</v>
      </c>
      <c r="C6" s="45">
        <f>SUM('Form RE&amp;I Page 1'!C41,C4:C5)</f>
        <v>1606935</v>
      </c>
      <c r="D6" s="45">
        <f>SUM('Form RE&amp;I Page 1'!D41,D4:D5)</f>
        <v>1822245</v>
      </c>
      <c r="E6" s="45">
        <f>SUM('Form RE&amp;I Page 1'!E41,E4:E5)</f>
        <v>4507599</v>
      </c>
      <c r="F6" s="45">
        <f>SUM('Form RE&amp;I Page 1'!F41,F4:F5)</f>
        <v>5119587</v>
      </c>
      <c r="G6" s="38"/>
    </row>
    <row r="7" spans="1:8" s="10" customFormat="1" ht="12" customHeight="1" x14ac:dyDescent="0.25">
      <c r="A7" s="4" t="s">
        <v>53</v>
      </c>
      <c r="B7" s="12">
        <v>37</v>
      </c>
      <c r="C7" s="14">
        <v>0</v>
      </c>
      <c r="D7" s="14">
        <v>0</v>
      </c>
      <c r="E7" s="14">
        <v>0</v>
      </c>
      <c r="F7" s="14">
        <v>0</v>
      </c>
    </row>
    <row r="8" spans="1:8" s="10" customFormat="1" ht="12" customHeight="1" x14ac:dyDescent="0.25">
      <c r="A8" s="4" t="s">
        <v>54</v>
      </c>
      <c r="B8" s="12">
        <v>38</v>
      </c>
      <c r="C8" s="14">
        <v>0</v>
      </c>
      <c r="D8" s="14">
        <v>0</v>
      </c>
      <c r="E8" s="14">
        <v>0</v>
      </c>
      <c r="F8" s="14">
        <v>0</v>
      </c>
    </row>
    <row r="9" spans="1:8" s="10" customFormat="1" ht="12" customHeight="1" x14ac:dyDescent="0.25">
      <c r="A9" s="11" t="s">
        <v>72</v>
      </c>
      <c r="B9" s="12">
        <v>39</v>
      </c>
      <c r="C9" s="15">
        <v>0</v>
      </c>
      <c r="D9" s="14">
        <v>0</v>
      </c>
      <c r="E9" s="15">
        <v>0</v>
      </c>
      <c r="F9" s="14">
        <v>0</v>
      </c>
    </row>
    <row r="10" spans="1:8" s="10" customFormat="1" ht="12" customHeight="1" x14ac:dyDescent="0.25">
      <c r="A10" s="11" t="s">
        <v>67</v>
      </c>
      <c r="B10" s="12">
        <v>40</v>
      </c>
      <c r="C10" s="14">
        <v>0</v>
      </c>
      <c r="D10" s="14">
        <v>0</v>
      </c>
      <c r="E10" s="14">
        <v>0</v>
      </c>
      <c r="F10" s="14">
        <v>0</v>
      </c>
    </row>
    <row r="11" spans="1:8" s="10" customFormat="1" ht="12" customHeight="1" x14ac:dyDescent="0.25">
      <c r="A11" s="4" t="s">
        <v>85</v>
      </c>
      <c r="B11" s="12">
        <v>41</v>
      </c>
      <c r="C11" s="45">
        <f>SUM(C6:C10)</f>
        <v>1606935</v>
      </c>
      <c r="D11" s="45">
        <f>SUM(D6:D10)</f>
        <v>1822245</v>
      </c>
      <c r="E11" s="45">
        <f>SUM(E6:E10)</f>
        <v>4507599</v>
      </c>
      <c r="F11" s="45">
        <f>SUM(F6:F10)</f>
        <v>5119587</v>
      </c>
      <c r="G11" s="38"/>
      <c r="H11" s="38"/>
    </row>
    <row r="12" spans="1:8" s="10" customFormat="1" ht="12" customHeight="1" x14ac:dyDescent="0.25">
      <c r="A12" s="16" t="s">
        <v>75</v>
      </c>
      <c r="B12" s="39">
        <v>42</v>
      </c>
      <c r="C12" s="14">
        <v>0</v>
      </c>
      <c r="D12" s="14">
        <v>0</v>
      </c>
      <c r="E12" s="14">
        <v>0</v>
      </c>
      <c r="F12" s="14">
        <v>0</v>
      </c>
    </row>
    <row r="13" spans="1:8" s="10" customFormat="1" ht="12" customHeight="1" x14ac:dyDescent="0.25">
      <c r="A13" s="16" t="s">
        <v>76</v>
      </c>
      <c r="B13" s="39">
        <v>43</v>
      </c>
      <c r="C13" s="45">
        <f>C11-C12</f>
        <v>1606935</v>
      </c>
      <c r="D13" s="45">
        <f>D11-D12</f>
        <v>1822245</v>
      </c>
      <c r="E13" s="45">
        <f>E11-E12</f>
        <v>4507599</v>
      </c>
      <c r="F13" s="45">
        <f>F11-F12</f>
        <v>5119587</v>
      </c>
    </row>
    <row r="14" spans="1:8" s="10" customFormat="1" ht="12" customHeight="1" x14ac:dyDescent="0.25">
      <c r="A14" s="16" t="s">
        <v>77</v>
      </c>
      <c r="B14" s="39">
        <v>44</v>
      </c>
      <c r="C14" s="17" t="s">
        <v>79</v>
      </c>
      <c r="D14" s="17" t="s">
        <v>79</v>
      </c>
      <c r="E14" s="17" t="s">
        <v>79</v>
      </c>
      <c r="F14" s="17" t="s">
        <v>79</v>
      </c>
    </row>
    <row r="15" spans="1:8" s="10" customFormat="1" ht="12" customHeight="1" x14ac:dyDescent="0.25">
      <c r="A15" s="16" t="s">
        <v>78</v>
      </c>
      <c r="B15" s="39">
        <v>45</v>
      </c>
      <c r="C15" s="17" t="s">
        <v>79</v>
      </c>
      <c r="D15" s="17" t="s">
        <v>79</v>
      </c>
      <c r="E15" s="17" t="s">
        <v>79</v>
      </c>
      <c r="F15" s="17" t="s">
        <v>79</v>
      </c>
    </row>
    <row r="16" spans="1:8" s="10" customFormat="1" ht="12" customHeight="1" x14ac:dyDescent="0.25">
      <c r="A16" s="4" t="s">
        <v>55</v>
      </c>
      <c r="B16" s="39">
        <v>46</v>
      </c>
      <c r="C16" s="17" t="s">
        <v>79</v>
      </c>
      <c r="D16" s="17" t="s">
        <v>79</v>
      </c>
      <c r="E16" s="17" t="s">
        <v>79</v>
      </c>
      <c r="F16" s="17" t="s">
        <v>79</v>
      </c>
    </row>
    <row r="17" spans="1:8" s="10" customFormat="1" ht="12" customHeight="1" x14ac:dyDescent="0.25">
      <c r="A17" s="4" t="s">
        <v>56</v>
      </c>
      <c r="B17" s="39">
        <v>47</v>
      </c>
      <c r="C17" s="17" t="s">
        <v>79</v>
      </c>
      <c r="D17" s="17" t="s">
        <v>79</v>
      </c>
      <c r="E17" s="17" t="s">
        <v>79</v>
      </c>
      <c r="F17" s="17" t="s">
        <v>79</v>
      </c>
    </row>
    <row r="18" spans="1:8" s="10" customFormat="1" ht="12" customHeight="1" x14ac:dyDescent="0.25">
      <c r="A18" s="4" t="s">
        <v>57</v>
      </c>
      <c r="B18" s="39">
        <v>48</v>
      </c>
      <c r="C18" s="3">
        <f>'Form RE&amp;I Page 1'!C24/'Form RE&amp;I Page 1'!C14</f>
        <v>0.61072552691655035</v>
      </c>
      <c r="D18" s="3">
        <f>'Form RE&amp;I Page 1'!D24/'Form RE&amp;I Page 1'!D14</f>
        <v>0.63611591667022616</v>
      </c>
      <c r="E18" s="3">
        <f>'Form RE&amp;I Page 1'!E24/'Form RE&amp;I Page 1'!E14</f>
        <v>0.63115188391630073</v>
      </c>
      <c r="F18" s="3">
        <f>'Form RE&amp;I Page 1'!F24/'Form RE&amp;I Page 1'!F14</f>
        <v>0.66050808194476529</v>
      </c>
    </row>
    <row r="19" spans="1:8" s="10" customFormat="1" ht="12" customHeight="1" x14ac:dyDescent="0.25">
      <c r="A19" s="4" t="s">
        <v>58</v>
      </c>
      <c r="B19" s="39">
        <v>49</v>
      </c>
      <c r="C19" s="3">
        <f>SUM('Form RE&amp;I Page 1'!C17,'Form RE&amp;I Page 1'!C20)/'Form RE&amp;I Page 1'!C14</f>
        <v>0.27434356326894022</v>
      </c>
      <c r="D19" s="3">
        <f>SUM('Form RE&amp;I Page 1'!D17,'Form RE&amp;I Page 1'!D20)/'Form RE&amp;I Page 1'!D14</f>
        <v>0.25429516249636802</v>
      </c>
      <c r="E19" s="3">
        <f>SUM('Form RE&amp;I Page 1'!E17,'Form RE&amp;I Page 1'!E20)/'Form RE&amp;I Page 1'!E14</f>
        <v>0.28511698141132946</v>
      </c>
      <c r="F19" s="3">
        <f>SUM('Form RE&amp;I Page 1'!F17,'Form RE&amp;I Page 1'!F20)/'Form RE&amp;I Page 1'!F14</f>
        <v>0.26223435553766505</v>
      </c>
    </row>
    <row r="20" spans="1:8" s="10" customFormat="1" ht="12" customHeight="1" x14ac:dyDescent="0.25">
      <c r="A20" s="4" t="s">
        <v>59</v>
      </c>
      <c r="B20" s="39">
        <v>50</v>
      </c>
      <c r="C20" s="3">
        <f>SUM('Form RE&amp;I Page 1'!C21,'Form RE&amp;I Page 1'!C22)/'Form RE&amp;I Page 1'!C14</f>
        <v>0.28140084317637648</v>
      </c>
      <c r="D20" s="3">
        <f>SUM('Form RE&amp;I Page 1'!D21,'Form RE&amp;I Page 1'!D22)/'Form RE&amp;I Page 1'!D14</f>
        <v>0.33218945362720337</v>
      </c>
      <c r="E20" s="3">
        <f>SUM('Form RE&amp;I Page 1'!E21,'Form RE&amp;I Page 1'!E22)/'Form RE&amp;I Page 1'!E14</f>
        <v>0.29994242113227931</v>
      </c>
      <c r="F20" s="3">
        <f>SUM('Form RE&amp;I Page 1'!F21,'Form RE&amp;I Page 1'!F22)/'Form RE&amp;I Page 1'!F14</f>
        <v>0.34552225127990144</v>
      </c>
    </row>
    <row r="21" spans="1:8" s="10" customFormat="1" ht="20.25" customHeight="1" x14ac:dyDescent="0.25">
      <c r="A21" s="4" t="s">
        <v>60</v>
      </c>
      <c r="B21" s="39">
        <v>51</v>
      </c>
      <c r="C21" s="45">
        <f>'Form RE&amp;I Page 1'!C25</f>
        <v>1983638</v>
      </c>
      <c r="D21" s="45">
        <f>'Form RE&amp;I Page 1'!D25</f>
        <v>2155328</v>
      </c>
      <c r="E21" s="45">
        <f>'Form RE&amp;I Page 1'!E25</f>
        <v>5522581</v>
      </c>
      <c r="F21" s="45">
        <f>'Form RE&amp;I Page 1'!F25</f>
        <v>5899458</v>
      </c>
      <c r="G21" s="38"/>
    </row>
    <row r="22" spans="1:8" s="10" customFormat="1" ht="12" customHeight="1" x14ac:dyDescent="0.25">
      <c r="A22" s="4" t="s">
        <v>80</v>
      </c>
      <c r="B22" s="39">
        <v>52</v>
      </c>
      <c r="C22" s="1">
        <f>-'Form RE&amp;I Page 1'!C39</f>
        <v>-394084</v>
      </c>
      <c r="D22" s="1">
        <f>-'Form RE&amp;I Page 1'!D39</f>
        <v>-414522</v>
      </c>
      <c r="E22" s="1">
        <f>-'Form RE&amp;I Page 1'!E39</f>
        <v>-1191295</v>
      </c>
      <c r="F22" s="1">
        <f>-'Form RE&amp;I Page 1'!F39</f>
        <v>-1250523</v>
      </c>
      <c r="G22" s="38"/>
    </row>
    <row r="23" spans="1:8" s="10" customFormat="1" ht="12" customHeight="1" x14ac:dyDescent="0.25">
      <c r="A23" s="4" t="s">
        <v>81</v>
      </c>
      <c r="B23" s="39">
        <v>53</v>
      </c>
      <c r="C23" s="1">
        <f>-'Form RE&amp;I Page 1'!C40</f>
        <v>-120258</v>
      </c>
      <c r="D23" s="1">
        <f>-'Form RE&amp;I Page 1'!D40</f>
        <v>-181813</v>
      </c>
      <c r="E23" s="1">
        <f>-'Form RE&amp;I Page 1'!E40</f>
        <v>-270425</v>
      </c>
      <c r="F23" s="1">
        <f>-'Form RE&amp;I Page 1'!F40</f>
        <v>-418849</v>
      </c>
      <c r="G23" s="38"/>
    </row>
    <row r="24" spans="1:8" s="10" customFormat="1" ht="12" customHeight="1" x14ac:dyDescent="0.25">
      <c r="A24" s="4" t="s">
        <v>61</v>
      </c>
      <c r="B24" s="39">
        <v>54</v>
      </c>
      <c r="C24" s="1">
        <v>-1023</v>
      </c>
      <c r="D24" s="1">
        <v>-1023</v>
      </c>
      <c r="E24" s="1">
        <v>-11824</v>
      </c>
      <c r="F24" s="1">
        <v>-11824</v>
      </c>
      <c r="G24" s="38"/>
    </row>
    <row r="25" spans="1:8" s="10" customFormat="1" ht="12" customHeight="1" x14ac:dyDescent="0.25">
      <c r="A25" s="4" t="s">
        <v>62</v>
      </c>
      <c r="B25" s="39">
        <v>55</v>
      </c>
      <c r="C25" s="14">
        <v>0</v>
      </c>
      <c r="D25" s="14">
        <v>0</v>
      </c>
      <c r="E25" s="14">
        <v>0</v>
      </c>
      <c r="F25" s="14">
        <v>0</v>
      </c>
    </row>
    <row r="26" spans="1:8" s="10" customFormat="1" ht="12" customHeight="1" x14ac:dyDescent="0.25">
      <c r="A26" s="19" t="s">
        <v>63</v>
      </c>
      <c r="B26" s="40">
        <v>56</v>
      </c>
      <c r="C26" s="46">
        <f>SUM(C21:C25)</f>
        <v>1468273</v>
      </c>
      <c r="D26" s="46">
        <f t="shared" ref="D26:F26" si="0">SUM(D21:D25)</f>
        <v>1557970</v>
      </c>
      <c r="E26" s="46">
        <f t="shared" si="0"/>
        <v>4049037</v>
      </c>
      <c r="F26" s="46">
        <f t="shared" si="0"/>
        <v>4218262</v>
      </c>
      <c r="G26" s="38"/>
      <c r="H26" s="38"/>
    </row>
    <row r="27" spans="1:8" ht="18.75" customHeight="1" x14ac:dyDescent="0.3">
      <c r="A27" s="76" t="s">
        <v>43</v>
      </c>
      <c r="B27" s="54"/>
      <c r="C27" s="54"/>
      <c r="D27" s="54"/>
      <c r="E27" s="54"/>
      <c r="F27" s="63"/>
      <c r="G27" s="10"/>
    </row>
    <row r="28" spans="1:8" ht="9.75" customHeight="1" x14ac:dyDescent="0.3">
      <c r="A28" s="77" t="s">
        <v>44</v>
      </c>
      <c r="B28" s="56"/>
      <c r="C28" s="56"/>
      <c r="D28" s="56"/>
      <c r="E28" s="56"/>
      <c r="F28" s="78"/>
      <c r="G28" s="10"/>
    </row>
    <row r="29" spans="1:8" ht="66" customHeight="1" x14ac:dyDescent="0.3">
      <c r="A29" s="79" t="s">
        <v>82</v>
      </c>
      <c r="B29" s="80"/>
      <c r="C29" s="80"/>
      <c r="D29" s="80"/>
      <c r="E29" s="80"/>
      <c r="F29" s="81"/>
      <c r="G29" s="10"/>
    </row>
    <row r="30" spans="1:8" x14ac:dyDescent="0.3">
      <c r="A30" s="28"/>
      <c r="B30" s="29"/>
      <c r="C30" s="29"/>
      <c r="D30" s="29"/>
      <c r="E30" s="29"/>
      <c r="F30" s="34"/>
      <c r="G30" s="10"/>
    </row>
    <row r="31" spans="1:8" x14ac:dyDescent="0.3">
      <c r="A31" s="82" t="s">
        <v>0</v>
      </c>
      <c r="B31" s="54"/>
      <c r="C31" s="54"/>
      <c r="D31" s="54"/>
      <c r="E31" s="54"/>
      <c r="F31" s="63"/>
      <c r="G31" s="10"/>
    </row>
    <row r="32" spans="1:8" ht="27" customHeight="1" x14ac:dyDescent="0.3">
      <c r="A32" s="79" t="s">
        <v>64</v>
      </c>
      <c r="B32" s="80"/>
      <c r="C32" s="80"/>
      <c r="D32" s="80"/>
      <c r="E32" s="80"/>
      <c r="F32" s="81"/>
      <c r="G32" s="10"/>
    </row>
    <row r="33" spans="1:6" ht="16.5" customHeight="1" x14ac:dyDescent="0.3">
      <c r="A33" s="36" t="s">
        <v>87</v>
      </c>
      <c r="F33" s="37"/>
    </row>
    <row r="34" spans="1:6" ht="15.75" customHeight="1" x14ac:dyDescent="0.3">
      <c r="A34" s="36" t="s">
        <v>94</v>
      </c>
      <c r="F34" s="37"/>
    </row>
    <row r="35" spans="1:6" s="41" customFormat="1" ht="20.25" customHeight="1" x14ac:dyDescent="0.3">
      <c r="A35" s="30" t="s">
        <v>93</v>
      </c>
      <c r="B35" s="70" t="s">
        <v>88</v>
      </c>
      <c r="C35" s="70"/>
      <c r="D35" s="70"/>
      <c r="E35" s="70"/>
      <c r="F35" s="71"/>
    </row>
    <row r="36" spans="1:6" s="41" customFormat="1" ht="18" customHeight="1" x14ac:dyDescent="0.3">
      <c r="A36" s="66"/>
      <c r="B36" s="67"/>
      <c r="C36" s="67"/>
      <c r="D36" s="67"/>
      <c r="E36" s="67"/>
      <c r="F36" s="67"/>
    </row>
    <row r="38" spans="1:6" x14ac:dyDescent="0.3">
      <c r="D38" s="41"/>
    </row>
    <row r="39" spans="1:6" x14ac:dyDescent="0.3">
      <c r="A39" s="42"/>
      <c r="B39" s="43"/>
    </row>
    <row r="40" spans="1:6" x14ac:dyDescent="0.3">
      <c r="A40" s="42"/>
      <c r="B40" s="43"/>
    </row>
    <row r="41" spans="1:6" x14ac:dyDescent="0.3">
      <c r="A41" s="44"/>
      <c r="B41" s="43"/>
      <c r="C41" s="44"/>
    </row>
    <row r="42" spans="1:6" x14ac:dyDescent="0.3">
      <c r="A42" s="44"/>
      <c r="B42" s="42"/>
    </row>
  </sheetData>
  <mergeCells count="13">
    <mergeCell ref="A36:F36"/>
    <mergeCell ref="B1:C1"/>
    <mergeCell ref="D1:E1"/>
    <mergeCell ref="B35:F35"/>
    <mergeCell ref="A2:A3"/>
    <mergeCell ref="B2:B3"/>
    <mergeCell ref="C2:D2"/>
    <mergeCell ref="E2:F2"/>
    <mergeCell ref="A27:F27"/>
    <mergeCell ref="A28:F28"/>
    <mergeCell ref="A29:F29"/>
    <mergeCell ref="A31:F31"/>
    <mergeCell ref="A32:F32"/>
  </mergeCells>
  <printOptions horizontalCentered="1" verticalCentered="1"/>
  <pageMargins left="0.5" right="0.5" top="0.5" bottom="0.5" header="0.31496062992125984" footer="0.31496062992125984"/>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 RE&amp;I Page 1</vt:lpstr>
      <vt:lpstr>Form RE&amp;I Page 2</vt:lpstr>
      <vt:lpstr>'Form RE&amp;I Page 1'!Print_Area</vt:lpstr>
      <vt:lpstr>'Form RE&amp;I Page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Brimmer, Jonathan Elliott</cp:lastModifiedBy>
  <cp:lastPrinted>2020-10-29T22:31:34Z</cp:lastPrinted>
  <dcterms:created xsi:type="dcterms:W3CDTF">2012-12-18T14:52:16Z</dcterms:created>
  <dcterms:modified xsi:type="dcterms:W3CDTF">2020-10-30T21:45:01Z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2Q18 RE&amp;I REPORT - Internal.xlsx</vt:lpwstr>
  </property>
  <property fmtid="{D5CDD505-2E9C-101B-9397-08002B2CF9AE}" pid="3" name="SV_QUERY_LIST_4F35BF76-6C0D-4D9B-82B2-816C12CF3733">
    <vt:lpwstr>empty_477D106A-C0D6-4607-AEBD-E2C9D60EA279</vt:lpwstr>
  </property>
</Properties>
</file>