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45" yWindow="-150" windowWidth="18195" windowHeight="12330"/>
  </bookViews>
  <sheets>
    <sheet name="RE&amp;I" sheetId="1" r:id="rId1"/>
  </sheets>
  <externalReferences>
    <externalReference r:id="rId2"/>
    <externalReference r:id="rId3"/>
    <externalReference r:id="rId4"/>
    <externalReference r:id="rId5"/>
    <externalReference r:id="rId6"/>
    <externalReference r:id="rId7"/>
  </externalReferences>
  <definedNames>
    <definedName name="\0">'[2]Paducah&amp;Louisville'!#REF!</definedName>
    <definedName name="\I">'[2]Paducah&amp;Louisville'!#REF!</definedName>
    <definedName name="\M">'[2]Paducah&amp;Louisville'!#REF!</definedName>
    <definedName name="\P">'[2]Paducah&amp;Louisville'!#REF!</definedName>
    <definedName name="_5">#REF!</definedName>
    <definedName name="_6">#REF!</definedName>
    <definedName name="_7">#REF!</definedName>
    <definedName name="_ALL1">#REF!</definedName>
    <definedName name="_ALL2">#REF!</definedName>
    <definedName name="_Aug05">[3]!_Aug05</definedName>
    <definedName name="_Jan06">[3]!_Jan06</definedName>
    <definedName name="_Key1" hidden="1">'[4]DETAIL RECORDS'!#REF!</definedName>
    <definedName name="_Key2" hidden="1">'[4]DETAIL RECORDS'!#REF!</definedName>
    <definedName name="_Order1" hidden="1">255</definedName>
    <definedName name="_Order2" hidden="1">255</definedName>
    <definedName name="_Sort" hidden="1">'[4]DETAIL RECORDS'!#REF!</definedName>
    <definedName name="a">[3]!a</definedName>
    <definedName name="ALL">#REF!</definedName>
    <definedName name="BUDGET_CENTER">#REF!</definedName>
    <definedName name="COMPANY">#REF!</definedName>
    <definedName name="DATA_AREA">#REF!</definedName>
    <definedName name="DAYS1">'[2]Paducah&amp;Louisville'!#REF!</definedName>
    <definedName name="DAYS2">'[2]Paducah&amp;Louisville'!#REF!</definedName>
    <definedName name="filename">#REF!</definedName>
    <definedName name="GL">#REF!</definedName>
    <definedName name="INDICATR">'[2]Paducah&amp;Louisville'!#REF!</definedName>
    <definedName name="JE">#REF!</definedName>
    <definedName name="JE_Info">#REF!</definedName>
    <definedName name="JE_Rows">#REF!</definedName>
    <definedName name="JPD_VISHNU">#REF!</definedName>
    <definedName name="l">'[5]P&amp;L'!$A$294:$I$434</definedName>
    <definedName name="List_Text">#REF!</definedName>
    <definedName name="loc">#REF!</definedName>
    <definedName name="LOCATION">#REF!</definedName>
    <definedName name="MANAGEMENT">#REF!</definedName>
    <definedName name="MESSAGE">'[2]Paducah&amp;Louisville'!#REF!</definedName>
    <definedName name="NATURAL_ACCOUNT">#REF!</definedName>
    <definedName name="page1">#REF!</definedName>
    <definedName name="page2">#REF!</definedName>
    <definedName name="page3">#REF!</definedName>
    <definedName name="PLAN">#REF!</definedName>
    <definedName name="plan2">#REF!</definedName>
    <definedName name="PopCache_GL_INTERFACE_REFERENCE7" hidden="1">[6]PopCache!$A$1:$A$2</definedName>
    <definedName name="PRANGE">'[2]Paducah&amp;Louisville'!#REF!</definedName>
    <definedName name="PRESENTATION_PAGE">#REF!</definedName>
    <definedName name="_xlnm.Print_Area" localSheetId="0">'RE&amp;I'!$A$1:$M$98</definedName>
    <definedName name="Print_Area_MI">#REF!</definedName>
    <definedName name="PROJ_ALL">#REF!</definedName>
    <definedName name="PROJ_VAR_ALL_6PG">#REF!</definedName>
    <definedName name="RATE">'[2]Paducah&amp;Louisville'!#REF!</definedName>
    <definedName name="s">#REF!</definedName>
    <definedName name="SKIP">'[2]Paducah&amp;Louisville'!#REF!</definedName>
    <definedName name="Stmt">#REF!</definedName>
    <definedName name="summary">#REF!</definedName>
    <definedName name="Temp_JE_Info">#REF!</definedName>
    <definedName name="Temp_List_Text">#REF!</definedName>
    <definedName name="UPDT_EQRENTS">[3]!UPDT_EQRENTS</definedName>
    <definedName name="UPDT_EQRENTS05">[3]!UPDT_EQRENTS05</definedName>
    <definedName name="UPDT_OPSUPGA">[3]!UPDT_OPSUPGA</definedName>
    <definedName name="UPDT_OPSUPGA05">[3]!UPDT_OPSUPGA05</definedName>
    <definedName name="UPDT_PERSINJ">[3]!UPDT_PERSINJ</definedName>
    <definedName name="UPDT_PERSINJ05">[3]!UPDT_PERSINJ05</definedName>
    <definedName name="UPDT_PL">[3]!UPDT_PL</definedName>
    <definedName name="UPDT_PL05">[3]!UPDT_PL05</definedName>
    <definedName name="UPDT_PLa">[3]!UPDT_PLa</definedName>
    <definedName name="UPDT_SGSUM">[3]!UPDT_SGSUM</definedName>
    <definedName name="UPDT_SGSUM05">[3]!UPDT_SGSUM05</definedName>
    <definedName name="Upl">#REF!</definedName>
    <definedName name="VLOOKUP">#REF!</definedName>
  </definedNames>
  <calcPr calcId="145621"/>
</workbook>
</file>

<file path=xl/calcChain.xml><?xml version="1.0" encoding="utf-8"?>
<calcChain xmlns="http://schemas.openxmlformats.org/spreadsheetml/2006/main">
  <c r="M77" i="1" l="1"/>
  <c r="K77" i="1"/>
  <c r="I77" i="1"/>
  <c r="G77" i="1"/>
  <c r="M76" i="1"/>
  <c r="K76" i="1"/>
  <c r="I76" i="1"/>
  <c r="G76" i="1"/>
  <c r="M65" i="1"/>
  <c r="K65" i="1"/>
  <c r="I65" i="1"/>
  <c r="G65" i="1"/>
  <c r="M52" i="1"/>
  <c r="M75" i="1" s="1"/>
  <c r="K52" i="1"/>
  <c r="K75" i="1" s="1"/>
  <c r="I52" i="1"/>
  <c r="I75" i="1" s="1"/>
  <c r="G52" i="1"/>
  <c r="G75" i="1" s="1"/>
  <c r="M51" i="1"/>
  <c r="M74" i="1" s="1"/>
  <c r="K51" i="1"/>
  <c r="K74" i="1" s="1"/>
  <c r="I51" i="1"/>
  <c r="I74" i="1" s="1"/>
  <c r="G51" i="1"/>
  <c r="G74" i="1" s="1"/>
  <c r="K48" i="1"/>
  <c r="M44" i="1"/>
  <c r="K44" i="1"/>
  <c r="I44" i="1"/>
  <c r="G44" i="1"/>
  <c r="M43" i="1"/>
  <c r="K43" i="1"/>
  <c r="I43" i="1"/>
  <c r="G43" i="1"/>
  <c r="M42" i="1"/>
  <c r="M45" i="1" s="1"/>
  <c r="K42" i="1"/>
  <c r="K45" i="1" s="1"/>
  <c r="I42" i="1"/>
  <c r="I45" i="1" s="1"/>
  <c r="G42" i="1"/>
  <c r="G45" i="1" s="1"/>
  <c r="M39" i="1"/>
  <c r="K39" i="1"/>
  <c r="I39" i="1"/>
  <c r="G39" i="1"/>
  <c r="M37" i="1"/>
  <c r="M38" i="1" s="1"/>
  <c r="K37" i="1"/>
  <c r="I37" i="1"/>
  <c r="I38" i="1" s="1"/>
  <c r="G37" i="1"/>
  <c r="K36" i="1"/>
  <c r="K38" i="1" s="1"/>
  <c r="G36" i="1"/>
  <c r="G38" i="1" s="1"/>
  <c r="M34" i="1"/>
  <c r="K34" i="1"/>
  <c r="I34" i="1"/>
  <c r="G34" i="1"/>
  <c r="M30" i="1"/>
  <c r="K30" i="1"/>
  <c r="I30" i="1"/>
  <c r="G30" i="1"/>
  <c r="M29" i="1"/>
  <c r="K29" i="1"/>
  <c r="I29" i="1"/>
  <c r="G29" i="1"/>
  <c r="M28" i="1"/>
  <c r="K28" i="1"/>
  <c r="I28" i="1"/>
  <c r="G28" i="1"/>
  <c r="M26" i="1"/>
  <c r="K26" i="1"/>
  <c r="I26" i="1"/>
  <c r="G26" i="1"/>
  <c r="M25" i="1"/>
  <c r="M27" i="1" s="1"/>
  <c r="K25" i="1"/>
  <c r="K27" i="1" s="1"/>
  <c r="I25" i="1"/>
  <c r="I27" i="1" s="1"/>
  <c r="G25" i="1"/>
  <c r="G27" i="1" s="1"/>
  <c r="M23" i="1"/>
  <c r="K23" i="1"/>
  <c r="I23" i="1"/>
  <c r="G23" i="1"/>
  <c r="M22" i="1"/>
  <c r="M24" i="1" s="1"/>
  <c r="K22" i="1"/>
  <c r="K24" i="1" s="1"/>
  <c r="I22" i="1"/>
  <c r="I24" i="1" s="1"/>
  <c r="G22" i="1"/>
  <c r="G24" i="1" s="1"/>
  <c r="M18" i="1"/>
  <c r="K18" i="1"/>
  <c r="I18" i="1"/>
  <c r="G18" i="1"/>
  <c r="M15" i="1"/>
  <c r="M20" i="1" s="1"/>
  <c r="K15" i="1"/>
  <c r="K20" i="1" s="1"/>
  <c r="I15" i="1"/>
  <c r="I20" i="1" s="1"/>
  <c r="G15" i="1"/>
  <c r="G20" i="1" s="1"/>
  <c r="I69" i="1" l="1"/>
  <c r="I31" i="1"/>
  <c r="I68" i="1" s="1"/>
  <c r="M69" i="1"/>
  <c r="M31" i="1"/>
  <c r="M68" i="1" s="1"/>
  <c r="I70" i="1"/>
  <c r="M70" i="1"/>
  <c r="G31" i="1"/>
  <c r="G68" i="1" s="1"/>
  <c r="G69" i="1"/>
  <c r="K31" i="1"/>
  <c r="K68" i="1" s="1"/>
  <c r="K69" i="1"/>
  <c r="G70" i="1"/>
  <c r="K70" i="1"/>
  <c r="K33" i="1" l="1"/>
  <c r="M33" i="1"/>
  <c r="G33" i="1"/>
  <c r="I33" i="1"/>
  <c r="I73" i="1" l="1"/>
  <c r="I78" i="1" s="1"/>
  <c r="I40" i="1"/>
  <c r="I47" i="1" s="1"/>
  <c r="I50" i="1" s="1"/>
  <c r="I53" i="1" s="1"/>
  <c r="I58" i="1" s="1"/>
  <c r="I64" i="1" s="1"/>
  <c r="M73" i="1"/>
  <c r="M78" i="1" s="1"/>
  <c r="M40" i="1"/>
  <c r="M47" i="1" s="1"/>
  <c r="M50" i="1" s="1"/>
  <c r="M53" i="1" s="1"/>
  <c r="M58" i="1" s="1"/>
  <c r="M64" i="1" s="1"/>
  <c r="G40" i="1"/>
  <c r="G47" i="1" s="1"/>
  <c r="G50" i="1" s="1"/>
  <c r="G53" i="1" s="1"/>
  <c r="G58" i="1" s="1"/>
  <c r="G64" i="1" s="1"/>
  <c r="G73" i="1"/>
  <c r="G78" i="1" s="1"/>
  <c r="K40" i="1"/>
  <c r="K47" i="1" s="1"/>
  <c r="K50" i="1" s="1"/>
  <c r="K53" i="1" s="1"/>
  <c r="K58" i="1" s="1"/>
  <c r="K64" i="1" s="1"/>
  <c r="K73" i="1"/>
  <c r="K78" i="1" s="1"/>
</calcChain>
</file>

<file path=xl/sharedStrings.xml><?xml version="1.0" encoding="utf-8"?>
<sst xmlns="http://schemas.openxmlformats.org/spreadsheetml/2006/main" count="145" uniqueCount="111">
  <si>
    <t>SURFACE TRANSPORTATION BOARD</t>
  </si>
  <si>
    <t>Washington, D.C.  20423</t>
  </si>
  <si>
    <t>QUARTERLY REPORT OF REVENUES, EXPENSES AND INCOME-RAILROADS</t>
  </si>
  <si>
    <t>FOR ICC USE ONLY</t>
  </si>
  <si>
    <t>FORM</t>
  </si>
  <si>
    <t>QUARTERS</t>
  </si>
  <si>
    <t>YEAR</t>
  </si>
  <si>
    <t>OMB Clearance No. 2140-0013</t>
  </si>
  <si>
    <t>Date of Report</t>
  </si>
  <si>
    <t xml:space="preserve">     |      |      |      |      |</t>
  </si>
  <si>
    <t>R E &amp; I</t>
  </si>
  <si>
    <t xml:space="preserve">  1st       2nd       3rd       4th</t>
  </si>
  <si>
    <t>Expiration Date 08-31-2015</t>
  </si>
  <si>
    <t xml:space="preserve">    [   ]      [   ]      [  X  ]      [   ]</t>
  </si>
  <si>
    <t xml:space="preserve"> </t>
  </si>
  <si>
    <t>FULL NAME AND ADDRESS OF REPORTING RAILROAD:</t>
  </si>
  <si>
    <t>CSX TRANSPORTATION, INC</t>
  </si>
  <si>
    <t>P. O. BOX 41645</t>
  </si>
  <si>
    <t>JACKSONVILLE, FL  32203-1645</t>
  </si>
  <si>
    <t>QUARTERLY FIGURES</t>
  </si>
  <si>
    <t>CUMULATIVE FIGURES</t>
  </si>
  <si>
    <t>DESCRIPTION</t>
  </si>
  <si>
    <t>CODE</t>
  </si>
  <si>
    <t>THIS YEAR</t>
  </si>
  <si>
    <t>LAST YEAR</t>
  </si>
  <si>
    <t>(a)</t>
  </si>
  <si>
    <t>NO.</t>
  </si>
  <si>
    <t>(b)</t>
  </si>
  <si>
    <t>(c)</t>
  </si>
  <si>
    <t>(d)</t>
  </si>
  <si>
    <t>(e)</t>
  </si>
  <si>
    <t>OPERATING REVENUES</t>
  </si>
  <si>
    <t xml:space="preserve">  Freight (Account 101)</t>
  </si>
  <si>
    <t>$</t>
  </si>
  <si>
    <t xml:space="preserve">  Passenger (Account 102)</t>
  </si>
  <si>
    <t xml:space="preserve">  Passenger - Related (Account 103)</t>
  </si>
  <si>
    <t xml:space="preserve">  All Other Operating Revenue (Accounts 104, 105, 106, 110, 502, 503)</t>
  </si>
  <si>
    <t xml:space="preserve">  Joint Facility Account (Account 120)</t>
  </si>
  <si>
    <t xml:space="preserve">         Railway Operating Revenues (All Above)</t>
  </si>
  <si>
    <t>OPERATING EXPENSES</t>
  </si>
  <si>
    <t xml:space="preserve">  Depreciation - Road (Accounts 62-11-00, 62-12-00, 62-13-00)</t>
  </si>
  <si>
    <t xml:space="preserve">  All Other Way and Structures Accounts</t>
  </si>
  <si>
    <t xml:space="preserve">     Total Way and Structures</t>
  </si>
  <si>
    <t xml:space="preserve">  Depreciation - Equipment (Accounts 62-21-00, 62-22-00, 62-23-00)</t>
  </si>
  <si>
    <t xml:space="preserve">  All Other Equipment Accounts</t>
  </si>
  <si>
    <t xml:space="preserve">     Total Equipment</t>
  </si>
  <si>
    <t xml:space="preserve">  Transportation - Train, Yard and Yard Common</t>
  </si>
  <si>
    <t xml:space="preserve">  Transportation - Specialized Services, Administration Support</t>
  </si>
  <si>
    <t xml:space="preserve">  General and Administrative</t>
  </si>
  <si>
    <t xml:space="preserve">         Railway Operating Expenses (Account 531)</t>
  </si>
  <si>
    <t>INCOME ITEMS</t>
  </si>
  <si>
    <t xml:space="preserve">   *Net Revenue from Railway Operations (Lines 6 minus 16)</t>
  </si>
  <si>
    <t xml:space="preserve">  Other Income (Accounts 506 and 510-519)</t>
  </si>
  <si>
    <t xml:space="preserve">  Income from Affiliated companies:</t>
  </si>
  <si>
    <t xml:space="preserve">    Dividends</t>
  </si>
  <si>
    <t xml:space="preserve">    Equity in Undistributed Earnings (Losses)</t>
  </si>
  <si>
    <t xml:space="preserve">       Total Income from Affiliated Companies (Lines 19 and 20)</t>
  </si>
  <si>
    <t xml:space="preserve">  Miscellaneous Deductions from Income (Accounts 534-535, 543-545, 549-551 and 553)</t>
  </si>
  <si>
    <t xml:space="preserve">         Income Available for Fixed Charges (Lines 17, 18, 21 minus 22)</t>
  </si>
  <si>
    <t>FIXED CHARGES</t>
  </si>
  <si>
    <t xml:space="preserve">  Interest on Funded Debt (Account 546)</t>
  </si>
  <si>
    <t xml:space="preserve">  Interest on Unfunded Debt (Account 547)</t>
  </si>
  <si>
    <t xml:space="preserve">  Amortization of Discount on Funded Debt (Account 548)</t>
  </si>
  <si>
    <t xml:space="preserve">         Total Fixed Charges</t>
  </si>
  <si>
    <t xml:space="preserve">           Income after Fixed Charges</t>
  </si>
  <si>
    <t xml:space="preserve">  Other Deductions (Account 546c)</t>
  </si>
  <si>
    <t xml:space="preserve">  Unusual or Infrequent items (Debit) Credit (Account 555)</t>
  </si>
  <si>
    <t xml:space="preserve">         Income (Loss) from Continuing Operations before Income Taxes</t>
  </si>
  <si>
    <t xml:space="preserve">  Income Taxes on Ordinary Income (Account 556)</t>
  </si>
  <si>
    <t xml:space="preserve">  Provision for Deferred Income Taxes (Account 557)</t>
  </si>
  <si>
    <t xml:space="preserve">         Income (Loss) from Continuing Operations</t>
  </si>
  <si>
    <t xml:space="preserve">  Income (Loss) from Operations (Less Applicable Income</t>
  </si>
  <si>
    <t xml:space="preserve">    Taxes) (Account 560)</t>
  </si>
  <si>
    <t xml:space="preserve">  Gain (Loss) on Disposal of Discontinued Segments (Less Applicable Income</t>
  </si>
  <si>
    <t xml:space="preserve">    Taxes) (Account 562)</t>
  </si>
  <si>
    <t xml:space="preserve">         Income (Loss) before Extraordinary Items</t>
  </si>
  <si>
    <t xml:space="preserve">  Extraordinary Items (Net) (Account 570)</t>
  </si>
  <si>
    <t xml:space="preserve">  Income Taxes on Extraordinary Income (Account 590)</t>
  </si>
  <si>
    <t xml:space="preserve">  Provision for Deferred Taxes - Extraordinary Items (Account 591)</t>
  </si>
  <si>
    <t xml:space="preserve">  Cumulative Effect of Change in Accounting Principles (Less Applicable Income</t>
  </si>
  <si>
    <t xml:space="preserve">   Taxes of $___________) (Account 592)</t>
  </si>
  <si>
    <t xml:space="preserve">           Net Income (Loss)</t>
  </si>
  <si>
    <t xml:space="preserve">  Dividends on Common Stock (Account 623)</t>
  </si>
  <si>
    <t xml:space="preserve">  Dividends on Preferred Stock (Account 623)</t>
  </si>
  <si>
    <t>RATIOS</t>
  </si>
  <si>
    <t xml:space="preserve">  Expenses to Revenue (%)</t>
  </si>
  <si>
    <t xml:space="preserve">  Total Maintenance to Revenue (%)</t>
  </si>
  <si>
    <t xml:space="preserve">  Transportation to Revenue (%)</t>
  </si>
  <si>
    <t>*  NOTE:  Reconciliation of Net Railway Operating Income (NROI)</t>
  </si>
  <si>
    <t xml:space="preserve">                 Net Revenues from Railway Operations</t>
  </si>
  <si>
    <t xml:space="preserve">                 Income Taxes on Ordinary Income</t>
  </si>
  <si>
    <t xml:space="preserve">                 Provision for Deferred Income Taxes</t>
  </si>
  <si>
    <t xml:space="preserve">    **         Income from Lease of Road and Equipment</t>
  </si>
  <si>
    <t xml:space="preserve">    **         Rent for Leased Roads and Equipment</t>
  </si>
  <si>
    <t xml:space="preserve">                         Net Railway Operating Income</t>
  </si>
  <si>
    <t>REMARKS:</t>
  </si>
  <si>
    <t>ICC USE ONLY</t>
  </si>
  <si>
    <t>SUPPLEMENTAL INFORMATION ABOUT THE QUARTERLY REPORTOF REVENUES, EXPENSES, AND INCOME (FORM RE&amp;I)</t>
  </si>
  <si>
    <t>The following information is provided in compliance with OMB requirements and pursuant to the Paperwork Reduction Act of 1995, 44 U.S.C. §§ 3501-3519 (PRA):</t>
  </si>
  <si>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Washington, DC 20423-0001.</t>
  </si>
  <si>
    <t>CERTIFICATION</t>
  </si>
  <si>
    <t>I the undersigned state that this report was prepared by me or under my supervision; that I have carefully examined it; and on the basis of my knowledge, belief, and verification (when necessary) I declare it to be a full, true, and correct statement of the revenue, expense, and income accounts named, and that the various items reported were determined in accordance with effective rules promulgated by the Surface Transportation Board.</t>
  </si>
  <si>
    <t>Name (Printed)</t>
  </si>
  <si>
    <t>Angie Williams</t>
  </si>
  <si>
    <t>Title</t>
  </si>
  <si>
    <t>Assistant Controller</t>
  </si>
  <si>
    <t>Date</t>
  </si>
  <si>
    <t>Signature</t>
  </si>
  <si>
    <t>/s/ Angie Williams</t>
  </si>
  <si>
    <t>Telephone Number</t>
  </si>
  <si>
    <t>(904) 366-4365</t>
  </si>
</sst>
</file>

<file path=xl/styles.xml><?xml version="1.0" encoding="utf-8"?>
<styleSheet xmlns="http://schemas.openxmlformats.org/spreadsheetml/2006/main" xmlns:mc="http://schemas.openxmlformats.org/markup-compatibility/2006" xmlns:x14ac="http://schemas.microsoft.com/office/spreadsheetml/2009/9/ac" mc:Ignorable="x14ac">
  <numFmts count="43">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0.0_);\(#,##0.0\)"/>
    <numFmt numFmtId="167" formatCode="[$-409]mmmm\ d\,\ yyyy;@"/>
    <numFmt numFmtId="168" formatCode="mmmm\ d\,\ yyyy"/>
    <numFmt numFmtId="169" formatCode="_(* #,##0_);[Red]_(* \(#,##0\);_(* &quot;-&quot;_);_(@_)"/>
    <numFmt numFmtId="170" formatCode="0_);\(0\)"/>
    <numFmt numFmtId="171" formatCode="0.0000%;\-0.0000%;_(* &quot;-&quot;_);_(@_)"/>
    <numFmt numFmtId="172" formatCode="0.00%;[Red]\-0.00%;_(* &quot;-&quot;_);_(@_)"/>
    <numFmt numFmtId="173" formatCode="#,##0_);\(#,##0\);&quot;-&quot;_);@_)"/>
    <numFmt numFmtId="174" formatCode="0.000_)"/>
    <numFmt numFmtId="175" formatCode="_(* #,##0.0_);_(* \(#,##0.0\);_(* &quot;-&quot;??_);_(@_)"/>
    <numFmt numFmtId="176" formatCode="_(* #,##0.0_);_(* \(#,##0.0\);_(* &quot;-&quot;_);_(@_)"/>
    <numFmt numFmtId="177" formatCode="#,##0.0_);[Red]\(#,##0.0\)"/>
    <numFmt numFmtId="178" formatCode="_(&quot;$&quot;* #,##0.0_);[Red]_(&quot;$&quot;* \(#,##0.0\);_(&quot;$&quot;* &quot;-&quot;_);_(@_)"/>
    <numFmt numFmtId="179" formatCode="&quot;$&quot;#,##0.0_);[Red]\(&quot;$&quot;#,##0.0\)"/>
    <numFmt numFmtId="180" formatCode="&quot;$&quot;#,##0\ ;\(&quot;$&quot;#,##0\)"/>
    <numFmt numFmtId="181" formatCode="m\o\n\th\ d\,\ yyyy"/>
    <numFmt numFmtId="182" formatCode="m/d\ h:mm\ AM/PM"/>
    <numFmt numFmtId="183" formatCode="0.0000%;[Red]\-0.0000%;_(* &quot;-&quot;_);_(@_)"/>
    <numFmt numFmtId="184" formatCode="#.00"/>
    <numFmt numFmtId="185" formatCode="#."/>
    <numFmt numFmtId="186" formatCode=";;;"/>
    <numFmt numFmtId="187" formatCode="0.0000%"/>
    <numFmt numFmtId="188" formatCode="_(* #,##0_);[Red]_(* \(#,##0\);_(* &quot;-&quot;_);@_)"/>
    <numFmt numFmtId="189" formatCode="0.0000%;0.0000%;_(* &quot;-&quot;_);_(@_)"/>
    <numFmt numFmtId="190" formatCode="mm/dd/yy"/>
    <numFmt numFmtId="191" formatCode="mmmm\,\ yyyy"/>
    <numFmt numFmtId="192" formatCode="#,##0;[Red]\(#,##0\)"/>
    <numFmt numFmtId="193" formatCode="0.00_)"/>
    <numFmt numFmtId="194" formatCode="#,##0.00;[Red]\(#,##0.00\)"/>
    <numFmt numFmtId="195" formatCode="0.0%"/>
    <numFmt numFmtId="196" formatCode="0%;[Red]\(0%\)"/>
    <numFmt numFmtId="197" formatCode="#,##0.0%_);[Red]\(#,##0.0%\)"/>
    <numFmt numFmtId="198" formatCode="0.00%;_(@_)"/>
    <numFmt numFmtId="199" formatCode="_-* #,##0.00_-;\-* #,##0.00_-;_-* &quot;-&quot;??_-;_-@_-"/>
    <numFmt numFmtId="200" formatCode="_ * #,##0_ ;_ * \-#,##0_ ;_ * &quot;-&quot;_ ;_ @_ "/>
    <numFmt numFmtId="201" formatCode="_-&quot;｣&quot;* #,##0.00_-;\-&quot;｣&quot;* #,##0.00_-;_-&quot;｣&quot;* &quot;-&quot;??_-;_-@_-"/>
  </numFmts>
  <fonts count="73">
    <font>
      <sz val="10"/>
      <name val="Arial"/>
    </font>
    <font>
      <sz val="11"/>
      <color theme="1"/>
      <name val="Calibri"/>
      <family val="2"/>
      <scheme val="minor"/>
    </font>
    <font>
      <b/>
      <sz val="10"/>
      <name val="Arial"/>
      <family val="2"/>
    </font>
    <font>
      <sz val="8"/>
      <name val="Arial"/>
      <family val="2"/>
    </font>
    <font>
      <sz val="10"/>
      <name val="Arial"/>
      <family val="2"/>
    </font>
    <font>
      <u/>
      <sz val="7"/>
      <name val="Arial"/>
      <family val="2"/>
    </font>
    <font>
      <u/>
      <sz val="10"/>
      <name val="Arial"/>
      <family val="2"/>
    </font>
    <font>
      <i/>
      <sz val="10"/>
      <name val="Arial"/>
      <family val="2"/>
    </font>
    <font>
      <b/>
      <sz val="12"/>
      <name val="Arial"/>
      <family val="2"/>
    </font>
    <font>
      <sz val="7"/>
      <name val="Arial"/>
      <family val="2"/>
    </font>
    <font>
      <i/>
      <sz val="8"/>
      <name val="Arial"/>
      <family val="2"/>
    </font>
    <font>
      <b/>
      <sz val="10"/>
      <name val="Geneva"/>
      <family val="2"/>
    </font>
    <font>
      <sz val="10"/>
      <name val="Geneva"/>
      <family val="2"/>
    </font>
    <font>
      <sz val="11"/>
      <color indexed="8"/>
      <name val="Calibri"/>
      <family val="2"/>
    </font>
    <font>
      <sz val="11"/>
      <color indexed="9"/>
      <name val="Calibri"/>
      <family val="2"/>
    </font>
    <font>
      <b/>
      <sz val="10"/>
      <name val="MS Sans Serif"/>
      <family val="2"/>
    </font>
    <font>
      <sz val="11"/>
      <color indexed="20"/>
      <name val="Calibri"/>
      <family val="2"/>
    </font>
    <font>
      <b/>
      <sz val="11"/>
      <color indexed="10"/>
      <name val="Calibri"/>
      <family val="2"/>
    </font>
    <font>
      <b/>
      <sz val="11"/>
      <color indexed="52"/>
      <name val="Calibri"/>
      <family val="2"/>
    </font>
    <font>
      <sz val="9"/>
      <name val="Arial"/>
      <family val="2"/>
    </font>
    <font>
      <b/>
      <sz val="11"/>
      <color indexed="9"/>
      <name val="Calibri"/>
      <family val="2"/>
    </font>
    <font>
      <b/>
      <sz val="8"/>
      <name val="Arial"/>
      <family val="2"/>
    </font>
    <font>
      <sz val="11"/>
      <name val="Tms Rmn"/>
      <family val="1"/>
    </font>
    <font>
      <sz val="10"/>
      <name val="MS Sans Serif"/>
      <family val="2"/>
    </font>
    <font>
      <b/>
      <sz val="10"/>
      <name val="Times New Roman"/>
      <family val="1"/>
    </font>
    <font>
      <sz val="10"/>
      <name val="Verdana"/>
      <family val="2"/>
    </font>
    <font>
      <sz val="10"/>
      <name val="Courier"/>
      <family val="3"/>
    </font>
    <font>
      <sz val="10"/>
      <color indexed="24"/>
      <name val="Arial"/>
      <family val="2"/>
    </font>
    <font>
      <i/>
      <sz val="9"/>
      <name val="Arial"/>
      <family val="2"/>
    </font>
    <font>
      <sz val="12"/>
      <name val="Times New Roman"/>
      <family val="1"/>
    </font>
    <font>
      <sz val="10"/>
      <color indexed="12"/>
      <name val="Arial"/>
      <family val="2"/>
    </font>
    <font>
      <sz val="1"/>
      <color indexed="8"/>
      <name val="Courier"/>
      <family val="3"/>
    </font>
    <font>
      <i/>
      <sz val="11"/>
      <color indexed="23"/>
      <name val="Calibri"/>
      <family val="2"/>
    </font>
    <font>
      <sz val="12"/>
      <name val="Arial"/>
      <family val="2"/>
    </font>
    <font>
      <sz val="11"/>
      <color indexed="17"/>
      <name val="Calibri"/>
      <family val="2"/>
    </font>
    <font>
      <b/>
      <u/>
      <sz val="10"/>
      <name val="Geneva"/>
      <family val="2"/>
    </font>
    <font>
      <b/>
      <sz val="10"/>
      <name val="Helv"/>
    </font>
    <font>
      <b/>
      <sz val="15"/>
      <color indexed="62"/>
      <name val="Calibri"/>
      <family val="2"/>
    </font>
    <font>
      <b/>
      <sz val="13"/>
      <color indexed="62"/>
      <name val="Calibri"/>
      <family val="2"/>
    </font>
    <font>
      <b/>
      <sz val="11"/>
      <color indexed="62"/>
      <name val="Calibri"/>
      <family val="2"/>
    </font>
    <font>
      <b/>
      <sz val="11"/>
      <color indexed="56"/>
      <name val="Calibri"/>
      <family val="2"/>
    </font>
    <font>
      <b/>
      <sz val="1"/>
      <color indexed="8"/>
      <name val="Courier"/>
      <family val="3"/>
    </font>
    <font>
      <u/>
      <sz val="10"/>
      <color indexed="12"/>
      <name val="Arial"/>
      <family val="2"/>
    </font>
    <font>
      <u/>
      <sz val="10"/>
      <color theme="10"/>
      <name val="Helv"/>
    </font>
    <font>
      <u/>
      <sz val="10"/>
      <color indexed="12"/>
      <name val="Helv"/>
    </font>
    <font>
      <u/>
      <sz val="11"/>
      <color theme="10"/>
      <name val="Calibri"/>
      <family val="2"/>
      <scheme val="minor"/>
    </font>
    <font>
      <u/>
      <sz val="11"/>
      <color indexed="12"/>
      <name val="Calibri"/>
      <family val="2"/>
    </font>
    <font>
      <u/>
      <sz val="9"/>
      <color indexed="12"/>
      <name val="Arial"/>
      <family val="2"/>
    </font>
    <font>
      <sz val="11"/>
      <color indexed="62"/>
      <name val="Calibri"/>
      <family val="2"/>
    </font>
    <font>
      <sz val="11"/>
      <color indexed="10"/>
      <name val="Calibri"/>
      <family val="2"/>
    </font>
    <font>
      <sz val="11"/>
      <color indexed="52"/>
      <name val="Calibri"/>
      <family val="2"/>
    </font>
    <font>
      <b/>
      <sz val="9"/>
      <name val="Arial"/>
      <family val="2"/>
    </font>
    <font>
      <sz val="11"/>
      <color indexed="19"/>
      <name val="Calibri"/>
      <family val="2"/>
    </font>
    <font>
      <sz val="11"/>
      <color indexed="60"/>
      <name val="Calibri"/>
      <family val="2"/>
    </font>
    <font>
      <sz val="10"/>
      <name val="Tms Rmn"/>
      <family val="1"/>
    </font>
    <font>
      <b/>
      <i/>
      <sz val="16"/>
      <name val="Helv"/>
    </font>
    <font>
      <sz val="10"/>
      <name val="Helv"/>
    </font>
    <font>
      <b/>
      <sz val="11"/>
      <color indexed="63"/>
      <name val="Calibri"/>
      <family val="2"/>
    </font>
    <font>
      <sz val="11"/>
      <color indexed="8"/>
      <name val="Times New Roman"/>
      <family val="1"/>
    </font>
    <font>
      <sz val="10"/>
      <color indexed="8"/>
      <name val="Arial"/>
      <family val="2"/>
    </font>
    <font>
      <b/>
      <i/>
      <sz val="11"/>
      <color indexed="8"/>
      <name val="Times New Roman"/>
      <family val="1"/>
    </font>
    <font>
      <b/>
      <i/>
      <sz val="10"/>
      <color indexed="8"/>
      <name val="Arial"/>
      <family val="2"/>
    </font>
    <font>
      <b/>
      <sz val="11"/>
      <color indexed="16"/>
      <name val="Times New Roman"/>
      <family val="1"/>
    </font>
    <font>
      <b/>
      <sz val="10"/>
      <color indexed="9"/>
      <name val="Arial"/>
      <family val="2"/>
    </font>
    <font>
      <b/>
      <sz val="10"/>
      <color indexed="8"/>
      <name val="Arial"/>
      <family val="2"/>
    </font>
    <font>
      <b/>
      <sz val="22"/>
      <color indexed="8"/>
      <name val="Times New Roman"/>
      <family val="1"/>
    </font>
    <font>
      <b/>
      <sz val="16"/>
      <color indexed="8"/>
      <name val="Arial"/>
      <family val="2"/>
    </font>
    <font>
      <b/>
      <sz val="10"/>
      <color indexed="10"/>
      <name val="MS Sans Serif"/>
      <family val="2"/>
    </font>
    <font>
      <sz val="10"/>
      <name val="Times New Roman"/>
      <family val="1"/>
    </font>
    <font>
      <sz val="12"/>
      <name val="MS Sans Serif"/>
      <family val="2"/>
    </font>
    <font>
      <b/>
      <sz val="18"/>
      <color indexed="62"/>
      <name val="Cambria"/>
      <family val="2"/>
    </font>
    <font>
      <b/>
      <sz val="18"/>
      <color indexed="56"/>
      <name val="Cambria"/>
      <family val="2"/>
    </font>
    <font>
      <b/>
      <sz val="11"/>
      <color indexed="8"/>
      <name val="Calibri"/>
      <family val="2"/>
    </font>
  </fonts>
  <fills count="42">
    <fill>
      <patternFill patternType="none"/>
    </fill>
    <fill>
      <patternFill patternType="gray125"/>
    </fill>
    <fill>
      <patternFill patternType="solid">
        <fgColor rgb="FFFFFFCC"/>
      </patternFill>
    </fill>
    <fill>
      <patternFill patternType="solid">
        <fgColor indexed="55"/>
        <bgColor indexed="8"/>
      </patternFill>
    </fill>
    <fill>
      <patternFill patternType="solid">
        <fgColor indexed="44"/>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7"/>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56"/>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22"/>
      </patternFill>
    </fill>
    <fill>
      <patternFill patternType="solid">
        <fgColor indexed="9"/>
      </patternFill>
    </fill>
    <fill>
      <patternFill patternType="solid">
        <fgColor indexed="26"/>
        <bgColor indexed="64"/>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9"/>
        <bgColor indexed="9"/>
      </patternFill>
    </fill>
    <fill>
      <patternFill patternType="mediumGray">
        <fgColor indexed="9"/>
        <bgColor indexed="22"/>
      </patternFill>
    </fill>
    <fill>
      <patternFill patternType="solid">
        <fgColor indexed="22"/>
        <bgColor indexed="13"/>
      </patternFill>
    </fill>
    <fill>
      <patternFill patternType="solid">
        <fgColor indexed="42"/>
        <bgColor indexed="64"/>
      </patternFill>
    </fill>
    <fill>
      <patternFill patternType="solid">
        <fgColor indexed="41"/>
        <bgColor indexed="64"/>
      </patternFill>
    </fill>
    <fill>
      <patternFill patternType="solid">
        <fgColor indexed="9"/>
        <bgColor indexed="64"/>
      </patternFill>
    </fill>
    <fill>
      <patternFill patternType="solid">
        <fgColor indexed="39"/>
      </patternFill>
    </fill>
    <fill>
      <patternFill patternType="solid">
        <fgColor indexed="27"/>
        <bgColor indexed="64"/>
      </patternFill>
    </fill>
    <fill>
      <patternFill patternType="mediumGray">
        <fgColor indexed="22"/>
      </patternFill>
    </fill>
    <fill>
      <patternFill patternType="solid">
        <fgColor indexed="21"/>
      </patternFill>
    </fill>
  </fills>
  <borders count="53">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diagonal/>
    </border>
    <border>
      <left/>
      <right style="thin">
        <color indexed="64"/>
      </right>
      <top style="thin">
        <color indexed="8"/>
      </top>
      <bottom/>
      <diagonal/>
    </border>
    <border>
      <left style="thin">
        <color indexed="64"/>
      </left>
      <right/>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8"/>
      </right>
      <top/>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8"/>
      </right>
      <top/>
      <bottom style="thin">
        <color indexed="64"/>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8"/>
      </bottom>
      <diagonal/>
    </border>
    <border>
      <left style="thin">
        <color indexed="8"/>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1"/>
      </left>
      <right style="thin">
        <color indexed="21"/>
      </right>
      <top style="thin">
        <color indexed="21"/>
      </top>
      <bottom style="thin">
        <color indexed="21"/>
      </bottom>
      <diagonal/>
    </border>
    <border>
      <left/>
      <right/>
      <top style="medium">
        <color indexed="64"/>
      </top>
      <bottom style="medium">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8"/>
      </left>
      <right style="thin">
        <color indexed="8"/>
      </right>
      <top style="thin">
        <color indexed="8"/>
      </top>
      <bottom style="thin">
        <color indexed="8"/>
      </bottom>
      <diagonal/>
    </border>
    <border>
      <left/>
      <right/>
      <top style="thin">
        <color indexed="56"/>
      </top>
      <bottom style="double">
        <color indexed="56"/>
      </bottom>
      <diagonal/>
    </border>
    <border>
      <left/>
      <right/>
      <top style="thin">
        <color indexed="62"/>
      </top>
      <bottom style="double">
        <color indexed="62"/>
      </bottom>
      <diagonal/>
    </border>
    <border>
      <left/>
      <right/>
      <top style="thin">
        <color indexed="64"/>
      </top>
      <bottom style="double">
        <color indexed="64"/>
      </bottom>
      <diagonal/>
    </border>
    <border>
      <left style="thin">
        <color indexed="8"/>
      </left>
      <right/>
      <top style="thin">
        <color indexed="64"/>
      </top>
      <bottom/>
      <diagonal/>
    </border>
  </borders>
  <cellStyleXfs count="912">
    <xf numFmtId="0" fontId="0" fillId="0" borderId="0"/>
    <xf numFmtId="43" fontId="4" fillId="0" borderId="0" applyFont="0" applyFill="0" applyBorder="0" applyAlignment="0" applyProtection="0"/>
    <xf numFmtId="15" fontId="11" fillId="0" borderId="0"/>
    <xf numFmtId="0" fontId="12" fillId="0" borderId="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4"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6"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8"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0"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10" borderId="0" applyNumberFormat="0" applyBorder="0" applyAlignment="0" applyProtection="0"/>
    <xf numFmtId="0" fontId="13" fillId="8"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4" borderId="0" applyNumberFormat="0" applyBorder="0" applyAlignment="0" applyProtection="0"/>
    <xf numFmtId="0" fontId="13" fillId="12"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3"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11" borderId="0" applyNumberFormat="0" applyBorder="0" applyAlignment="0" applyProtection="0"/>
    <xf numFmtId="0" fontId="13" fillId="7"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4" borderId="0" applyNumberFormat="0" applyBorder="0" applyAlignment="0" applyProtection="0"/>
    <xf numFmtId="0" fontId="13" fillId="12"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15" borderId="0" applyNumberFormat="0" applyBorder="0" applyAlignment="0" applyProtection="0"/>
    <xf numFmtId="0" fontId="13" fillId="8"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18" fontId="15" fillId="0" borderId="0"/>
    <xf numFmtId="18" fontId="15" fillId="0" borderId="0"/>
    <xf numFmtId="18" fontId="15" fillId="0" borderId="0"/>
    <xf numFmtId="18" fontId="15" fillId="0" borderId="0"/>
    <xf numFmtId="0" fontId="4" fillId="26" borderId="0" applyNumberFormat="0" applyFont="0" applyAlignment="0"/>
    <xf numFmtId="0" fontId="16" fillId="11" borderId="0" applyNumberFormat="0" applyBorder="0" applyAlignment="0" applyProtection="0"/>
    <xf numFmtId="0" fontId="16" fillId="11"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7" fillId="27" borderId="36" applyNumberFormat="0" applyAlignment="0" applyProtection="0"/>
    <xf numFmtId="0" fontId="17" fillId="27" borderId="36" applyNumberFormat="0" applyAlignment="0" applyProtection="0"/>
    <xf numFmtId="0" fontId="18" fillId="26" borderId="36" applyNumberFormat="0" applyAlignment="0" applyProtection="0"/>
    <xf numFmtId="0" fontId="17" fillId="27" borderId="36" applyNumberFormat="0" applyAlignment="0" applyProtection="0"/>
    <xf numFmtId="169" fontId="19" fillId="28" borderId="0">
      <alignment horizontal="right"/>
    </xf>
    <xf numFmtId="170" fontId="19" fillId="28" borderId="0">
      <alignment horizontal="right"/>
    </xf>
    <xf numFmtId="171" fontId="19" fillId="28" borderId="0">
      <alignment horizontal="right"/>
    </xf>
    <xf numFmtId="172" fontId="19" fillId="28" borderId="0">
      <alignment horizontal="right"/>
    </xf>
    <xf numFmtId="0" fontId="20" fillId="29" borderId="37" applyNumberFormat="0" applyAlignment="0" applyProtection="0"/>
    <xf numFmtId="0" fontId="20" fillId="29" borderId="37" applyNumberFormat="0" applyAlignment="0" applyProtection="0"/>
    <xf numFmtId="0" fontId="20" fillId="29" borderId="37" applyNumberFormat="0" applyAlignment="0" applyProtection="0"/>
    <xf numFmtId="173" fontId="21" fillId="30" borderId="0">
      <alignment horizontal="center" vertical="center"/>
    </xf>
    <xf numFmtId="173" fontId="21" fillId="30" borderId="0">
      <alignment horizontal="center" vertical="center"/>
    </xf>
    <xf numFmtId="174" fontId="22" fillId="0" borderId="0"/>
    <xf numFmtId="174" fontId="22" fillId="0" borderId="0"/>
    <xf numFmtId="174" fontId="22" fillId="0" borderId="0"/>
    <xf numFmtId="174" fontId="22" fillId="0" borderId="0"/>
    <xf numFmtId="174" fontId="22" fillId="0" borderId="0"/>
    <xf numFmtId="174" fontId="22" fillId="0" borderId="0"/>
    <xf numFmtId="174" fontId="22" fillId="0" borderId="0"/>
    <xf numFmtId="174" fontId="22" fillId="0" borderId="0"/>
    <xf numFmtId="175" fontId="23" fillId="0" borderId="0" applyFont="0" applyFill="0" applyBorder="0" applyAlignment="0" applyProtection="0"/>
    <xf numFmtId="175" fontId="23" fillId="0" borderId="0" applyFont="0" applyFill="0" applyBorder="0" applyAlignment="0" applyProtection="0"/>
    <xf numFmtId="175" fontId="23" fillId="0" borderId="0" applyFont="0" applyFill="0" applyBorder="0" applyAlignment="0" applyProtection="0"/>
    <xf numFmtId="175" fontId="23" fillId="0" borderId="0" applyFont="0" applyFill="0" applyBorder="0" applyAlignment="0" applyProtection="0"/>
    <xf numFmtId="41" fontId="4" fillId="0" borderId="0" applyFont="0" applyFill="0" applyBorder="0" applyAlignment="0" applyProtection="0"/>
    <xf numFmtId="41" fontId="24" fillId="0" borderId="0" applyFill="0" applyBorder="0" applyProtection="0">
      <alignment horizontal="left"/>
    </xf>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176" fontId="15" fillId="0" borderId="0"/>
    <xf numFmtId="176" fontId="15" fillId="0" borderId="0"/>
    <xf numFmtId="176" fontId="15" fillId="0" borderId="0"/>
    <xf numFmtId="176" fontId="15" fillId="0" borderId="0"/>
    <xf numFmtId="176" fontId="15"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25" fillId="0" borderId="0" applyFont="0" applyFill="0" applyBorder="0" applyAlignment="0" applyProtection="0"/>
    <xf numFmtId="43" fontId="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177" fontId="26" fillId="0" borderId="0" applyFont="0" applyFill="0" applyBorder="0" applyAlignment="0" applyProtection="0"/>
    <xf numFmtId="177" fontId="26" fillId="0" borderId="0" applyFont="0" applyFill="0" applyBorder="0" applyAlignment="0" applyProtection="0"/>
    <xf numFmtId="177" fontId="26" fillId="0" borderId="0" applyFont="0" applyFill="0" applyBorder="0" applyAlignment="0" applyProtection="0"/>
    <xf numFmtId="177" fontId="26" fillId="0" borderId="0" applyFont="0" applyFill="0" applyBorder="0" applyAlignment="0" applyProtection="0"/>
    <xf numFmtId="3" fontId="27" fillId="0" borderId="0" applyFont="0" applyFill="0" applyBorder="0" applyAlignment="0" applyProtection="0"/>
    <xf numFmtId="0" fontId="28" fillId="31" borderId="0" applyNumberFormat="0" applyFill="0" applyBorder="0" applyAlignment="0"/>
    <xf numFmtId="42" fontId="4" fillId="0" borderId="0" applyFont="0" applyFill="0" applyBorder="0" applyAlignment="0" applyProtection="0"/>
    <xf numFmtId="42" fontId="4" fillId="0" borderId="0" applyFont="0" applyFill="0" applyBorder="0" applyAlignment="0" applyProtection="0"/>
    <xf numFmtId="42" fontId="4"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178" fontId="23" fillId="0" borderId="0" applyFont="0" applyFill="0" applyBorder="0" applyAlignment="0" applyProtection="0"/>
    <xf numFmtId="178" fontId="23" fillId="0" borderId="0" applyFont="0" applyFill="0" applyBorder="0" applyAlignment="0" applyProtection="0"/>
    <xf numFmtId="178" fontId="23" fillId="0" borderId="0" applyFont="0" applyFill="0" applyBorder="0" applyAlignment="0" applyProtection="0"/>
    <xf numFmtId="178" fontId="23" fillId="0" borderId="0" applyFont="0" applyFill="0" applyBorder="0" applyAlignment="0" applyProtection="0"/>
    <xf numFmtId="178" fontId="2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9" fillId="0" borderId="0" applyFont="0" applyFill="0" applyBorder="0" applyAlignment="0" applyProtection="0"/>
    <xf numFmtId="44" fontId="4"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79" fontId="23" fillId="0" borderId="0" applyFont="0" applyFill="0" applyBorder="0" applyAlignment="0" applyProtection="0"/>
    <xf numFmtId="179" fontId="23" fillId="0" borderId="0" applyFont="0" applyFill="0" applyBorder="0" applyAlignment="0" applyProtection="0"/>
    <xf numFmtId="179" fontId="23" fillId="0" borderId="0" applyFont="0" applyFill="0" applyBorder="0" applyAlignment="0" applyProtection="0"/>
    <xf numFmtId="179" fontId="23" fillId="0" borderId="0" applyFont="0" applyFill="0" applyBorder="0" applyAlignment="0" applyProtection="0"/>
    <xf numFmtId="179" fontId="23" fillId="0" borderId="0" applyFont="0" applyFill="0" applyBorder="0" applyAlignment="0" applyProtection="0"/>
    <xf numFmtId="180" fontId="27" fillId="0" borderId="0" applyFont="0" applyFill="0" applyBorder="0" applyAlignment="0" applyProtection="0"/>
    <xf numFmtId="0" fontId="23" fillId="32" borderId="25" applyNumberFormat="0" applyFont="0" applyBorder="0" applyAlignment="0" applyProtection="0">
      <alignment horizontal="centerContinuous"/>
    </xf>
    <xf numFmtId="37" fontId="30" fillId="0" borderId="38" applyAlignment="0">
      <protection locked="0"/>
    </xf>
    <xf numFmtId="10" fontId="30" fillId="0" borderId="38" applyAlignment="0">
      <protection locked="0"/>
    </xf>
    <xf numFmtId="37" fontId="30" fillId="0" borderId="38" applyAlignment="0">
      <protection locked="0"/>
    </xf>
    <xf numFmtId="181" fontId="31" fillId="0" borderId="0">
      <protection locked="0"/>
    </xf>
    <xf numFmtId="14" fontId="11" fillId="0" borderId="0"/>
    <xf numFmtId="14" fontId="23" fillId="0" borderId="0"/>
    <xf numFmtId="14" fontId="23" fillId="0" borderId="0"/>
    <xf numFmtId="14" fontId="23" fillId="0" borderId="0"/>
    <xf numFmtId="14" fontId="23" fillId="0" borderId="0"/>
    <xf numFmtId="181" fontId="31" fillId="0" borderId="0">
      <protection locked="0"/>
    </xf>
    <xf numFmtId="181" fontId="31" fillId="0" borderId="0">
      <protection locked="0"/>
    </xf>
    <xf numFmtId="181" fontId="31" fillId="0" borderId="0">
      <protection locked="0"/>
    </xf>
    <xf numFmtId="181" fontId="31" fillId="0" borderId="0">
      <protection locked="0"/>
    </xf>
    <xf numFmtId="181" fontId="31" fillId="0" borderId="0">
      <protection locked="0"/>
    </xf>
    <xf numFmtId="182" fontId="15" fillId="0" borderId="0" applyFont="0" applyFill="0" applyBorder="0" applyAlignment="0" applyProtection="0">
      <alignment horizontal="center"/>
    </xf>
    <xf numFmtId="182" fontId="15" fillId="0" borderId="0" applyFont="0" applyFill="0" applyBorder="0" applyAlignment="0" applyProtection="0">
      <alignment horizontal="center"/>
    </xf>
    <xf numFmtId="182" fontId="15" fillId="0" borderId="0" applyFont="0" applyFill="0" applyBorder="0" applyAlignment="0" applyProtection="0">
      <alignment horizontal="center"/>
    </xf>
    <xf numFmtId="182" fontId="15" fillId="0" borderId="0" applyFont="0" applyFill="0" applyBorder="0" applyAlignment="0" applyProtection="0">
      <alignment horizontal="center"/>
    </xf>
    <xf numFmtId="16" fontId="23" fillId="0" borderId="0"/>
    <xf numFmtId="16" fontId="23" fillId="0" borderId="0"/>
    <xf numFmtId="16" fontId="23" fillId="0" borderId="0"/>
    <xf numFmtId="16" fontId="23" fillId="0" borderId="0"/>
    <xf numFmtId="16" fontId="23" fillId="0" borderId="0"/>
    <xf numFmtId="14" fontId="23" fillId="0" borderId="0"/>
    <xf numFmtId="0" fontId="23" fillId="0" borderId="0"/>
    <xf numFmtId="0" fontId="19" fillId="28" borderId="0"/>
    <xf numFmtId="0" fontId="19" fillId="28" borderId="0"/>
    <xf numFmtId="0" fontId="19" fillId="28" borderId="0">
      <alignment horizontal="left" indent="1"/>
    </xf>
    <xf numFmtId="0" fontId="19" fillId="28" borderId="0">
      <alignment horizontal="left" indent="1"/>
    </xf>
    <xf numFmtId="0" fontId="32" fillId="0" borderId="0" applyNumberFormat="0" applyFill="0" applyBorder="0" applyAlignment="0" applyProtection="0"/>
    <xf numFmtId="0" fontId="32" fillId="0" borderId="0" applyNumberFormat="0" applyFill="0" applyBorder="0" applyAlignment="0" applyProtection="0"/>
    <xf numFmtId="0" fontId="33" fillId="0" borderId="0" applyNumberFormat="0" applyFont="0" applyFill="0" applyBorder="0" applyAlignment="0" applyProtection="0"/>
    <xf numFmtId="0" fontId="33" fillId="0" borderId="0" applyNumberFormat="0" applyFont="0" applyFill="0" applyBorder="0" applyAlignment="0" applyProtection="0"/>
    <xf numFmtId="0" fontId="33" fillId="0" borderId="0" applyNumberFormat="0" applyFont="0" applyFill="0" applyBorder="0" applyAlignment="0" applyProtection="0"/>
    <xf numFmtId="0" fontId="33" fillId="0" borderId="0" applyNumberFormat="0" applyFont="0" applyFill="0" applyBorder="0" applyAlignment="0" applyProtection="0"/>
    <xf numFmtId="0" fontId="33" fillId="0" borderId="0" applyNumberFormat="0" applyFont="0" applyFill="0" applyBorder="0" applyAlignment="0" applyProtection="0"/>
    <xf numFmtId="0" fontId="33" fillId="0" borderId="0" applyNumberFormat="0" applyFont="0" applyFill="0" applyBorder="0" applyAlignment="0" applyProtection="0"/>
    <xf numFmtId="0" fontId="33" fillId="0" borderId="0" applyNumberFormat="0" applyFont="0" applyFill="0" applyBorder="0" applyAlignment="0" applyProtection="0"/>
    <xf numFmtId="183" fontId="19" fillId="28" borderId="0">
      <alignment horizontal="right"/>
    </xf>
    <xf numFmtId="184" fontId="31" fillId="0" borderId="0">
      <protection locked="0"/>
    </xf>
    <xf numFmtId="0" fontId="34" fillId="12" borderId="0" applyNumberFormat="0" applyBorder="0" applyAlignment="0" applyProtection="0"/>
    <xf numFmtId="0" fontId="34" fillId="12"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38" fontId="3" fillId="31" borderId="0" applyNumberFormat="0" applyBorder="0" applyAlignment="0" applyProtection="0"/>
    <xf numFmtId="0" fontId="35" fillId="0" borderId="0"/>
    <xf numFmtId="0" fontId="15" fillId="33" borderId="32" applyNumberFormat="0" applyFont="0" applyBorder="0" applyAlignment="0">
      <alignment horizontal="centerContinuous"/>
    </xf>
    <xf numFmtId="0" fontId="15" fillId="33" borderId="32" applyNumberFormat="0" applyFont="0" applyBorder="0" applyAlignment="0">
      <alignment horizontal="centerContinuous"/>
    </xf>
    <xf numFmtId="0" fontId="8" fillId="0" borderId="39" applyNumberFormat="0" applyAlignment="0" applyProtection="0">
      <alignment horizontal="left" vertical="center"/>
    </xf>
    <xf numFmtId="0" fontId="8" fillId="0" borderId="33">
      <alignment horizontal="left" vertical="center"/>
    </xf>
    <xf numFmtId="0" fontId="4" fillId="34" borderId="0" applyNumberFormat="0" applyFont="0" applyBorder="0" applyAlignment="0"/>
    <xf numFmtId="0" fontId="36" fillId="0" borderId="0" applyNumberFormat="0" applyFill="0" applyBorder="0" applyProtection="0">
      <alignment horizontal="center"/>
    </xf>
    <xf numFmtId="0" fontId="37" fillId="0" borderId="40" applyNumberFormat="0" applyFill="0" applyAlignment="0" applyProtection="0"/>
    <xf numFmtId="0" fontId="37" fillId="0" borderId="40" applyNumberFormat="0" applyFill="0" applyAlignment="0" applyProtection="0"/>
    <xf numFmtId="0" fontId="37" fillId="0" borderId="40" applyNumberFormat="0" applyFill="0" applyAlignment="0" applyProtection="0"/>
    <xf numFmtId="0" fontId="38" fillId="0" borderId="41" applyNumberFormat="0" applyFill="0" applyAlignment="0" applyProtection="0"/>
    <xf numFmtId="0" fontId="38" fillId="0" borderId="41" applyNumberFormat="0" applyFill="0" applyAlignment="0" applyProtection="0"/>
    <xf numFmtId="0" fontId="38" fillId="0" borderId="41" applyNumberFormat="0" applyFill="0" applyAlignment="0" applyProtection="0"/>
    <xf numFmtId="0" fontId="39" fillId="0" borderId="42" applyNumberFormat="0" applyFill="0" applyAlignment="0" applyProtection="0"/>
    <xf numFmtId="0" fontId="39" fillId="0" borderId="42" applyNumberFormat="0" applyFill="0" applyAlignment="0" applyProtection="0"/>
    <xf numFmtId="0" fontId="39" fillId="0" borderId="42"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6" fillId="0" borderId="0" applyNumberFormat="0" applyFill="0" applyBorder="0" applyProtection="0">
      <alignment horizontal="center"/>
    </xf>
    <xf numFmtId="185" fontId="41" fillId="0" borderId="0">
      <protection locked="0"/>
    </xf>
    <xf numFmtId="185" fontId="41" fillId="0" borderId="0">
      <protection locked="0"/>
    </xf>
    <xf numFmtId="185" fontId="41" fillId="0" borderId="0">
      <protection locked="0"/>
    </xf>
    <xf numFmtId="0" fontId="2" fillId="28" borderId="0"/>
    <xf numFmtId="186" fontId="19" fillId="28" borderId="0">
      <alignment horizontal="right"/>
    </xf>
    <xf numFmtId="0" fontId="42" fillId="0" borderId="0" applyNumberFormat="0" applyFill="0" applyBorder="0" applyAlignment="0" applyProtection="0">
      <alignment vertical="top"/>
      <protection locked="0"/>
    </xf>
    <xf numFmtId="0" fontId="43"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3"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5" fillId="0" borderId="0" applyNumberFormat="0" applyFill="0" applyBorder="0" applyAlignment="0" applyProtection="0"/>
    <xf numFmtId="0" fontId="30" fillId="27" borderId="0"/>
    <xf numFmtId="10" fontId="3" fillId="28" borderId="8" applyNumberFormat="0" applyBorder="0" applyAlignment="0" applyProtection="0"/>
    <xf numFmtId="0" fontId="48" fillId="13" borderId="36" applyNumberFormat="0" applyAlignment="0" applyProtection="0"/>
    <xf numFmtId="0" fontId="48" fillId="13" borderId="36" applyNumberFormat="0" applyAlignment="0" applyProtection="0"/>
    <xf numFmtId="0" fontId="48" fillId="10" borderId="36" applyNumberFormat="0" applyAlignment="0" applyProtection="0"/>
    <xf numFmtId="0" fontId="48" fillId="13" borderId="36" applyNumberFormat="0" applyAlignment="0" applyProtection="0"/>
    <xf numFmtId="37" fontId="21" fillId="26" borderId="0"/>
    <xf numFmtId="37" fontId="8" fillId="26" borderId="0"/>
    <xf numFmtId="170" fontId="19" fillId="35" borderId="8">
      <alignment horizontal="right"/>
    </xf>
    <xf numFmtId="170" fontId="19" fillId="35" borderId="8">
      <alignment horizontal="right"/>
    </xf>
    <xf numFmtId="170" fontId="19" fillId="35" borderId="8">
      <alignment horizontal="right"/>
    </xf>
    <xf numFmtId="187" fontId="19" fillId="35" borderId="8">
      <alignment horizontal="right"/>
    </xf>
    <xf numFmtId="10" fontId="19" fillId="35" borderId="8">
      <alignment horizontal="right"/>
      <protection locked="0"/>
    </xf>
    <xf numFmtId="188" fontId="19" fillId="35" borderId="8">
      <alignment horizontal="center"/>
      <protection locked="0"/>
    </xf>
    <xf numFmtId="0" fontId="49" fillId="0" borderId="43" applyNumberFormat="0" applyFill="0" applyAlignment="0" applyProtection="0"/>
    <xf numFmtId="0" fontId="49" fillId="0" borderId="43" applyNumberFormat="0" applyFill="0" applyAlignment="0" applyProtection="0"/>
    <xf numFmtId="0" fontId="50" fillId="0" borderId="44" applyNumberFormat="0" applyFill="0" applyAlignment="0" applyProtection="0"/>
    <xf numFmtId="0" fontId="49" fillId="0" borderId="43" applyNumberFormat="0" applyFill="0" applyAlignment="0" applyProtection="0"/>
    <xf numFmtId="187" fontId="19" fillId="28" borderId="0" applyNumberFormat="0" applyFont="0" applyBorder="0" applyAlignment="0" applyProtection="0">
      <alignment horizontal="right"/>
    </xf>
    <xf numFmtId="189" fontId="19" fillId="28" borderId="0">
      <alignment horizontal="right"/>
    </xf>
    <xf numFmtId="189" fontId="19" fillId="28" borderId="0">
      <alignment horizontal="right"/>
    </xf>
    <xf numFmtId="41" fontId="4" fillId="0" borderId="0">
      <alignment horizontal="right"/>
    </xf>
    <xf numFmtId="0" fontId="2" fillId="30" borderId="8"/>
    <xf numFmtId="0" fontId="51" fillId="36" borderId="8"/>
    <xf numFmtId="190" fontId="4" fillId="0" borderId="0" applyFont="0" applyFill="0" applyBorder="0" applyAlignment="0" applyProtection="0"/>
    <xf numFmtId="190" fontId="4" fillId="0" borderId="0" applyFont="0" applyFill="0" applyBorder="0" applyAlignment="0" applyProtection="0"/>
    <xf numFmtId="190" fontId="4" fillId="0" borderId="0" applyFont="0" applyFill="0" applyBorder="0" applyAlignment="0" applyProtection="0"/>
    <xf numFmtId="14" fontId="4" fillId="0" borderId="0" applyFont="0" applyFill="0" applyBorder="0" applyAlignment="0" applyProtection="0"/>
    <xf numFmtId="190" fontId="4" fillId="0" borderId="0" applyFont="0" applyFill="0" applyBorder="0" applyAlignment="0" applyProtection="0"/>
    <xf numFmtId="190" fontId="4" fillId="0" borderId="0" applyFont="0" applyFill="0" applyBorder="0" applyAlignment="0" applyProtection="0"/>
    <xf numFmtId="190" fontId="4" fillId="0" borderId="0" applyFont="0" applyFill="0" applyBorder="0" applyAlignment="0" applyProtection="0"/>
    <xf numFmtId="190" fontId="4" fillId="0" borderId="0" applyFont="0" applyFill="0" applyBorder="0" applyAlignment="0" applyProtection="0"/>
    <xf numFmtId="14" fontId="4" fillId="0" borderId="0" applyFont="0" applyFill="0" applyBorder="0" applyAlignment="0" applyProtection="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91" fontId="2" fillId="0" borderId="0">
      <alignment horizontal="center"/>
    </xf>
    <xf numFmtId="191" fontId="2" fillId="0" borderId="0">
      <alignment horizontal="center"/>
    </xf>
    <xf numFmtId="191" fontId="2" fillId="0" borderId="0">
      <alignment horizontal="center"/>
    </xf>
    <xf numFmtId="191" fontId="2" fillId="0" borderId="0">
      <alignment horizontal="center"/>
    </xf>
    <xf numFmtId="191" fontId="2" fillId="0" borderId="0">
      <alignment horizontal="center"/>
    </xf>
    <xf numFmtId="0" fontId="52" fillId="13" borderId="0" applyNumberFormat="0" applyBorder="0" applyAlignment="0" applyProtection="0"/>
    <xf numFmtId="0" fontId="52"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192" fontId="54" fillId="0" borderId="0"/>
    <xf numFmtId="193" fontId="55" fillId="0" borderId="0"/>
    <xf numFmtId="0" fontId="1" fillId="0" borderId="0"/>
    <xf numFmtId="0" fontId="1" fillId="0" borderId="0"/>
    <xf numFmtId="0" fontId="1" fillId="0" borderId="0"/>
    <xf numFmtId="0" fontId="1" fillId="0" borderId="0"/>
    <xf numFmtId="0" fontId="13" fillId="0" borderId="0"/>
    <xf numFmtId="0" fontId="1" fillId="0" borderId="0"/>
    <xf numFmtId="0" fontId="13" fillId="0" borderId="0"/>
    <xf numFmtId="0" fontId="13" fillId="0" borderId="0"/>
    <xf numFmtId="0" fontId="1" fillId="0" borderId="0"/>
    <xf numFmtId="0" fontId="13" fillId="0" borderId="0"/>
    <xf numFmtId="0" fontId="1" fillId="0" borderId="0"/>
    <xf numFmtId="0" fontId="13" fillId="0" borderId="0"/>
    <xf numFmtId="0" fontId="13" fillId="0" borderId="0"/>
    <xf numFmtId="0" fontId="1" fillId="0" borderId="0"/>
    <xf numFmtId="0" fontId="13" fillId="0" borderId="0"/>
    <xf numFmtId="0" fontId="1"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3" fillId="0" borderId="0"/>
    <xf numFmtId="0" fontId="1" fillId="0" borderId="0"/>
    <xf numFmtId="0" fontId="13" fillId="0" borderId="0"/>
    <xf numFmtId="0" fontId="13" fillId="0" borderId="0"/>
    <xf numFmtId="0" fontId="13" fillId="0" borderId="0"/>
    <xf numFmtId="0" fontId="1" fillId="0" borderId="0"/>
    <xf numFmtId="0" fontId="13" fillId="0" borderId="0"/>
    <xf numFmtId="0" fontId="1"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3" fillId="0" borderId="0"/>
    <xf numFmtId="0" fontId="1" fillId="0" borderId="0"/>
    <xf numFmtId="0" fontId="13" fillId="0" borderId="0"/>
    <xf numFmtId="0" fontId="13" fillId="0" borderId="0"/>
    <xf numFmtId="0" fontId="13" fillId="0" borderId="0"/>
    <xf numFmtId="0" fontId="1" fillId="0" borderId="0"/>
    <xf numFmtId="0" fontId="13" fillId="0" borderId="0"/>
    <xf numFmtId="0" fontId="1"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3" fillId="0" borderId="0"/>
    <xf numFmtId="0" fontId="1" fillId="0" borderId="0"/>
    <xf numFmtId="0" fontId="13" fillId="0" borderId="0"/>
    <xf numFmtId="0" fontId="13" fillId="0" borderId="0"/>
    <xf numFmtId="0" fontId="13" fillId="0" borderId="0"/>
    <xf numFmtId="0" fontId="1" fillId="0" borderId="0"/>
    <xf numFmtId="0" fontId="13" fillId="0" borderId="0"/>
    <xf numFmtId="0" fontId="1" fillId="0" borderId="0"/>
    <xf numFmtId="0" fontId="13" fillId="0" borderId="0"/>
    <xf numFmtId="0" fontId="13" fillId="0" borderId="0"/>
    <xf numFmtId="0" fontId="13" fillId="0" borderId="0"/>
    <xf numFmtId="0" fontId="13" fillId="0" borderId="0"/>
    <xf numFmtId="0" fontId="56" fillId="0" borderId="0"/>
    <xf numFmtId="0" fontId="1" fillId="0" borderId="0"/>
    <xf numFmtId="0" fontId="1" fillId="0" borderId="0"/>
    <xf numFmtId="0" fontId="13" fillId="0" borderId="0"/>
    <xf numFmtId="0" fontId="1" fillId="0" borderId="0"/>
    <xf numFmtId="0" fontId="13" fillId="0" borderId="0"/>
    <xf numFmtId="0" fontId="13" fillId="0" borderId="0"/>
    <xf numFmtId="0" fontId="56" fillId="0" borderId="0"/>
    <xf numFmtId="0" fontId="1" fillId="0" borderId="0"/>
    <xf numFmtId="0" fontId="13" fillId="0" borderId="0"/>
    <xf numFmtId="0" fontId="1" fillId="0" borderId="0"/>
    <xf numFmtId="0" fontId="13" fillId="0" borderId="0"/>
    <xf numFmtId="0" fontId="56" fillId="0" borderId="0"/>
    <xf numFmtId="0" fontId="23" fillId="0" borderId="0"/>
    <xf numFmtId="0" fontId="4" fillId="0" borderId="0"/>
    <xf numFmtId="0" fontId="23"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3" fillId="0" borderId="0"/>
    <xf numFmtId="0" fontId="1" fillId="0" borderId="0"/>
    <xf numFmtId="0" fontId="13" fillId="0" borderId="0"/>
    <xf numFmtId="0" fontId="4" fillId="0" borderId="0"/>
    <xf numFmtId="0" fontId="1" fillId="0" borderId="0"/>
    <xf numFmtId="0" fontId="1" fillId="0" borderId="0"/>
    <xf numFmtId="0" fontId="13" fillId="0" borderId="0"/>
    <xf numFmtId="0" fontId="1" fillId="0" borderId="0"/>
    <xf numFmtId="0" fontId="13" fillId="0" borderId="0"/>
    <xf numFmtId="0" fontId="4" fillId="0" borderId="0"/>
    <xf numFmtId="0" fontId="1" fillId="0" borderId="0"/>
    <xf numFmtId="0" fontId="1" fillId="0" borderId="0"/>
    <xf numFmtId="0" fontId="13" fillId="0" borderId="0"/>
    <xf numFmtId="0" fontId="1" fillId="0" borderId="0"/>
    <xf numFmtId="0" fontId="13" fillId="0" borderId="0"/>
    <xf numFmtId="0" fontId="13" fillId="0" borderId="0"/>
    <xf numFmtId="0" fontId="1" fillId="0" borderId="0"/>
    <xf numFmtId="0" fontId="1" fillId="0" borderId="0"/>
    <xf numFmtId="0" fontId="13" fillId="0" borderId="0"/>
    <xf numFmtId="0" fontId="1" fillId="0" borderId="0"/>
    <xf numFmtId="0" fontId="13" fillId="0" borderId="0"/>
    <xf numFmtId="0" fontId="13" fillId="0" borderId="0"/>
    <xf numFmtId="0" fontId="1" fillId="0" borderId="0"/>
    <xf numFmtId="0" fontId="1" fillId="0" borderId="0"/>
    <xf numFmtId="0" fontId="13" fillId="0" borderId="0"/>
    <xf numFmtId="0" fontId="1" fillId="0" borderId="0"/>
    <xf numFmtId="0" fontId="13" fillId="0" borderId="0"/>
    <xf numFmtId="0" fontId="13" fillId="0" borderId="0"/>
    <xf numFmtId="0" fontId="1" fillId="0" borderId="0"/>
    <xf numFmtId="0" fontId="1" fillId="0" borderId="0"/>
    <xf numFmtId="0" fontId="13" fillId="0" borderId="0"/>
    <xf numFmtId="0" fontId="1" fillId="0" borderId="0"/>
    <xf numFmtId="0" fontId="13" fillId="0" borderId="0"/>
    <xf numFmtId="0" fontId="13" fillId="0" borderId="0"/>
    <xf numFmtId="0" fontId="1" fillId="0" borderId="0"/>
    <xf numFmtId="0" fontId="25" fillId="0" borderId="0"/>
    <xf numFmtId="0" fontId="13" fillId="0" borderId="0"/>
    <xf numFmtId="0" fontId="25" fillId="0" borderId="0"/>
    <xf numFmtId="0" fontId="13" fillId="0" borderId="0"/>
    <xf numFmtId="0" fontId="13" fillId="0" borderId="0"/>
    <xf numFmtId="0" fontId="1" fillId="0" borderId="0"/>
    <xf numFmtId="0" fontId="1" fillId="0" borderId="0"/>
    <xf numFmtId="0" fontId="13" fillId="0" borderId="0"/>
    <xf numFmtId="0" fontId="1" fillId="0" borderId="0"/>
    <xf numFmtId="0" fontId="13" fillId="0" borderId="0"/>
    <xf numFmtId="0" fontId="13" fillId="0" borderId="0"/>
    <xf numFmtId="0" fontId="1" fillId="0" borderId="0"/>
    <xf numFmtId="0" fontId="1" fillId="0" borderId="0"/>
    <xf numFmtId="0" fontId="13" fillId="0" borderId="0"/>
    <xf numFmtId="0" fontId="1" fillId="0" borderId="0"/>
    <xf numFmtId="0" fontId="13" fillId="0" borderId="0"/>
    <xf numFmtId="0" fontId="13" fillId="0" borderId="0"/>
    <xf numFmtId="0" fontId="4" fillId="0" borderId="0"/>
    <xf numFmtId="0" fontId="13" fillId="0" borderId="0"/>
    <xf numFmtId="0" fontId="1"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3" fillId="0" borderId="0"/>
    <xf numFmtId="0" fontId="1" fillId="0" borderId="0"/>
    <xf numFmtId="0" fontId="13" fillId="0" borderId="0"/>
    <xf numFmtId="0" fontId="13" fillId="0" borderId="0"/>
    <xf numFmtId="0" fontId="1" fillId="0" borderId="0"/>
    <xf numFmtId="0" fontId="13" fillId="0" borderId="0"/>
    <xf numFmtId="0" fontId="1" fillId="0" borderId="0"/>
    <xf numFmtId="0" fontId="13" fillId="0" borderId="0"/>
    <xf numFmtId="0" fontId="13" fillId="0" borderId="0"/>
    <xf numFmtId="0" fontId="56" fillId="0" borderId="0"/>
    <xf numFmtId="0" fontId="1" fillId="0" borderId="0"/>
    <xf numFmtId="0" fontId="13" fillId="0" borderId="0"/>
    <xf numFmtId="0" fontId="1" fillId="0" borderId="0"/>
    <xf numFmtId="0" fontId="13" fillId="0" borderId="0"/>
    <xf numFmtId="0" fontId="56" fillId="0" borderId="0"/>
    <xf numFmtId="0" fontId="56" fillId="0" borderId="0"/>
    <xf numFmtId="0" fontId="56" fillId="0" borderId="0"/>
    <xf numFmtId="0" fontId="56" fillId="0" borderId="0"/>
    <xf numFmtId="0" fontId="56" fillId="0" borderId="0"/>
    <xf numFmtId="0" fontId="1" fillId="0" borderId="0"/>
    <xf numFmtId="0" fontId="1" fillId="0" borderId="0"/>
    <xf numFmtId="0" fontId="13" fillId="0" borderId="0"/>
    <xf numFmtId="0" fontId="1" fillId="0" borderId="0"/>
    <xf numFmtId="0" fontId="13" fillId="0" borderId="0"/>
    <xf numFmtId="0" fontId="13" fillId="0" borderId="0"/>
    <xf numFmtId="0" fontId="4" fillId="0" borderId="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13" fillId="0" borderId="0"/>
    <xf numFmtId="0" fontId="1" fillId="0" borderId="0"/>
    <xf numFmtId="0" fontId="13" fillId="0" borderId="0"/>
    <xf numFmtId="0" fontId="13" fillId="0" borderId="0"/>
    <xf numFmtId="0" fontId="13" fillId="0" borderId="0"/>
    <xf numFmtId="0" fontId="1" fillId="0" borderId="0"/>
    <xf numFmtId="0" fontId="1" fillId="0" borderId="0"/>
    <xf numFmtId="0" fontId="13" fillId="0" borderId="0"/>
    <xf numFmtId="0" fontId="1" fillId="0" borderId="0"/>
    <xf numFmtId="0" fontId="13" fillId="0" borderId="0"/>
    <xf numFmtId="0" fontId="13" fillId="0" borderId="0"/>
    <xf numFmtId="0" fontId="4" fillId="0" borderId="0"/>
    <xf numFmtId="0" fontId="13" fillId="0" borderId="0"/>
    <xf numFmtId="0" fontId="1"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3" fillId="0" borderId="0"/>
    <xf numFmtId="0" fontId="1" fillId="0" borderId="0"/>
    <xf numFmtId="0" fontId="13" fillId="0" borderId="0"/>
    <xf numFmtId="0" fontId="13" fillId="0" borderId="0"/>
    <xf numFmtId="0" fontId="13" fillId="0" borderId="0"/>
    <xf numFmtId="0" fontId="1" fillId="0" borderId="0"/>
    <xf numFmtId="0" fontId="4" fillId="0" borderId="0"/>
    <xf numFmtId="0" fontId="13" fillId="0" borderId="0"/>
    <xf numFmtId="0" fontId="1" fillId="0" borderId="0"/>
    <xf numFmtId="0" fontId="13" fillId="0" borderId="0"/>
    <xf numFmtId="0" fontId="13" fillId="0" borderId="0"/>
    <xf numFmtId="0" fontId="13" fillId="0" borderId="0"/>
    <xf numFmtId="0" fontId="13" fillId="0" borderId="0"/>
    <xf numFmtId="0" fontId="4" fillId="0" borderId="0"/>
    <xf numFmtId="0" fontId="4" fillId="0" borderId="0"/>
    <xf numFmtId="0" fontId="1" fillId="0" borderId="0"/>
    <xf numFmtId="0" fontId="1" fillId="0" borderId="0"/>
    <xf numFmtId="0" fontId="4" fillId="0" borderId="0"/>
    <xf numFmtId="0" fontId="1" fillId="0" borderId="0"/>
    <xf numFmtId="0" fontId="13" fillId="0" borderId="0"/>
    <xf numFmtId="0" fontId="1" fillId="0" borderId="0"/>
    <xf numFmtId="0" fontId="13" fillId="0" borderId="0"/>
    <xf numFmtId="0" fontId="4" fillId="0" borderId="0"/>
    <xf numFmtId="0" fontId="13" fillId="0" borderId="0"/>
    <xf numFmtId="0" fontId="4" fillId="0" borderId="0"/>
    <xf numFmtId="0" fontId="1" fillId="0" borderId="0"/>
    <xf numFmtId="0" fontId="13" fillId="0" borderId="0"/>
    <xf numFmtId="0" fontId="1" fillId="0" borderId="0"/>
    <xf numFmtId="0" fontId="13" fillId="0" borderId="0"/>
    <xf numFmtId="0" fontId="13" fillId="0" borderId="0"/>
    <xf numFmtId="0" fontId="13" fillId="0" borderId="0"/>
    <xf numFmtId="0" fontId="4" fillId="0" borderId="0"/>
    <xf numFmtId="0" fontId="1" fillId="0" borderId="0"/>
    <xf numFmtId="0" fontId="4" fillId="0" borderId="0"/>
    <xf numFmtId="0" fontId="1" fillId="0" borderId="0"/>
    <xf numFmtId="0" fontId="13" fillId="0" borderId="0"/>
    <xf numFmtId="0" fontId="1" fillId="0" borderId="0"/>
    <xf numFmtId="0" fontId="13" fillId="0" borderId="0"/>
    <xf numFmtId="0" fontId="4" fillId="0" borderId="0"/>
    <xf numFmtId="0" fontId="13" fillId="0" borderId="0"/>
    <xf numFmtId="0" fontId="4" fillId="0" borderId="0"/>
    <xf numFmtId="0" fontId="1" fillId="0" borderId="0"/>
    <xf numFmtId="0" fontId="13" fillId="0" borderId="0"/>
    <xf numFmtId="0" fontId="1" fillId="0" borderId="0"/>
    <xf numFmtId="0" fontId="13" fillId="0" borderId="0"/>
    <xf numFmtId="0" fontId="13" fillId="0" borderId="0"/>
    <xf numFmtId="0" fontId="13" fillId="0" borderId="0"/>
    <xf numFmtId="0" fontId="4" fillId="0" borderId="0"/>
    <xf numFmtId="0" fontId="1" fillId="0" borderId="0"/>
    <xf numFmtId="0" fontId="1" fillId="0" borderId="0"/>
    <xf numFmtId="0" fontId="1" fillId="0" borderId="0"/>
    <xf numFmtId="0" fontId="13" fillId="0" borderId="0"/>
    <xf numFmtId="0" fontId="1" fillId="0" borderId="0"/>
    <xf numFmtId="0" fontId="13" fillId="0" borderId="0"/>
    <xf numFmtId="0" fontId="13" fillId="0" borderId="0"/>
    <xf numFmtId="0" fontId="13" fillId="0" borderId="0"/>
    <xf numFmtId="0" fontId="1" fillId="0" borderId="0"/>
    <xf numFmtId="0" fontId="13" fillId="0" borderId="0"/>
    <xf numFmtId="0" fontId="1"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3" fillId="0" borderId="0"/>
    <xf numFmtId="0" fontId="1" fillId="0" borderId="0"/>
    <xf numFmtId="0" fontId="13" fillId="0" borderId="0"/>
    <xf numFmtId="0" fontId="13" fillId="0" borderId="0"/>
    <xf numFmtId="0" fontId="13" fillId="0" borderId="0"/>
    <xf numFmtId="0" fontId="1" fillId="0" borderId="0"/>
    <xf numFmtId="0" fontId="13" fillId="0" borderId="0"/>
    <xf numFmtId="0" fontId="1" fillId="0" borderId="0"/>
    <xf numFmtId="0" fontId="13" fillId="0" borderId="0"/>
    <xf numFmtId="0" fontId="13" fillId="0" borderId="0"/>
    <xf numFmtId="0" fontId="13" fillId="0" borderId="0"/>
    <xf numFmtId="0" fontId="13" fillId="0" borderId="0"/>
    <xf numFmtId="0" fontId="23" fillId="8" borderId="45" applyNumberFormat="0" applyFont="0" applyAlignment="0" applyProtection="0"/>
    <xf numFmtId="0" fontId="23" fillId="8" borderId="45" applyNumberFormat="0" applyFont="0" applyAlignment="0" applyProtection="0"/>
    <xf numFmtId="0" fontId="23" fillId="8" borderId="45" applyNumberFormat="0" applyFont="0" applyAlignment="0" applyProtection="0"/>
    <xf numFmtId="0" fontId="23" fillId="8" borderId="45" applyNumberFormat="0" applyFont="0" applyAlignment="0" applyProtection="0"/>
    <xf numFmtId="0" fontId="4" fillId="8" borderId="45" applyNumberFormat="0" applyFont="0" applyAlignment="0" applyProtection="0"/>
    <xf numFmtId="0" fontId="23" fillId="8" borderId="45" applyNumberFormat="0" applyFont="0" applyAlignment="0" applyProtection="0"/>
    <xf numFmtId="0" fontId="13" fillId="2" borderId="1" applyNumberFormat="0" applyFont="0" applyAlignment="0" applyProtection="0"/>
    <xf numFmtId="0" fontId="13" fillId="2" borderId="1" applyNumberFormat="0" applyFont="0" applyAlignment="0" applyProtection="0"/>
    <xf numFmtId="0" fontId="13" fillId="2" borderId="1" applyNumberFormat="0" applyFont="0" applyAlignment="0" applyProtection="0"/>
    <xf numFmtId="0" fontId="1" fillId="2" borderId="1" applyNumberFormat="0" applyFont="0" applyAlignment="0" applyProtection="0"/>
    <xf numFmtId="0" fontId="57" fillId="27" borderId="46" applyNumberFormat="0" applyAlignment="0" applyProtection="0"/>
    <xf numFmtId="0" fontId="57" fillId="27" borderId="46" applyNumberFormat="0" applyAlignment="0" applyProtection="0"/>
    <xf numFmtId="0" fontId="57" fillId="26" borderId="46" applyNumberFormat="0" applyAlignment="0" applyProtection="0"/>
    <xf numFmtId="0" fontId="57" fillId="27" borderId="46" applyNumberFormat="0" applyAlignment="0" applyProtection="0"/>
    <xf numFmtId="40" fontId="58" fillId="37" borderId="0">
      <alignment horizontal="right"/>
    </xf>
    <xf numFmtId="194" fontId="59" fillId="27" borderId="0">
      <alignment horizontal="right"/>
    </xf>
    <xf numFmtId="194" fontId="59" fillId="27" borderId="0">
      <alignment horizontal="right"/>
    </xf>
    <xf numFmtId="194" fontId="59" fillId="27" borderId="0">
      <alignment horizontal="right"/>
    </xf>
    <xf numFmtId="40" fontId="58" fillId="37" borderId="0">
      <alignment horizontal="right"/>
    </xf>
    <xf numFmtId="40" fontId="58" fillId="37" borderId="0">
      <alignment horizontal="right"/>
    </xf>
    <xf numFmtId="40" fontId="58" fillId="37" borderId="0">
      <alignment horizontal="right"/>
    </xf>
    <xf numFmtId="40" fontId="58" fillId="37" borderId="0">
      <alignment horizontal="right"/>
    </xf>
    <xf numFmtId="40" fontId="58" fillId="37" borderId="0">
      <alignment horizontal="right"/>
    </xf>
    <xf numFmtId="40" fontId="58" fillId="37" borderId="0">
      <alignment horizontal="right"/>
    </xf>
    <xf numFmtId="40" fontId="58" fillId="37" borderId="0">
      <alignment horizontal="right"/>
    </xf>
    <xf numFmtId="40" fontId="58" fillId="37" borderId="0">
      <alignment horizontal="right"/>
    </xf>
    <xf numFmtId="0" fontId="60" fillId="37" borderId="0">
      <alignment horizontal="right"/>
    </xf>
    <xf numFmtId="0" fontId="61" fillId="26" borderId="0">
      <alignment horizontal="center"/>
    </xf>
    <xf numFmtId="0" fontId="61" fillId="26" borderId="0">
      <alignment horizontal="center"/>
    </xf>
    <xf numFmtId="0" fontId="61" fillId="26" borderId="0">
      <alignment horizontal="center"/>
    </xf>
    <xf numFmtId="0" fontId="60" fillId="37" borderId="0">
      <alignment horizontal="right"/>
    </xf>
    <xf numFmtId="0" fontId="60" fillId="37" borderId="0">
      <alignment horizontal="right"/>
    </xf>
    <xf numFmtId="0" fontId="60" fillId="37" borderId="0">
      <alignment horizontal="right"/>
    </xf>
    <xf numFmtId="0" fontId="60" fillId="37" borderId="0">
      <alignment horizontal="right"/>
    </xf>
    <xf numFmtId="0" fontId="60" fillId="37" borderId="0">
      <alignment horizontal="right"/>
    </xf>
    <xf numFmtId="0" fontId="60" fillId="37" borderId="0">
      <alignment horizontal="right"/>
    </xf>
    <xf numFmtId="0" fontId="60" fillId="37" borderId="0">
      <alignment horizontal="right"/>
    </xf>
    <xf numFmtId="0" fontId="60" fillId="37" borderId="0">
      <alignment horizontal="right"/>
    </xf>
    <xf numFmtId="0" fontId="62" fillId="37" borderId="16"/>
    <xf numFmtId="0" fontId="63" fillId="38" borderId="0"/>
    <xf numFmtId="0" fontId="63" fillId="38" borderId="0"/>
    <xf numFmtId="0" fontId="63" fillId="38" borderId="0"/>
    <xf numFmtId="0" fontId="62" fillId="37" borderId="16"/>
    <xf numFmtId="0" fontId="62" fillId="37" borderId="16"/>
    <xf numFmtId="0" fontId="62" fillId="37" borderId="16"/>
    <xf numFmtId="0" fontId="62" fillId="37" borderId="16"/>
    <xf numFmtId="0" fontId="62" fillId="37" borderId="16"/>
    <xf numFmtId="0" fontId="62" fillId="37" borderId="16"/>
    <xf numFmtId="0" fontId="62" fillId="37" borderId="16"/>
    <xf numFmtId="0" fontId="62" fillId="37" borderId="16"/>
    <xf numFmtId="0" fontId="62" fillId="0" borderId="0" applyBorder="0">
      <alignment horizontal="centerContinuous"/>
    </xf>
    <xf numFmtId="0" fontId="64" fillId="27" borderId="0" applyBorder="0">
      <alignment horizontal="centerContinuous"/>
    </xf>
    <xf numFmtId="0" fontId="64" fillId="27" borderId="0" applyBorder="0">
      <alignment horizontal="centerContinuous"/>
    </xf>
    <xf numFmtId="0" fontId="64" fillId="27" borderId="0" applyBorder="0">
      <alignment horizontal="centerContinuous"/>
    </xf>
    <xf numFmtId="0" fontId="62" fillId="0" borderId="0" applyBorder="0">
      <alignment horizontal="centerContinuous"/>
    </xf>
    <xf numFmtId="0" fontId="62" fillId="0" borderId="0" applyBorder="0">
      <alignment horizontal="centerContinuous"/>
    </xf>
    <xf numFmtId="0" fontId="62" fillId="0" borderId="0" applyBorder="0">
      <alignment horizontal="centerContinuous"/>
    </xf>
    <xf numFmtId="0" fontId="62" fillId="0" borderId="0" applyBorder="0">
      <alignment horizontal="centerContinuous"/>
    </xf>
    <xf numFmtId="0" fontId="62" fillId="0" borderId="0" applyBorder="0">
      <alignment horizontal="centerContinuous"/>
    </xf>
    <xf numFmtId="0" fontId="62" fillId="0" borderId="0" applyBorder="0">
      <alignment horizontal="centerContinuous"/>
    </xf>
    <xf numFmtId="0" fontId="62" fillId="0" borderId="0" applyBorder="0">
      <alignment horizontal="centerContinuous"/>
    </xf>
    <xf numFmtId="0" fontId="62" fillId="0" borderId="0" applyBorder="0">
      <alignment horizontal="centerContinuous"/>
    </xf>
    <xf numFmtId="0" fontId="65" fillId="0" borderId="0" applyBorder="0">
      <alignment horizontal="centerContinuous"/>
    </xf>
    <xf numFmtId="0" fontId="66" fillId="26" borderId="0" applyBorder="0">
      <alignment horizontal="centerContinuous"/>
    </xf>
    <xf numFmtId="0" fontId="66" fillId="26" borderId="0" applyBorder="0">
      <alignment horizontal="centerContinuous"/>
    </xf>
    <xf numFmtId="0" fontId="66" fillId="26" borderId="0" applyBorder="0">
      <alignment horizontal="centerContinuous"/>
    </xf>
    <xf numFmtId="0" fontId="65" fillId="0" borderId="0" applyBorder="0">
      <alignment horizontal="centerContinuous"/>
    </xf>
    <xf numFmtId="0" fontId="65" fillId="0" borderId="0" applyBorder="0">
      <alignment horizontal="centerContinuous"/>
    </xf>
    <xf numFmtId="0" fontId="65" fillId="0" borderId="0" applyBorder="0">
      <alignment horizontal="centerContinuous"/>
    </xf>
    <xf numFmtId="0" fontId="65" fillId="0" borderId="0" applyBorder="0">
      <alignment horizontal="centerContinuous"/>
    </xf>
    <xf numFmtId="0" fontId="65" fillId="0" borderId="0" applyBorder="0">
      <alignment horizontal="centerContinuous"/>
    </xf>
    <xf numFmtId="0" fontId="65" fillId="0" borderId="0" applyBorder="0">
      <alignment horizontal="centerContinuous"/>
    </xf>
    <xf numFmtId="0" fontId="65" fillId="0" borderId="0" applyBorder="0">
      <alignment horizontal="centerContinuous"/>
    </xf>
    <xf numFmtId="0" fontId="65" fillId="0" borderId="0" applyBorder="0">
      <alignment horizontal="centerContinuous"/>
    </xf>
    <xf numFmtId="37" fontId="30" fillId="0" borderId="38">
      <protection locked="0"/>
    </xf>
    <xf numFmtId="10" fontId="23" fillId="0" borderId="0" applyFont="0" applyFill="0" applyBorder="0" applyAlignment="0" applyProtection="0"/>
    <xf numFmtId="10" fontId="23" fillId="0" borderId="0" applyFont="0" applyFill="0" applyBorder="0" applyAlignment="0" applyProtection="0"/>
    <xf numFmtId="10" fontId="23" fillId="0" borderId="0" applyFont="0" applyFill="0" applyBorder="0" applyAlignment="0" applyProtection="0"/>
    <xf numFmtId="10" fontId="23"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10" fontId="67" fillId="0" borderId="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67" fillId="0" borderId="0"/>
    <xf numFmtId="10" fontId="67" fillId="0" borderId="0"/>
    <xf numFmtId="187" fontId="68" fillId="0" borderId="0"/>
    <xf numFmtId="187" fontId="68" fillId="0" borderId="0"/>
    <xf numFmtId="187" fontId="68" fillId="0" borderId="0"/>
    <xf numFmtId="187" fontId="68"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3" fillId="0" borderId="0" applyFont="0" applyFill="0" applyBorder="0" applyAlignment="0" applyProtection="0"/>
    <xf numFmtId="9" fontId="4" fillId="0" borderId="0" applyFont="0" applyFill="0" applyBorder="0" applyAlignment="0" applyProtection="0"/>
    <xf numFmtId="9" fontId="25" fillId="0" borderId="0" applyFont="0" applyFill="0" applyBorder="0" applyAlignment="0" applyProtection="0"/>
    <xf numFmtId="9" fontId="4"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96" fontId="23" fillId="0" borderId="0" applyFont="0" applyFill="0" applyBorder="0" applyAlignment="0" applyProtection="0"/>
    <xf numFmtId="196" fontId="23" fillId="0" borderId="0" applyFont="0" applyFill="0" applyBorder="0" applyAlignment="0" applyProtection="0"/>
    <xf numFmtId="196" fontId="23" fillId="0" borderId="0" applyFont="0" applyFill="0" applyBorder="0" applyAlignment="0" applyProtection="0"/>
    <xf numFmtId="196" fontId="23" fillId="0" borderId="0" applyFont="0" applyFill="0" applyBorder="0" applyAlignment="0" applyProtection="0"/>
    <xf numFmtId="196" fontId="23" fillId="0" borderId="0" applyFont="0" applyFill="0" applyBorder="0" applyAlignment="0" applyProtection="0"/>
    <xf numFmtId="197" fontId="69" fillId="0" borderId="0" applyFont="0" applyFill="0" applyBorder="0" applyAlignment="0" applyProtection="0">
      <alignment horizontal="left" vertical="center"/>
    </xf>
    <xf numFmtId="197" fontId="69" fillId="0" borderId="0" applyFont="0" applyFill="0" applyBorder="0" applyAlignment="0" applyProtection="0">
      <alignment horizontal="left" vertical="center"/>
    </xf>
    <xf numFmtId="197" fontId="69" fillId="0" borderId="0" applyFont="0" applyFill="0" applyBorder="0" applyAlignment="0" applyProtection="0">
      <alignment horizontal="left" vertical="center"/>
    </xf>
    <xf numFmtId="197" fontId="69" fillId="0" borderId="0" applyFont="0" applyFill="0" applyBorder="0" applyAlignment="0" applyProtection="0">
      <alignment horizontal="left" vertical="center"/>
    </xf>
    <xf numFmtId="197" fontId="69" fillId="0" borderId="0" applyFont="0" applyFill="0" applyBorder="0" applyAlignment="0" applyProtection="0">
      <alignment horizontal="left" vertical="center"/>
    </xf>
    <xf numFmtId="37" fontId="30" fillId="0" borderId="0">
      <protection locked="0"/>
    </xf>
    <xf numFmtId="188" fontId="19" fillId="39" borderId="8">
      <alignment horizontal="right"/>
    </xf>
    <xf numFmtId="188" fontId="19" fillId="39" borderId="8">
      <alignment horizontal="left"/>
    </xf>
    <xf numFmtId="170" fontId="21" fillId="39" borderId="8">
      <alignment horizontal="center"/>
    </xf>
    <xf numFmtId="187" fontId="19" fillId="39" borderId="8">
      <alignment horizontal="right"/>
    </xf>
    <xf numFmtId="10" fontId="19" fillId="39" borderId="8">
      <alignment horizontal="right"/>
    </xf>
    <xf numFmtId="188" fontId="19" fillId="39" borderId="8">
      <alignment horizontal="center"/>
    </xf>
    <xf numFmtId="0" fontId="23" fillId="0" borderId="0" applyNumberFormat="0" applyFont="0" applyFill="0" applyBorder="0" applyAlignment="0" applyProtection="0">
      <alignment horizontal="left"/>
    </xf>
    <xf numFmtId="0" fontId="23" fillId="0" borderId="0" applyNumberFormat="0" applyFont="0" applyFill="0" applyBorder="0" applyAlignment="0" applyProtection="0">
      <alignment horizontal="left"/>
    </xf>
    <xf numFmtId="15" fontId="23" fillId="0" borderId="0" applyFont="0" applyFill="0" applyBorder="0" applyAlignment="0" applyProtection="0"/>
    <xf numFmtId="15" fontId="23" fillId="0" borderId="0" applyFont="0" applyFill="0" applyBorder="0" applyAlignment="0" applyProtection="0"/>
    <xf numFmtId="4" fontId="23" fillId="0" borderId="0" applyFont="0" applyFill="0" applyBorder="0" applyAlignment="0" applyProtection="0"/>
    <xf numFmtId="4" fontId="23" fillId="0" borderId="0" applyFont="0" applyFill="0" applyBorder="0" applyAlignment="0" applyProtection="0"/>
    <xf numFmtId="0" fontId="15" fillId="0" borderId="47">
      <alignment horizontal="center"/>
    </xf>
    <xf numFmtId="0" fontId="15" fillId="0" borderId="47">
      <alignment horizontal="center"/>
    </xf>
    <xf numFmtId="0" fontId="15" fillId="0" borderId="47">
      <alignment horizontal="center"/>
    </xf>
    <xf numFmtId="3" fontId="23" fillId="0" borderId="0" applyFont="0" applyFill="0" applyBorder="0" applyAlignment="0" applyProtection="0"/>
    <xf numFmtId="3" fontId="23" fillId="0" borderId="0" applyFont="0" applyFill="0" applyBorder="0" applyAlignment="0" applyProtection="0"/>
    <xf numFmtId="0" fontId="23" fillId="40" borderId="0" applyNumberFormat="0" applyFont="0" applyBorder="0" applyAlignment="0" applyProtection="0"/>
    <xf numFmtId="0" fontId="23" fillId="40" borderId="0" applyNumberFormat="0" applyFont="0" applyBorder="0" applyAlignment="0" applyProtection="0"/>
    <xf numFmtId="198" fontId="19" fillId="28" borderId="0">
      <alignment horizontal="right"/>
    </xf>
    <xf numFmtId="37" fontId="23" fillId="0" borderId="0" applyFont="0" applyFill="0" applyBorder="0" applyAlignment="0" applyProtection="0"/>
    <xf numFmtId="7" fontId="4" fillId="0" borderId="48" applyFill="0" applyProtection="0">
      <alignment horizontal="right"/>
    </xf>
    <xf numFmtId="7" fontId="4" fillId="0" borderId="48" applyFill="0" applyProtection="0">
      <alignment horizontal="right"/>
    </xf>
    <xf numFmtId="7" fontId="4" fillId="0" borderId="48" applyFill="0" applyProtection="0">
      <alignment horizontal="right"/>
    </xf>
    <xf numFmtId="7" fontId="4" fillId="0" borderId="48" applyFill="0" applyProtection="0">
      <alignment horizontal="right"/>
    </xf>
    <xf numFmtId="7" fontId="2" fillId="0" borderId="48" applyFill="0" applyProtection="0">
      <alignment horizontal="right"/>
    </xf>
    <xf numFmtId="7" fontId="2" fillId="0" borderId="48" applyFill="0" applyProtection="0">
      <alignment horizontal="right"/>
    </xf>
    <xf numFmtId="7" fontId="2" fillId="0" borderId="48" applyFill="0" applyProtection="0">
      <alignment horizontal="right"/>
    </xf>
    <xf numFmtId="0" fontId="4" fillId="0" borderId="48" applyNumberFormat="0" applyFill="0" applyProtection="0">
      <alignment horizontal="center"/>
    </xf>
    <xf numFmtId="0" fontId="4" fillId="0" borderId="48" applyNumberFormat="0" applyFill="0" applyProtection="0">
      <alignment horizontal="center"/>
    </xf>
    <xf numFmtId="0" fontId="4" fillId="0" borderId="48" applyNumberFormat="0" applyFill="0" applyProtection="0">
      <alignment horizontal="center"/>
    </xf>
    <xf numFmtId="0" fontId="4" fillId="0" borderId="48" applyNumberFormat="0" applyFill="0" applyProtection="0">
      <alignment horizontal="center"/>
    </xf>
    <xf numFmtId="0" fontId="2" fillId="0" borderId="48" applyNumberFormat="0" applyFill="0" applyProtection="0">
      <alignment horizontal="center"/>
    </xf>
    <xf numFmtId="0" fontId="2" fillId="0" borderId="48" applyNumberFormat="0" applyFill="0" applyProtection="0">
      <alignment horizontal="center"/>
    </xf>
    <xf numFmtId="0" fontId="2" fillId="0" borderId="48" applyNumberFormat="0" applyFill="0" applyProtection="0">
      <alignment horizontal="center"/>
    </xf>
    <xf numFmtId="0" fontId="3" fillId="0" borderId="0" applyNumberFormat="0" applyFill="0" applyBorder="0" applyProtection="0"/>
    <xf numFmtId="0" fontId="3" fillId="0" borderId="0" applyNumberFormat="0" applyFill="0" applyBorder="0" applyProtection="0"/>
    <xf numFmtId="0" fontId="3" fillId="0" borderId="0" applyNumberFormat="0" applyFill="0" applyBorder="0" applyProtection="0"/>
    <xf numFmtId="169" fontId="19" fillId="28" borderId="3">
      <alignment horizontal="right"/>
    </xf>
    <xf numFmtId="0" fontId="70"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63" fillId="41" borderId="0" applyNumberFormat="0" applyBorder="0">
      <alignment horizontal="centerContinuous"/>
    </xf>
    <xf numFmtId="0" fontId="63" fillId="41" borderId="0" applyNumberFormat="0" applyBorder="0">
      <alignment horizontal="centerContinuous"/>
    </xf>
    <xf numFmtId="0" fontId="63" fillId="41" borderId="0" applyNumberFormat="0" applyBorder="0">
      <alignment horizontal="centerContinuous"/>
    </xf>
    <xf numFmtId="0" fontId="72" fillId="0" borderId="49" applyNumberFormat="0" applyFill="0" applyAlignment="0" applyProtection="0"/>
    <xf numFmtId="0" fontId="72" fillId="0" borderId="49" applyNumberFormat="0" applyFill="0" applyAlignment="0" applyProtection="0"/>
    <xf numFmtId="0" fontId="72" fillId="0" borderId="50" applyNumberFormat="0" applyFill="0" applyAlignment="0" applyProtection="0"/>
    <xf numFmtId="0" fontId="72" fillId="0" borderId="49" applyNumberFormat="0" applyFill="0" applyAlignment="0" applyProtection="0"/>
    <xf numFmtId="169" fontId="51" fillId="28" borderId="51">
      <alignment horizontal="right"/>
    </xf>
    <xf numFmtId="169" fontId="51" fillId="28" borderId="51">
      <alignment horizontal="right"/>
    </xf>
    <xf numFmtId="0" fontId="49" fillId="0" borderId="0" applyNumberFormat="0" applyFill="0" applyBorder="0" applyAlignment="0" applyProtection="0"/>
    <xf numFmtId="0" fontId="49" fillId="0" borderId="0" applyNumberFormat="0" applyFill="0" applyBorder="0" applyAlignment="0" applyProtection="0"/>
    <xf numFmtId="199" fontId="4" fillId="0" borderId="0" applyFont="0" applyFill="0" applyBorder="0" applyAlignment="0" applyProtection="0"/>
    <xf numFmtId="200" fontId="4" fillId="0" borderId="0" applyFont="0" applyFill="0" applyBorder="0" applyAlignment="0" applyProtection="0"/>
    <xf numFmtId="0" fontId="4" fillId="0" borderId="0"/>
    <xf numFmtId="201" fontId="4" fillId="0" borderId="0" applyFont="0" applyFill="0" applyBorder="0" applyAlignment="0" applyProtection="0"/>
    <xf numFmtId="42" fontId="4" fillId="0" borderId="0" applyFont="0" applyFill="0" applyBorder="0" applyAlignment="0" applyProtection="0"/>
  </cellStyleXfs>
  <cellXfs count="196">
    <xf numFmtId="0" fontId="0" fillId="0" borderId="0" xfId="0"/>
    <xf numFmtId="0" fontId="2" fillId="0" borderId="2" xfId="0" applyFont="1" applyBorder="1" applyProtection="1"/>
    <xf numFmtId="0" fontId="3" fillId="0" borderId="3" xfId="0" applyFont="1" applyBorder="1" applyProtection="1"/>
    <xf numFmtId="0" fontId="4" fillId="0" borderId="3" xfId="0" applyFont="1" applyBorder="1" applyProtection="1"/>
    <xf numFmtId="0" fontId="2" fillId="0" borderId="3" xfId="0" applyFont="1" applyBorder="1" applyAlignment="1" applyProtection="1">
      <alignment horizontal="center"/>
    </xf>
    <xf numFmtId="0" fontId="2" fillId="0" borderId="3" xfId="0" applyFont="1" applyBorder="1" applyAlignment="1" applyProtection="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0" xfId="0" applyFont="1"/>
    <xf numFmtId="0" fontId="2" fillId="0" borderId="5" xfId="0" applyFont="1" applyBorder="1" applyProtection="1"/>
    <xf numFmtId="0" fontId="4" fillId="0" borderId="6" xfId="0" applyFont="1" applyBorder="1" applyProtection="1"/>
    <xf numFmtId="0" fontId="4" fillId="0" borderId="0" xfId="0" applyFont="1" applyBorder="1" applyProtection="1"/>
    <xf numFmtId="0" fontId="2" fillId="0" borderId="0" xfId="0" applyFont="1" applyBorder="1" applyAlignment="1" applyProtection="1">
      <alignment horizontal="center"/>
    </xf>
    <xf numFmtId="0" fontId="2" fillId="0" borderId="6" xfId="0" applyFont="1" applyBorder="1" applyAlignment="1" applyProtection="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3" fillId="0" borderId="5" xfId="0" applyFont="1" applyBorder="1" applyAlignment="1" applyProtection="1">
      <alignment horizontal="center"/>
    </xf>
    <xf numFmtId="0" fontId="4" fillId="0" borderId="0" xfId="0" applyFont="1" applyBorder="1" applyAlignment="1" applyProtection="1">
      <alignment horizontal="center"/>
    </xf>
    <xf numFmtId="0" fontId="3" fillId="0" borderId="8" xfId="0" applyFont="1" applyBorder="1" applyAlignment="1" applyProtection="1">
      <alignment horizontal="center"/>
    </xf>
    <xf numFmtId="0" fontId="4" fillId="0" borderId="9" xfId="0" applyFont="1" applyBorder="1" applyProtection="1"/>
    <xf numFmtId="0" fontId="4" fillId="0" borderId="8" xfId="0" applyFont="1" applyBorder="1" applyAlignment="1" applyProtection="1">
      <alignment horizontal="center"/>
    </xf>
    <xf numFmtId="0" fontId="4" fillId="0" borderId="10" xfId="0" applyFont="1" applyBorder="1" applyProtection="1"/>
    <xf numFmtId="0" fontId="3" fillId="0" borderId="10" xfId="0" applyFont="1" applyBorder="1" applyProtection="1"/>
    <xf numFmtId="0" fontId="4" fillId="0" borderId="10" xfId="0" applyFont="1" applyBorder="1" applyAlignment="1" applyProtection="1">
      <alignment horizontal="right"/>
    </xf>
    <xf numFmtId="0" fontId="5" fillId="0" borderId="10" xfId="0" applyFont="1" applyBorder="1" applyProtection="1"/>
    <xf numFmtId="14" fontId="6" fillId="0" borderId="11" xfId="0" applyNumberFormat="1" applyFont="1" applyBorder="1" applyAlignment="1" applyProtection="1">
      <alignment horizontal="left"/>
    </xf>
    <xf numFmtId="0" fontId="4" fillId="0" borderId="12" xfId="0" applyFont="1" applyBorder="1" applyProtection="1"/>
    <xf numFmtId="0" fontId="4" fillId="0" borderId="13" xfId="0" applyFont="1" applyBorder="1" applyAlignment="1" applyProtection="1">
      <alignment horizontal="center"/>
    </xf>
    <xf numFmtId="0" fontId="3" fillId="0" borderId="0" xfId="0" applyFont="1" applyBorder="1" applyAlignment="1" applyProtection="1">
      <alignment horizontal="center"/>
    </xf>
    <xf numFmtId="0" fontId="4" fillId="0" borderId="14" xfId="0" applyFont="1" applyBorder="1" applyProtection="1"/>
    <xf numFmtId="0" fontId="4" fillId="0" borderId="15" xfId="0" applyFont="1" applyFill="1" applyBorder="1" applyAlignment="1" applyProtection="1">
      <alignment horizontal="center" vertical="center"/>
      <protection locked="0"/>
    </xf>
    <xf numFmtId="0" fontId="3" fillId="0" borderId="0" xfId="0" applyFont="1" applyBorder="1" applyProtection="1"/>
    <xf numFmtId="0" fontId="4" fillId="0" borderId="16" xfId="0" applyFont="1" applyBorder="1" applyProtection="1"/>
    <xf numFmtId="0" fontId="4" fillId="0" borderId="13" xfId="0" applyFont="1" applyBorder="1" applyProtection="1"/>
    <xf numFmtId="0" fontId="3" fillId="0" borderId="0" xfId="0" applyFont="1" applyBorder="1" applyAlignment="1" applyProtection="1">
      <alignment horizontal="center"/>
      <protection locked="0"/>
    </xf>
    <xf numFmtId="0" fontId="4" fillId="0" borderId="17" xfId="0" applyFont="1" applyBorder="1" applyProtection="1"/>
    <xf numFmtId="0" fontId="4" fillId="0" borderId="18" xfId="0" applyFont="1" applyFill="1" applyBorder="1" applyAlignment="1">
      <alignment horizontal="center" vertical="center"/>
    </xf>
    <xf numFmtId="0" fontId="4" fillId="0" borderId="2" xfId="0" applyFont="1" applyBorder="1" applyProtection="1"/>
    <xf numFmtId="0" fontId="7" fillId="0" borderId="3" xfId="0" applyFont="1" applyBorder="1" applyProtection="1"/>
    <xf numFmtId="0" fontId="4" fillId="0" borderId="3" xfId="0" applyFont="1" applyBorder="1" applyAlignment="1" applyProtection="1">
      <alignment horizontal="center"/>
    </xf>
    <xf numFmtId="0" fontId="4" fillId="0" borderId="4" xfId="0" applyFont="1" applyBorder="1" applyProtection="1"/>
    <xf numFmtId="0" fontId="2" fillId="0" borderId="12" xfId="0" applyFont="1" applyBorder="1" applyProtection="1"/>
    <xf numFmtId="0" fontId="7" fillId="0" borderId="0" xfId="0" applyFont="1" applyBorder="1" applyProtection="1"/>
    <xf numFmtId="0" fontId="4" fillId="0" borderId="0" xfId="0" applyFont="1" applyBorder="1" applyProtection="1">
      <protection locked="0"/>
    </xf>
    <xf numFmtId="0" fontId="8" fillId="0" borderId="0" xfId="0" applyFont="1" applyBorder="1" applyProtection="1">
      <protection locked="0"/>
    </xf>
    <xf numFmtId="0" fontId="4" fillId="0" borderId="16" xfId="0" applyFont="1" applyBorder="1" applyProtection="1">
      <protection locked="0"/>
    </xf>
    <xf numFmtId="0" fontId="4" fillId="0" borderId="12" xfId="0" applyFont="1" applyBorder="1"/>
    <xf numFmtId="0" fontId="4" fillId="0" borderId="0" xfId="0" applyFont="1" applyBorder="1"/>
    <xf numFmtId="0" fontId="4" fillId="0" borderId="7" xfId="0" applyFont="1" applyBorder="1" applyProtection="1"/>
    <xf numFmtId="0" fontId="4" fillId="0" borderId="2" xfId="0" applyFont="1" applyBorder="1"/>
    <xf numFmtId="0" fontId="4" fillId="0" borderId="3" xfId="0" applyFont="1" applyBorder="1"/>
    <xf numFmtId="0" fontId="4" fillId="0" borderId="4" xfId="0" applyFont="1" applyBorder="1"/>
    <xf numFmtId="0" fontId="3" fillId="0" borderId="14" xfId="0" applyFont="1" applyBorder="1" applyAlignment="1" applyProtection="1">
      <alignment horizontal="center"/>
    </xf>
    <xf numFmtId="0" fontId="2" fillId="0" borderId="19" xfId="0" applyFont="1" applyBorder="1" applyAlignment="1" applyProtection="1">
      <alignment horizontal="center"/>
    </xf>
    <xf numFmtId="0" fontId="4" fillId="0" borderId="19" xfId="0" applyFont="1" applyBorder="1" applyAlignment="1">
      <alignment horizontal="center"/>
    </xf>
    <xf numFmtId="0" fontId="4" fillId="0" borderId="20" xfId="0" applyFont="1" applyBorder="1" applyAlignment="1">
      <alignment horizontal="center"/>
    </xf>
    <xf numFmtId="37" fontId="2" fillId="0" borderId="21" xfId="0" applyNumberFormat="1" applyFont="1" applyBorder="1" applyAlignment="1" applyProtection="1">
      <alignment horizontal="center"/>
    </xf>
    <xf numFmtId="0" fontId="4" fillId="0" borderId="22" xfId="0" applyFont="1" applyBorder="1" applyAlignment="1">
      <alignment horizontal="center"/>
    </xf>
    <xf numFmtId="0" fontId="4" fillId="0" borderId="23" xfId="0" applyFont="1" applyBorder="1" applyAlignment="1">
      <alignment horizontal="center"/>
    </xf>
    <xf numFmtId="0" fontId="2" fillId="0" borderId="12" xfId="0" applyFont="1" applyBorder="1" applyAlignment="1" applyProtection="1">
      <alignment horizontal="center"/>
    </xf>
    <xf numFmtId="0" fontId="4" fillId="0" borderId="0" xfId="0" applyFont="1" applyBorder="1" applyAlignment="1">
      <alignment horizontal="center"/>
    </xf>
    <xf numFmtId="0" fontId="4" fillId="0" borderId="16" xfId="0" applyFont="1" applyBorder="1" applyAlignment="1">
      <alignment horizontal="center"/>
    </xf>
    <xf numFmtId="0" fontId="3" fillId="0" borderId="17" xfId="0" applyFont="1" applyBorder="1" applyAlignment="1" applyProtection="1">
      <alignment horizontal="center"/>
    </xf>
    <xf numFmtId="0" fontId="2" fillId="0" borderId="0" xfId="0" applyFont="1" applyBorder="1" applyAlignment="1" applyProtection="1">
      <alignment horizontal="center"/>
    </xf>
    <xf numFmtId="0" fontId="4" fillId="0" borderId="13" xfId="0" applyFont="1" applyBorder="1" applyAlignment="1">
      <alignment horizontal="center"/>
    </xf>
    <xf numFmtId="0" fontId="2" fillId="0" borderId="24" xfId="0" applyFont="1" applyBorder="1" applyAlignment="1" applyProtection="1">
      <alignment horizontal="center"/>
    </xf>
    <xf numFmtId="0" fontId="3" fillId="0" borderId="25" xfId="0" applyFont="1" applyBorder="1" applyAlignment="1" applyProtection="1">
      <alignment horizontal="center"/>
    </xf>
    <xf numFmtId="0" fontId="4" fillId="0" borderId="26" xfId="0" applyFont="1" applyBorder="1" applyAlignment="1">
      <alignment horizontal="center"/>
    </xf>
    <xf numFmtId="0" fontId="4" fillId="0" borderId="27" xfId="0" applyFont="1" applyBorder="1" applyAlignment="1">
      <alignment horizontal="center"/>
    </xf>
    <xf numFmtId="0" fontId="3" fillId="0" borderId="28" xfId="0" applyFont="1" applyBorder="1" applyAlignment="1" applyProtection="1">
      <alignment horizontal="center"/>
    </xf>
    <xf numFmtId="0" fontId="3" fillId="0" borderId="26" xfId="0" applyFont="1" applyBorder="1" applyAlignment="1" applyProtection="1">
      <alignment horizontal="center"/>
    </xf>
    <xf numFmtId="0" fontId="4" fillId="0" borderId="29" xfId="0" applyFont="1" applyBorder="1" applyAlignment="1">
      <alignment horizontal="center"/>
    </xf>
    <xf numFmtId="0" fontId="3" fillId="0" borderId="30" xfId="0" applyFont="1" applyBorder="1" applyAlignment="1" applyProtection="1">
      <alignment horizontal="center"/>
    </xf>
    <xf numFmtId="0" fontId="4" fillId="0" borderId="31" xfId="0" applyFont="1" applyBorder="1" applyAlignment="1">
      <alignment horizontal="center"/>
    </xf>
    <xf numFmtId="0" fontId="4" fillId="0" borderId="24" xfId="0" applyFont="1" applyBorder="1" applyProtection="1"/>
    <xf numFmtId="0" fontId="4" fillId="0" borderId="11" xfId="0" applyFont="1" applyBorder="1" applyProtection="1"/>
    <xf numFmtId="0" fontId="3" fillId="0" borderId="12" xfId="0" applyFont="1" applyBorder="1" applyProtection="1"/>
    <xf numFmtId="0" fontId="4" fillId="0" borderId="30" xfId="0" applyFont="1" applyBorder="1" applyAlignment="1" applyProtection="1">
      <alignment horizontal="center"/>
    </xf>
    <xf numFmtId="0" fontId="9" fillId="0" borderId="30" xfId="0" applyFont="1" applyBorder="1" applyProtection="1"/>
    <xf numFmtId="164" fontId="4" fillId="0" borderId="6" xfId="1" applyNumberFormat="1" applyFont="1" applyFill="1" applyBorder="1" applyProtection="1"/>
    <xf numFmtId="37" fontId="9" fillId="0" borderId="30" xfId="0" applyNumberFormat="1" applyFont="1" applyBorder="1" applyProtection="1"/>
    <xf numFmtId="164" fontId="4" fillId="0" borderId="7" xfId="1" applyNumberFormat="1" applyFont="1" applyFill="1" applyBorder="1" applyProtection="1"/>
    <xf numFmtId="0" fontId="4" fillId="0" borderId="30" xfId="0" applyFont="1" applyBorder="1" applyProtection="1"/>
    <xf numFmtId="43" fontId="4" fillId="0" borderId="30" xfId="1" applyFont="1" applyBorder="1" applyProtection="1"/>
    <xf numFmtId="43" fontId="9" fillId="0" borderId="30" xfId="1" applyFont="1" applyBorder="1" applyProtection="1"/>
    <xf numFmtId="43" fontId="9" fillId="0" borderId="21" xfId="1" applyFont="1" applyBorder="1" applyProtection="1"/>
    <xf numFmtId="0" fontId="4" fillId="0" borderId="30" xfId="0" applyFont="1" applyFill="1" applyBorder="1" applyProtection="1"/>
    <xf numFmtId="37" fontId="9" fillId="0" borderId="30" xfId="0" applyNumberFormat="1" applyFont="1" applyFill="1" applyBorder="1" applyProtection="1"/>
    <xf numFmtId="0" fontId="4" fillId="3" borderId="32" xfId="0" applyFont="1" applyFill="1" applyBorder="1" applyAlignment="1" applyProtection="1">
      <alignment horizontal="center"/>
    </xf>
    <xf numFmtId="0" fontId="4" fillId="3" borderId="33" xfId="0" applyFont="1" applyFill="1" applyBorder="1" applyProtection="1"/>
    <xf numFmtId="164" fontId="4" fillId="3" borderId="33" xfId="1" applyNumberFormat="1" applyFont="1" applyFill="1" applyBorder="1" applyProtection="1"/>
    <xf numFmtId="164" fontId="4" fillId="3" borderId="9" xfId="1" applyNumberFormat="1" applyFont="1" applyFill="1" applyBorder="1" applyProtection="1"/>
    <xf numFmtId="0" fontId="4" fillId="0" borderId="21" xfId="0" applyFont="1" applyFill="1" applyBorder="1" applyProtection="1"/>
    <xf numFmtId="37" fontId="9" fillId="0" borderId="21" xfId="0" applyNumberFormat="1" applyFont="1" applyFill="1" applyBorder="1" applyProtection="1"/>
    <xf numFmtId="37" fontId="4" fillId="0" borderId="30" xfId="0" applyNumberFormat="1" applyFont="1" applyFill="1" applyBorder="1" applyProtection="1"/>
    <xf numFmtId="164" fontId="4" fillId="0" borderId="22" xfId="1" applyNumberFormat="1" applyFont="1" applyFill="1" applyBorder="1" applyProtection="1"/>
    <xf numFmtId="164" fontId="4" fillId="0" borderId="23" xfId="1" applyNumberFormat="1" applyFont="1" applyFill="1" applyBorder="1" applyProtection="1"/>
    <xf numFmtId="0" fontId="4" fillId="0" borderId="21" xfId="0" applyFont="1" applyBorder="1" applyProtection="1"/>
    <xf numFmtId="41" fontId="4" fillId="0" borderId="32" xfId="1" applyNumberFormat="1" applyFont="1" applyFill="1" applyBorder="1" applyProtection="1"/>
    <xf numFmtId="164" fontId="4" fillId="0" borderId="34" xfId="1" applyNumberFormat="1" applyFont="1" applyFill="1" applyBorder="1" applyProtection="1"/>
    <xf numFmtId="41" fontId="9" fillId="0" borderId="22" xfId="1" applyNumberFormat="1" applyFont="1" applyFill="1" applyBorder="1" applyProtection="1"/>
    <xf numFmtId="41" fontId="9" fillId="0" borderId="21" xfId="1" applyNumberFormat="1" applyFont="1" applyBorder="1" applyProtection="1"/>
    <xf numFmtId="0" fontId="4" fillId="0" borderId="32" xfId="0" applyFont="1" applyBorder="1" applyProtection="1"/>
    <xf numFmtId="37" fontId="9" fillId="0" borderId="22" xfId="0" applyNumberFormat="1" applyFont="1" applyBorder="1" applyProtection="1"/>
    <xf numFmtId="37" fontId="9" fillId="0" borderId="21" xfId="0" applyNumberFormat="1" applyFont="1" applyBorder="1" applyProtection="1"/>
    <xf numFmtId="0" fontId="3" fillId="0" borderId="25" xfId="0" applyFont="1" applyBorder="1" applyProtection="1"/>
    <xf numFmtId="0" fontId="4" fillId="0" borderId="26" xfId="0" applyFont="1" applyBorder="1" applyProtection="1"/>
    <xf numFmtId="0" fontId="4" fillId="0" borderId="35" xfId="0" applyFont="1" applyBorder="1" applyAlignment="1" applyProtection="1">
      <alignment horizontal="center"/>
    </xf>
    <xf numFmtId="0" fontId="4" fillId="0" borderId="35" xfId="0" applyFont="1" applyBorder="1" applyProtection="1"/>
    <xf numFmtId="164" fontId="4" fillId="0" borderId="35" xfId="1" applyNumberFormat="1" applyFont="1" applyBorder="1" applyProtection="1"/>
    <xf numFmtId="164" fontId="9" fillId="0" borderId="35" xfId="1" applyNumberFormat="1" applyFont="1" applyBorder="1" applyProtection="1"/>
    <xf numFmtId="0" fontId="4" fillId="0" borderId="27" xfId="0" applyFont="1" applyBorder="1" applyProtection="1"/>
    <xf numFmtId="0" fontId="9" fillId="0" borderId="21" xfId="0" applyFont="1" applyBorder="1" applyProtection="1"/>
    <xf numFmtId="0" fontId="3" fillId="0" borderId="21" xfId="0" applyFont="1" applyBorder="1" applyProtection="1"/>
    <xf numFmtId="37" fontId="4" fillId="0" borderId="6" xfId="0" applyNumberFormat="1" applyFont="1" applyFill="1" applyBorder="1" applyProtection="1"/>
    <xf numFmtId="0" fontId="3" fillId="0" borderId="30" xfId="0" applyFont="1" applyFill="1" applyBorder="1" applyProtection="1"/>
    <xf numFmtId="37" fontId="4" fillId="0" borderId="7" xfId="0" applyNumberFormat="1" applyFont="1" applyFill="1" applyBorder="1" applyProtection="1"/>
    <xf numFmtId="43" fontId="3" fillId="0" borderId="21" xfId="1" applyFont="1" applyBorder="1" applyProtection="1"/>
    <xf numFmtId="0" fontId="3" fillId="0" borderId="30" xfId="0" applyFont="1" applyBorder="1" applyProtection="1"/>
    <xf numFmtId="0" fontId="2" fillId="0" borderId="12" xfId="0" applyFont="1" applyFill="1" applyBorder="1" applyProtection="1"/>
    <xf numFmtId="0" fontId="4" fillId="0" borderId="0" xfId="0" applyFont="1" applyFill="1" applyBorder="1" applyProtection="1"/>
    <xf numFmtId="0" fontId="4" fillId="0" borderId="33" xfId="0" applyFont="1" applyFill="1" applyBorder="1" applyProtection="1"/>
    <xf numFmtId="0" fontId="4" fillId="0" borderId="9" xfId="0" applyFont="1" applyFill="1" applyBorder="1" applyProtection="1"/>
    <xf numFmtId="0" fontId="4" fillId="0" borderId="0" xfId="0" applyFont="1" applyFill="1"/>
    <xf numFmtId="0" fontId="3" fillId="0" borderId="12" xfId="0" applyFont="1" applyFill="1" applyBorder="1" applyProtection="1"/>
    <xf numFmtId="165" fontId="4" fillId="0" borderId="22" xfId="0" applyNumberFormat="1" applyFont="1" applyFill="1" applyBorder="1" applyProtection="1"/>
    <xf numFmtId="166" fontId="3" fillId="0" borderId="21" xfId="0" applyNumberFormat="1" applyFont="1" applyFill="1" applyBorder="1" applyProtection="1"/>
    <xf numFmtId="166" fontId="9" fillId="0" borderId="21" xfId="0" applyNumberFormat="1" applyFont="1" applyFill="1" applyBorder="1" applyProtection="1"/>
    <xf numFmtId="165" fontId="4" fillId="0" borderId="23" xfId="0" applyNumberFormat="1" applyFont="1" applyFill="1" applyBorder="1" applyProtection="1"/>
    <xf numFmtId="165" fontId="4" fillId="0" borderId="6" xfId="0" applyNumberFormat="1" applyFont="1" applyFill="1" applyBorder="1" applyProtection="1"/>
    <xf numFmtId="166" fontId="3" fillId="0" borderId="30" xfId="0" applyNumberFormat="1" applyFont="1" applyFill="1" applyBorder="1" applyProtection="1"/>
    <xf numFmtId="166" fontId="9" fillId="0" borderId="30" xfId="0" applyNumberFormat="1" applyFont="1" applyFill="1" applyBorder="1" applyProtection="1"/>
    <xf numFmtId="165" fontId="4" fillId="0" borderId="7" xfId="0" applyNumberFormat="1" applyFont="1" applyFill="1" applyBorder="1" applyProtection="1"/>
    <xf numFmtId="0" fontId="4" fillId="0" borderId="35" xfId="0" applyFont="1" applyFill="1" applyBorder="1" applyProtection="1"/>
    <xf numFmtId="165" fontId="4" fillId="0" borderId="26" xfId="0" applyNumberFormat="1" applyFont="1" applyFill="1" applyBorder="1" applyProtection="1"/>
    <xf numFmtId="166" fontId="3" fillId="0" borderId="35" xfId="0" applyNumberFormat="1" applyFont="1" applyFill="1" applyBorder="1" applyProtection="1"/>
    <xf numFmtId="166" fontId="9" fillId="0" borderId="35" xfId="0" applyNumberFormat="1" applyFont="1" applyFill="1" applyBorder="1" applyProtection="1"/>
    <xf numFmtId="165" fontId="4" fillId="0" borderId="27" xfId="0" applyNumberFormat="1" applyFont="1" applyFill="1" applyBorder="1" applyProtection="1"/>
    <xf numFmtId="0" fontId="9" fillId="0" borderId="30" xfId="0" applyFont="1" applyFill="1" applyBorder="1" applyProtection="1"/>
    <xf numFmtId="37" fontId="3" fillId="0" borderId="30" xfId="0" applyNumberFormat="1" applyFont="1" applyFill="1" applyBorder="1" applyProtection="1"/>
    <xf numFmtId="0" fontId="4" fillId="0" borderId="30" xfId="0" applyFont="1" applyBorder="1" applyProtection="1">
      <protection locked="0"/>
    </xf>
    <xf numFmtId="37" fontId="3" fillId="0" borderId="30" xfId="0" applyNumberFormat="1" applyFont="1" applyBorder="1" applyProtection="1"/>
    <xf numFmtId="37" fontId="4" fillId="0" borderId="26" xfId="0" applyNumberFormat="1" applyFont="1" applyBorder="1" applyProtection="1"/>
    <xf numFmtId="0" fontId="2" fillId="0" borderId="32" xfId="0" applyFont="1" applyBorder="1" applyAlignment="1" applyProtection="1">
      <alignment horizontal="center" vertical="center"/>
    </xf>
    <xf numFmtId="0" fontId="4" fillId="0" borderId="33" xfId="0" applyFont="1" applyBorder="1" applyAlignment="1">
      <alignment horizontal="center" vertical="center"/>
    </xf>
    <xf numFmtId="0" fontId="4" fillId="0" borderId="9" xfId="0" applyFont="1" applyBorder="1" applyAlignment="1">
      <alignment horizontal="center" vertical="center"/>
    </xf>
    <xf numFmtId="0" fontId="3" fillId="0" borderId="2" xfId="0" applyFont="1" applyBorder="1" applyAlignment="1" applyProtection="1">
      <alignment horizontal="left" vertical="top" wrapText="1"/>
    </xf>
    <xf numFmtId="0" fontId="3" fillId="0" borderId="3" xfId="0" applyFont="1" applyBorder="1" applyAlignment="1" applyProtection="1">
      <alignment horizontal="left" vertical="top" wrapText="1"/>
    </xf>
    <xf numFmtId="0" fontId="3" fillId="0" borderId="4" xfId="0" applyFont="1" applyBorder="1" applyAlignment="1" applyProtection="1">
      <alignment horizontal="left" vertical="top" wrapText="1"/>
    </xf>
    <xf numFmtId="0" fontId="3" fillId="0" borderId="25" xfId="0" applyFont="1" applyBorder="1" applyAlignment="1" applyProtection="1">
      <alignment horizontal="left" vertical="top" wrapText="1"/>
    </xf>
    <xf numFmtId="0" fontId="3" fillId="0" borderId="26" xfId="0" applyFont="1" applyBorder="1" applyAlignment="1" applyProtection="1">
      <alignment horizontal="left" vertical="top" wrapText="1"/>
    </xf>
    <xf numFmtId="0" fontId="3" fillId="0" borderId="27" xfId="0" applyFont="1" applyBorder="1" applyAlignment="1" applyProtection="1">
      <alignment horizontal="left" vertical="top" wrapText="1"/>
    </xf>
    <xf numFmtId="0" fontId="3" fillId="0" borderId="12" xfId="0" applyFont="1" applyBorder="1" applyAlignment="1" applyProtection="1">
      <alignment horizontal="left" indent="1"/>
    </xf>
    <xf numFmtId="0" fontId="3" fillId="0" borderId="0" xfId="0" applyFont="1" applyBorder="1" applyAlignment="1" applyProtection="1"/>
    <xf numFmtId="0" fontId="4" fillId="0" borderId="0" xfId="0" applyFont="1" applyBorder="1" applyAlignment="1"/>
    <xf numFmtId="0" fontId="4" fillId="0" borderId="16" xfId="0" applyFont="1" applyBorder="1" applyAlignment="1"/>
    <xf numFmtId="0" fontId="3" fillId="0" borderId="12" xfId="0" applyFont="1" applyBorder="1" applyAlignment="1" applyProtection="1">
      <alignment horizontal="right"/>
    </xf>
    <xf numFmtId="0" fontId="10" fillId="0" borderId="0" xfId="0" applyFont="1" applyBorder="1" applyAlignment="1" applyProtection="1"/>
    <xf numFmtId="0" fontId="3" fillId="0" borderId="0" xfId="0" applyFont="1" applyBorder="1" applyAlignment="1"/>
    <xf numFmtId="37" fontId="3" fillId="0" borderId="0" xfId="0" applyNumberFormat="1" applyFont="1" applyBorder="1" applyProtection="1"/>
    <xf numFmtId="0" fontId="3" fillId="0" borderId="16" xfId="0" applyFont="1" applyBorder="1" applyProtection="1"/>
    <xf numFmtId="0" fontId="3" fillId="0" borderId="12" xfId="0" applyFont="1" applyBorder="1" applyAlignment="1" applyProtection="1">
      <alignment horizontal="right" indent="5"/>
    </xf>
    <xf numFmtId="0" fontId="3" fillId="0" borderId="0" xfId="0" applyFont="1" applyBorder="1" applyAlignment="1">
      <alignment horizontal="center"/>
    </xf>
    <xf numFmtId="0" fontId="3" fillId="0" borderId="16" xfId="0" applyFont="1" applyBorder="1" applyAlignment="1"/>
    <xf numFmtId="14" fontId="3" fillId="0" borderId="26" xfId="0" applyNumberFormat="1" applyFont="1" applyBorder="1" applyAlignment="1" applyProtection="1">
      <alignment horizontal="center"/>
    </xf>
    <xf numFmtId="0" fontId="3" fillId="0" borderId="0" xfId="0" applyFont="1" applyBorder="1" applyAlignment="1" applyProtection="1">
      <alignment vertical="top" wrapText="1"/>
    </xf>
    <xf numFmtId="0" fontId="3" fillId="0" borderId="0" xfId="0" applyFont="1" applyBorder="1" applyAlignment="1" applyProtection="1">
      <alignment horizontal="right" vertical="top"/>
    </xf>
    <xf numFmtId="0" fontId="3" fillId="0" borderId="26" xfId="0" applyFont="1" applyBorder="1" applyAlignment="1" applyProtection="1">
      <alignment horizontal="center" vertical="top" wrapText="1"/>
    </xf>
    <xf numFmtId="0" fontId="3" fillId="0" borderId="0" xfId="0" applyFont="1" applyBorder="1" applyAlignment="1" applyProtection="1">
      <alignment horizontal="right" wrapText="1"/>
    </xf>
    <xf numFmtId="0" fontId="3" fillId="0" borderId="27" xfId="0" applyFont="1" applyBorder="1" applyAlignment="1" applyProtection="1">
      <alignment horizontal="center" vertical="top" wrapText="1"/>
    </xf>
    <xf numFmtId="167" fontId="3" fillId="0" borderId="0" xfId="0" applyNumberFormat="1" applyFont="1" applyBorder="1" applyAlignment="1" applyProtection="1"/>
    <xf numFmtId="0" fontId="3" fillId="0" borderId="26" xfId="0" applyFont="1" applyBorder="1" applyProtection="1"/>
    <xf numFmtId="0" fontId="3" fillId="0" borderId="26" xfId="0" applyFont="1" applyBorder="1" applyAlignment="1" applyProtection="1">
      <alignment horizontal="center"/>
    </xf>
    <xf numFmtId="168" fontId="3" fillId="0" borderId="26" xfId="0" applyNumberFormat="1" applyFont="1" applyBorder="1" applyAlignment="1" applyProtection="1">
      <alignment horizontal="center"/>
      <protection locked="0"/>
    </xf>
    <xf numFmtId="0" fontId="3" fillId="0" borderId="26" xfId="0" applyFont="1" applyBorder="1" applyAlignment="1">
      <alignment horizontal="center"/>
    </xf>
    <xf numFmtId="0" fontId="3" fillId="0" borderId="27" xfId="0" applyFont="1" applyBorder="1" applyProtection="1"/>
    <xf numFmtId="0" fontId="4" fillId="0" borderId="0" xfId="0" applyFont="1" applyAlignment="1">
      <alignment horizontal="center"/>
    </xf>
    <xf numFmtId="0" fontId="4" fillId="0" borderId="26" xfId="0" applyFont="1" applyBorder="1" applyAlignment="1" applyProtection="1">
      <alignment horizontal="center"/>
    </xf>
    <xf numFmtId="0" fontId="4" fillId="0" borderId="22" xfId="0" applyFont="1" applyBorder="1" applyAlignment="1" applyProtection="1">
      <alignment horizontal="center"/>
    </xf>
    <xf numFmtId="0" fontId="4" fillId="0" borderId="6" xfId="0" applyFont="1" applyBorder="1" applyAlignment="1" applyProtection="1">
      <alignment horizontal="center"/>
    </xf>
    <xf numFmtId="0" fontId="4" fillId="3" borderId="33" xfId="0" applyFont="1" applyFill="1" applyBorder="1" applyAlignment="1" applyProtection="1">
      <alignment horizontal="center"/>
    </xf>
    <xf numFmtId="0" fontId="4" fillId="0" borderId="33" xfId="0" applyFont="1" applyFill="1" applyBorder="1" applyAlignment="1" applyProtection="1">
      <alignment horizontal="center"/>
    </xf>
    <xf numFmtId="0" fontId="4" fillId="0" borderId="22" xfId="0" applyFont="1" applyFill="1" applyBorder="1" applyAlignment="1" applyProtection="1">
      <alignment horizontal="center"/>
    </xf>
    <xf numFmtId="0" fontId="4" fillId="0" borderId="6" xfId="0" applyFont="1" applyFill="1" applyBorder="1" applyAlignment="1" applyProtection="1">
      <alignment horizontal="center"/>
    </xf>
    <xf numFmtId="0" fontId="4" fillId="0" borderId="26" xfId="0" applyFont="1" applyFill="1" applyBorder="1" applyAlignment="1" applyProtection="1">
      <alignment horizontal="center"/>
    </xf>
    <xf numFmtId="0" fontId="3" fillId="0" borderId="5" xfId="0" applyFont="1" applyBorder="1" applyProtection="1"/>
    <xf numFmtId="0" fontId="4" fillId="0" borderId="31" xfId="0" applyFont="1" applyBorder="1" applyProtection="1"/>
    <xf numFmtId="0" fontId="4" fillId="0" borderId="16" xfId="0" applyFont="1" applyFill="1" applyBorder="1" applyProtection="1"/>
    <xf numFmtId="0" fontId="3" fillId="0" borderId="25" xfId="0" applyFont="1" applyFill="1" applyBorder="1" applyProtection="1"/>
    <xf numFmtId="0" fontId="4" fillId="0" borderId="26" xfId="0" applyFont="1" applyFill="1" applyBorder="1" applyProtection="1"/>
    <xf numFmtId="0" fontId="4" fillId="0" borderId="27" xfId="0" applyFont="1" applyFill="1" applyBorder="1" applyProtection="1"/>
    <xf numFmtId="0" fontId="9" fillId="0" borderId="35" xfId="0" applyFont="1" applyBorder="1" applyProtection="1"/>
    <xf numFmtId="37" fontId="3" fillId="0" borderId="35" xfId="0" applyNumberFormat="1" applyFont="1" applyBorder="1" applyProtection="1"/>
    <xf numFmtId="37" fontId="9" fillId="0" borderId="35" xfId="0" applyNumberFormat="1" applyFont="1" applyBorder="1" applyProtection="1"/>
    <xf numFmtId="37" fontId="4" fillId="0" borderId="27" xfId="0" applyNumberFormat="1" applyFont="1" applyBorder="1" applyProtection="1"/>
    <xf numFmtId="0" fontId="2" fillId="0" borderId="52" xfId="0" applyFont="1" applyBorder="1" applyAlignment="1" applyProtection="1">
      <alignment horizontal="center"/>
    </xf>
  </cellXfs>
  <cellStyles count="912">
    <cellStyle name="10pt Gen bold" xfId="2"/>
    <cellStyle name="10pt Geneva" xfId="3"/>
    <cellStyle name="20% - Accent1 2" xfId="4"/>
    <cellStyle name="20% - Accent1 2 2" xfId="5"/>
    <cellStyle name="20% - Accent1 2 3" xfId="6"/>
    <cellStyle name="20% - Accent1 2_R9 Int Exp" xfId="7"/>
    <cellStyle name="20% - Accent2 2" xfId="8"/>
    <cellStyle name="20% - Accent2 2 2" xfId="9"/>
    <cellStyle name="20% - Accent2 2 3" xfId="10"/>
    <cellStyle name="20% - Accent2 2_R9 Int Exp" xfId="11"/>
    <cellStyle name="20% - Accent3 2" xfId="12"/>
    <cellStyle name="20% - Accent3 2 2" xfId="13"/>
    <cellStyle name="20% - Accent3 2 3" xfId="14"/>
    <cellStyle name="20% - Accent3 2_R9 Int Exp" xfId="15"/>
    <cellStyle name="20% - Accent4 2" xfId="16"/>
    <cellStyle name="20% - Accent4 2 2" xfId="17"/>
    <cellStyle name="20% - Accent4 2 3" xfId="18"/>
    <cellStyle name="20% - Accent4 2_R9 Int Exp" xfId="19"/>
    <cellStyle name="20% - Accent5 2" xfId="20"/>
    <cellStyle name="20% - Accent5 2 2" xfId="21"/>
    <cellStyle name="20% - Accent5 2_R9 Int Exp" xfId="22"/>
    <cellStyle name="20% - Accent6 2" xfId="23"/>
    <cellStyle name="20% - Accent6 2 2" xfId="24"/>
    <cellStyle name="20% - Accent6 2 3" xfId="25"/>
    <cellStyle name="20% - Accent6 2_R9 Int Exp" xfId="26"/>
    <cellStyle name="40% - Accent1 2" xfId="27"/>
    <cellStyle name="40% - Accent1 2 2" xfId="28"/>
    <cellStyle name="40% - Accent1 2 3" xfId="29"/>
    <cellStyle name="40% - Accent1 2_R9 Int Exp" xfId="30"/>
    <cellStyle name="40% - Accent2 2" xfId="31"/>
    <cellStyle name="40% - Accent2 2 2" xfId="32"/>
    <cellStyle name="40% - Accent2 2_R9 Int Exp" xfId="33"/>
    <cellStyle name="40% - Accent3 2" xfId="34"/>
    <cellStyle name="40% - Accent3 2 2" xfId="35"/>
    <cellStyle name="40% - Accent3 2 3" xfId="36"/>
    <cellStyle name="40% - Accent3 2_R9 Int Exp" xfId="37"/>
    <cellStyle name="40% - Accent4 2" xfId="38"/>
    <cellStyle name="40% - Accent4 2 2" xfId="39"/>
    <cellStyle name="40% - Accent4 2 3" xfId="40"/>
    <cellStyle name="40% - Accent4 2_R9 Int Exp" xfId="41"/>
    <cellStyle name="40% - Accent5 2" xfId="42"/>
    <cellStyle name="40% - Accent5 2 2" xfId="43"/>
    <cellStyle name="40% - Accent5 2 3" xfId="44"/>
    <cellStyle name="40% - Accent5 2_R9 Int Exp" xfId="45"/>
    <cellStyle name="40% - Accent6 2" xfId="46"/>
    <cellStyle name="40% - Accent6 2 2" xfId="47"/>
    <cellStyle name="40% - Accent6 2 3" xfId="48"/>
    <cellStyle name="40% - Accent6 2_R9 Int Exp" xfId="49"/>
    <cellStyle name="60% - Accent1 2" xfId="50"/>
    <cellStyle name="60% - Accent1 2 2" xfId="51"/>
    <cellStyle name="60% - Accent1 2 3" xfId="52"/>
    <cellStyle name="60% - Accent1 2_Sch 210" xfId="53"/>
    <cellStyle name="60% - Accent2 2" xfId="54"/>
    <cellStyle name="60% - Accent2 2 2" xfId="55"/>
    <cellStyle name="60% - Accent2 2 3" xfId="56"/>
    <cellStyle name="60% - Accent2 2_Sch 210" xfId="57"/>
    <cellStyle name="60% - Accent3 2" xfId="58"/>
    <cellStyle name="60% - Accent3 2 2" xfId="59"/>
    <cellStyle name="60% - Accent3 2 3" xfId="60"/>
    <cellStyle name="60% - Accent3 2_Sch 210" xfId="61"/>
    <cellStyle name="60% - Accent4 2" xfId="62"/>
    <cellStyle name="60% - Accent4 2 2" xfId="63"/>
    <cellStyle name="60% - Accent4 2 3" xfId="64"/>
    <cellStyle name="60% - Accent4 2_Sch 210" xfId="65"/>
    <cellStyle name="60% - Accent5 2" xfId="66"/>
    <cellStyle name="60% - Accent5 2 2" xfId="67"/>
    <cellStyle name="60% - Accent5 2 3" xfId="68"/>
    <cellStyle name="60% - Accent5 2_Sch 210" xfId="69"/>
    <cellStyle name="60% - Accent6 2" xfId="70"/>
    <cellStyle name="60% - Accent6 2 2" xfId="71"/>
    <cellStyle name="60% - Accent6 2 3" xfId="72"/>
    <cellStyle name="60% - Accent6 2_Sch 210" xfId="73"/>
    <cellStyle name="Accent1 2" xfId="74"/>
    <cellStyle name="Accent1 2 2" xfId="75"/>
    <cellStyle name="Accent1 2 3" xfId="76"/>
    <cellStyle name="Accent1 2_Sch 210" xfId="77"/>
    <cellStyle name="Accent2 2" xfId="78"/>
    <cellStyle name="Accent2 2 2" xfId="79"/>
    <cellStyle name="Accent2 2 3" xfId="80"/>
    <cellStyle name="Accent2 2_Sch 210" xfId="81"/>
    <cellStyle name="Accent3 2" xfId="82"/>
    <cellStyle name="Accent3 2 2" xfId="83"/>
    <cellStyle name="Accent3 2 3" xfId="84"/>
    <cellStyle name="Accent3 2_Sch 210" xfId="85"/>
    <cellStyle name="Accent4 2" xfId="86"/>
    <cellStyle name="Accent4 2 2" xfId="87"/>
    <cellStyle name="Accent4 2 3" xfId="88"/>
    <cellStyle name="Accent4 2_Sch 210" xfId="89"/>
    <cellStyle name="Accent5 2" xfId="90"/>
    <cellStyle name="Accent5 2 2" xfId="91"/>
    <cellStyle name="Accent6 2" xfId="92"/>
    <cellStyle name="Accent6 2 2" xfId="93"/>
    <cellStyle name="Accent6 2 3" xfId="94"/>
    <cellStyle name="Accent6 2_Sch 210" xfId="95"/>
    <cellStyle name="AM/PM" xfId="96"/>
    <cellStyle name="AM/PM 2" xfId="97"/>
    <cellStyle name="AM/PM 3" xfId="98"/>
    <cellStyle name="AM/PM 4" xfId="99"/>
    <cellStyle name="Background" xfId="100"/>
    <cellStyle name="Bad 2" xfId="101"/>
    <cellStyle name="Bad 2 2" xfId="102"/>
    <cellStyle name="Bad 2 3" xfId="103"/>
    <cellStyle name="Bad 2_Sch 210" xfId="104"/>
    <cellStyle name="Calculation 2" xfId="105"/>
    <cellStyle name="Calculation 2 2" xfId="106"/>
    <cellStyle name="Calculation 2 3" xfId="107"/>
    <cellStyle name="Calculation 2_2012 Q4 STB REI tie out" xfId="108"/>
    <cellStyle name="Calculations" xfId="109"/>
    <cellStyle name="CalculationsNoCommas" xfId="110"/>
    <cellStyle name="CalculationsPercent" xfId="111"/>
    <cellStyle name="CalculationsTaxRate" xfId="112"/>
    <cellStyle name="Check Cell 2" xfId="113"/>
    <cellStyle name="Check Cell 2 2" xfId="114"/>
    <cellStyle name="Check Cell 2_2012 Q4 STB REI tie out" xfId="115"/>
    <cellStyle name="ColumnHeader" xfId="116"/>
    <cellStyle name="ColumnHeader 2" xfId="117"/>
    <cellStyle name="Comma" xfId="1" builtinId="3"/>
    <cellStyle name="Comma  - Style1" xfId="118"/>
    <cellStyle name="Comma  - Style2" xfId="119"/>
    <cellStyle name="Comma  - Style3" xfId="120"/>
    <cellStyle name="Comma  - Style4" xfId="121"/>
    <cellStyle name="Comma  - Style5" xfId="122"/>
    <cellStyle name="Comma  - Style6" xfId="123"/>
    <cellStyle name="Comma  - Style7" xfId="124"/>
    <cellStyle name="Comma  - Style8" xfId="125"/>
    <cellStyle name="Comma (1)" xfId="126"/>
    <cellStyle name="Comma (1) 2" xfId="127"/>
    <cellStyle name="Comma (1) 3" xfId="128"/>
    <cellStyle name="Comma (1) 4" xfId="129"/>
    <cellStyle name="Comma [0] 2" xfId="130"/>
    <cellStyle name="Comma [0] 3" xfId="131"/>
    <cellStyle name="Comma [0] 4" xfId="132"/>
    <cellStyle name="Comma [0] 5" xfId="133"/>
    <cellStyle name="Comma [0] 5 2" xfId="134"/>
    <cellStyle name="Comma [0] 6" xfId="135"/>
    <cellStyle name="Comma [0] 7" xfId="136"/>
    <cellStyle name="Comma [0] 7 2" xfId="137"/>
    <cellStyle name="Comma [1]" xfId="138"/>
    <cellStyle name="Comma [1] 2" xfId="139"/>
    <cellStyle name="Comma [1] 3" xfId="140"/>
    <cellStyle name="Comma [1] 4" xfId="141"/>
    <cellStyle name="Comma [1] 5" xfId="142"/>
    <cellStyle name="Comma 10" xfId="143"/>
    <cellStyle name="Comma 10 2" xfId="144"/>
    <cellStyle name="Comma 10 3" xfId="145"/>
    <cellStyle name="Comma 11" xfId="146"/>
    <cellStyle name="Comma 11 2" xfId="147"/>
    <cellStyle name="Comma 11 3" xfId="148"/>
    <cellStyle name="Comma 12" xfId="149"/>
    <cellStyle name="Comma 12 2" xfId="150"/>
    <cellStyle name="Comma 12 3" xfId="151"/>
    <cellStyle name="Comma 13" xfId="152"/>
    <cellStyle name="Comma 13 2" xfId="153"/>
    <cellStyle name="Comma 13 3" xfId="154"/>
    <cellStyle name="Comma 14" xfId="155"/>
    <cellStyle name="Comma 14 2" xfId="156"/>
    <cellStyle name="Comma 15" xfId="157"/>
    <cellStyle name="Comma 15 2" xfId="158"/>
    <cellStyle name="Comma 15 3" xfId="159"/>
    <cellStyle name="Comma 16" xfId="160"/>
    <cellStyle name="Comma 164" xfId="161"/>
    <cellStyle name="Comma 17" xfId="162"/>
    <cellStyle name="Comma 17 2" xfId="163"/>
    <cellStyle name="Comma 17 2 2" xfId="164"/>
    <cellStyle name="Comma 17 3" xfId="165"/>
    <cellStyle name="Comma 18" xfId="166"/>
    <cellStyle name="Comma 19" xfId="167"/>
    <cellStyle name="Comma 2" xfId="168"/>
    <cellStyle name="Comma 2 2" xfId="169"/>
    <cellStyle name="Comma 2 2 2" xfId="170"/>
    <cellStyle name="Comma 2 2 3" xfId="171"/>
    <cellStyle name="Comma 2 3" xfId="172"/>
    <cellStyle name="Comma 2 3 2" xfId="173"/>
    <cellStyle name="Comma 20" xfId="174"/>
    <cellStyle name="Comma 21" xfId="175"/>
    <cellStyle name="Comma 22" xfId="176"/>
    <cellStyle name="Comma 23" xfId="177"/>
    <cellStyle name="Comma 24" xfId="178"/>
    <cellStyle name="Comma 25" xfId="179"/>
    <cellStyle name="Comma 25 2" xfId="180"/>
    <cellStyle name="Comma 26" xfId="181"/>
    <cellStyle name="Comma 27" xfId="182"/>
    <cellStyle name="Comma 28" xfId="183"/>
    <cellStyle name="Comma 29" xfId="184"/>
    <cellStyle name="Comma 3" xfId="185"/>
    <cellStyle name="Comma 3 2" xfId="186"/>
    <cellStyle name="Comma 3 2 2" xfId="187"/>
    <cellStyle name="Comma 3 2 3" xfId="188"/>
    <cellStyle name="Comma 3 2 4" xfId="189"/>
    <cellStyle name="Comma 3 2 4 2" xfId="190"/>
    <cellStyle name="Comma 3 2 5" xfId="191"/>
    <cellStyle name="Comma 3 3" xfId="192"/>
    <cellStyle name="Comma 3 4" xfId="193"/>
    <cellStyle name="Comma 30" xfId="194"/>
    <cellStyle name="Comma 31" xfId="195"/>
    <cellStyle name="Comma 32" xfId="196"/>
    <cellStyle name="Comma 33" xfId="197"/>
    <cellStyle name="Comma 34" xfId="198"/>
    <cellStyle name="Comma 35" xfId="199"/>
    <cellStyle name="Comma 4" xfId="200"/>
    <cellStyle name="Comma 4 2" xfId="201"/>
    <cellStyle name="Comma 4 3" xfId="202"/>
    <cellStyle name="Comma 4 4" xfId="203"/>
    <cellStyle name="Comma 5" xfId="204"/>
    <cellStyle name="Comma 5 2" xfId="205"/>
    <cellStyle name="Comma 5 3" xfId="206"/>
    <cellStyle name="Comma 6" xfId="207"/>
    <cellStyle name="Comma 6 2" xfId="208"/>
    <cellStyle name="Comma 6 3" xfId="209"/>
    <cellStyle name="Comma 7" xfId="210"/>
    <cellStyle name="Comma 7 2" xfId="211"/>
    <cellStyle name="Comma 7 3" xfId="212"/>
    <cellStyle name="Comma 8" xfId="213"/>
    <cellStyle name="Comma 8 2" xfId="214"/>
    <cellStyle name="Comma 8 3" xfId="215"/>
    <cellStyle name="Comma 9" xfId="216"/>
    <cellStyle name="Comma 9 2" xfId="217"/>
    <cellStyle name="Comma 9 3" xfId="218"/>
    <cellStyle name="Comma(0)" xfId="219"/>
    <cellStyle name="Comma(0) 2" xfId="220"/>
    <cellStyle name="Comma(0) 3" xfId="221"/>
    <cellStyle name="Comma(0) 4" xfId="222"/>
    <cellStyle name="Comma(0) 5" xfId="223"/>
    <cellStyle name="Comma(1)" xfId="224"/>
    <cellStyle name="Comma(1) 2" xfId="225"/>
    <cellStyle name="Comma(1) 3" xfId="226"/>
    <cellStyle name="Comma(1) 4" xfId="227"/>
    <cellStyle name="Comma0" xfId="228"/>
    <cellStyle name="Comment" xfId="229"/>
    <cellStyle name="Currency [0] 2" xfId="230"/>
    <cellStyle name="Currency [0] 2 2" xfId="231"/>
    <cellStyle name="Currency [0] 3" xfId="232"/>
    <cellStyle name="Currency [0] 4" xfId="233"/>
    <cellStyle name="Currency [0] 4 2" xfId="234"/>
    <cellStyle name="Currency [1]" xfId="235"/>
    <cellStyle name="Currency [1] 2" xfId="236"/>
    <cellStyle name="Currency [1] 3" xfId="237"/>
    <cellStyle name="Currency [1] 4" xfId="238"/>
    <cellStyle name="Currency [1] 5" xfId="239"/>
    <cellStyle name="Currency 10" xfId="240"/>
    <cellStyle name="Currency 11" xfId="241"/>
    <cellStyle name="Currency 2" xfId="242"/>
    <cellStyle name="Currency 2 2" xfId="243"/>
    <cellStyle name="Currency 2 3" xfId="244"/>
    <cellStyle name="Currency 3" xfId="245"/>
    <cellStyle name="Currency 3 2" xfId="246"/>
    <cellStyle name="Currency 3 3" xfId="247"/>
    <cellStyle name="Currency 3 4" xfId="248"/>
    <cellStyle name="Currency 3 5" xfId="249"/>
    <cellStyle name="Currency 3 5 2" xfId="250"/>
    <cellStyle name="Currency 3 6" xfId="251"/>
    <cellStyle name="Currency 3 7" xfId="252"/>
    <cellStyle name="Currency 4" xfId="253"/>
    <cellStyle name="Currency 5" xfId="254"/>
    <cellStyle name="Currency 6" xfId="255"/>
    <cellStyle name="Currency 7" xfId="256"/>
    <cellStyle name="Currency 8" xfId="257"/>
    <cellStyle name="Currency 9" xfId="258"/>
    <cellStyle name="Currency(1)" xfId="259"/>
    <cellStyle name="Currency(1) 2" xfId="260"/>
    <cellStyle name="Currency(1) 3" xfId="261"/>
    <cellStyle name="Currency(1) 4" xfId="262"/>
    <cellStyle name="Currency(1) 5" xfId="263"/>
    <cellStyle name="Currency0" xfId="264"/>
    <cellStyle name="Data" xfId="265"/>
    <cellStyle name="DataEntry" xfId="266"/>
    <cellStyle name="DataEntry%" xfId="267"/>
    <cellStyle name="DataEntry_2012 Q4 STB REI tie out" xfId="268"/>
    <cellStyle name="Date" xfId="269"/>
    <cellStyle name="DATE 10" xfId="270"/>
    <cellStyle name="DATE 2" xfId="271"/>
    <cellStyle name="DATE 2 2" xfId="272"/>
    <cellStyle name="DATE 3" xfId="273"/>
    <cellStyle name="DATE 4" xfId="274"/>
    <cellStyle name="Date 5" xfId="275"/>
    <cellStyle name="Date 6" xfId="276"/>
    <cellStyle name="Date 7" xfId="277"/>
    <cellStyle name="Date 8" xfId="278"/>
    <cellStyle name="Date 9" xfId="279"/>
    <cellStyle name="date(AM/PM)" xfId="280"/>
    <cellStyle name="date(AM/PM) 2" xfId="281"/>
    <cellStyle name="date(AM/PM) 3" xfId="282"/>
    <cellStyle name="date(AM/PM) 4" xfId="283"/>
    <cellStyle name="DATE(MO/DAY)" xfId="284"/>
    <cellStyle name="DATE(MO/DAY) 2" xfId="285"/>
    <cellStyle name="DATE(MO/DAY) 3" xfId="286"/>
    <cellStyle name="DATE(MO/DAY) 4" xfId="287"/>
    <cellStyle name="DATE(MO/DAY) 5" xfId="288"/>
    <cellStyle name="DATE_1000-20120184-052507" xfId="289"/>
    <cellStyle name="DealTypeStyle" xfId="290"/>
    <cellStyle name="Descriptions" xfId="291"/>
    <cellStyle name="Descriptions 2" xfId="292"/>
    <cellStyle name="DescriptionsIndent1" xfId="293"/>
    <cellStyle name="DescriptionsIndent1 2" xfId="294"/>
    <cellStyle name="Explanatory Text 2" xfId="295"/>
    <cellStyle name="Explanatory Text 2 2" xfId="296"/>
    <cellStyle name="F2" xfId="297"/>
    <cellStyle name="F3" xfId="298"/>
    <cellStyle name="F4" xfId="299"/>
    <cellStyle name="F5" xfId="300"/>
    <cellStyle name="F6" xfId="301"/>
    <cellStyle name="F7" xfId="302"/>
    <cellStyle name="F8" xfId="303"/>
    <cellStyle name="Factors" xfId="304"/>
    <cellStyle name="Fixed" xfId="305"/>
    <cellStyle name="Good 2" xfId="306"/>
    <cellStyle name="Good 2 2" xfId="307"/>
    <cellStyle name="Good 2 3" xfId="308"/>
    <cellStyle name="Good 2_Sch 210" xfId="309"/>
    <cellStyle name="Grey" xfId="310"/>
    <cellStyle name="HEAD" xfId="311"/>
    <cellStyle name="Header" xfId="312"/>
    <cellStyle name="Header 2" xfId="313"/>
    <cellStyle name="Header1" xfId="314"/>
    <cellStyle name="Header2" xfId="315"/>
    <cellStyle name="HeaderGroup" xfId="316"/>
    <cellStyle name="Heading" xfId="317"/>
    <cellStyle name="Heading 1 2" xfId="318"/>
    <cellStyle name="Heading 1 2 2" xfId="319"/>
    <cellStyle name="Heading 1 2_2012 Q4 STB REI tie out" xfId="320"/>
    <cellStyle name="Heading 2 2" xfId="321"/>
    <cellStyle name="Heading 2 2 2" xfId="322"/>
    <cellStyle name="Heading 2 2_2012 Q4 STB REI tie out" xfId="323"/>
    <cellStyle name="Heading 3 2" xfId="324"/>
    <cellStyle name="Heading 3 2 2" xfId="325"/>
    <cellStyle name="Heading 3 2_2012 Q4 STB REI tie out" xfId="326"/>
    <cellStyle name="Heading 4 2" xfId="327"/>
    <cellStyle name="Heading 4 2 2" xfId="328"/>
    <cellStyle name="Heading 4 2_Sch 210" xfId="329"/>
    <cellStyle name="Heading 5" xfId="330"/>
    <cellStyle name="Heading1" xfId="331"/>
    <cellStyle name="Heading2" xfId="332"/>
    <cellStyle name="Heading2 2" xfId="333"/>
    <cellStyle name="Heading2_Sch 210" xfId="334"/>
    <cellStyle name="Hidden" xfId="335"/>
    <cellStyle name="Hyperlink 2" xfId="336"/>
    <cellStyle name="Hyperlink 3" xfId="337"/>
    <cellStyle name="Hyperlink 3 2" xfId="338"/>
    <cellStyle name="Hyperlink 3 2 2" xfId="339"/>
    <cellStyle name="Hyperlink 3 2 3" xfId="340"/>
    <cellStyle name="Hyperlink 3 2_8) CF" xfId="341"/>
    <cellStyle name="Hyperlink 3_R9 Int Exp" xfId="342"/>
    <cellStyle name="Hyperlink 4" xfId="343"/>
    <cellStyle name="Hyperlink 4 2" xfId="344"/>
    <cellStyle name="Hyperlink 4 3" xfId="345"/>
    <cellStyle name="Hyperlink 4_4) FAS 143" xfId="346"/>
    <cellStyle name="Hyperlink 5" xfId="347"/>
    <cellStyle name="Hyperlink 5 2" xfId="348"/>
    <cellStyle name="Hyperlink 5 3" xfId="349"/>
    <cellStyle name="Hyperlink 6" xfId="350"/>
    <cellStyle name="Hyperlink 7" xfId="351"/>
    <cellStyle name="Hyperlink 8" xfId="352"/>
    <cellStyle name="IndexStyle5" xfId="353"/>
    <cellStyle name="Input [yellow]" xfId="354"/>
    <cellStyle name="Input 2" xfId="355"/>
    <cellStyle name="Input 2 2" xfId="356"/>
    <cellStyle name="Input 2 3" xfId="357"/>
    <cellStyle name="Input 2_2012 Q4 STB REI tie out" xfId="358"/>
    <cellStyle name="InputDescriptions" xfId="359"/>
    <cellStyle name="InputHeading1" xfId="360"/>
    <cellStyle name="InputNoCommas" xfId="361"/>
    <cellStyle name="InputNoCommas 2" xfId="362"/>
    <cellStyle name="InputNoCommas_2012 Q4 STB REI tie out" xfId="363"/>
    <cellStyle name="InputPercent" xfId="364"/>
    <cellStyle name="InputRate" xfId="365"/>
    <cellStyle name="InputText" xfId="366"/>
    <cellStyle name="Linked Cell 2" xfId="367"/>
    <cellStyle name="Linked Cell 2 2" xfId="368"/>
    <cellStyle name="Linked Cell 2 3" xfId="369"/>
    <cellStyle name="Linked Cell 2_2012 Q4 STB REI tie out" xfId="370"/>
    <cellStyle name="Links" xfId="371"/>
    <cellStyle name="LinksFactors" xfId="372"/>
    <cellStyle name="LinksRates" xfId="373"/>
    <cellStyle name="MajorCalculations" xfId="374"/>
    <cellStyle name="MajorDescriptions" xfId="375"/>
    <cellStyle name="MinorDescriptions" xfId="376"/>
    <cellStyle name="mm/dd/yy" xfId="377"/>
    <cellStyle name="mm/dd/yy 2" xfId="378"/>
    <cellStyle name="mm/dd/yy 2 2" xfId="379"/>
    <cellStyle name="mm/dd/yy 2_Sch 210" xfId="380"/>
    <cellStyle name="mm/dd/yy 3" xfId="381"/>
    <cellStyle name="mm/dd/yy 4" xfId="382"/>
    <cellStyle name="mm/dd/yy 5" xfId="383"/>
    <cellStyle name="mm/dd/yy 6" xfId="384"/>
    <cellStyle name="mm/dd/yy_Sch 210" xfId="385"/>
    <cellStyle name="mmmm d,yyyy" xfId="386"/>
    <cellStyle name="mmmm d,yyyy 2" xfId="387"/>
    <cellStyle name="mmmm d,yyyy 2 2" xfId="388"/>
    <cellStyle name="mmmm d,yyyy 2_Sheet4" xfId="389"/>
    <cellStyle name="mmmm d,yyyy 3" xfId="390"/>
    <cellStyle name="mmmm d,yyyy 4" xfId="391"/>
    <cellStyle name="mmmm d,yyyy 5" xfId="392"/>
    <cellStyle name="mmmm d,yyyy 6" xfId="393"/>
    <cellStyle name="mmmm d,yyyy_dividend" xfId="394"/>
    <cellStyle name="mmmm, yyyy" xfId="395"/>
    <cellStyle name="mmmm, yyyy 2" xfId="396"/>
    <cellStyle name="mmmm, yyyy 3" xfId="397"/>
    <cellStyle name="mmmm, yyyy 4" xfId="398"/>
    <cellStyle name="mmmm, yyyy_Apr" xfId="399"/>
    <cellStyle name="Neutral 2" xfId="400"/>
    <cellStyle name="Neutral 2 2" xfId="401"/>
    <cellStyle name="Neutral 2 3" xfId="402"/>
    <cellStyle name="Neutral 2_Sch 210" xfId="403"/>
    <cellStyle name="NODECS" xfId="404"/>
    <cellStyle name="Normal" xfId="0" builtinId="0"/>
    <cellStyle name="Normal - Style1" xfId="405"/>
    <cellStyle name="Normal 10" xfId="406"/>
    <cellStyle name="Normal 10 2" xfId="407"/>
    <cellStyle name="Normal 10 2 2" xfId="408"/>
    <cellStyle name="Normal 10 2 2 2" xfId="409"/>
    <cellStyle name="Normal 10 2 2 2 2" xfId="410"/>
    <cellStyle name="Normal 10 2 2 2 3" xfId="411"/>
    <cellStyle name="Normal 10 2 2 2_8) CF" xfId="412"/>
    <cellStyle name="Normal 10 2 2_R9 Int Exp" xfId="413"/>
    <cellStyle name="Normal 10 2 3" xfId="414"/>
    <cellStyle name="Normal 10 2 3 2" xfId="415"/>
    <cellStyle name="Normal 10 2 3 3" xfId="416"/>
    <cellStyle name="Normal 10 2 3_8) CF" xfId="417"/>
    <cellStyle name="Normal 10 2_R9 Int Exp" xfId="418"/>
    <cellStyle name="Normal 10 3" xfId="419"/>
    <cellStyle name="Normal 10 3 2" xfId="420"/>
    <cellStyle name="Normal 10 3 3" xfId="421"/>
    <cellStyle name="Normal 10 3_4) FAS 143" xfId="422"/>
    <cellStyle name="Normal 10 4" xfId="423"/>
    <cellStyle name="Normal 10 5" xfId="424"/>
    <cellStyle name="Normal 10_PYIS" xfId="425"/>
    <cellStyle name="Normal 11" xfId="426"/>
    <cellStyle name="Normal 11 2" xfId="427"/>
    <cellStyle name="Normal 11 2 2" xfId="428"/>
    <cellStyle name="Normal 11 2 2 2" xfId="429"/>
    <cellStyle name="Normal 11 2 2 3" xfId="430"/>
    <cellStyle name="Normal 11 2 2_8) CF" xfId="431"/>
    <cellStyle name="Normal 11 2 3" xfId="432"/>
    <cellStyle name="Normal 11 2_R9 Int Exp" xfId="433"/>
    <cellStyle name="Normal 11 3" xfId="434"/>
    <cellStyle name="Normal 11 3 2" xfId="435"/>
    <cellStyle name="Normal 11 3 3" xfId="436"/>
    <cellStyle name="Normal 11 3_4) FAS 143" xfId="437"/>
    <cellStyle name="Normal 11 4" xfId="438"/>
    <cellStyle name="Normal 11 5" xfId="439"/>
    <cellStyle name="Normal 11_PYIS" xfId="440"/>
    <cellStyle name="Normal 12" xfId="441"/>
    <cellStyle name="Normal 12 2" xfId="442"/>
    <cellStyle name="Normal 12 2 2" xfId="443"/>
    <cellStyle name="Normal 12 2 2 2" xfId="444"/>
    <cellStyle name="Normal 12 2 2 3" xfId="445"/>
    <cellStyle name="Normal 12 2 2_8) CF" xfId="446"/>
    <cellStyle name="Normal 12 2 3" xfId="447"/>
    <cellStyle name="Normal 12 2_R9 Int Exp" xfId="448"/>
    <cellStyle name="Normal 12 3" xfId="449"/>
    <cellStyle name="Normal 12 3 2" xfId="450"/>
    <cellStyle name="Normal 12 3 3" xfId="451"/>
    <cellStyle name="Normal 12 3_4) FAS 143" xfId="452"/>
    <cellStyle name="Normal 12 4" xfId="453"/>
    <cellStyle name="Normal 12 5" xfId="454"/>
    <cellStyle name="Normal 12_PYIS" xfId="455"/>
    <cellStyle name="Normal 13" xfId="456"/>
    <cellStyle name="Normal 13 2" xfId="457"/>
    <cellStyle name="Normal 13 2 2" xfId="458"/>
    <cellStyle name="Normal 13 2 2 2" xfId="459"/>
    <cellStyle name="Normal 13 2 2 3" xfId="460"/>
    <cellStyle name="Normal 13 2 2_8) CF" xfId="461"/>
    <cellStyle name="Normal 13 2 3" xfId="462"/>
    <cellStyle name="Normal 13 2_R9 Int Exp" xfId="463"/>
    <cellStyle name="Normal 13 3" xfId="464"/>
    <cellStyle name="Normal 13 3 2" xfId="465"/>
    <cellStyle name="Normal 13 3 3" xfId="466"/>
    <cellStyle name="Normal 13 3_4) FAS 143" xfId="467"/>
    <cellStyle name="Normal 13 4" xfId="468"/>
    <cellStyle name="Normal 13 5" xfId="469"/>
    <cellStyle name="Normal 13_PYIS" xfId="470"/>
    <cellStyle name="Normal 14" xfId="471"/>
    <cellStyle name="Normal 14 2" xfId="472"/>
    <cellStyle name="Normal 14 2 2" xfId="473"/>
    <cellStyle name="Normal 14 2 2 2" xfId="474"/>
    <cellStyle name="Normal 14 2 2 3" xfId="475"/>
    <cellStyle name="Normal 14 2 2_8) CF" xfId="476"/>
    <cellStyle name="Normal 14 2_R9 Int Exp" xfId="477"/>
    <cellStyle name="Normal 14 3" xfId="478"/>
    <cellStyle name="Normal 14 4" xfId="479"/>
    <cellStyle name="Normal 14 4 2" xfId="480"/>
    <cellStyle name="Normal 14 4 3" xfId="481"/>
    <cellStyle name="Normal 14 4_4) FAS 143" xfId="482"/>
    <cellStyle name="Normal 14_2012 Q4 STB REI tie out" xfId="483"/>
    <cellStyle name="Normal 15" xfId="484"/>
    <cellStyle name="Normal 15 2" xfId="485"/>
    <cellStyle name="Normal 15_2012 Q4 STB REI tie out" xfId="486"/>
    <cellStyle name="Normal 16" xfId="487"/>
    <cellStyle name="Normal 17" xfId="488"/>
    <cellStyle name="Normal 17 2" xfId="489"/>
    <cellStyle name="Normal 17 3" xfId="490"/>
    <cellStyle name="Normal 17 4" xfId="491"/>
    <cellStyle name="Normal 174" xfId="492"/>
    <cellStyle name="Normal 18" xfId="493"/>
    <cellStyle name="Normal 18 2" xfId="494"/>
    <cellStyle name="Normal 19" xfId="495"/>
    <cellStyle name="Normal 19 2" xfId="496"/>
    <cellStyle name="Normal 2" xfId="497"/>
    <cellStyle name="Normal 2 12" xfId="498"/>
    <cellStyle name="Normal 2 2" xfId="499"/>
    <cellStyle name="Normal 2 2 2" xfId="500"/>
    <cellStyle name="Normal 2 2_Sheet4" xfId="501"/>
    <cellStyle name="Normal 2 3" xfId="502"/>
    <cellStyle name="Normal 2 3 2" xfId="503"/>
    <cellStyle name="Normal 2 3_Sheet4" xfId="504"/>
    <cellStyle name="Normal 2_Apr" xfId="505"/>
    <cellStyle name="Normal 20" xfId="506"/>
    <cellStyle name="Normal 20 2" xfId="507"/>
    <cellStyle name="Normal 21" xfId="508"/>
    <cellStyle name="Normal 21 2" xfId="509"/>
    <cellStyle name="Normal 22" xfId="510"/>
    <cellStyle name="Normal 23" xfId="511"/>
    <cellStyle name="Normal 24" xfId="512"/>
    <cellStyle name="Normal 24 2" xfId="513"/>
    <cellStyle name="Normal 24 2 2" xfId="514"/>
    <cellStyle name="Normal 24 2 3" xfId="515"/>
    <cellStyle name="Normal 24 2_4) FAS 143" xfId="516"/>
    <cellStyle name="Normal 24_May" xfId="517"/>
    <cellStyle name="Normal 25" xfId="518"/>
    <cellStyle name="Normal 25 2" xfId="519"/>
    <cellStyle name="Normal 25 2 2" xfId="520"/>
    <cellStyle name="Normal 25 2 3" xfId="521"/>
    <cellStyle name="Normal 25 2_4) FAS 143" xfId="522"/>
    <cellStyle name="Normal 25_Jul" xfId="523"/>
    <cellStyle name="Normal 26" xfId="524"/>
    <cellStyle name="Normal 26 2" xfId="525"/>
    <cellStyle name="Normal 26 2 2" xfId="526"/>
    <cellStyle name="Normal 26 2 3" xfId="527"/>
    <cellStyle name="Normal 26 2_4) FAS 143" xfId="528"/>
    <cellStyle name="Normal 26_R9 Int Exp" xfId="529"/>
    <cellStyle name="Normal 27" xfId="530"/>
    <cellStyle name="Normal 27 2" xfId="531"/>
    <cellStyle name="Normal 27 2 2" xfId="532"/>
    <cellStyle name="Normal 27 2 3" xfId="533"/>
    <cellStyle name="Normal 27 2_4) FAS 143" xfId="534"/>
    <cellStyle name="Normal 27_R9 Int Exp" xfId="535"/>
    <cellStyle name="Normal 28" xfId="536"/>
    <cellStyle name="Normal 28 2" xfId="537"/>
    <cellStyle name="Normal 28 2 2" xfId="538"/>
    <cellStyle name="Normal 28 2 3" xfId="539"/>
    <cellStyle name="Normal 28 2_4) FAS 143" xfId="540"/>
    <cellStyle name="Normal 28_R9 Int Exp" xfId="541"/>
    <cellStyle name="Normal 29" xfId="542"/>
    <cellStyle name="Normal 29 2" xfId="543"/>
    <cellStyle name="Normal 29 2 2" xfId="544"/>
    <cellStyle name="Normal 29 2 3" xfId="545"/>
    <cellStyle name="Normal 29 2_4) FAS 143" xfId="546"/>
    <cellStyle name="Normal 29_R9 Int Exp" xfId="547"/>
    <cellStyle name="Normal 3" xfId="548"/>
    <cellStyle name="Normal 3 2" xfId="549"/>
    <cellStyle name="Normal 3 2 2" xfId="550"/>
    <cellStyle name="Normal 3 2 3" xfId="551"/>
    <cellStyle name="Normal 3 2 4" xfId="552"/>
    <cellStyle name="Normal 3 2_Sch 210" xfId="553"/>
    <cellStyle name="Normal 3 3" xfId="554"/>
    <cellStyle name="Normal 3 3 2" xfId="555"/>
    <cellStyle name="Normal 3 3 2 2" xfId="556"/>
    <cellStyle name="Normal 3 3 2 3" xfId="557"/>
    <cellStyle name="Normal 3 3 2_8) CF" xfId="558"/>
    <cellStyle name="Normal 3 3_R9 Int Exp" xfId="559"/>
    <cellStyle name="Normal 3 4" xfId="560"/>
    <cellStyle name="Normal 3 4 2" xfId="561"/>
    <cellStyle name="Normal 3 4 2 2" xfId="562"/>
    <cellStyle name="Normal 3 4 2 3" xfId="563"/>
    <cellStyle name="Normal 3 4 2_8) CF" xfId="564"/>
    <cellStyle name="Normal 3 4_R9 Int Exp" xfId="565"/>
    <cellStyle name="Normal 3 5" xfId="566"/>
    <cellStyle name="Normal 3 5 2" xfId="567"/>
    <cellStyle name="Normal 3 5 3" xfId="568"/>
    <cellStyle name="Normal 3 5_4) FAS 143" xfId="569"/>
    <cellStyle name="Normal 3 6" xfId="570"/>
    <cellStyle name="Normal 3 7" xfId="571"/>
    <cellStyle name="Normal 3_4) FAS 143" xfId="572"/>
    <cellStyle name="Normal 30" xfId="573"/>
    <cellStyle name="Normal 30 2" xfId="574"/>
    <cellStyle name="Normal 30 2 2" xfId="575"/>
    <cellStyle name="Normal 30 2 2 2" xfId="576"/>
    <cellStyle name="Normal 30 2 2 3" xfId="577"/>
    <cellStyle name="Normal 30 2 2_8) CF" xfId="578"/>
    <cellStyle name="Normal 30 2_R9 Int Exp" xfId="579"/>
    <cellStyle name="Normal 30 3" xfId="580"/>
    <cellStyle name="Normal 30 3 2" xfId="581"/>
    <cellStyle name="Normal 30 3 3" xfId="582"/>
    <cellStyle name="Normal 30 3_8) CF" xfId="583"/>
    <cellStyle name="Normal 30_R9 Int Exp" xfId="584"/>
    <cellStyle name="Normal 31" xfId="585"/>
    <cellStyle name="Normal 31 2" xfId="586"/>
    <cellStyle name="Normal 31 2 2" xfId="587"/>
    <cellStyle name="Normal 31 2 3" xfId="588"/>
    <cellStyle name="Normal 31 2_8) CF" xfId="589"/>
    <cellStyle name="Normal 31 3" xfId="590"/>
    <cellStyle name="Normal 31 4" xfId="591"/>
    <cellStyle name="Normal 31_2012 Q4 STB REI tie out" xfId="592"/>
    <cellStyle name="Normal 32" xfId="593"/>
    <cellStyle name="Normal 33" xfId="594"/>
    <cellStyle name="Normal 34" xfId="595"/>
    <cellStyle name="Normal 34 2" xfId="596"/>
    <cellStyle name="Normal 34 2 2" xfId="597"/>
    <cellStyle name="Normal 34 2 3" xfId="598"/>
    <cellStyle name="Normal 34 2_8) CF" xfId="599"/>
    <cellStyle name="Normal 34_R9 Int Exp" xfId="600"/>
    <cellStyle name="Normal 35" xfId="601"/>
    <cellStyle name="Normal 36" xfId="602"/>
    <cellStyle name="Normal 37" xfId="603"/>
    <cellStyle name="Normal 38" xfId="604"/>
    <cellStyle name="Normal 39" xfId="605"/>
    <cellStyle name="Normal 4" xfId="606"/>
    <cellStyle name="Normal 4 2" xfId="607"/>
    <cellStyle name="Normal 4 2 2" xfId="608"/>
    <cellStyle name="Normal 4 2 2 2" xfId="609"/>
    <cellStyle name="Normal 4 2 2 3" xfId="610"/>
    <cellStyle name="Normal 4 2 2_8) CF" xfId="611"/>
    <cellStyle name="Normal 4 2 3" xfId="612"/>
    <cellStyle name="Normal 4 2_R9 Int Exp" xfId="613"/>
    <cellStyle name="Normal 4 3" xfId="614"/>
    <cellStyle name="Normal 4 3 2" xfId="615"/>
    <cellStyle name="Normal 4 3 2 2" xfId="616"/>
    <cellStyle name="Normal 4 3 2 3" xfId="617"/>
    <cellStyle name="Normal 4 3 2_8) CF" xfId="618"/>
    <cellStyle name="Normal 4 3_R9 Int Exp" xfId="619"/>
    <cellStyle name="Normal 4 4" xfId="620"/>
    <cellStyle name="Normal 4 4 2" xfId="621"/>
    <cellStyle name="Normal 4 4 3" xfId="622"/>
    <cellStyle name="Normal 4 4_4) FAS 143" xfId="623"/>
    <cellStyle name="Normal 4 5" xfId="624"/>
    <cellStyle name="Normal 4 6" xfId="625"/>
    <cellStyle name="Normal 4 7" xfId="626"/>
    <cellStyle name="Normal 4_8) CF" xfId="627"/>
    <cellStyle name="Normal 40" xfId="628"/>
    <cellStyle name="Normal 41" xfId="629"/>
    <cellStyle name="Normal 41 2" xfId="630"/>
    <cellStyle name="Normal 42" xfId="631"/>
    <cellStyle name="Normal 43" xfId="632"/>
    <cellStyle name="Normal 44" xfId="633"/>
    <cellStyle name="Normal 45" xfId="634"/>
    <cellStyle name="Normal 46" xfId="635"/>
    <cellStyle name="Normal 47" xfId="636"/>
    <cellStyle name="Normal 48" xfId="637"/>
    <cellStyle name="Normal 49" xfId="638"/>
    <cellStyle name="Normal 5" xfId="639"/>
    <cellStyle name="Normal 5 2" xfId="640"/>
    <cellStyle name="Normal 5 2 2" xfId="641"/>
    <cellStyle name="Normal 5 2 2 2" xfId="642"/>
    <cellStyle name="Normal 5 2 2 3" xfId="643"/>
    <cellStyle name="Normal 5 2 2_8) CF" xfId="644"/>
    <cellStyle name="Normal 5 2 3" xfId="645"/>
    <cellStyle name="Normal 5 2_R9 Int Exp" xfId="646"/>
    <cellStyle name="Normal 5 3" xfId="647"/>
    <cellStyle name="Normal 5 3 2" xfId="648"/>
    <cellStyle name="Normal 5 3 3" xfId="649"/>
    <cellStyle name="Normal 5 3 4" xfId="650"/>
    <cellStyle name="Normal 5 3_2012 Q4 STB REI tie out" xfId="651"/>
    <cellStyle name="Normal 5 4" xfId="652"/>
    <cellStyle name="Normal 5 5" xfId="653"/>
    <cellStyle name="Normal 5_PYIS" xfId="654"/>
    <cellStyle name="Normal 50" xfId="655"/>
    <cellStyle name="Normal 51" xfId="656"/>
    <cellStyle name="Normal 52" xfId="657"/>
    <cellStyle name="Normal 6" xfId="658"/>
    <cellStyle name="Normal 6 2" xfId="659"/>
    <cellStyle name="Normal 6 2 2" xfId="660"/>
    <cellStyle name="Normal 6 2 2 2" xfId="661"/>
    <cellStyle name="Normal 6 2 2 3" xfId="662"/>
    <cellStyle name="Normal 6 2 2_4) FAS 143" xfId="663"/>
    <cellStyle name="Normal 6 2 3" xfId="664"/>
    <cellStyle name="Normal 6 2 4" xfId="665"/>
    <cellStyle name="Normal 6 2_2012 Q4 STB REI tie out" xfId="666"/>
    <cellStyle name="Normal 6 3" xfId="667"/>
    <cellStyle name="Normal 6 3 2" xfId="668"/>
    <cellStyle name="Normal 6 3 3" xfId="669"/>
    <cellStyle name="Normal 6 3_4) FAS 143" xfId="670"/>
    <cellStyle name="Normal 6 4" xfId="671"/>
    <cellStyle name="Normal 6 5" xfId="672"/>
    <cellStyle name="Normal 6_Apr" xfId="673"/>
    <cellStyle name="Normal 7" xfId="674"/>
    <cellStyle name="Normal 7 2" xfId="675"/>
    <cellStyle name="Normal 7 2 2" xfId="676"/>
    <cellStyle name="Normal 7 2 2 2" xfId="677"/>
    <cellStyle name="Normal 7 2 2 3" xfId="678"/>
    <cellStyle name="Normal 7 2 2_4) FAS 143" xfId="679"/>
    <cellStyle name="Normal 7 2 3" xfId="680"/>
    <cellStyle name="Normal 7 2 4" xfId="681"/>
    <cellStyle name="Normal 7 2_2012 Q4 STB REI tie out" xfId="682"/>
    <cellStyle name="Normal 7 3" xfId="683"/>
    <cellStyle name="Normal 7 3 2" xfId="684"/>
    <cellStyle name="Normal 7 3 3" xfId="685"/>
    <cellStyle name="Normal 7 3_4) FAS 143" xfId="686"/>
    <cellStyle name="Normal 7 4" xfId="687"/>
    <cellStyle name="Normal 7 5" xfId="688"/>
    <cellStyle name="Normal 7_Apr" xfId="689"/>
    <cellStyle name="Normal 8" xfId="690"/>
    <cellStyle name="Normal 8 2" xfId="691"/>
    <cellStyle name="Normal 8 2 2" xfId="692"/>
    <cellStyle name="Normal 8 2 2 2" xfId="693"/>
    <cellStyle name="Normal 8 2 2 3" xfId="694"/>
    <cellStyle name="Normal 8 2 2_8) CF" xfId="695"/>
    <cellStyle name="Normal 8 2 3" xfId="696"/>
    <cellStyle name="Normal 8 2_R9 Int Exp" xfId="697"/>
    <cellStyle name="Normal 8 3" xfId="698"/>
    <cellStyle name="Normal 8 3 2" xfId="699"/>
    <cellStyle name="Normal 8 3 3" xfId="700"/>
    <cellStyle name="Normal 8 3_4) FAS 143" xfId="701"/>
    <cellStyle name="Normal 8 4" xfId="702"/>
    <cellStyle name="Normal 8 5" xfId="703"/>
    <cellStyle name="Normal 8_PYIS" xfId="704"/>
    <cellStyle name="Normal 9" xfId="705"/>
    <cellStyle name="Normal 9 2" xfId="706"/>
    <cellStyle name="Normal 9 2 2" xfId="707"/>
    <cellStyle name="Normal 9 2 2 2" xfId="708"/>
    <cellStyle name="Normal 9 2 2 3" xfId="709"/>
    <cellStyle name="Normal 9 2 2_8) CF" xfId="710"/>
    <cellStyle name="Normal 9 2 3" xfId="711"/>
    <cellStyle name="Normal 9 2_R9 Int Exp" xfId="712"/>
    <cellStyle name="Normal 9 3" xfId="713"/>
    <cellStyle name="Normal 9 3 2" xfId="714"/>
    <cellStyle name="Normal 9 3 3" xfId="715"/>
    <cellStyle name="Normal 9 3_4) FAS 143" xfId="716"/>
    <cellStyle name="Normal 9 4" xfId="717"/>
    <cellStyle name="Normal 9 5" xfId="718"/>
    <cellStyle name="Normal 9_PYIS" xfId="719"/>
    <cellStyle name="Note 2" xfId="720"/>
    <cellStyle name="Note 2 2" xfId="721"/>
    <cellStyle name="Note 2_2012 Q4 STB REI tie out" xfId="722"/>
    <cellStyle name="Note 3" xfId="723"/>
    <cellStyle name="Note 3 2" xfId="724"/>
    <cellStyle name="Note 3_2012 Q4 STB REI tie out" xfId="725"/>
    <cellStyle name="Note 4" xfId="726"/>
    <cellStyle name="Note 5" xfId="727"/>
    <cellStyle name="Note 5 2" xfId="728"/>
    <cellStyle name="Note 6" xfId="729"/>
    <cellStyle name="Output 2" xfId="730"/>
    <cellStyle name="Output 2 2" xfId="731"/>
    <cellStyle name="Output 2 3" xfId="732"/>
    <cellStyle name="Output 2_2012 Q4 STB REI tie out" xfId="733"/>
    <cellStyle name="Output Amounts" xfId="734"/>
    <cellStyle name="OUTPUT AMOUNTS 2" xfId="735"/>
    <cellStyle name="OUTPUT AMOUNTS 2 2" xfId="736"/>
    <cellStyle name="OUTPUT AMOUNTS 2_Sheet4" xfId="737"/>
    <cellStyle name="Output Amounts 3" xfId="738"/>
    <cellStyle name="Output Amounts 4" xfId="739"/>
    <cellStyle name="Output Amounts 5" xfId="740"/>
    <cellStyle name="Output Amounts 6" xfId="741"/>
    <cellStyle name="Output Amounts 7" xfId="742"/>
    <cellStyle name="Output Amounts 8" xfId="743"/>
    <cellStyle name="Output Amounts 9" xfId="744"/>
    <cellStyle name="Output Amounts_2012 Q4 STB REI tie out" xfId="745"/>
    <cellStyle name="Output Column Headings" xfId="746"/>
    <cellStyle name="OUTPUT COLUMN HEADINGS 2" xfId="747"/>
    <cellStyle name="OUTPUT COLUMN HEADINGS 2 2" xfId="748"/>
    <cellStyle name="OUTPUT COLUMN HEADINGS 2_Sheet4" xfId="749"/>
    <cellStyle name="Output Column Headings 3" xfId="750"/>
    <cellStyle name="Output Column Headings 4" xfId="751"/>
    <cellStyle name="Output Column Headings 5" xfId="752"/>
    <cellStyle name="Output Column Headings 6" xfId="753"/>
    <cellStyle name="Output Column Headings 7" xfId="754"/>
    <cellStyle name="Output Column Headings 8" xfId="755"/>
    <cellStyle name="Output Column Headings 9" xfId="756"/>
    <cellStyle name="Output Column Headings_2012 Q4 STB REI tie out" xfId="757"/>
    <cellStyle name="Output Line Items" xfId="758"/>
    <cellStyle name="OUTPUT LINE ITEMS 2" xfId="759"/>
    <cellStyle name="OUTPUT LINE ITEMS 2 2" xfId="760"/>
    <cellStyle name="OUTPUT LINE ITEMS 2_Sheet4" xfId="761"/>
    <cellStyle name="Output Line Items 3" xfId="762"/>
    <cellStyle name="Output Line Items 4" xfId="763"/>
    <cellStyle name="Output Line Items 5" xfId="764"/>
    <cellStyle name="Output Line Items 6" xfId="765"/>
    <cellStyle name="Output Line Items 7" xfId="766"/>
    <cellStyle name="Output Line Items 8" xfId="767"/>
    <cellStyle name="Output Line Items 9" xfId="768"/>
    <cellStyle name="Output Line Items_2012 Q4 STB REI tie out" xfId="769"/>
    <cellStyle name="Output Report Heading" xfId="770"/>
    <cellStyle name="OUTPUT REPORT HEADING 2" xfId="771"/>
    <cellStyle name="OUTPUT REPORT HEADING 2 2" xfId="772"/>
    <cellStyle name="OUTPUT REPORT HEADING 2_Sheet4" xfId="773"/>
    <cellStyle name="Output Report Heading 3" xfId="774"/>
    <cellStyle name="Output Report Heading 4" xfId="775"/>
    <cellStyle name="Output Report Heading 5" xfId="776"/>
    <cellStyle name="Output Report Heading 6" xfId="777"/>
    <cellStyle name="Output Report Heading 7" xfId="778"/>
    <cellStyle name="Output Report Heading 8" xfId="779"/>
    <cellStyle name="Output Report Heading 9" xfId="780"/>
    <cellStyle name="Output Report Heading_2012 Q4 STB REI tie out" xfId="781"/>
    <cellStyle name="Output Report Title" xfId="782"/>
    <cellStyle name="OUTPUT REPORT TITLE 2" xfId="783"/>
    <cellStyle name="OUTPUT REPORT TITLE 2 2" xfId="784"/>
    <cellStyle name="OUTPUT REPORT TITLE 2_Sheet4" xfId="785"/>
    <cellStyle name="Output Report Title 3" xfId="786"/>
    <cellStyle name="Output Report Title 4" xfId="787"/>
    <cellStyle name="Output Report Title 5" xfId="788"/>
    <cellStyle name="Output Report Title 6" xfId="789"/>
    <cellStyle name="Output Report Title 7" xfId="790"/>
    <cellStyle name="Output Report Title 8" xfId="791"/>
    <cellStyle name="Output Report Title 9" xfId="792"/>
    <cellStyle name="Output Report Title_2012 Q4 STB REI tie out" xfId="793"/>
    <cellStyle name="Override" xfId="794"/>
    <cellStyle name="Percent (2)" xfId="795"/>
    <cellStyle name="Percent (2) 2" xfId="796"/>
    <cellStyle name="Percent (2) 3" xfId="797"/>
    <cellStyle name="Percent (2) 4" xfId="798"/>
    <cellStyle name="Percent [1]" xfId="799"/>
    <cellStyle name="Percent [1] 2" xfId="800"/>
    <cellStyle name="Percent [1] 2 2" xfId="801"/>
    <cellStyle name="Percent [1] 3" xfId="802"/>
    <cellStyle name="Percent [1] 4" xfId="803"/>
    <cellStyle name="Percent [1] 4 2" xfId="804"/>
    <cellStyle name="Percent [1] 5" xfId="805"/>
    <cellStyle name="Percent [1] 6" xfId="806"/>
    <cellStyle name="Percent [2]" xfId="807"/>
    <cellStyle name="Percent [2] 2" xfId="808"/>
    <cellStyle name="Percent [2] 2 2" xfId="809"/>
    <cellStyle name="Percent [2] 3" xfId="810"/>
    <cellStyle name="Percent [2] 4" xfId="811"/>
    <cellStyle name="Percent [2]_2011 Q2 CSXT-R-CSAOAJ-04-JNA-ART (General Acct)" xfId="812"/>
    <cellStyle name="Percent [4]" xfId="813"/>
    <cellStyle name="Percent [4] 2" xfId="814"/>
    <cellStyle name="Percent [4] 3" xfId="815"/>
    <cellStyle name="Percent [4] 4" xfId="816"/>
    <cellStyle name="Percent 10" xfId="817"/>
    <cellStyle name="Percent 11" xfId="818"/>
    <cellStyle name="Percent 12" xfId="819"/>
    <cellStyle name="Percent 13" xfId="820"/>
    <cellStyle name="Percent 14" xfId="821"/>
    <cellStyle name="Percent 15" xfId="822"/>
    <cellStyle name="Percent 16" xfId="823"/>
    <cellStyle name="Percent 2" xfId="824"/>
    <cellStyle name="Percent 2 2" xfId="825"/>
    <cellStyle name="Percent 2 2 2" xfId="826"/>
    <cellStyle name="Percent 2 3" xfId="827"/>
    <cellStyle name="Percent 2 4" xfId="828"/>
    <cellStyle name="Percent 2 6" xfId="829"/>
    <cellStyle name="Percent 3" xfId="830"/>
    <cellStyle name="Percent 3 2" xfId="831"/>
    <cellStyle name="Percent 4" xfId="832"/>
    <cellStyle name="Percent 4 2" xfId="833"/>
    <cellStyle name="Percent 4 3" xfId="834"/>
    <cellStyle name="Percent 5" xfId="835"/>
    <cellStyle name="Percent 5 2" xfId="836"/>
    <cellStyle name="Percent 5 2 2" xfId="837"/>
    <cellStyle name="Percent 6" xfId="838"/>
    <cellStyle name="Percent 6 2" xfId="839"/>
    <cellStyle name="Percent 7" xfId="840"/>
    <cellStyle name="Percent 8" xfId="841"/>
    <cellStyle name="Percent 9" xfId="842"/>
    <cellStyle name="Percent(0)" xfId="843"/>
    <cellStyle name="Percent(0) 2" xfId="844"/>
    <cellStyle name="Percent(0) 3" xfId="845"/>
    <cellStyle name="Percent(0) 4" xfId="846"/>
    <cellStyle name="Percent(0) 5" xfId="847"/>
    <cellStyle name="Percent(1)" xfId="848"/>
    <cellStyle name="Percent(1) 2" xfId="849"/>
    <cellStyle name="Percent(1) 3" xfId="850"/>
    <cellStyle name="Percent(1) 4" xfId="851"/>
    <cellStyle name="Percent(1) 5" xfId="852"/>
    <cellStyle name="ProgramVariable" xfId="853"/>
    <cellStyle name="protInput" xfId="854"/>
    <cellStyle name="protInputLeftAlign" xfId="855"/>
    <cellStyle name="protInputNoCommas" xfId="856"/>
    <cellStyle name="protInputPercent" xfId="857"/>
    <cellStyle name="protInputRate" xfId="858"/>
    <cellStyle name="protInputText" xfId="859"/>
    <cellStyle name="PSChar" xfId="860"/>
    <cellStyle name="PSChar 2" xfId="861"/>
    <cellStyle name="PSDate" xfId="862"/>
    <cellStyle name="PSDate 2" xfId="863"/>
    <cellStyle name="PSDec" xfId="864"/>
    <cellStyle name="PSDec 2" xfId="865"/>
    <cellStyle name="PSHeading" xfId="866"/>
    <cellStyle name="PSHeading 2" xfId="867"/>
    <cellStyle name="PSHeading_2012 Q4 STB REI tie out" xfId="868"/>
    <cellStyle name="PSInt" xfId="869"/>
    <cellStyle name="PSInt 2" xfId="870"/>
    <cellStyle name="PSSpacer" xfId="871"/>
    <cellStyle name="PSSpacer 2" xfId="872"/>
    <cellStyle name="Rates" xfId="873"/>
    <cellStyle name="Report" xfId="874"/>
    <cellStyle name="Style 33" xfId="875"/>
    <cellStyle name="Style 33 2" xfId="876"/>
    <cellStyle name="Style 33 3" xfId="877"/>
    <cellStyle name="Style 33_2012 Q4 STB REI tie out" xfId="878"/>
    <cellStyle name="Style 34" xfId="879"/>
    <cellStyle name="Style 34 2" xfId="880"/>
    <cellStyle name="Style 34_2012 Q4 STB REI tie out" xfId="881"/>
    <cellStyle name="Style 35" xfId="882"/>
    <cellStyle name="Style 35 2" xfId="883"/>
    <cellStyle name="Style 35 3" xfId="884"/>
    <cellStyle name="Style 35_2012 Q4 STB REI tie out" xfId="885"/>
    <cellStyle name="Style 36" xfId="886"/>
    <cellStyle name="Style 36 2" xfId="887"/>
    <cellStyle name="Style 36_2012 Q4 STB REI tie out" xfId="888"/>
    <cellStyle name="Style 37" xfId="889"/>
    <cellStyle name="Style 37 2" xfId="890"/>
    <cellStyle name="Style 37_2012 Q4 STB REI tie out" xfId="891"/>
    <cellStyle name="Subtotals" xfId="892"/>
    <cellStyle name="Title 2" xfId="893"/>
    <cellStyle name="Title 2 2" xfId="894"/>
    <cellStyle name="Title 2_Sch 210" xfId="895"/>
    <cellStyle name="TitleBar" xfId="896"/>
    <cellStyle name="TitleBar 2" xfId="897"/>
    <cellStyle name="TitleBar_2012 Q4 STB REI tie out" xfId="898"/>
    <cellStyle name="Total 2" xfId="899"/>
    <cellStyle name="Total 2 2" xfId="900"/>
    <cellStyle name="Total 2 3" xfId="901"/>
    <cellStyle name="Total 2_2012 Q4 STB REI tie out" xfId="902"/>
    <cellStyle name="Totals" xfId="903"/>
    <cellStyle name="Totals 2" xfId="904"/>
    <cellStyle name="Warning Text 2" xfId="905"/>
    <cellStyle name="Warning Text 2 2" xfId="906"/>
    <cellStyle name="桁区切り [0.00]_results" xfId="907"/>
    <cellStyle name="桁区切り_results" xfId="908"/>
    <cellStyle name="標準_results" xfId="909"/>
    <cellStyle name="通貨 [0.00]_results" xfId="910"/>
    <cellStyle name="通貨_results" xfId="9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ie-out/2013%20Q3%20STB%20REI%20tie%20out%20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n318.csxt.csx.com:10150/3%20GENERAL%20ACCOUNTING/Subsidiaries/CAPMAN/CSX%20Capital%20Mgmt/Interest%20Income%20Support/CapMan%20Notes%20Receivable%20Amort%20Schedul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1%20A&amp;R/02%20Reporting/6%20STB%20Reporting/2%20REI%20and%20CBS/2012/2012Q4/support/Div%20In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V4728\Local%20Settings\Temporary%20Internet%20Files\OLK70\Mechanical\BALANCE%20SHEET%20RECON%20MECHANICAL\BALANCE%20SHEET%20SUMMARY%20AS%20OF%20PD%2007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inance\FinPlan\Littlecr\2004\2004%20MONTHLY%20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0A&amp;R/06%20Compliance/Regulatory/STB%20Filings/Quarterly%20Filings/REI%20and%20CBS/2011/2011Q4/Support%20Files/2011%20Q4%20CSXT-R-CSAOAJ-10-NDD-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mp;I"/>
      <sheetName val="Analytics"/>
      <sheetName val="SEC"/>
      <sheetName val="R1 IS"/>
      <sheetName val="R2 FSG"/>
      <sheetName val="R3 410 Sch"/>
      <sheetName val="R4.1 FAS143"/>
      <sheetName val="R4.2 Rate"/>
      <sheetName val="R4.3 OE"/>
      <sheetName val="R4.4 Tax"/>
      <sheetName val="R5.1 CSAO"/>
      <sheetName val="R5.2 Bills"/>
      <sheetName val="R6 White Books"/>
      <sheetName val="R7.1 Midland_P&amp;L"/>
      <sheetName val="R7.2 Detail"/>
      <sheetName val="R7.3 1480"/>
      <sheetName val="R7.4 1750"/>
      <sheetName val="R7.5 410 Sch"/>
      <sheetName val="R8 Div"/>
      <sheetName val="R9 Int Exp"/>
      <sheetName val="R10 Div Adj"/>
      <sheetName val="R11 QTD Rx"/>
      <sheetName val="PY"/>
      <sheetName val="PYIS"/>
      <sheetName val="PQ"/>
      <sheetName val="PQIS"/>
    </sheetNames>
    <sheetDataSet>
      <sheetData sheetId="0"/>
      <sheetData sheetId="1" refreshError="1"/>
      <sheetData sheetId="2" refreshError="1"/>
      <sheetData sheetId="3">
        <row r="15">
          <cell r="G15">
            <v>2883536.55192</v>
          </cell>
          <cell r="J15">
            <v>8729465.8781000003</v>
          </cell>
        </row>
        <row r="19">
          <cell r="G19">
            <v>33356.520389999947</v>
          </cell>
          <cell r="J19">
            <v>55031.498679999961</v>
          </cell>
        </row>
        <row r="34">
          <cell r="G34">
            <v>187319.73616999999</v>
          </cell>
          <cell r="J34">
            <v>559251.63341000013</v>
          </cell>
        </row>
        <row r="40">
          <cell r="G40">
            <v>220708.29058000003</v>
          </cell>
          <cell r="J40">
            <v>645947.64480000013</v>
          </cell>
        </row>
        <row r="51">
          <cell r="G51">
            <v>66565.284719999981</v>
          </cell>
          <cell r="J51">
            <v>197225.22872000001</v>
          </cell>
        </row>
        <row r="56">
          <cell r="G56">
            <v>269123.31531999994</v>
          </cell>
          <cell r="J56">
            <v>806090.08231999993</v>
          </cell>
        </row>
        <row r="64">
          <cell r="G64">
            <v>877792.17796999973</v>
          </cell>
          <cell r="J64">
            <v>2625718.6719900002</v>
          </cell>
        </row>
        <row r="70">
          <cell r="G70">
            <v>219142.03615</v>
          </cell>
          <cell r="J70">
            <v>673134.23415000003</v>
          </cell>
        </row>
        <row r="76">
          <cell r="G76">
            <v>379202.38037000009</v>
          </cell>
          <cell r="J76">
            <v>1085998.8830500001</v>
          </cell>
        </row>
        <row r="104">
          <cell r="G104">
            <v>25823.864719999998</v>
          </cell>
          <cell r="J104">
            <v>71963.685809999981</v>
          </cell>
        </row>
        <row r="108">
          <cell r="G108">
            <v>0</v>
          </cell>
          <cell r="J108">
            <v>32776.309529999999</v>
          </cell>
        </row>
        <row r="113">
          <cell r="G113">
            <v>9158.3691109999982</v>
          </cell>
          <cell r="J113">
            <v>11803.125316</v>
          </cell>
        </row>
        <row r="128">
          <cell r="G128">
            <v>22543.333429999999</v>
          </cell>
          <cell r="J128">
            <v>66963.409339999984</v>
          </cell>
        </row>
        <row r="138">
          <cell r="G138">
            <v>14571.216629999999</v>
          </cell>
          <cell r="J138">
            <v>46803.847959999992</v>
          </cell>
        </row>
        <row r="142">
          <cell r="G142">
            <v>581.00522000000001</v>
          </cell>
          <cell r="J142">
            <v>1849.47163</v>
          </cell>
        </row>
        <row r="144">
          <cell r="G144">
            <v>0</v>
          </cell>
          <cell r="J144">
            <v>0</v>
          </cell>
        </row>
        <row r="163">
          <cell r="G163">
            <v>192262.74011042574</v>
          </cell>
          <cell r="J163">
            <v>561792.95618477697</v>
          </cell>
        </row>
        <row r="168">
          <cell r="G168">
            <v>55917.770926570469</v>
          </cell>
          <cell r="J168">
            <v>227376.97146847768</v>
          </cell>
        </row>
        <row r="183">
          <cell r="G183">
            <v>182558.20850000001</v>
          </cell>
          <cell r="J183">
            <v>547695.72389000002</v>
          </cell>
        </row>
        <row r="191">
          <cell r="G191">
            <v>-7594.0423300000002</v>
          </cell>
          <cell r="J191">
            <v>-25389.347949999999</v>
          </cell>
        </row>
        <row r="193">
          <cell r="G193">
            <v>3831.6368600000001</v>
          </cell>
          <cell r="J193">
            <v>12908.6505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17">
          <cell r="G17">
            <v>2809617</v>
          </cell>
          <cell r="K17">
            <v>8657234</v>
          </cell>
        </row>
        <row r="20">
          <cell r="G20">
            <v>68209</v>
          </cell>
          <cell r="K20">
            <v>165528</v>
          </cell>
        </row>
        <row r="24">
          <cell r="G24">
            <v>180545</v>
          </cell>
          <cell r="K24">
            <v>534907</v>
          </cell>
        </row>
        <row r="25">
          <cell r="G25">
            <v>216324</v>
          </cell>
          <cell r="K25">
            <v>648886</v>
          </cell>
        </row>
        <row r="27">
          <cell r="G27">
            <v>71185</v>
          </cell>
          <cell r="K27">
            <v>204331</v>
          </cell>
        </row>
        <row r="28">
          <cell r="G28">
            <v>262584</v>
          </cell>
          <cell r="K28">
            <v>811074</v>
          </cell>
        </row>
        <row r="30">
          <cell r="G30">
            <v>872279</v>
          </cell>
          <cell r="K30">
            <v>2664185</v>
          </cell>
        </row>
        <row r="31">
          <cell r="G31">
            <v>233698</v>
          </cell>
          <cell r="K31">
            <v>706143</v>
          </cell>
        </row>
        <row r="32">
          <cell r="G32">
            <v>335681</v>
          </cell>
          <cell r="K32">
            <v>1036787</v>
          </cell>
        </row>
        <row r="36">
          <cell r="G36">
            <v>24348</v>
          </cell>
          <cell r="K36">
            <v>72505</v>
          </cell>
        </row>
        <row r="39">
          <cell r="G39">
            <v>-724</v>
          </cell>
          <cell r="K39">
            <v>-1477</v>
          </cell>
        </row>
        <row r="41">
          <cell r="G41">
            <v>22987</v>
          </cell>
          <cell r="K41">
            <v>68125</v>
          </cell>
        </row>
        <row r="44">
          <cell r="G44">
            <v>16583</v>
          </cell>
          <cell r="K44">
            <v>53030</v>
          </cell>
        </row>
        <row r="45">
          <cell r="G45">
            <v>565</v>
          </cell>
          <cell r="K45">
            <v>1391</v>
          </cell>
        </row>
        <row r="46">
          <cell r="G46">
            <v>-1333</v>
          </cell>
          <cell r="K46">
            <v>-4000</v>
          </cell>
        </row>
        <row r="58">
          <cell r="G58">
            <v>76943</v>
          </cell>
          <cell r="K58">
            <v>415602</v>
          </cell>
        </row>
        <row r="59">
          <cell r="G59">
            <v>182499</v>
          </cell>
          <cell r="K59">
            <v>372375</v>
          </cell>
        </row>
        <row r="72">
          <cell r="G72">
            <v>178809</v>
          </cell>
          <cell r="K72">
            <v>536378</v>
          </cell>
        </row>
        <row r="83">
          <cell r="G83">
            <v>-8537</v>
          </cell>
          <cell r="K83">
            <v>-27730</v>
          </cell>
        </row>
        <row r="84">
          <cell r="G84">
            <v>4259</v>
          </cell>
          <cell r="K84">
            <v>12326</v>
          </cell>
        </row>
      </sheetData>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kington"/>
      <sheetName val="Boca Bay"/>
      <sheetName val="RDC"/>
      <sheetName val="Paducah&amp;Louisville"/>
      <sheetName val="hypna"/>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9 DIV"/>
      <sheetName val="Div Inc"/>
    </sheetNames>
    <definedNames>
      <definedName name="_Aug05" refersTo="#REF!"/>
      <definedName name="_Jan06" refersTo="#REF!"/>
      <definedName name="a" refersTo="#REF!"/>
      <definedName name="UPDT_EQRENTS" refersTo="#REF!"/>
      <definedName name="UPDT_EQRENTS05" refersTo="#REF!"/>
      <definedName name="UPDT_OPSUPGA" refersTo="#REF!"/>
      <definedName name="UPDT_OPSUPGA05" refersTo="#REF!"/>
      <definedName name="UPDT_PERSINJ" refersTo="#REF!"/>
      <definedName name="UPDT_PERSINJ05" refersTo="#REF!"/>
      <definedName name="UPDT_PL" refersTo="#REF!"/>
      <definedName name="UPDT_PL05" refersTo="#REF!"/>
      <definedName name="UPDT_PLa" refersTo="#REF!"/>
      <definedName name="UPDT_SGSUM" refersTo="#REF!"/>
      <definedName name="UPDT_SGSUM05" refersTo="#REF!"/>
    </definedNames>
    <sheetDataSet>
      <sheetData sheetId="0"/>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PT"/>
      <sheetName val="DETAIL RECORDS"/>
      <sheetName val="ZERO BALANCE"/>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AL VS PRIOR YR"/>
      <sheetName val="P&amp;L"/>
      <sheetName val="DETAIL PRINT BUTTON"/>
      <sheetName val="1QTRP&amp;L"/>
      <sheetName val="2QTRP&amp;L "/>
      <sheetName val="3QTRP&amp;L  "/>
      <sheetName val="4th QTR"/>
      <sheetName val="YTDP&amp;L "/>
      <sheetName val="PROJECTEDTAX CALC"/>
      <sheetName val="CONRAIL INC - MONTHLY"/>
      <sheetName val="CONRAIL - MONTHLY"/>
      <sheetName val="ANNUALP&amp;L"/>
      <sheetName val="CSAO VAR BY MONTH"/>
      <sheetName val="CSAO - MONTHLY"/>
      <sheetName val="CCR - MONTHLY"/>
      <sheetName val="PRR LLC MONTHLY"/>
      <sheetName val="NYC LLC MONTHLY"/>
      <sheetName val="BLANKP&amp;L"/>
      <sheetName val="SSO - MONTHLY"/>
      <sheetName val="act vs act"/>
    </sheetNames>
    <sheetDataSet>
      <sheetData sheetId="0" refreshError="1"/>
      <sheetData sheetId="1" refreshError="1">
        <row r="294">
          <cell r="A294" t="str">
            <v>CONRAIL INC. CONSOLIDATED INCOME STATEMENT</v>
          </cell>
        </row>
        <row r="295">
          <cell r="A295" t="str">
            <v>FOURTH QUARTER 2002</v>
          </cell>
        </row>
        <row r="297">
          <cell r="A297" t="str">
            <v>APPROVED - JANUARY 29, 2001</v>
          </cell>
        </row>
        <row r="299">
          <cell r="A299" t="str">
            <v>$ IN THOUSANDS</v>
          </cell>
          <cell r="B299" t="str">
            <v>CSAO</v>
          </cell>
          <cell r="C299" t="str">
            <v>CCR</v>
          </cell>
          <cell r="D299" t="str">
            <v>SSO</v>
          </cell>
          <cell r="E299" t="str">
            <v>CONRAIL</v>
          </cell>
          <cell r="G299" t="str">
            <v>PRR</v>
          </cell>
          <cell r="H299" t="str">
            <v>NYC</v>
          </cell>
          <cell r="I299" t="str">
            <v>CONRAIL</v>
          </cell>
        </row>
        <row r="300">
          <cell r="G300" t="str">
            <v>LLC</v>
          </cell>
          <cell r="H300" t="str">
            <v>LLC</v>
          </cell>
          <cell r="I300" t="str">
            <v>INC.</v>
          </cell>
        </row>
        <row r="302">
          <cell r="A302" t="str">
            <v>REVENUES</v>
          </cell>
        </row>
        <row r="303">
          <cell r="A303" t="str">
            <v>RENTAL - INTEREST(ROI)</v>
          </cell>
          <cell r="B303">
            <v>12000</v>
          </cell>
          <cell r="C303">
            <v>0</v>
          </cell>
          <cell r="D303">
            <v>0</v>
          </cell>
          <cell r="E303">
            <v>12000</v>
          </cell>
          <cell r="G303">
            <v>0</v>
          </cell>
          <cell r="H303">
            <v>0</v>
          </cell>
          <cell r="I303">
            <v>12000</v>
          </cell>
        </row>
        <row r="304">
          <cell r="A304" t="str">
            <v>RENTAL - ROAD LEASES</v>
          </cell>
          <cell r="B304">
            <v>0</v>
          </cell>
          <cell r="C304">
            <v>0</v>
          </cell>
          <cell r="D304">
            <v>0</v>
          </cell>
          <cell r="E304">
            <v>0</v>
          </cell>
          <cell r="G304">
            <v>50683</v>
          </cell>
          <cell r="H304">
            <v>36594</v>
          </cell>
          <cell r="I304">
            <v>87277</v>
          </cell>
        </row>
        <row r="305">
          <cell r="A305" t="str">
            <v>RENTAL - EQUIP. LEASES</v>
          </cell>
          <cell r="B305">
            <v>0</v>
          </cell>
          <cell r="C305">
            <v>54</v>
          </cell>
          <cell r="D305">
            <v>0</v>
          </cell>
          <cell r="E305">
            <v>54</v>
          </cell>
          <cell r="G305">
            <v>35517</v>
          </cell>
          <cell r="H305">
            <v>24859</v>
          </cell>
          <cell r="I305">
            <v>60430</v>
          </cell>
        </row>
        <row r="306">
          <cell r="B306">
            <v>0</v>
          </cell>
          <cell r="C306">
            <v>0</v>
          </cell>
          <cell r="D306">
            <v>0</v>
          </cell>
          <cell r="G306">
            <v>0</v>
          </cell>
          <cell r="H306">
            <v>0</v>
          </cell>
        </row>
        <row r="307">
          <cell r="A307" t="str">
            <v>PRIOR MONTHS REV. ADJ.</v>
          </cell>
          <cell r="B307">
            <v>0</v>
          </cell>
          <cell r="C307">
            <v>0</v>
          </cell>
          <cell r="D307">
            <v>0</v>
          </cell>
          <cell r="E307">
            <v>0</v>
          </cell>
          <cell r="G307">
            <v>0</v>
          </cell>
          <cell r="H307">
            <v>0</v>
          </cell>
          <cell r="I307">
            <v>0</v>
          </cell>
        </row>
        <row r="308">
          <cell r="A308" t="str">
            <v>EXPENSE REIMBURSEMENT</v>
          </cell>
          <cell r="B308">
            <v>43430.52</v>
          </cell>
          <cell r="C308">
            <v>0</v>
          </cell>
          <cell r="D308">
            <v>0</v>
          </cell>
          <cell r="E308">
            <v>43430.52</v>
          </cell>
          <cell r="G308">
            <v>0</v>
          </cell>
          <cell r="H308">
            <v>0</v>
          </cell>
          <cell r="I308">
            <v>43430.52</v>
          </cell>
        </row>
        <row r="309">
          <cell r="A309" t="str">
            <v>CAP. EXP. REIMBURSEMENT</v>
          </cell>
          <cell r="B309">
            <v>0</v>
          </cell>
          <cell r="C309">
            <v>0</v>
          </cell>
          <cell r="D309">
            <v>0</v>
          </cell>
          <cell r="E309">
            <v>0</v>
          </cell>
          <cell r="G309">
            <v>0</v>
          </cell>
          <cell r="H309">
            <v>0</v>
          </cell>
          <cell r="I309">
            <v>0</v>
          </cell>
        </row>
        <row r="310">
          <cell r="A310" t="str">
            <v>SUBSIDIARY/MISC. REVENUE</v>
          </cell>
          <cell r="B310">
            <v>0</v>
          </cell>
          <cell r="C310">
            <v>21101</v>
          </cell>
          <cell r="D310">
            <v>0</v>
          </cell>
          <cell r="E310">
            <v>21101</v>
          </cell>
          <cell r="G310">
            <v>0</v>
          </cell>
          <cell r="H310">
            <v>508</v>
          </cell>
          <cell r="I310">
            <v>21609</v>
          </cell>
        </row>
        <row r="312">
          <cell r="A312" t="str">
            <v>TOTAL OPER. REVENUES</v>
          </cell>
          <cell r="B312">
            <v>55430.52</v>
          </cell>
          <cell r="C312">
            <v>21155</v>
          </cell>
          <cell r="D312">
            <v>0</v>
          </cell>
          <cell r="E312">
            <v>76585.52</v>
          </cell>
          <cell r="G312">
            <v>86200</v>
          </cell>
          <cell r="H312">
            <v>61961</v>
          </cell>
          <cell r="I312">
            <v>224746.52</v>
          </cell>
        </row>
        <row r="314">
          <cell r="A314" t="str">
            <v>EXPENSES</v>
          </cell>
        </row>
        <row r="315">
          <cell r="A315" t="str">
            <v>TRANSPORTATION</v>
          </cell>
          <cell r="B315">
            <v>14271</v>
          </cell>
          <cell r="C315">
            <v>0</v>
          </cell>
          <cell r="D315">
            <v>0</v>
          </cell>
          <cell r="E315">
            <v>14271</v>
          </cell>
          <cell r="G315">
            <v>0</v>
          </cell>
          <cell r="H315">
            <v>0</v>
          </cell>
          <cell r="I315">
            <v>14271</v>
          </cell>
        </row>
        <row r="316">
          <cell r="A316" t="str">
            <v>ENGINEERING</v>
          </cell>
          <cell r="B316">
            <v>6163</v>
          </cell>
          <cell r="C316">
            <v>0</v>
          </cell>
          <cell r="D316">
            <v>0</v>
          </cell>
          <cell r="E316">
            <v>6163</v>
          </cell>
          <cell r="G316">
            <v>0</v>
          </cell>
          <cell r="H316">
            <v>0</v>
          </cell>
          <cell r="I316">
            <v>6163</v>
          </cell>
        </row>
        <row r="317">
          <cell r="A317" t="str">
            <v>MECHANICAL</v>
          </cell>
          <cell r="B317">
            <v>3794</v>
          </cell>
          <cell r="C317">
            <v>0</v>
          </cell>
          <cell r="D317">
            <v>0</v>
          </cell>
          <cell r="E317">
            <v>3794</v>
          </cell>
          <cell r="G317">
            <v>0</v>
          </cell>
          <cell r="H317">
            <v>0</v>
          </cell>
          <cell r="I317">
            <v>3794</v>
          </cell>
        </row>
        <row r="318">
          <cell r="A318" t="str">
            <v>LOCOMOTIVE FUEL</v>
          </cell>
          <cell r="B318">
            <v>982</v>
          </cell>
          <cell r="C318">
            <v>0</v>
          </cell>
          <cell r="D318">
            <v>0</v>
          </cell>
          <cell r="E318">
            <v>982</v>
          </cell>
          <cell r="G318">
            <v>0</v>
          </cell>
          <cell r="H318">
            <v>0</v>
          </cell>
          <cell r="I318">
            <v>982</v>
          </cell>
        </row>
        <row r="319">
          <cell r="A319" t="str">
            <v>LOCOMOTIVE LEASES</v>
          </cell>
          <cell r="B319">
            <v>2275</v>
          </cell>
          <cell r="C319">
            <v>0</v>
          </cell>
          <cell r="D319">
            <v>0</v>
          </cell>
          <cell r="E319">
            <v>2275</v>
          </cell>
          <cell r="G319">
            <v>0</v>
          </cell>
          <cell r="H319">
            <v>0</v>
          </cell>
          <cell r="I319">
            <v>2275</v>
          </cell>
        </row>
        <row r="320">
          <cell r="A320" t="str">
            <v>OPERATING LEASE EXPENSE</v>
          </cell>
          <cell r="B320">
            <v>0</v>
          </cell>
          <cell r="C320">
            <v>10806</v>
          </cell>
          <cell r="D320">
            <v>0</v>
          </cell>
          <cell r="E320">
            <v>10806</v>
          </cell>
          <cell r="G320">
            <v>0</v>
          </cell>
          <cell r="H320">
            <v>0</v>
          </cell>
          <cell r="I320">
            <v>10806</v>
          </cell>
        </row>
        <row r="321">
          <cell r="A321" t="str">
            <v>RISK MANAGEMENT</v>
          </cell>
          <cell r="B321">
            <v>730</v>
          </cell>
          <cell r="C321">
            <v>4475</v>
          </cell>
          <cell r="D321">
            <v>0</v>
          </cell>
          <cell r="E321">
            <v>5205</v>
          </cell>
          <cell r="G321">
            <v>0</v>
          </cell>
          <cell r="H321">
            <v>0</v>
          </cell>
          <cell r="I321">
            <v>5205</v>
          </cell>
        </row>
        <row r="322">
          <cell r="A322" t="str">
            <v>PERSONAL INJURIES</v>
          </cell>
          <cell r="B322">
            <v>912</v>
          </cell>
          <cell r="C322">
            <v>-8775</v>
          </cell>
          <cell r="D322">
            <v>0</v>
          </cell>
          <cell r="E322">
            <v>-7863</v>
          </cell>
          <cell r="G322">
            <v>0</v>
          </cell>
          <cell r="H322">
            <v>0</v>
          </cell>
          <cell r="I322">
            <v>-7863</v>
          </cell>
        </row>
        <row r="323">
          <cell r="A323" t="str">
            <v>NCSC</v>
          </cell>
          <cell r="B323">
            <v>1111</v>
          </cell>
          <cell r="C323">
            <v>0</v>
          </cell>
          <cell r="D323">
            <v>0</v>
          </cell>
          <cell r="E323">
            <v>1111</v>
          </cell>
          <cell r="G323">
            <v>0</v>
          </cell>
          <cell r="H323">
            <v>0</v>
          </cell>
          <cell r="I323">
            <v>1111</v>
          </cell>
        </row>
        <row r="324">
          <cell r="A324" t="str">
            <v>PURCHASING/MATERIAL</v>
          </cell>
          <cell r="B324">
            <v>0</v>
          </cell>
          <cell r="C324">
            <v>0</v>
          </cell>
          <cell r="D324">
            <v>0</v>
          </cell>
          <cell r="E324">
            <v>0</v>
          </cell>
          <cell r="G324">
            <v>0</v>
          </cell>
          <cell r="H324">
            <v>0</v>
          </cell>
          <cell r="I324">
            <v>0</v>
          </cell>
        </row>
        <row r="325">
          <cell r="A325" t="str">
            <v>SERVICE GROUP MGMT.</v>
          </cell>
          <cell r="B325">
            <v>0</v>
          </cell>
          <cell r="C325">
            <v>0</v>
          </cell>
          <cell r="D325">
            <v>0</v>
          </cell>
          <cell r="E325">
            <v>0</v>
          </cell>
          <cell r="G325">
            <v>0</v>
          </cell>
          <cell r="H325">
            <v>0</v>
          </cell>
          <cell r="I325">
            <v>0</v>
          </cell>
        </row>
        <row r="326">
          <cell r="A326" t="str">
            <v>TERMINALS</v>
          </cell>
          <cell r="B326">
            <v>3774</v>
          </cell>
          <cell r="C326">
            <v>0</v>
          </cell>
          <cell r="D326">
            <v>0</v>
          </cell>
          <cell r="E326">
            <v>3774</v>
          </cell>
          <cell r="G326">
            <v>0</v>
          </cell>
          <cell r="H326">
            <v>0</v>
          </cell>
          <cell r="I326">
            <v>3774</v>
          </cell>
        </row>
        <row r="327">
          <cell r="A327" t="str">
            <v>GEN'L. &amp; ADMIN.</v>
          </cell>
          <cell r="B327">
            <v>5134</v>
          </cell>
          <cell r="C327">
            <v>88</v>
          </cell>
          <cell r="D327">
            <v>0</v>
          </cell>
          <cell r="E327">
            <v>5222</v>
          </cell>
          <cell r="G327">
            <v>0</v>
          </cell>
          <cell r="H327">
            <v>0</v>
          </cell>
          <cell r="I327">
            <v>5222</v>
          </cell>
        </row>
        <row r="328">
          <cell r="A328" t="str">
            <v>ACCOUNTING SERVICES/FEES</v>
          </cell>
          <cell r="B328">
            <v>2468</v>
          </cell>
          <cell r="C328">
            <v>0</v>
          </cell>
          <cell r="D328">
            <v>0</v>
          </cell>
          <cell r="E328">
            <v>2468</v>
          </cell>
          <cell r="G328">
            <v>0</v>
          </cell>
          <cell r="H328">
            <v>0</v>
          </cell>
          <cell r="I328">
            <v>2468</v>
          </cell>
        </row>
        <row r="329">
          <cell r="A329" t="str">
            <v>REAL ESTATE LEASE EXP.</v>
          </cell>
          <cell r="B329">
            <v>802</v>
          </cell>
          <cell r="C329">
            <v>0</v>
          </cell>
          <cell r="D329">
            <v>0</v>
          </cell>
          <cell r="E329">
            <v>802</v>
          </cell>
          <cell r="G329">
            <v>0</v>
          </cell>
          <cell r="H329">
            <v>0</v>
          </cell>
          <cell r="I329">
            <v>802</v>
          </cell>
        </row>
        <row r="330">
          <cell r="A330" t="str">
            <v>DEPRECIATION</v>
          </cell>
          <cell r="B330">
            <v>4728</v>
          </cell>
          <cell r="C330">
            <v>0</v>
          </cell>
          <cell r="D330">
            <v>0</v>
          </cell>
          <cell r="E330">
            <v>4728</v>
          </cell>
          <cell r="G330">
            <v>43893</v>
          </cell>
          <cell r="H330">
            <v>31194</v>
          </cell>
          <cell r="I330">
            <v>79815</v>
          </cell>
        </row>
        <row r="331">
          <cell r="A331" t="str">
            <v>PROPERTY TAXES</v>
          </cell>
          <cell r="B331">
            <v>-1522</v>
          </cell>
          <cell r="C331">
            <v>0</v>
          </cell>
          <cell r="D331">
            <v>0</v>
          </cell>
          <cell r="E331">
            <v>-1522</v>
          </cell>
          <cell r="G331">
            <v>0</v>
          </cell>
          <cell r="H331">
            <v>0</v>
          </cell>
          <cell r="I331">
            <v>-1522</v>
          </cell>
        </row>
        <row r="332">
          <cell r="A332" t="str">
            <v>CORPORATE TAXES</v>
          </cell>
          <cell r="B332">
            <v>0</v>
          </cell>
          <cell r="C332">
            <v>1140</v>
          </cell>
          <cell r="D332">
            <v>0</v>
          </cell>
          <cell r="E332">
            <v>1140</v>
          </cell>
          <cell r="G332">
            <v>1255</v>
          </cell>
          <cell r="H332">
            <v>284</v>
          </cell>
          <cell r="I332">
            <v>2679</v>
          </cell>
        </row>
        <row r="333">
          <cell r="A333" t="str">
            <v>SUBSIDIARIES</v>
          </cell>
          <cell r="B333">
            <v>0</v>
          </cell>
          <cell r="C333">
            <v>19190</v>
          </cell>
          <cell r="D333">
            <v>0</v>
          </cell>
          <cell r="E333">
            <v>19190</v>
          </cell>
          <cell r="G333">
            <v>0</v>
          </cell>
          <cell r="H333">
            <v>95</v>
          </cell>
          <cell r="I333">
            <v>19285</v>
          </cell>
        </row>
        <row r="334">
          <cell r="A334" t="str">
            <v>OTHER ITEMS - NET</v>
          </cell>
          <cell r="B334">
            <v>2961</v>
          </cell>
          <cell r="C334">
            <v>-3813</v>
          </cell>
          <cell r="D334">
            <v>0</v>
          </cell>
          <cell r="E334">
            <v>-852</v>
          </cell>
          <cell r="G334">
            <v>1238</v>
          </cell>
          <cell r="H334">
            <v>201</v>
          </cell>
          <cell r="I334">
            <v>587</v>
          </cell>
        </row>
        <row r="335">
          <cell r="A335" t="str">
            <v xml:space="preserve">     TOTAL OPTG EXP</v>
          </cell>
          <cell r="B335">
            <v>48583</v>
          </cell>
          <cell r="C335">
            <v>23111</v>
          </cell>
          <cell r="D335">
            <v>0</v>
          </cell>
          <cell r="E335">
            <v>71694</v>
          </cell>
          <cell r="G335">
            <v>46386</v>
          </cell>
          <cell r="H335">
            <v>31774</v>
          </cell>
          <cell r="I335">
            <v>149854</v>
          </cell>
        </row>
        <row r="336">
          <cell r="B336" t="str">
            <v xml:space="preserve"> </v>
          </cell>
          <cell r="C336" t="str">
            <v xml:space="preserve"> </v>
          </cell>
          <cell r="D336">
            <v>0</v>
          </cell>
          <cell r="E336" t="str">
            <v xml:space="preserve"> </v>
          </cell>
          <cell r="G336" t="str">
            <v xml:space="preserve"> </v>
          </cell>
          <cell r="H336" t="str">
            <v xml:space="preserve"> </v>
          </cell>
          <cell r="I336" t="str">
            <v xml:space="preserve"> </v>
          </cell>
        </row>
        <row r="337">
          <cell r="A337" t="str">
            <v>OPERATING INCOME</v>
          </cell>
          <cell r="B337">
            <v>6847.5199999999968</v>
          </cell>
          <cell r="C337">
            <v>-1956</v>
          </cell>
          <cell r="D337">
            <v>0</v>
          </cell>
          <cell r="E337">
            <v>4891.5200000000041</v>
          </cell>
          <cell r="F337">
            <v>0</v>
          </cell>
          <cell r="G337">
            <v>39814</v>
          </cell>
          <cell r="H337">
            <v>30187</v>
          </cell>
          <cell r="I337">
            <v>74892.51999999999</v>
          </cell>
        </row>
        <row r="339">
          <cell r="A339" t="str">
            <v>NONOPERATING ITEMS</v>
          </cell>
          <cell r="B339">
            <v>2188</v>
          </cell>
          <cell r="C339">
            <v>-13530</v>
          </cell>
          <cell r="D339">
            <v>0</v>
          </cell>
          <cell r="E339">
            <v>-11342</v>
          </cell>
          <cell r="G339">
            <v>2983</v>
          </cell>
          <cell r="H339">
            <v>2557</v>
          </cell>
          <cell r="I339">
            <v>-5802</v>
          </cell>
        </row>
        <row r="341">
          <cell r="A341" t="str">
            <v>CAP. EXP. REIMBURSEMENT</v>
          </cell>
          <cell r="B341">
            <v>178</v>
          </cell>
          <cell r="C341">
            <v>0</v>
          </cell>
          <cell r="D341">
            <v>0</v>
          </cell>
          <cell r="E341">
            <v>178</v>
          </cell>
          <cell r="G341">
            <v>0</v>
          </cell>
          <cell r="H341">
            <v>0</v>
          </cell>
          <cell r="I341">
            <v>178</v>
          </cell>
        </row>
        <row r="343">
          <cell r="A343" t="str">
            <v>INCOME BEFORE TAXES</v>
          </cell>
          <cell r="B343">
            <v>9213.5199999999968</v>
          </cell>
          <cell r="C343">
            <v>-15486</v>
          </cell>
          <cell r="D343">
            <v>0</v>
          </cell>
          <cell r="E343">
            <v>-6272.4799999999959</v>
          </cell>
          <cell r="G343">
            <v>42797</v>
          </cell>
          <cell r="H343">
            <v>32744</v>
          </cell>
          <cell r="I343">
            <v>69268.51999999999</v>
          </cell>
        </row>
        <row r="345">
          <cell r="A345" t="str">
            <v>STATE &amp; FED TAXES</v>
          </cell>
          <cell r="B345">
            <v>-4610</v>
          </cell>
          <cell r="C345">
            <v>21156</v>
          </cell>
          <cell r="D345">
            <v>0</v>
          </cell>
          <cell r="E345">
            <v>16546</v>
          </cell>
          <cell r="G345">
            <v>-14725</v>
          </cell>
          <cell r="H345">
            <v>-12498</v>
          </cell>
          <cell r="I345">
            <v>-10677</v>
          </cell>
        </row>
        <row r="346">
          <cell r="A346" t="str">
            <v xml:space="preserve"> </v>
          </cell>
        </row>
        <row r="347">
          <cell r="A347" t="str">
            <v>NET INCOME</v>
          </cell>
          <cell r="B347">
            <v>4603.5199999999968</v>
          </cell>
          <cell r="C347">
            <v>5670</v>
          </cell>
          <cell r="D347">
            <v>0</v>
          </cell>
          <cell r="E347">
            <v>10273.520000000004</v>
          </cell>
          <cell r="G347">
            <v>28072</v>
          </cell>
          <cell r="H347">
            <v>20246</v>
          </cell>
          <cell r="I347">
            <v>58591.51999999999</v>
          </cell>
        </row>
        <row r="351">
          <cell r="A351" t="str">
            <v>CONRAIL INC. CONSOLIDATED INCOME STATEMENT</v>
          </cell>
        </row>
        <row r="352">
          <cell r="A352" t="str">
            <v>FOURTH QUARTER 2002</v>
          </cell>
        </row>
        <row r="353">
          <cell r="A353" t="str">
            <v>OTHER ITEMS NET</v>
          </cell>
        </row>
        <row r="354">
          <cell r="A354" t="str">
            <v>APPROVED - JANUARY 29, 2001</v>
          </cell>
        </row>
        <row r="356">
          <cell r="A356" t="str">
            <v>$ IN THOUSANDS</v>
          </cell>
          <cell r="B356" t="str">
            <v>CSAO</v>
          </cell>
          <cell r="C356" t="str">
            <v>CCR</v>
          </cell>
          <cell r="D356" t="str">
            <v>SSO</v>
          </cell>
          <cell r="E356" t="str">
            <v>CONRAIL</v>
          </cell>
          <cell r="G356" t="str">
            <v>PRR</v>
          </cell>
          <cell r="H356" t="str">
            <v>NYC</v>
          </cell>
          <cell r="I356" t="str">
            <v>CONRAIL</v>
          </cell>
        </row>
        <row r="357">
          <cell r="G357" t="str">
            <v>LLC</v>
          </cell>
          <cell r="H357" t="str">
            <v>LLC</v>
          </cell>
          <cell r="I357" t="str">
            <v>INC.</v>
          </cell>
        </row>
        <row r="359">
          <cell r="A359" t="str">
            <v xml:space="preserve"> </v>
          </cell>
          <cell r="B359" t="str">
            <v xml:space="preserve"> </v>
          </cell>
          <cell r="C359" t="str">
            <v xml:space="preserve"> </v>
          </cell>
          <cell r="D359" t="str">
            <v xml:space="preserve"> </v>
          </cell>
          <cell r="E359" t="str">
            <v xml:space="preserve"> </v>
          </cell>
          <cell r="G359" t="str">
            <v xml:space="preserve"> </v>
          </cell>
          <cell r="H359" t="str">
            <v xml:space="preserve"> </v>
          </cell>
          <cell r="I359" t="str">
            <v xml:space="preserve"> </v>
          </cell>
        </row>
        <row r="360">
          <cell r="A360" t="str">
            <v xml:space="preserve"> </v>
          </cell>
          <cell r="B360" t="str">
            <v xml:space="preserve"> </v>
          </cell>
          <cell r="C360" t="str">
            <v xml:space="preserve"> </v>
          </cell>
          <cell r="D360" t="str">
            <v xml:space="preserve"> </v>
          </cell>
          <cell r="E360" t="str">
            <v xml:space="preserve"> </v>
          </cell>
          <cell r="G360" t="str">
            <v xml:space="preserve"> </v>
          </cell>
          <cell r="H360" t="str">
            <v xml:space="preserve"> </v>
          </cell>
          <cell r="I360" t="str">
            <v xml:space="preserve"> </v>
          </cell>
        </row>
        <row r="361">
          <cell r="A361" t="str">
            <v xml:space="preserve">EQUAL HOL &amp; VAC </v>
          </cell>
          <cell r="B361">
            <v>0</v>
          </cell>
          <cell r="C361">
            <v>0</v>
          </cell>
          <cell r="D361">
            <v>0</v>
          </cell>
          <cell r="E361">
            <v>0</v>
          </cell>
          <cell r="G361">
            <v>0</v>
          </cell>
          <cell r="H361">
            <v>0</v>
          </cell>
          <cell r="I361">
            <v>0</v>
          </cell>
        </row>
        <row r="362">
          <cell r="A362" t="str">
            <v>PENSION CREDIT</v>
          </cell>
          <cell r="B362">
            <v>0</v>
          </cell>
          <cell r="C362">
            <v>0</v>
          </cell>
          <cell r="D362">
            <v>0</v>
          </cell>
          <cell r="E362">
            <v>0</v>
          </cell>
          <cell r="G362">
            <v>0</v>
          </cell>
          <cell r="H362">
            <v>0</v>
          </cell>
          <cell r="I362">
            <v>0</v>
          </cell>
        </row>
        <row r="363">
          <cell r="A363" t="str">
            <v>C.I.P./L.T.I.</v>
          </cell>
          <cell r="B363">
            <v>0</v>
          </cell>
          <cell r="C363">
            <v>0</v>
          </cell>
          <cell r="D363">
            <v>0</v>
          </cell>
          <cell r="E363">
            <v>0</v>
          </cell>
          <cell r="G363">
            <v>0</v>
          </cell>
          <cell r="H363">
            <v>0</v>
          </cell>
          <cell r="I363">
            <v>0</v>
          </cell>
        </row>
        <row r="364">
          <cell r="A364" t="str">
            <v>NY DOCK/ E.M.R.</v>
          </cell>
          <cell r="B364">
            <v>0</v>
          </cell>
          <cell r="C364">
            <v>0</v>
          </cell>
          <cell r="D364">
            <v>0</v>
          </cell>
          <cell r="E364">
            <v>0</v>
          </cell>
          <cell r="G364">
            <v>0</v>
          </cell>
          <cell r="H364">
            <v>0</v>
          </cell>
          <cell r="I364">
            <v>0</v>
          </cell>
        </row>
        <row r="365">
          <cell r="A365" t="str">
            <v>NON AGREEMENT SEVERANCE</v>
          </cell>
          <cell r="B365">
            <v>0</v>
          </cell>
          <cell r="C365">
            <v>0</v>
          </cell>
          <cell r="D365">
            <v>0</v>
          </cell>
          <cell r="E365">
            <v>0</v>
          </cell>
          <cell r="G365">
            <v>0</v>
          </cell>
          <cell r="H365">
            <v>0</v>
          </cell>
          <cell r="I365">
            <v>0</v>
          </cell>
        </row>
        <row r="366">
          <cell r="A366" t="str">
            <v xml:space="preserve">HEALTH &amp; WELFARE   </v>
          </cell>
          <cell r="B366">
            <v>0</v>
          </cell>
          <cell r="C366">
            <v>0</v>
          </cell>
          <cell r="D366">
            <v>0</v>
          </cell>
          <cell r="E366">
            <v>0</v>
          </cell>
          <cell r="G366">
            <v>0</v>
          </cell>
          <cell r="H366">
            <v>0</v>
          </cell>
          <cell r="I366">
            <v>0</v>
          </cell>
        </row>
        <row r="367">
          <cell r="A367" t="str">
            <v xml:space="preserve">OVERHEAD CREDITS   </v>
          </cell>
          <cell r="B367">
            <v>0</v>
          </cell>
          <cell r="C367">
            <v>0</v>
          </cell>
          <cell r="D367">
            <v>0</v>
          </cell>
          <cell r="E367">
            <v>0</v>
          </cell>
          <cell r="G367">
            <v>0</v>
          </cell>
          <cell r="H367">
            <v>0</v>
          </cell>
          <cell r="I367">
            <v>0</v>
          </cell>
        </row>
        <row r="368">
          <cell r="A368" t="str">
            <v>STORES EXPENSE</v>
          </cell>
          <cell r="B368">
            <v>0</v>
          </cell>
          <cell r="C368">
            <v>0</v>
          </cell>
          <cell r="D368">
            <v>0</v>
          </cell>
          <cell r="E368">
            <v>0</v>
          </cell>
          <cell r="G368">
            <v>0</v>
          </cell>
          <cell r="H368">
            <v>0</v>
          </cell>
          <cell r="I368">
            <v>0</v>
          </cell>
        </row>
        <row r="369">
          <cell r="A369" t="str">
            <v>PROPERTY DAMAGE</v>
          </cell>
          <cell r="B369">
            <v>0</v>
          </cell>
          <cell r="C369">
            <v>0</v>
          </cell>
          <cell r="D369">
            <v>0</v>
          </cell>
          <cell r="E369">
            <v>0</v>
          </cell>
          <cell r="G369">
            <v>0</v>
          </cell>
          <cell r="H369">
            <v>0</v>
          </cell>
          <cell r="I369">
            <v>0</v>
          </cell>
        </row>
        <row r="370">
          <cell r="A370" t="str">
            <v>INSURANCE</v>
          </cell>
          <cell r="B370">
            <v>0</v>
          </cell>
          <cell r="C370">
            <v>0</v>
          </cell>
          <cell r="D370">
            <v>0</v>
          </cell>
          <cell r="E370">
            <v>0</v>
          </cell>
          <cell r="G370">
            <v>0</v>
          </cell>
          <cell r="H370">
            <v>0</v>
          </cell>
          <cell r="I370">
            <v>0</v>
          </cell>
        </row>
        <row r="371">
          <cell r="A371" t="str">
            <v xml:space="preserve">LOSS &amp; DAMAGE      </v>
          </cell>
          <cell r="B371">
            <v>0</v>
          </cell>
          <cell r="C371">
            <v>0</v>
          </cell>
          <cell r="D371">
            <v>0</v>
          </cell>
          <cell r="E371">
            <v>0</v>
          </cell>
          <cell r="G371">
            <v>0</v>
          </cell>
          <cell r="H371">
            <v>0</v>
          </cell>
          <cell r="I371">
            <v>0</v>
          </cell>
        </row>
        <row r="372">
          <cell r="A372" t="str">
            <v>INVENTORY RESERVES</v>
          </cell>
          <cell r="B372">
            <v>0</v>
          </cell>
          <cell r="C372">
            <v>0</v>
          </cell>
          <cell r="D372">
            <v>0</v>
          </cell>
          <cell r="E372">
            <v>0</v>
          </cell>
          <cell r="G372">
            <v>0</v>
          </cell>
          <cell r="H372">
            <v>0</v>
          </cell>
          <cell r="I372">
            <v>0</v>
          </cell>
        </row>
        <row r="373">
          <cell r="A373" t="str">
            <v xml:space="preserve">SALES &amp; USE TAXES   </v>
          </cell>
          <cell r="B373">
            <v>0</v>
          </cell>
          <cell r="C373">
            <v>0</v>
          </cell>
          <cell r="D373">
            <v>0</v>
          </cell>
          <cell r="E373">
            <v>0</v>
          </cell>
          <cell r="G373">
            <v>0</v>
          </cell>
          <cell r="H373">
            <v>0</v>
          </cell>
          <cell r="I373">
            <v>0</v>
          </cell>
        </row>
        <row r="374">
          <cell r="A374" t="str">
            <v>COMMUTER PASSES(AMTRAK)</v>
          </cell>
          <cell r="B374">
            <v>0</v>
          </cell>
          <cell r="C374">
            <v>0</v>
          </cell>
          <cell r="D374">
            <v>0</v>
          </cell>
          <cell r="E374">
            <v>0</v>
          </cell>
          <cell r="G374">
            <v>0</v>
          </cell>
          <cell r="H374">
            <v>0</v>
          </cell>
          <cell r="I374">
            <v>0</v>
          </cell>
        </row>
        <row r="375">
          <cell r="A375" t="str">
            <v>UNCOLLECTIBLES</v>
          </cell>
          <cell r="B375">
            <v>0</v>
          </cell>
          <cell r="C375">
            <v>0</v>
          </cell>
          <cell r="D375">
            <v>0</v>
          </cell>
          <cell r="E375">
            <v>0</v>
          </cell>
          <cell r="G375">
            <v>0</v>
          </cell>
          <cell r="H375">
            <v>0</v>
          </cell>
          <cell r="I375">
            <v>0</v>
          </cell>
        </row>
        <row r="376">
          <cell r="A376" t="str">
            <v xml:space="preserve">SICK PAY BUY BACK   </v>
          </cell>
          <cell r="B376">
            <v>0</v>
          </cell>
          <cell r="C376">
            <v>0</v>
          </cell>
          <cell r="D376">
            <v>0</v>
          </cell>
          <cell r="E376">
            <v>0</v>
          </cell>
          <cell r="G376">
            <v>0</v>
          </cell>
          <cell r="H376">
            <v>0</v>
          </cell>
          <cell r="I376">
            <v>0</v>
          </cell>
        </row>
        <row r="377">
          <cell r="A377" t="str">
            <v>PREFERRED OFFSET</v>
          </cell>
          <cell r="B377">
            <v>0</v>
          </cell>
          <cell r="C377">
            <v>0</v>
          </cell>
          <cell r="D377">
            <v>0</v>
          </cell>
          <cell r="E377">
            <v>0</v>
          </cell>
          <cell r="G377">
            <v>0</v>
          </cell>
          <cell r="H377">
            <v>0</v>
          </cell>
          <cell r="I377">
            <v>0</v>
          </cell>
        </row>
        <row r="378">
          <cell r="A378" t="str">
            <v xml:space="preserve">FRA INSPECTION FEES        </v>
          </cell>
          <cell r="B378">
            <v>0</v>
          </cell>
          <cell r="C378">
            <v>0</v>
          </cell>
          <cell r="D378">
            <v>0</v>
          </cell>
          <cell r="E378">
            <v>0</v>
          </cell>
          <cell r="G378">
            <v>0</v>
          </cell>
          <cell r="H378">
            <v>0</v>
          </cell>
          <cell r="I378">
            <v>0</v>
          </cell>
        </row>
        <row r="379">
          <cell r="A379" t="str">
            <v>TUITION REIMBURSEMENT</v>
          </cell>
          <cell r="B379">
            <v>0</v>
          </cell>
          <cell r="C379">
            <v>0</v>
          </cell>
          <cell r="D379">
            <v>0</v>
          </cell>
          <cell r="E379">
            <v>0</v>
          </cell>
          <cell r="G379">
            <v>0</v>
          </cell>
          <cell r="H379">
            <v>0</v>
          </cell>
          <cell r="I379">
            <v>0</v>
          </cell>
        </row>
        <row r="380">
          <cell r="A380" t="str">
            <v>ENVIRONMENTAL</v>
          </cell>
          <cell r="B380">
            <v>0</v>
          </cell>
          <cell r="C380">
            <v>0</v>
          </cell>
          <cell r="D380">
            <v>0</v>
          </cell>
          <cell r="E380">
            <v>0</v>
          </cell>
          <cell r="G380">
            <v>0</v>
          </cell>
          <cell r="H380">
            <v>0</v>
          </cell>
          <cell r="I380">
            <v>0</v>
          </cell>
        </row>
        <row r="381">
          <cell r="A381" t="str">
            <v xml:space="preserve"> SPIN-OFF FEES</v>
          </cell>
          <cell r="B381">
            <v>0</v>
          </cell>
          <cell r="C381">
            <v>0</v>
          </cell>
          <cell r="D381">
            <v>0</v>
          </cell>
          <cell r="E381">
            <v>0</v>
          </cell>
          <cell r="G381">
            <v>0</v>
          </cell>
          <cell r="H381">
            <v>0</v>
          </cell>
          <cell r="I381">
            <v>0</v>
          </cell>
        </row>
        <row r="382">
          <cell r="A382" t="str">
            <v>PROFESSIONAL FEES</v>
          </cell>
          <cell r="B382">
            <v>0</v>
          </cell>
          <cell r="C382">
            <v>0</v>
          </cell>
          <cell r="D382">
            <v>0</v>
          </cell>
          <cell r="E382">
            <v>0</v>
          </cell>
          <cell r="G382">
            <v>0</v>
          </cell>
          <cell r="H382">
            <v>0</v>
          </cell>
          <cell r="I382">
            <v>0</v>
          </cell>
        </row>
        <row r="383">
          <cell r="A383" t="str">
            <v>LONG TERM INCENTIVE</v>
          </cell>
          <cell r="B383">
            <v>0</v>
          </cell>
          <cell r="C383">
            <v>0</v>
          </cell>
          <cell r="D383">
            <v>0</v>
          </cell>
          <cell r="E383">
            <v>0</v>
          </cell>
          <cell r="G383">
            <v>0</v>
          </cell>
          <cell r="H383">
            <v>0</v>
          </cell>
          <cell r="I383">
            <v>0</v>
          </cell>
        </row>
        <row r="384">
          <cell r="A384" t="str">
            <v>AMORT. OTHER ASSETS/RMP</v>
          </cell>
          <cell r="B384">
            <v>0</v>
          </cell>
          <cell r="C384">
            <v>0</v>
          </cell>
          <cell r="D384">
            <v>0</v>
          </cell>
          <cell r="E384">
            <v>0</v>
          </cell>
          <cell r="G384">
            <v>0</v>
          </cell>
          <cell r="H384">
            <v>0</v>
          </cell>
          <cell r="I384">
            <v>0</v>
          </cell>
        </row>
        <row r="385">
          <cell r="B385">
            <v>0</v>
          </cell>
          <cell r="C385">
            <v>0</v>
          </cell>
          <cell r="D385">
            <v>0</v>
          </cell>
        </row>
        <row r="386">
          <cell r="A386" t="str">
            <v>OTHER MISC</v>
          </cell>
          <cell r="B386">
            <v>0</v>
          </cell>
          <cell r="C386">
            <v>0</v>
          </cell>
          <cell r="D386">
            <v>0</v>
          </cell>
          <cell r="E386">
            <v>0</v>
          </cell>
          <cell r="G386">
            <v>0</v>
          </cell>
          <cell r="H386">
            <v>0</v>
          </cell>
          <cell r="I386">
            <v>0</v>
          </cell>
        </row>
        <row r="388">
          <cell r="A388" t="str">
            <v xml:space="preserve"> </v>
          </cell>
          <cell r="B388">
            <v>0</v>
          </cell>
          <cell r="C388">
            <v>0</v>
          </cell>
          <cell r="D388">
            <v>0</v>
          </cell>
          <cell r="E388">
            <v>0</v>
          </cell>
          <cell r="G388">
            <v>0</v>
          </cell>
          <cell r="H388">
            <v>0</v>
          </cell>
          <cell r="I388">
            <v>0</v>
          </cell>
        </row>
        <row r="399">
          <cell r="A399" t="str">
            <v>CONRAIL INC. CONSOLIDATED INCOME STATEMENT</v>
          </cell>
        </row>
        <row r="400">
          <cell r="A400" t="str">
            <v>FOURTH QUARTER 2002</v>
          </cell>
        </row>
        <row r="401">
          <cell r="A401" t="str">
            <v>NON-OPERATING ITEMS</v>
          </cell>
        </row>
        <row r="402">
          <cell r="A402" t="str">
            <v>APPROVED - JANUARY 29, 2001</v>
          </cell>
        </row>
        <row r="404">
          <cell r="A404" t="str">
            <v>$ IN THOUSANDS</v>
          </cell>
          <cell r="B404" t="str">
            <v>CSAO</v>
          </cell>
          <cell r="C404" t="str">
            <v>CCR</v>
          </cell>
          <cell r="D404" t="str">
            <v>SSO</v>
          </cell>
          <cell r="E404" t="str">
            <v>CONRAIL</v>
          </cell>
          <cell r="G404" t="str">
            <v>PRR</v>
          </cell>
          <cell r="H404" t="str">
            <v>NYC</v>
          </cell>
          <cell r="I404" t="str">
            <v>CONRAIL</v>
          </cell>
        </row>
        <row r="405">
          <cell r="G405" t="str">
            <v>LLC</v>
          </cell>
          <cell r="H405" t="str">
            <v>LLC</v>
          </cell>
          <cell r="I405" t="str">
            <v>INC.</v>
          </cell>
        </row>
        <row r="406">
          <cell r="A406" t="str">
            <v xml:space="preserve"> </v>
          </cell>
          <cell r="B406" t="str">
            <v xml:space="preserve"> </v>
          </cell>
          <cell r="C406" t="str">
            <v xml:space="preserve"> </v>
          </cell>
          <cell r="D406" t="str">
            <v xml:space="preserve"> </v>
          </cell>
          <cell r="E406" t="str">
            <v xml:space="preserve"> </v>
          </cell>
          <cell r="G406" t="str">
            <v xml:space="preserve"> </v>
          </cell>
          <cell r="H406" t="str">
            <v xml:space="preserve"> </v>
          </cell>
          <cell r="I406" t="str">
            <v xml:space="preserve"> </v>
          </cell>
        </row>
        <row r="407">
          <cell r="A407" t="str">
            <v xml:space="preserve"> </v>
          </cell>
          <cell r="B407" t="str">
            <v xml:space="preserve"> </v>
          </cell>
          <cell r="C407" t="str">
            <v xml:space="preserve"> </v>
          </cell>
          <cell r="D407" t="str">
            <v xml:space="preserve"> </v>
          </cell>
          <cell r="E407" t="str">
            <v xml:space="preserve"> </v>
          </cell>
          <cell r="G407" t="str">
            <v xml:space="preserve"> </v>
          </cell>
          <cell r="H407" t="str">
            <v xml:space="preserve"> </v>
          </cell>
          <cell r="I407" t="str">
            <v xml:space="preserve"> </v>
          </cell>
        </row>
        <row r="408">
          <cell r="A408" t="str">
            <v>INTEREST INCOME</v>
          </cell>
          <cell r="B408">
            <v>0</v>
          </cell>
          <cell r="C408">
            <v>0</v>
          </cell>
          <cell r="D408">
            <v>0</v>
          </cell>
          <cell r="E408">
            <v>0</v>
          </cell>
          <cell r="G408">
            <v>0</v>
          </cell>
          <cell r="H408">
            <v>0</v>
          </cell>
          <cell r="I408">
            <v>0</v>
          </cell>
        </row>
        <row r="409">
          <cell r="A409" t="str">
            <v>PROPERTY SALES</v>
          </cell>
          <cell r="B409">
            <v>0</v>
          </cell>
          <cell r="C409">
            <v>0</v>
          </cell>
          <cell r="D409">
            <v>0</v>
          </cell>
          <cell r="E409">
            <v>0</v>
          </cell>
          <cell r="G409">
            <v>0</v>
          </cell>
          <cell r="H409">
            <v>0</v>
          </cell>
          <cell r="I409">
            <v>0</v>
          </cell>
        </row>
        <row r="410">
          <cell r="A410" t="str">
            <v xml:space="preserve">RENTAL INCOME  </v>
          </cell>
          <cell r="B410" t="str">
            <v xml:space="preserve"> </v>
          </cell>
          <cell r="C410" t="str">
            <v xml:space="preserve"> </v>
          </cell>
          <cell r="D410" t="str">
            <v xml:space="preserve"> </v>
          </cell>
          <cell r="E410" t="str">
            <v xml:space="preserve"> </v>
          </cell>
          <cell r="G410" t="str">
            <v xml:space="preserve"> </v>
          </cell>
          <cell r="H410" t="str">
            <v xml:space="preserve"> </v>
          </cell>
          <cell r="I410" t="str">
            <v xml:space="preserve"> </v>
          </cell>
        </row>
        <row r="411">
          <cell r="A411" t="str">
            <v xml:space="preserve">  FIBER OPTICS/CELLULAR SITES</v>
          </cell>
          <cell r="B411">
            <v>0</v>
          </cell>
          <cell r="C411">
            <v>0</v>
          </cell>
          <cell r="D411">
            <v>0</v>
          </cell>
          <cell r="E411">
            <v>0</v>
          </cell>
          <cell r="G411">
            <v>0</v>
          </cell>
          <cell r="H411">
            <v>0</v>
          </cell>
          <cell r="I411">
            <v>0</v>
          </cell>
        </row>
        <row r="412">
          <cell r="A412" t="str">
            <v xml:space="preserve">  MISC. RENT INCOME</v>
          </cell>
          <cell r="B412">
            <v>0</v>
          </cell>
          <cell r="C412">
            <v>0</v>
          </cell>
          <cell r="D412">
            <v>0</v>
          </cell>
          <cell r="E412">
            <v>0</v>
          </cell>
          <cell r="G412">
            <v>0</v>
          </cell>
          <cell r="H412">
            <v>0</v>
          </cell>
          <cell r="I412">
            <v>0</v>
          </cell>
        </row>
        <row r="413">
          <cell r="A413" t="str">
            <v xml:space="preserve">  PIPE &amp; WIRE PRIV. - EXI.&amp;NEW</v>
          </cell>
          <cell r="B413">
            <v>0</v>
          </cell>
          <cell r="C413">
            <v>0</v>
          </cell>
          <cell r="D413">
            <v>0</v>
          </cell>
          <cell r="G413">
            <v>0</v>
          </cell>
          <cell r="H413">
            <v>0</v>
          </cell>
        </row>
        <row r="414">
          <cell r="A414" t="str">
            <v xml:space="preserve">  DOUBTFUL RENTS</v>
          </cell>
          <cell r="B414">
            <v>0</v>
          </cell>
          <cell r="C414">
            <v>0</v>
          </cell>
          <cell r="D414">
            <v>0</v>
          </cell>
          <cell r="G414">
            <v>0</v>
          </cell>
          <cell r="H414">
            <v>0</v>
          </cell>
        </row>
        <row r="415">
          <cell r="A415">
            <v>0</v>
          </cell>
          <cell r="B415">
            <v>0</v>
          </cell>
          <cell r="C415">
            <v>0</v>
          </cell>
          <cell r="D415">
            <v>0</v>
          </cell>
          <cell r="G415">
            <v>0</v>
          </cell>
          <cell r="H415">
            <v>0</v>
          </cell>
        </row>
        <row r="416">
          <cell r="A416" t="str">
            <v xml:space="preserve">      TOTAL RENTAL INCOME</v>
          </cell>
          <cell r="B416">
            <v>0</v>
          </cell>
          <cell r="C416">
            <v>0</v>
          </cell>
          <cell r="D416">
            <v>0</v>
          </cell>
          <cell r="E416">
            <v>0</v>
          </cell>
          <cell r="G416">
            <v>0</v>
          </cell>
          <cell r="H416">
            <v>0</v>
          </cell>
          <cell r="I416">
            <v>0</v>
          </cell>
        </row>
        <row r="417">
          <cell r="B417" t="str">
            <v xml:space="preserve"> </v>
          </cell>
        </row>
        <row r="418">
          <cell r="A418" t="str">
            <v>EQUITY</v>
          </cell>
          <cell r="B418">
            <v>0</v>
          </cell>
          <cell r="C418">
            <v>0</v>
          </cell>
          <cell r="D418">
            <v>0</v>
          </cell>
          <cell r="E418">
            <v>0</v>
          </cell>
          <cell r="G418">
            <v>0</v>
          </cell>
          <cell r="H418">
            <v>0</v>
          </cell>
          <cell r="I418">
            <v>0</v>
          </cell>
        </row>
        <row r="419">
          <cell r="A419" t="str">
            <v xml:space="preserve"> </v>
          </cell>
          <cell r="B419" t="str">
            <v xml:space="preserve"> </v>
          </cell>
          <cell r="C419" t="str">
            <v xml:space="preserve"> </v>
          </cell>
          <cell r="D419" t="str">
            <v xml:space="preserve"> </v>
          </cell>
          <cell r="E419" t="str">
            <v xml:space="preserve"> </v>
          </cell>
          <cell r="F419" t="str">
            <v xml:space="preserve"> </v>
          </cell>
          <cell r="G419" t="str">
            <v xml:space="preserve"> </v>
          </cell>
          <cell r="H419" t="str">
            <v xml:space="preserve"> </v>
          </cell>
          <cell r="I419" t="str">
            <v xml:space="preserve"> </v>
          </cell>
        </row>
        <row r="420">
          <cell r="A420" t="str">
            <v>MISC INCOME/( - EXP )</v>
          </cell>
          <cell r="B420" t="str">
            <v xml:space="preserve"> </v>
          </cell>
          <cell r="C420" t="str">
            <v xml:space="preserve"> </v>
          </cell>
          <cell r="D420" t="str">
            <v xml:space="preserve"> </v>
          </cell>
          <cell r="E420" t="str">
            <v xml:space="preserve"> </v>
          </cell>
          <cell r="G420" t="str">
            <v xml:space="preserve"> </v>
          </cell>
          <cell r="H420" t="str">
            <v xml:space="preserve"> </v>
          </cell>
          <cell r="I420" t="str">
            <v xml:space="preserve"> </v>
          </cell>
        </row>
        <row r="421">
          <cell r="A421" t="str">
            <v xml:space="preserve">  NON OPER PROPERTY TAXES</v>
          </cell>
          <cell r="B421">
            <v>0</v>
          </cell>
          <cell r="C421">
            <v>0</v>
          </cell>
          <cell r="D421">
            <v>0</v>
          </cell>
          <cell r="E421">
            <v>0</v>
          </cell>
          <cell r="G421">
            <v>0</v>
          </cell>
          <cell r="H421">
            <v>0</v>
          </cell>
          <cell r="I421">
            <v>0</v>
          </cell>
        </row>
        <row r="422">
          <cell r="A422" t="str">
            <v xml:space="preserve">  FINES AND PENALTIES</v>
          </cell>
          <cell r="B422">
            <v>0</v>
          </cell>
          <cell r="C422">
            <v>0</v>
          </cell>
          <cell r="D422">
            <v>0</v>
          </cell>
          <cell r="E422">
            <v>0</v>
          </cell>
          <cell r="G422">
            <v>0</v>
          </cell>
          <cell r="H422">
            <v>0</v>
          </cell>
          <cell r="I422">
            <v>0</v>
          </cell>
        </row>
        <row r="423">
          <cell r="A423" t="str">
            <v xml:space="preserve">  GAIN: SLS/LSEBKS</v>
          </cell>
          <cell r="B423">
            <v>0</v>
          </cell>
          <cell r="C423">
            <v>0</v>
          </cell>
          <cell r="D423">
            <v>0</v>
          </cell>
          <cell r="E423">
            <v>0</v>
          </cell>
          <cell r="G423">
            <v>0</v>
          </cell>
          <cell r="H423">
            <v>0</v>
          </cell>
          <cell r="I423">
            <v>0</v>
          </cell>
        </row>
        <row r="424">
          <cell r="A424" t="str">
            <v xml:space="preserve">  PREMIUM(-DISC) ON EXCHANGE</v>
          </cell>
          <cell r="B424">
            <v>0</v>
          </cell>
          <cell r="C424">
            <v>0</v>
          </cell>
          <cell r="D424">
            <v>0</v>
          </cell>
          <cell r="E424">
            <v>0</v>
          </cell>
          <cell r="G424">
            <v>0</v>
          </cell>
          <cell r="H424">
            <v>0</v>
          </cell>
          <cell r="I424">
            <v>0</v>
          </cell>
        </row>
        <row r="425">
          <cell r="A425" t="str">
            <v xml:space="preserve">  BANK FEES/REVOLVER</v>
          </cell>
          <cell r="B425">
            <v>0</v>
          </cell>
          <cell r="C425">
            <v>0</v>
          </cell>
          <cell r="D425">
            <v>0</v>
          </cell>
          <cell r="E425">
            <v>0</v>
          </cell>
          <cell r="G425">
            <v>0</v>
          </cell>
          <cell r="H425">
            <v>0</v>
          </cell>
          <cell r="I425">
            <v>0</v>
          </cell>
        </row>
        <row r="426">
          <cell r="A426" t="str">
            <v xml:space="preserve">  AGENCY RATINGS FEES</v>
          </cell>
          <cell r="B426">
            <v>0</v>
          </cell>
          <cell r="C426">
            <v>0</v>
          </cell>
          <cell r="D426">
            <v>0</v>
          </cell>
          <cell r="E426">
            <v>0</v>
          </cell>
          <cell r="G426">
            <v>0</v>
          </cell>
          <cell r="H426">
            <v>0</v>
          </cell>
          <cell r="I426">
            <v>0</v>
          </cell>
        </row>
        <row r="427">
          <cell r="A427" t="str">
            <v xml:space="preserve">  COLI - NET</v>
          </cell>
          <cell r="B427">
            <v>0</v>
          </cell>
          <cell r="C427">
            <v>0</v>
          </cell>
          <cell r="D427">
            <v>0</v>
          </cell>
          <cell r="E427">
            <v>0</v>
          </cell>
          <cell r="G427">
            <v>0</v>
          </cell>
          <cell r="H427">
            <v>0</v>
          </cell>
          <cell r="I427">
            <v>0</v>
          </cell>
        </row>
        <row r="428">
          <cell r="A428" t="str">
            <v xml:space="preserve">  OTHER SUBSIDIES/ELIMINATIONS</v>
          </cell>
          <cell r="B428">
            <v>0</v>
          </cell>
          <cell r="C428">
            <v>0</v>
          </cell>
          <cell r="D428">
            <v>0</v>
          </cell>
          <cell r="E428">
            <v>0</v>
          </cell>
          <cell r="F428">
            <v>0</v>
          </cell>
          <cell r="G428">
            <v>0</v>
          </cell>
          <cell r="H428">
            <v>0</v>
          </cell>
          <cell r="I428">
            <v>0</v>
          </cell>
        </row>
        <row r="429">
          <cell r="A429" t="str">
            <v xml:space="preserve">  ALL OTHER ITEMS</v>
          </cell>
          <cell r="B429">
            <v>0</v>
          </cell>
          <cell r="C429">
            <v>0</v>
          </cell>
          <cell r="D429">
            <v>0</v>
          </cell>
          <cell r="E429">
            <v>0</v>
          </cell>
          <cell r="F429" t="str">
            <v xml:space="preserve"> </v>
          </cell>
          <cell r="G429">
            <v>0</v>
          </cell>
          <cell r="H429">
            <v>0</v>
          </cell>
          <cell r="I429">
            <v>0</v>
          </cell>
        </row>
        <row r="430">
          <cell r="A430" t="str">
            <v xml:space="preserve">      TOTAL MISC</v>
          </cell>
          <cell r="B430">
            <v>0</v>
          </cell>
          <cell r="C430">
            <v>0</v>
          </cell>
          <cell r="D430">
            <v>0</v>
          </cell>
          <cell r="E430">
            <v>0</v>
          </cell>
          <cell r="F430" t="str">
            <v xml:space="preserve">  </v>
          </cell>
          <cell r="G430">
            <v>0</v>
          </cell>
          <cell r="H430">
            <v>0</v>
          </cell>
          <cell r="I430">
            <v>0</v>
          </cell>
        </row>
        <row r="432">
          <cell r="A432" t="str">
            <v xml:space="preserve"> TOTAL NONOP INCOME</v>
          </cell>
          <cell r="B432">
            <v>0</v>
          </cell>
          <cell r="C432">
            <v>0</v>
          </cell>
          <cell r="D432">
            <v>0</v>
          </cell>
          <cell r="E432">
            <v>0</v>
          </cell>
          <cell r="G432">
            <v>0</v>
          </cell>
          <cell r="H432">
            <v>0</v>
          </cell>
          <cell r="I432">
            <v>0</v>
          </cell>
        </row>
        <row r="434">
          <cell r="A434" t="str">
            <v xml:space="preserve">INTEREST ON DEBT </v>
          </cell>
          <cell r="B434">
            <v>0</v>
          </cell>
          <cell r="C434">
            <v>0</v>
          </cell>
          <cell r="D434">
            <v>0</v>
          </cell>
          <cell r="E434">
            <v>0</v>
          </cell>
          <cell r="F434">
            <v>0</v>
          </cell>
          <cell r="G434">
            <v>0</v>
          </cell>
          <cell r="H434">
            <v>0</v>
          </cell>
          <cell r="I4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Narrative"/>
      <sheetName val="BneLog"/>
      <sheetName val="JE"/>
      <sheetName val="WP1"/>
      <sheetName val="WP2"/>
      <sheetName val="WP3"/>
      <sheetName val="WP4"/>
      <sheetName val="WP5"/>
      <sheetName val="WP6"/>
      <sheetName val="WP7"/>
      <sheetName val="WP8"/>
    </sheetNames>
    <sheetDataSet>
      <sheetData sheetId="0">
        <row r="1">
          <cell r="A1" t="str">
            <v>No</v>
          </cell>
        </row>
        <row r="2">
          <cell r="A2" t="str">
            <v>Yes</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8"/>
  <sheetViews>
    <sheetView tabSelected="1" zoomScale="85" zoomScaleNormal="85" workbookViewId="0"/>
  </sheetViews>
  <sheetFormatPr defaultRowHeight="12.75"/>
  <cols>
    <col min="1" max="1" width="19.7109375" style="8" customWidth="1"/>
    <col min="2" max="2" width="11.7109375" style="8" customWidth="1"/>
    <col min="3" max="3" width="21.28515625" style="8" customWidth="1"/>
    <col min="4" max="4" width="6.5703125" style="8" customWidth="1"/>
    <col min="5" max="5" width="6" style="176" customWidth="1"/>
    <col min="6" max="6" width="1.7109375" style="8" customWidth="1"/>
    <col min="7" max="7" width="15.7109375" style="8" customWidth="1"/>
    <col min="8" max="8" width="1.7109375" style="8" customWidth="1"/>
    <col min="9" max="9" width="15.7109375" style="8" customWidth="1"/>
    <col min="10" max="10" width="1.7109375" style="8" customWidth="1"/>
    <col min="11" max="11" width="15.7109375" style="8" customWidth="1"/>
    <col min="12" max="12" width="1.7109375" style="8" customWidth="1"/>
    <col min="13" max="13" width="15.7109375" style="8" customWidth="1"/>
    <col min="14" max="16384" width="9.140625" style="8"/>
  </cols>
  <sheetData>
    <row r="1" spans="1:13">
      <c r="A1" s="1" t="s">
        <v>0</v>
      </c>
      <c r="B1" s="2"/>
      <c r="C1" s="3"/>
      <c r="D1" s="3"/>
      <c r="E1" s="4"/>
      <c r="F1" s="5" t="s">
        <v>0</v>
      </c>
      <c r="G1" s="6"/>
      <c r="H1" s="6"/>
      <c r="I1" s="6"/>
      <c r="J1" s="6"/>
      <c r="K1" s="6"/>
      <c r="L1" s="6"/>
      <c r="M1" s="7"/>
    </row>
    <row r="2" spans="1:13">
      <c r="A2" s="9" t="s">
        <v>1</v>
      </c>
      <c r="B2" s="10"/>
      <c r="C2" s="11"/>
      <c r="D2" s="11"/>
      <c r="E2" s="12"/>
      <c r="F2" s="13" t="s">
        <v>2</v>
      </c>
      <c r="G2" s="14"/>
      <c r="H2" s="14"/>
      <c r="I2" s="14"/>
      <c r="J2" s="14"/>
      <c r="K2" s="14"/>
      <c r="L2" s="14"/>
      <c r="M2" s="15"/>
    </row>
    <row r="3" spans="1:13">
      <c r="A3" s="16" t="s">
        <v>3</v>
      </c>
      <c r="B3" s="17" t="s">
        <v>4</v>
      </c>
      <c r="C3" s="18" t="s">
        <v>5</v>
      </c>
      <c r="D3" s="19"/>
      <c r="E3" s="20" t="s">
        <v>6</v>
      </c>
      <c r="F3" s="21"/>
      <c r="G3" s="22" t="s">
        <v>7</v>
      </c>
      <c r="H3" s="21"/>
      <c r="I3" s="21"/>
      <c r="J3" s="21"/>
      <c r="K3" s="23" t="s">
        <v>8</v>
      </c>
      <c r="L3" s="24"/>
      <c r="M3" s="25">
        <v>41544</v>
      </c>
    </row>
    <row r="4" spans="1:13">
      <c r="A4" s="26" t="s">
        <v>9</v>
      </c>
      <c r="B4" s="27" t="s">
        <v>10</v>
      </c>
      <c r="C4" s="28" t="s">
        <v>11</v>
      </c>
      <c r="D4" s="29"/>
      <c r="E4" s="30">
        <v>2013</v>
      </c>
      <c r="F4" s="11"/>
      <c r="G4" s="31" t="s">
        <v>12</v>
      </c>
      <c r="H4" s="11"/>
      <c r="I4" s="11"/>
      <c r="J4" s="11"/>
      <c r="K4" s="11"/>
      <c r="L4" s="11"/>
      <c r="M4" s="32"/>
    </row>
    <row r="5" spans="1:13">
      <c r="A5" s="26" t="s">
        <v>9</v>
      </c>
      <c r="B5" s="33"/>
      <c r="C5" s="34" t="s">
        <v>13</v>
      </c>
      <c r="D5" s="35"/>
      <c r="E5" s="36"/>
      <c r="F5" s="11"/>
      <c r="G5" s="31" t="s">
        <v>14</v>
      </c>
      <c r="H5" s="11"/>
      <c r="I5" s="11"/>
      <c r="J5" s="11"/>
      <c r="K5" s="11"/>
      <c r="L5" s="11"/>
      <c r="M5" s="32"/>
    </row>
    <row r="6" spans="1:13">
      <c r="A6" s="37" t="s">
        <v>15</v>
      </c>
      <c r="B6" s="3"/>
      <c r="C6" s="38"/>
      <c r="D6" s="3"/>
      <c r="E6" s="39"/>
      <c r="F6" s="3"/>
      <c r="G6" s="3"/>
      <c r="H6" s="3"/>
      <c r="I6" s="3"/>
      <c r="J6" s="3"/>
      <c r="K6" s="3"/>
      <c r="L6" s="3"/>
      <c r="M6" s="40"/>
    </row>
    <row r="7" spans="1:13" ht="15.75">
      <c r="A7" s="41" t="s">
        <v>16</v>
      </c>
      <c r="B7" s="11"/>
      <c r="C7" s="42"/>
      <c r="D7" s="11"/>
      <c r="E7" s="17"/>
      <c r="F7" s="11"/>
      <c r="G7" s="43"/>
      <c r="H7" s="43"/>
      <c r="I7" s="43"/>
      <c r="J7" s="43"/>
      <c r="K7" s="44"/>
      <c r="L7" s="43"/>
      <c r="M7" s="45"/>
    </row>
    <row r="8" spans="1:13">
      <c r="A8" s="41" t="s">
        <v>17</v>
      </c>
      <c r="B8" s="11"/>
      <c r="C8" s="11"/>
      <c r="D8" s="11"/>
      <c r="E8" s="17"/>
      <c r="F8" s="11"/>
      <c r="G8" s="11"/>
      <c r="H8" s="11"/>
      <c r="I8" s="11"/>
      <c r="J8" s="11"/>
      <c r="K8" s="11"/>
      <c r="L8" s="11"/>
      <c r="M8" s="32"/>
    </row>
    <row r="9" spans="1:13">
      <c r="A9" s="41" t="s">
        <v>18</v>
      </c>
      <c r="B9" s="11"/>
      <c r="C9" s="11"/>
      <c r="D9" s="11"/>
      <c r="E9" s="17"/>
      <c r="F9" s="11"/>
      <c r="G9" s="11"/>
      <c r="H9" s="11"/>
      <c r="I9" s="11"/>
      <c r="J9" s="11"/>
      <c r="K9" s="11"/>
      <c r="L9" s="11"/>
      <c r="M9" s="32"/>
    </row>
    <row r="10" spans="1:13">
      <c r="A10" s="46"/>
      <c r="B10" s="47"/>
      <c r="C10" s="11"/>
      <c r="D10" s="11"/>
      <c r="E10" s="17"/>
      <c r="F10" s="10"/>
      <c r="G10" s="10"/>
      <c r="H10" s="10"/>
      <c r="I10" s="10"/>
      <c r="J10" s="10"/>
      <c r="K10" s="10"/>
      <c r="L10" s="10"/>
      <c r="M10" s="48"/>
    </row>
    <row r="11" spans="1:13">
      <c r="A11" s="49"/>
      <c r="B11" s="50"/>
      <c r="C11" s="50"/>
      <c r="D11" s="51"/>
      <c r="E11" s="52"/>
      <c r="F11" s="53" t="s">
        <v>19</v>
      </c>
      <c r="G11" s="54"/>
      <c r="H11" s="54"/>
      <c r="I11" s="55"/>
      <c r="J11" s="56" t="s">
        <v>20</v>
      </c>
      <c r="K11" s="57"/>
      <c r="L11" s="57"/>
      <c r="M11" s="58"/>
    </row>
    <row r="12" spans="1:13">
      <c r="A12" s="59" t="s">
        <v>21</v>
      </c>
      <c r="B12" s="60"/>
      <c r="C12" s="60"/>
      <c r="D12" s="61"/>
      <c r="E12" s="62" t="s">
        <v>22</v>
      </c>
      <c r="F12" s="63" t="s">
        <v>23</v>
      </c>
      <c r="G12" s="64"/>
      <c r="H12" s="65" t="s">
        <v>24</v>
      </c>
      <c r="I12" s="64"/>
      <c r="J12" s="59" t="s">
        <v>23</v>
      </c>
      <c r="K12" s="64"/>
      <c r="L12" s="65" t="s">
        <v>24</v>
      </c>
      <c r="M12" s="61"/>
    </row>
    <row r="13" spans="1:13">
      <c r="A13" s="66" t="s">
        <v>25</v>
      </c>
      <c r="B13" s="67"/>
      <c r="C13" s="67"/>
      <c r="D13" s="68"/>
      <c r="E13" s="69" t="s">
        <v>26</v>
      </c>
      <c r="F13" s="70" t="s">
        <v>27</v>
      </c>
      <c r="G13" s="71"/>
      <c r="H13" s="72" t="s">
        <v>28</v>
      </c>
      <c r="I13" s="73"/>
      <c r="J13" s="66" t="s">
        <v>29</v>
      </c>
      <c r="K13" s="71"/>
      <c r="L13" s="72" t="s">
        <v>30</v>
      </c>
      <c r="M13" s="15"/>
    </row>
    <row r="14" spans="1:13">
      <c r="A14" s="1" t="s">
        <v>31</v>
      </c>
      <c r="B14" s="3"/>
      <c r="C14" s="3"/>
      <c r="D14" s="40"/>
      <c r="E14" s="17"/>
      <c r="F14" s="74"/>
      <c r="G14" s="11"/>
      <c r="H14" s="74"/>
      <c r="I14" s="11"/>
      <c r="J14" s="74"/>
      <c r="K14" s="11"/>
      <c r="L14" s="74"/>
      <c r="M14" s="75"/>
    </row>
    <row r="15" spans="1:13">
      <c r="A15" s="76" t="s">
        <v>32</v>
      </c>
      <c r="B15" s="11"/>
      <c r="C15" s="11"/>
      <c r="D15" s="32"/>
      <c r="E15" s="179">
        <v>1</v>
      </c>
      <c r="F15" s="78" t="s">
        <v>33</v>
      </c>
      <c r="G15" s="79">
        <f>ROUND('[1]R1 IS'!G15,0)</f>
        <v>2883537</v>
      </c>
      <c r="H15" s="80" t="s">
        <v>33</v>
      </c>
      <c r="I15" s="79">
        <f>[1]PY!G17</f>
        <v>2809617</v>
      </c>
      <c r="J15" s="80" t="s">
        <v>33</v>
      </c>
      <c r="K15" s="79">
        <f>ROUND('[1]R1 IS'!J15,0)</f>
        <v>8729466</v>
      </c>
      <c r="L15" s="80" t="s">
        <v>33</v>
      </c>
      <c r="M15" s="81">
        <f>[1]PY!K17</f>
        <v>8657234</v>
      </c>
    </row>
    <row r="16" spans="1:13">
      <c r="A16" s="76" t="s">
        <v>34</v>
      </c>
      <c r="B16" s="11"/>
      <c r="C16" s="11"/>
      <c r="D16" s="32"/>
      <c r="E16" s="179">
        <v>2</v>
      </c>
      <c r="F16" s="82"/>
      <c r="G16" s="79">
        <v>0</v>
      </c>
      <c r="H16" s="83"/>
      <c r="I16" s="79">
        <v>0</v>
      </c>
      <c r="J16" s="84"/>
      <c r="K16" s="79">
        <v>0</v>
      </c>
      <c r="L16" s="85"/>
      <c r="M16" s="81">
        <v>0</v>
      </c>
    </row>
    <row r="17" spans="1:13">
      <c r="A17" s="76" t="s">
        <v>35</v>
      </c>
      <c r="B17" s="11"/>
      <c r="C17" s="11"/>
      <c r="D17" s="32"/>
      <c r="E17" s="179">
        <v>3</v>
      </c>
      <c r="F17" s="82"/>
      <c r="G17" s="79">
        <v>0</v>
      </c>
      <c r="H17" s="83"/>
      <c r="I17" s="79">
        <v>0</v>
      </c>
      <c r="J17" s="84"/>
      <c r="K17" s="79">
        <v>0</v>
      </c>
      <c r="L17" s="84"/>
      <c r="M17" s="81">
        <v>0</v>
      </c>
    </row>
    <row r="18" spans="1:13">
      <c r="A18" s="76" t="s">
        <v>36</v>
      </c>
      <c r="B18" s="11"/>
      <c r="C18" s="11"/>
      <c r="D18" s="32"/>
      <c r="E18" s="179">
        <v>4</v>
      </c>
      <c r="F18" s="82"/>
      <c r="G18" s="79">
        <f>ROUND('[1]R1 IS'!G19,0)-1</f>
        <v>33356</v>
      </c>
      <c r="H18" s="82"/>
      <c r="I18" s="79">
        <f>[1]PY!G20</f>
        <v>68209</v>
      </c>
      <c r="J18" s="80"/>
      <c r="K18" s="79">
        <f>ROUND('[1]R1 IS'!J19,0)</f>
        <v>55031</v>
      </c>
      <c r="L18" s="80"/>
      <c r="M18" s="81">
        <f>[1]PY!K20</f>
        <v>165528</v>
      </c>
    </row>
    <row r="19" spans="1:13">
      <c r="A19" s="76" t="s">
        <v>37</v>
      </c>
      <c r="B19" s="11"/>
      <c r="C19" s="11"/>
      <c r="D19" s="32"/>
      <c r="E19" s="179">
        <v>5</v>
      </c>
      <c r="F19" s="82"/>
      <c r="G19" s="79">
        <v>0</v>
      </c>
      <c r="H19" s="83"/>
      <c r="I19" s="79">
        <v>0</v>
      </c>
      <c r="J19" s="84"/>
      <c r="K19" s="79">
        <v>0</v>
      </c>
      <c r="L19" s="84"/>
      <c r="M19" s="81">
        <v>0</v>
      </c>
    </row>
    <row r="20" spans="1:13">
      <c r="A20" s="76" t="s">
        <v>38</v>
      </c>
      <c r="B20" s="11"/>
      <c r="C20" s="11"/>
      <c r="D20" s="32"/>
      <c r="E20" s="179">
        <v>6</v>
      </c>
      <c r="F20" s="86"/>
      <c r="G20" s="79">
        <f>SUM(G15:G19)</f>
        <v>2916893</v>
      </c>
      <c r="H20" s="86"/>
      <c r="I20" s="79">
        <f>SUM(I15:I19)</f>
        <v>2877826</v>
      </c>
      <c r="J20" s="87"/>
      <c r="K20" s="79">
        <f>SUM(K15:K19)</f>
        <v>8784497</v>
      </c>
      <c r="L20" s="87"/>
      <c r="M20" s="81">
        <f>SUM(M15:M19)</f>
        <v>8822762</v>
      </c>
    </row>
    <row r="21" spans="1:13">
      <c r="A21" s="41" t="s">
        <v>39</v>
      </c>
      <c r="B21" s="11"/>
      <c r="C21" s="11"/>
      <c r="D21" s="32"/>
      <c r="E21" s="180"/>
      <c r="F21" s="89"/>
      <c r="G21" s="90"/>
      <c r="H21" s="89"/>
      <c r="I21" s="90"/>
      <c r="J21" s="89"/>
      <c r="K21" s="90"/>
      <c r="L21" s="89"/>
      <c r="M21" s="91"/>
    </row>
    <row r="22" spans="1:13">
      <c r="A22" s="76" t="s">
        <v>40</v>
      </c>
      <c r="B22" s="11"/>
      <c r="C22" s="11"/>
      <c r="D22" s="32"/>
      <c r="E22" s="178">
        <v>7</v>
      </c>
      <c r="F22" s="92"/>
      <c r="G22" s="79">
        <f>ROUND('[1]R1 IS'!G34,0)</f>
        <v>187320</v>
      </c>
      <c r="H22" s="92"/>
      <c r="I22" s="79">
        <f>[1]PY!G24</f>
        <v>180545</v>
      </c>
      <c r="J22" s="93"/>
      <c r="K22" s="79">
        <f>ROUND('[1]R1 IS'!J34,0)</f>
        <v>559252</v>
      </c>
      <c r="L22" s="93"/>
      <c r="M22" s="81">
        <f>[1]PY!K24</f>
        <v>534907</v>
      </c>
    </row>
    <row r="23" spans="1:13">
      <c r="A23" s="76" t="s">
        <v>41</v>
      </c>
      <c r="B23" s="11"/>
      <c r="C23" s="11"/>
      <c r="D23" s="32"/>
      <c r="E23" s="179">
        <v>8</v>
      </c>
      <c r="F23" s="86"/>
      <c r="G23" s="79">
        <f>ROUND('[1]R1 IS'!G40,0)</f>
        <v>220708</v>
      </c>
      <c r="H23" s="94"/>
      <c r="I23" s="79">
        <f>[1]PY!G25</f>
        <v>216324</v>
      </c>
      <c r="J23" s="87"/>
      <c r="K23" s="79">
        <f>ROUND('[1]R1 IS'!J40,0)-1</f>
        <v>645947</v>
      </c>
      <c r="L23" s="87"/>
      <c r="M23" s="81">
        <f>[1]PY!K25</f>
        <v>648886</v>
      </c>
    </row>
    <row r="24" spans="1:13">
      <c r="A24" s="76" t="s">
        <v>42</v>
      </c>
      <c r="B24" s="11"/>
      <c r="C24" s="11"/>
      <c r="D24" s="32"/>
      <c r="E24" s="179">
        <v>9</v>
      </c>
      <c r="F24" s="86"/>
      <c r="G24" s="79">
        <f>SUM(G22:G23)+1</f>
        <v>408029</v>
      </c>
      <c r="H24" s="94"/>
      <c r="I24" s="79">
        <f>SUM(I22:I23)</f>
        <v>396869</v>
      </c>
      <c r="J24" s="87"/>
      <c r="K24" s="79">
        <f>SUM(K22:K23)</f>
        <v>1205199</v>
      </c>
      <c r="L24" s="87"/>
      <c r="M24" s="81">
        <f>SUM(M22:M23)</f>
        <v>1183793</v>
      </c>
    </row>
    <row r="25" spans="1:13">
      <c r="A25" s="76" t="s">
        <v>43</v>
      </c>
      <c r="B25" s="11"/>
      <c r="C25" s="11"/>
      <c r="D25" s="32"/>
      <c r="E25" s="179">
        <v>10</v>
      </c>
      <c r="F25" s="86"/>
      <c r="G25" s="79">
        <f>ROUND('[1]R1 IS'!G51,0)</f>
        <v>66565</v>
      </c>
      <c r="H25" s="94"/>
      <c r="I25" s="79">
        <f>[1]PY!G27</f>
        <v>71185</v>
      </c>
      <c r="J25" s="87"/>
      <c r="K25" s="79">
        <f>ROUND('[1]R1 IS'!J51,0)</f>
        <v>197225</v>
      </c>
      <c r="L25" s="87"/>
      <c r="M25" s="81">
        <f>[1]PY!K27</f>
        <v>204331</v>
      </c>
    </row>
    <row r="26" spans="1:13">
      <c r="A26" s="76" t="s">
        <v>44</v>
      </c>
      <c r="B26" s="11"/>
      <c r="C26" s="11"/>
      <c r="D26" s="32"/>
      <c r="E26" s="179">
        <v>11</v>
      </c>
      <c r="F26" s="86"/>
      <c r="G26" s="79">
        <f>ROUND('[1]R1 IS'!G56,0)</f>
        <v>269123</v>
      </c>
      <c r="H26" s="94"/>
      <c r="I26" s="79">
        <f>[1]PY!G28</f>
        <v>262584</v>
      </c>
      <c r="J26" s="87"/>
      <c r="K26" s="79">
        <f>ROUND('[1]R1 IS'!J56,0)</f>
        <v>806090</v>
      </c>
      <c r="L26" s="87"/>
      <c r="M26" s="81">
        <f>[1]PY!K28</f>
        <v>811074</v>
      </c>
    </row>
    <row r="27" spans="1:13">
      <c r="A27" s="76" t="s">
        <v>45</v>
      </c>
      <c r="B27" s="11"/>
      <c r="C27" s="11"/>
      <c r="D27" s="32"/>
      <c r="E27" s="179">
        <v>12</v>
      </c>
      <c r="F27" s="86" t="s">
        <v>14</v>
      </c>
      <c r="G27" s="79">
        <f>SUM(G25:G26)</f>
        <v>335688</v>
      </c>
      <c r="H27" s="94"/>
      <c r="I27" s="79">
        <f>SUM(I25:I26)</f>
        <v>333769</v>
      </c>
      <c r="J27" s="87"/>
      <c r="K27" s="79">
        <f>SUM(K25:K26)</f>
        <v>1003315</v>
      </c>
      <c r="L27" s="87"/>
      <c r="M27" s="81">
        <f>SUM(M25:M26)</f>
        <v>1015405</v>
      </c>
    </row>
    <row r="28" spans="1:13">
      <c r="A28" s="76" t="s">
        <v>46</v>
      </c>
      <c r="B28" s="11"/>
      <c r="C28" s="11"/>
      <c r="D28" s="32"/>
      <c r="E28" s="179">
        <v>13</v>
      </c>
      <c r="F28" s="86"/>
      <c r="G28" s="79">
        <f>ROUND('[1]R1 IS'!G64,0)+1</f>
        <v>877793</v>
      </c>
      <c r="H28" s="94"/>
      <c r="I28" s="79">
        <f>[1]PY!G30</f>
        <v>872279</v>
      </c>
      <c r="J28" s="87"/>
      <c r="K28" s="79">
        <f>ROUND('[1]R1 IS'!J64,0)</f>
        <v>2625719</v>
      </c>
      <c r="L28" s="87"/>
      <c r="M28" s="81">
        <f>[1]PY!K30</f>
        <v>2664185</v>
      </c>
    </row>
    <row r="29" spans="1:13">
      <c r="A29" s="76" t="s">
        <v>47</v>
      </c>
      <c r="B29" s="11"/>
      <c r="C29" s="11"/>
      <c r="D29" s="32"/>
      <c r="E29" s="179">
        <v>14</v>
      </c>
      <c r="F29" s="86"/>
      <c r="G29" s="79">
        <f>ROUND('[1]R1 IS'!G70,0)</f>
        <v>219142</v>
      </c>
      <c r="H29" s="94"/>
      <c r="I29" s="79">
        <f>[1]PY!G31</f>
        <v>233698</v>
      </c>
      <c r="J29" s="87"/>
      <c r="K29" s="79">
        <f>ROUND('[1]R1 IS'!J70,0)</f>
        <v>673134</v>
      </c>
      <c r="L29" s="87"/>
      <c r="M29" s="81">
        <f>[1]PY!K31</f>
        <v>706143</v>
      </c>
    </row>
    <row r="30" spans="1:13">
      <c r="A30" s="76" t="s">
        <v>48</v>
      </c>
      <c r="B30" s="11"/>
      <c r="C30" s="11"/>
      <c r="D30" s="32"/>
      <c r="E30" s="179">
        <v>15</v>
      </c>
      <c r="F30" s="86" t="s">
        <v>14</v>
      </c>
      <c r="G30" s="79">
        <f>ROUND('[1]R1 IS'!G76,0)</f>
        <v>379202</v>
      </c>
      <c r="H30" s="94"/>
      <c r="I30" s="79">
        <f>[1]PY!G32</f>
        <v>335681</v>
      </c>
      <c r="J30" s="87"/>
      <c r="K30" s="79">
        <f>ROUND('[1]R1 IS'!J76,0)</f>
        <v>1085999</v>
      </c>
      <c r="L30" s="87"/>
      <c r="M30" s="81">
        <f>[1]PY!K32</f>
        <v>1036787</v>
      </c>
    </row>
    <row r="31" spans="1:13">
      <c r="A31" s="76" t="s">
        <v>49</v>
      </c>
      <c r="B31" s="11"/>
      <c r="C31" s="11"/>
      <c r="D31" s="32"/>
      <c r="E31" s="179">
        <v>16</v>
      </c>
      <c r="F31" s="86"/>
      <c r="G31" s="79">
        <f>G24+G27+SUM(G28:G30)</f>
        <v>2219854</v>
      </c>
      <c r="H31" s="94"/>
      <c r="I31" s="79">
        <f>I24+I27+SUM(I28:I30)</f>
        <v>2172296</v>
      </c>
      <c r="J31" s="87"/>
      <c r="K31" s="79">
        <f>K24+K27+SUM(K28:K30)</f>
        <v>6593366</v>
      </c>
      <c r="L31" s="87"/>
      <c r="M31" s="81">
        <f>M24+M27+SUM(M28:M30)</f>
        <v>6606313</v>
      </c>
    </row>
    <row r="32" spans="1:13">
      <c r="A32" s="41" t="s">
        <v>50</v>
      </c>
      <c r="B32" s="11"/>
      <c r="C32" s="11"/>
      <c r="D32" s="32"/>
      <c r="E32" s="180"/>
      <c r="F32" s="89"/>
      <c r="G32" s="90"/>
      <c r="H32" s="89"/>
      <c r="I32" s="90"/>
      <c r="J32" s="89"/>
      <c r="K32" s="90"/>
      <c r="L32" s="89"/>
      <c r="M32" s="91"/>
    </row>
    <row r="33" spans="1:13">
      <c r="A33" s="76" t="s">
        <v>51</v>
      </c>
      <c r="B33" s="11"/>
      <c r="C33" s="11"/>
      <c r="D33" s="32"/>
      <c r="E33" s="178">
        <v>17</v>
      </c>
      <c r="F33" s="92"/>
      <c r="G33" s="95">
        <f>G20-G31</f>
        <v>697039</v>
      </c>
      <c r="H33" s="92"/>
      <c r="I33" s="95">
        <f>I20-I31</f>
        <v>705530</v>
      </c>
      <c r="J33" s="93"/>
      <c r="K33" s="95">
        <f>K20-K31</f>
        <v>2191131</v>
      </c>
      <c r="L33" s="93"/>
      <c r="M33" s="96">
        <f>M20-M31</f>
        <v>2216449</v>
      </c>
    </row>
    <row r="34" spans="1:13">
      <c r="A34" s="76" t="s">
        <v>52</v>
      </c>
      <c r="B34" s="11"/>
      <c r="C34" s="11"/>
      <c r="D34" s="32"/>
      <c r="E34" s="179">
        <v>18</v>
      </c>
      <c r="F34" s="82"/>
      <c r="G34" s="79">
        <f>ROUND('[1]R1 IS'!G104,0)</f>
        <v>25824</v>
      </c>
      <c r="H34" s="82"/>
      <c r="I34" s="79">
        <f>[1]PY!G36</f>
        <v>24348</v>
      </c>
      <c r="J34" s="80"/>
      <c r="K34" s="79">
        <f>ROUND('[1]R1 IS'!J104,0)</f>
        <v>71964</v>
      </c>
      <c r="L34" s="80"/>
      <c r="M34" s="81">
        <f>[1]PY!K36</f>
        <v>72505</v>
      </c>
    </row>
    <row r="35" spans="1:13">
      <c r="A35" s="76" t="s">
        <v>53</v>
      </c>
      <c r="B35" s="11"/>
      <c r="C35" s="11"/>
      <c r="D35" s="32"/>
      <c r="E35" s="180"/>
      <c r="F35" s="89"/>
      <c r="G35" s="90"/>
      <c r="H35" s="89"/>
      <c r="I35" s="90"/>
      <c r="J35" s="89"/>
      <c r="K35" s="90"/>
      <c r="L35" s="89"/>
      <c r="M35" s="91"/>
    </row>
    <row r="36" spans="1:13">
      <c r="A36" s="76" t="s">
        <v>54</v>
      </c>
      <c r="B36" s="11"/>
      <c r="C36" s="11"/>
      <c r="D36" s="32"/>
      <c r="E36" s="178">
        <v>19</v>
      </c>
      <c r="F36" s="97"/>
      <c r="G36" s="79">
        <f>ROUND('[1]R1 IS'!G108,0)</f>
        <v>0</v>
      </c>
      <c r="H36" s="98"/>
      <c r="I36" s="99">
        <v>0</v>
      </c>
      <c r="J36" s="100"/>
      <c r="K36" s="79">
        <f>ROUND('[1]R1 IS'!J108,0)</f>
        <v>32776</v>
      </c>
      <c r="L36" s="101"/>
      <c r="M36" s="99">
        <v>0</v>
      </c>
    </row>
    <row r="37" spans="1:13">
      <c r="A37" s="76" t="s">
        <v>55</v>
      </c>
      <c r="B37" s="11"/>
      <c r="C37" s="11"/>
      <c r="D37" s="32"/>
      <c r="E37" s="179">
        <v>20</v>
      </c>
      <c r="F37" s="82"/>
      <c r="G37" s="79">
        <f>ROUND('[1]R1 IS'!G113,0)</f>
        <v>9158</v>
      </c>
      <c r="H37" s="86"/>
      <c r="I37" s="79">
        <f>[1]PY!G39</f>
        <v>-724</v>
      </c>
      <c r="J37" s="87"/>
      <c r="K37" s="79">
        <f>ROUND('[1]R1 IS'!J113,0)</f>
        <v>11803</v>
      </c>
      <c r="L37" s="80"/>
      <c r="M37" s="81">
        <f>[1]PY!K39</f>
        <v>-1477</v>
      </c>
    </row>
    <row r="38" spans="1:13">
      <c r="A38" s="76" t="s">
        <v>56</v>
      </c>
      <c r="B38" s="11"/>
      <c r="C38" s="11"/>
      <c r="D38" s="32"/>
      <c r="E38" s="179">
        <v>21</v>
      </c>
      <c r="F38" s="86"/>
      <c r="G38" s="79">
        <f>SUM(G36:G37)</f>
        <v>9158</v>
      </c>
      <c r="H38" s="86"/>
      <c r="I38" s="79">
        <f>SUM(I36:I37)</f>
        <v>-724</v>
      </c>
      <c r="J38" s="87"/>
      <c r="K38" s="79">
        <f>SUM(K36:K37)</f>
        <v>44579</v>
      </c>
      <c r="L38" s="87"/>
      <c r="M38" s="81">
        <f>SUM(M36:M37)</f>
        <v>-1477</v>
      </c>
    </row>
    <row r="39" spans="1:13">
      <c r="A39" s="76" t="s">
        <v>57</v>
      </c>
      <c r="B39" s="11"/>
      <c r="C39" s="11"/>
      <c r="D39" s="32"/>
      <c r="E39" s="179">
        <v>22</v>
      </c>
      <c r="F39" s="86"/>
      <c r="G39" s="79">
        <f>ROUND('[1]R1 IS'!G128,0)</f>
        <v>22543</v>
      </c>
      <c r="H39" s="86"/>
      <c r="I39" s="79">
        <f>[1]PY!G41</f>
        <v>22987</v>
      </c>
      <c r="J39" s="87"/>
      <c r="K39" s="79">
        <f>ROUND('[1]R1 IS'!J128,0)</f>
        <v>66963</v>
      </c>
      <c r="L39" s="87"/>
      <c r="M39" s="81">
        <f>[1]PY!K41</f>
        <v>68125</v>
      </c>
    </row>
    <row r="40" spans="1:13">
      <c r="A40" s="76" t="s">
        <v>58</v>
      </c>
      <c r="B40" s="11"/>
      <c r="C40" s="11"/>
      <c r="D40" s="32"/>
      <c r="E40" s="179">
        <v>23</v>
      </c>
      <c r="F40" s="86"/>
      <c r="G40" s="79">
        <f>G33+G34+G38-G39</f>
        <v>709478</v>
      </c>
      <c r="H40" s="86"/>
      <c r="I40" s="79">
        <f>I33+I34+I38-I39</f>
        <v>706167</v>
      </c>
      <c r="J40" s="87"/>
      <c r="K40" s="79">
        <f>K33+K34+K38-K39</f>
        <v>2240711</v>
      </c>
      <c r="L40" s="87"/>
      <c r="M40" s="81">
        <f>M33+M34+M38-M39</f>
        <v>2219352</v>
      </c>
    </row>
    <row r="41" spans="1:13">
      <c r="A41" s="41" t="s">
        <v>59</v>
      </c>
      <c r="B41" s="11"/>
      <c r="C41" s="11"/>
      <c r="D41" s="32"/>
      <c r="E41" s="180"/>
      <c r="F41" s="89"/>
      <c r="G41" s="90"/>
      <c r="H41" s="89"/>
      <c r="I41" s="90"/>
      <c r="J41" s="89"/>
      <c r="K41" s="90"/>
      <c r="L41" s="89"/>
      <c r="M41" s="91"/>
    </row>
    <row r="42" spans="1:13">
      <c r="A42" s="76" t="s">
        <v>60</v>
      </c>
      <c r="B42" s="11"/>
      <c r="C42" s="11"/>
      <c r="D42" s="32"/>
      <c r="E42" s="178">
        <v>24</v>
      </c>
      <c r="F42" s="97"/>
      <c r="G42" s="79">
        <f>ROUND('[1]R1 IS'!G138,0)</f>
        <v>14571</v>
      </c>
      <c r="H42" s="102"/>
      <c r="I42" s="79">
        <f>[1]PY!G44</f>
        <v>16583</v>
      </c>
      <c r="J42" s="103"/>
      <c r="K42" s="79">
        <f>ROUND('[1]R1 IS'!J138,0)</f>
        <v>46804</v>
      </c>
      <c r="L42" s="104"/>
      <c r="M42" s="81">
        <f>[1]PY!K44</f>
        <v>53030</v>
      </c>
    </row>
    <row r="43" spans="1:13">
      <c r="A43" s="76" t="s">
        <v>61</v>
      </c>
      <c r="B43" s="11"/>
      <c r="C43" s="11"/>
      <c r="D43" s="32"/>
      <c r="E43" s="179">
        <v>25</v>
      </c>
      <c r="F43" s="82"/>
      <c r="G43" s="79">
        <f>ROUND('[1]R1 IS'!G142,0)+1</f>
        <v>582</v>
      </c>
      <c r="H43" s="82"/>
      <c r="I43" s="79">
        <f>[1]PY!G45</f>
        <v>565</v>
      </c>
      <c r="J43" s="80"/>
      <c r="K43" s="79">
        <f>ROUND('[1]R1 IS'!J142,0)+1</f>
        <v>1850</v>
      </c>
      <c r="L43" s="80"/>
      <c r="M43" s="81">
        <f>[1]PY!K45</f>
        <v>1391</v>
      </c>
    </row>
    <row r="44" spans="1:13">
      <c r="A44" s="76" t="s">
        <v>62</v>
      </c>
      <c r="B44" s="11"/>
      <c r="C44" s="11"/>
      <c r="D44" s="32"/>
      <c r="E44" s="179">
        <v>26</v>
      </c>
      <c r="F44" s="82"/>
      <c r="G44" s="79">
        <f>ROUND('[1]R1 IS'!G144,0)</f>
        <v>0</v>
      </c>
      <c r="H44" s="82"/>
      <c r="I44" s="79">
        <f>[1]PY!G46</f>
        <v>-1333</v>
      </c>
      <c r="J44" s="80"/>
      <c r="K44" s="79">
        <f>ROUND('[1]R1 IS'!J144,0)</f>
        <v>0</v>
      </c>
      <c r="L44" s="80"/>
      <c r="M44" s="81">
        <f>[1]PY!K46</f>
        <v>-4000</v>
      </c>
    </row>
    <row r="45" spans="1:13">
      <c r="A45" s="76" t="s">
        <v>63</v>
      </c>
      <c r="B45" s="11"/>
      <c r="C45" s="11"/>
      <c r="D45" s="32"/>
      <c r="E45" s="179">
        <v>27</v>
      </c>
      <c r="F45" s="86"/>
      <c r="G45" s="79">
        <f>SUM(G42:G44)</f>
        <v>15153</v>
      </c>
      <c r="H45" s="94" t="s">
        <v>14</v>
      </c>
      <c r="I45" s="79">
        <f>SUM(I42:I44)</f>
        <v>15815</v>
      </c>
      <c r="J45" s="87"/>
      <c r="K45" s="79">
        <f>SUM(K42:K44)</f>
        <v>48654</v>
      </c>
      <c r="L45" s="87"/>
      <c r="M45" s="81">
        <f>SUM(M42:M44)</f>
        <v>50421</v>
      </c>
    </row>
    <row r="46" spans="1:13">
      <c r="A46" s="41" t="s">
        <v>50</v>
      </c>
      <c r="B46" s="11"/>
      <c r="C46" s="11"/>
      <c r="D46" s="32"/>
      <c r="E46" s="180"/>
      <c r="F46" s="89"/>
      <c r="G46" s="90"/>
      <c r="H46" s="89"/>
      <c r="I46" s="90"/>
      <c r="J46" s="89"/>
      <c r="K46" s="90"/>
      <c r="L46" s="89"/>
      <c r="M46" s="91"/>
    </row>
    <row r="47" spans="1:13">
      <c r="A47" s="76" t="s">
        <v>64</v>
      </c>
      <c r="B47" s="11"/>
      <c r="C47" s="11"/>
      <c r="D47" s="32"/>
      <c r="E47" s="178">
        <v>28</v>
      </c>
      <c r="F47" s="92"/>
      <c r="G47" s="95">
        <f>G40-G45</f>
        <v>694325</v>
      </c>
      <c r="H47" s="92"/>
      <c r="I47" s="95">
        <f>I40-I45</f>
        <v>690352</v>
      </c>
      <c r="J47" s="93"/>
      <c r="K47" s="95">
        <f>K40-K45</f>
        <v>2192057</v>
      </c>
      <c r="L47" s="93"/>
      <c r="M47" s="96">
        <f>M40-M45</f>
        <v>2168931</v>
      </c>
    </row>
    <row r="48" spans="1:13">
      <c r="A48" s="76" t="s">
        <v>65</v>
      </c>
      <c r="B48" s="11"/>
      <c r="C48" s="11"/>
      <c r="D48" s="32"/>
      <c r="E48" s="177">
        <v>29</v>
      </c>
      <c r="F48" s="108"/>
      <c r="G48" s="79">
        <v>0</v>
      </c>
      <c r="H48" s="109"/>
      <c r="I48" s="79">
        <v>0</v>
      </c>
      <c r="J48" s="110"/>
      <c r="K48" s="79">
        <f>G48</f>
        <v>0</v>
      </c>
      <c r="L48" s="110"/>
      <c r="M48" s="81">
        <v>0</v>
      </c>
    </row>
    <row r="49" spans="1:13">
      <c r="A49" s="76" t="s">
        <v>66</v>
      </c>
      <c r="B49" s="11"/>
      <c r="C49" s="11"/>
      <c r="D49" s="32"/>
      <c r="E49" s="178">
        <v>30</v>
      </c>
      <c r="F49" s="112" t="s">
        <v>33</v>
      </c>
      <c r="G49" s="79">
        <v>0</v>
      </c>
      <c r="H49" s="113" t="s">
        <v>33</v>
      </c>
      <c r="I49" s="79">
        <v>0</v>
      </c>
      <c r="J49" s="104" t="s">
        <v>33</v>
      </c>
      <c r="K49" s="79">
        <v>0</v>
      </c>
      <c r="L49" s="113" t="s">
        <v>33</v>
      </c>
      <c r="M49" s="81">
        <v>0</v>
      </c>
    </row>
    <row r="50" spans="1:13">
      <c r="A50" s="76" t="s">
        <v>67</v>
      </c>
      <c r="B50" s="11"/>
      <c r="C50" s="11"/>
      <c r="D50" s="32"/>
      <c r="E50" s="179">
        <v>31</v>
      </c>
      <c r="F50" s="86"/>
      <c r="G50" s="114">
        <f>G47-G48-G49</f>
        <v>694325</v>
      </c>
      <c r="H50" s="115"/>
      <c r="I50" s="114">
        <f>I47-I48-I49</f>
        <v>690352</v>
      </c>
      <c r="J50" s="87"/>
      <c r="K50" s="114">
        <f>K47-K48-K49</f>
        <v>2192057</v>
      </c>
      <c r="L50" s="115"/>
      <c r="M50" s="116">
        <f>M47-M48-M49</f>
        <v>2168931</v>
      </c>
    </row>
    <row r="51" spans="1:13">
      <c r="A51" s="76" t="s">
        <v>68</v>
      </c>
      <c r="B51" s="11"/>
      <c r="C51" s="11"/>
      <c r="D51" s="32"/>
      <c r="E51" s="179">
        <v>32</v>
      </c>
      <c r="F51" s="86"/>
      <c r="G51" s="79">
        <f>ROUND('[1]R1 IS'!G163,0)</f>
        <v>192263</v>
      </c>
      <c r="H51" s="115"/>
      <c r="I51" s="79">
        <f>[1]PY!G58</f>
        <v>76943</v>
      </c>
      <c r="J51" s="87"/>
      <c r="K51" s="79">
        <f>ROUND('[1]R1 IS'!J163,0)</f>
        <v>561793</v>
      </c>
      <c r="L51" s="115"/>
      <c r="M51" s="81">
        <f>[1]PY!K58</f>
        <v>415602</v>
      </c>
    </row>
    <row r="52" spans="1:13">
      <c r="A52" s="76" t="s">
        <v>69</v>
      </c>
      <c r="B52" s="11"/>
      <c r="C52" s="11"/>
      <c r="D52" s="32"/>
      <c r="E52" s="179">
        <v>33</v>
      </c>
      <c r="F52" s="86"/>
      <c r="G52" s="79">
        <f>ROUND('[1]R1 IS'!G168,0)-1</f>
        <v>55917</v>
      </c>
      <c r="H52" s="115"/>
      <c r="I52" s="79">
        <f>[1]PY!G59</f>
        <v>182499</v>
      </c>
      <c r="J52" s="87"/>
      <c r="K52" s="79">
        <f>ROUND('[1]R1 IS'!J168,0)</f>
        <v>227377</v>
      </c>
      <c r="L52" s="115"/>
      <c r="M52" s="81">
        <f>[1]PY!K59</f>
        <v>372375</v>
      </c>
    </row>
    <row r="53" spans="1:13">
      <c r="A53" s="76" t="s">
        <v>70</v>
      </c>
      <c r="B53" s="11"/>
      <c r="C53" s="11"/>
      <c r="D53" s="32"/>
      <c r="E53" s="179">
        <v>34</v>
      </c>
      <c r="F53" s="86"/>
      <c r="G53" s="114">
        <f>G50-G51-G52</f>
        <v>446145</v>
      </c>
      <c r="H53" s="115"/>
      <c r="I53" s="114">
        <f>I50-I51-I52</f>
        <v>430910</v>
      </c>
      <c r="J53" s="87"/>
      <c r="K53" s="114">
        <f>K50-K51-K52</f>
        <v>1402887</v>
      </c>
      <c r="L53" s="115"/>
      <c r="M53" s="116">
        <f>M50-M51-M52</f>
        <v>1380954</v>
      </c>
    </row>
    <row r="54" spans="1:13">
      <c r="A54" s="76" t="s">
        <v>71</v>
      </c>
      <c r="B54" s="11"/>
      <c r="C54" s="11"/>
      <c r="D54" s="32"/>
      <c r="E54" s="180"/>
      <c r="F54" s="89"/>
      <c r="G54" s="90"/>
      <c r="H54" s="89"/>
      <c r="I54" s="90"/>
      <c r="J54" s="89"/>
      <c r="K54" s="90"/>
      <c r="L54" s="89"/>
      <c r="M54" s="91"/>
    </row>
    <row r="55" spans="1:13">
      <c r="A55" s="76" t="s">
        <v>72</v>
      </c>
      <c r="B55" s="11"/>
      <c r="C55" s="11"/>
      <c r="D55" s="32"/>
      <c r="E55" s="178">
        <v>35</v>
      </c>
      <c r="F55" s="97"/>
      <c r="G55" s="79">
        <v>0</v>
      </c>
      <c r="H55" s="117"/>
      <c r="I55" s="79">
        <v>0</v>
      </c>
      <c r="J55" s="85"/>
      <c r="K55" s="79">
        <v>0</v>
      </c>
      <c r="L55" s="117"/>
      <c r="M55" s="81">
        <v>0</v>
      </c>
    </row>
    <row r="56" spans="1:13">
      <c r="A56" s="76" t="s">
        <v>73</v>
      </c>
      <c r="B56" s="11"/>
      <c r="C56" s="11"/>
      <c r="D56" s="32"/>
      <c r="E56" s="180"/>
      <c r="F56" s="89"/>
      <c r="G56" s="90"/>
      <c r="H56" s="89"/>
      <c r="I56" s="90"/>
      <c r="J56" s="89"/>
      <c r="K56" s="90"/>
      <c r="L56" s="89"/>
      <c r="M56" s="91"/>
    </row>
    <row r="57" spans="1:13">
      <c r="A57" s="76" t="s">
        <v>74</v>
      </c>
      <c r="B57" s="11"/>
      <c r="C57" s="11"/>
      <c r="D57" s="32"/>
      <c r="E57" s="178">
        <v>36</v>
      </c>
      <c r="F57" s="97"/>
      <c r="G57" s="79">
        <v>0</v>
      </c>
      <c r="H57" s="113"/>
      <c r="I57" s="79">
        <v>0</v>
      </c>
      <c r="J57" s="85"/>
      <c r="K57" s="79">
        <v>0</v>
      </c>
      <c r="L57" s="113"/>
      <c r="M57" s="81">
        <v>0</v>
      </c>
    </row>
    <row r="58" spans="1:13">
      <c r="A58" s="76" t="s">
        <v>75</v>
      </c>
      <c r="B58" s="11"/>
      <c r="C58" s="11"/>
      <c r="D58" s="32"/>
      <c r="E58" s="179">
        <v>37</v>
      </c>
      <c r="F58" s="86"/>
      <c r="G58" s="114">
        <f>G53+G55+G57</f>
        <v>446145</v>
      </c>
      <c r="H58" s="115"/>
      <c r="I58" s="114">
        <f>I53+I55+I57</f>
        <v>430910</v>
      </c>
      <c r="J58" s="87"/>
      <c r="K58" s="114">
        <f>K53+K55+K57</f>
        <v>1402887</v>
      </c>
      <c r="L58" s="115"/>
      <c r="M58" s="116">
        <f>M53+M55+M57</f>
        <v>1380954</v>
      </c>
    </row>
    <row r="59" spans="1:13">
      <c r="A59" s="76" t="s">
        <v>76</v>
      </c>
      <c r="B59" s="11"/>
      <c r="C59" s="11"/>
      <c r="D59" s="32"/>
      <c r="E59" s="179">
        <v>38</v>
      </c>
      <c r="F59" s="82"/>
      <c r="G59" s="79">
        <v>0</v>
      </c>
      <c r="H59" s="118"/>
      <c r="I59" s="79">
        <v>0</v>
      </c>
      <c r="J59" s="80"/>
      <c r="K59" s="79">
        <v>0</v>
      </c>
      <c r="L59" s="118"/>
      <c r="M59" s="81">
        <v>0</v>
      </c>
    </row>
    <row r="60" spans="1:13">
      <c r="A60" s="76" t="s">
        <v>77</v>
      </c>
      <c r="B60" s="11"/>
      <c r="C60" s="11"/>
      <c r="D60" s="32"/>
      <c r="E60" s="179">
        <v>39</v>
      </c>
      <c r="F60" s="82"/>
      <c r="G60" s="79">
        <v>0</v>
      </c>
      <c r="H60" s="118"/>
      <c r="I60" s="79">
        <v>0</v>
      </c>
      <c r="J60" s="80"/>
      <c r="K60" s="79">
        <v>0</v>
      </c>
      <c r="L60" s="118"/>
      <c r="M60" s="81">
        <v>0</v>
      </c>
    </row>
    <row r="61" spans="1:13">
      <c r="A61" s="76" t="s">
        <v>78</v>
      </c>
      <c r="B61" s="11"/>
      <c r="C61" s="11"/>
      <c r="D61" s="32"/>
      <c r="E61" s="179">
        <v>40</v>
      </c>
      <c r="F61" s="82" t="s">
        <v>14</v>
      </c>
      <c r="G61" s="79">
        <v>0</v>
      </c>
      <c r="H61" s="118"/>
      <c r="I61" s="79">
        <v>0</v>
      </c>
      <c r="J61" s="80"/>
      <c r="K61" s="79">
        <v>0</v>
      </c>
      <c r="L61" s="118"/>
      <c r="M61" s="81">
        <v>0</v>
      </c>
    </row>
    <row r="62" spans="1:13">
      <c r="A62" s="76" t="s">
        <v>79</v>
      </c>
      <c r="B62" s="11"/>
      <c r="C62" s="11"/>
      <c r="D62" s="32"/>
      <c r="E62" s="180"/>
      <c r="F62" s="89"/>
      <c r="G62" s="90"/>
      <c r="H62" s="89"/>
      <c r="I62" s="90"/>
      <c r="J62" s="89"/>
      <c r="K62" s="90"/>
      <c r="L62" s="89"/>
      <c r="M62" s="91"/>
    </row>
    <row r="63" spans="1:13">
      <c r="A63" s="76" t="s">
        <v>80</v>
      </c>
      <c r="B63" s="31"/>
      <c r="C63" s="11"/>
      <c r="D63" s="32"/>
      <c r="E63" s="178">
        <v>41</v>
      </c>
      <c r="F63" s="97"/>
      <c r="G63" s="79">
        <v>0</v>
      </c>
      <c r="H63" s="113"/>
      <c r="I63" s="79">
        <v>0</v>
      </c>
      <c r="J63" s="104"/>
      <c r="K63" s="79">
        <v>0</v>
      </c>
      <c r="L63" s="113"/>
      <c r="M63" s="81">
        <v>0</v>
      </c>
    </row>
    <row r="64" spans="1:13">
      <c r="A64" s="76" t="s">
        <v>81</v>
      </c>
      <c r="B64" s="11"/>
      <c r="C64" s="11"/>
      <c r="D64" s="32"/>
      <c r="E64" s="179">
        <v>42</v>
      </c>
      <c r="F64" s="86" t="s">
        <v>14</v>
      </c>
      <c r="G64" s="114">
        <f>G58-SUM(G59:G61)-G63</f>
        <v>446145</v>
      </c>
      <c r="H64" s="115"/>
      <c r="I64" s="114">
        <f>I58-SUM(I59:I61)-I63</f>
        <v>430910</v>
      </c>
      <c r="J64" s="87"/>
      <c r="K64" s="114">
        <f>K58-SUM(K59:K61)-K63</f>
        <v>1402887</v>
      </c>
      <c r="L64" s="115"/>
      <c r="M64" s="116">
        <f>M58-SUM(M59:M61)-M63</f>
        <v>1380954</v>
      </c>
    </row>
    <row r="65" spans="1:13">
      <c r="A65" s="76" t="s">
        <v>82</v>
      </c>
      <c r="B65" s="11"/>
      <c r="C65" s="11"/>
      <c r="D65" s="32"/>
      <c r="E65" s="179">
        <v>43</v>
      </c>
      <c r="F65" s="82"/>
      <c r="G65" s="114">
        <f>ROUND('[1]R1 IS'!G183,0)</f>
        <v>182558</v>
      </c>
      <c r="H65" s="118"/>
      <c r="I65" s="79">
        <f>[1]PY!G72</f>
        <v>178809</v>
      </c>
      <c r="J65" s="80"/>
      <c r="K65" s="79">
        <f>ROUND('[1]R1 IS'!J183,0)</f>
        <v>547696</v>
      </c>
      <c r="L65" s="118"/>
      <c r="M65" s="81">
        <f>[1]PY!K72</f>
        <v>536378</v>
      </c>
    </row>
    <row r="66" spans="1:13">
      <c r="A66" s="76" t="s">
        <v>83</v>
      </c>
      <c r="B66" s="11"/>
      <c r="C66" s="11"/>
      <c r="D66" s="32"/>
      <c r="E66" s="179">
        <v>44</v>
      </c>
      <c r="F66" s="78" t="s">
        <v>33</v>
      </c>
      <c r="G66" s="79">
        <v>0</v>
      </c>
      <c r="H66" s="118" t="s">
        <v>33</v>
      </c>
      <c r="I66" s="79">
        <v>0</v>
      </c>
      <c r="J66" s="80" t="s">
        <v>33</v>
      </c>
      <c r="K66" s="79">
        <v>0</v>
      </c>
      <c r="L66" s="118" t="s">
        <v>33</v>
      </c>
      <c r="M66" s="81">
        <v>0</v>
      </c>
    </row>
    <row r="67" spans="1:13" s="123" customFormat="1">
      <c r="A67" s="119" t="s">
        <v>84</v>
      </c>
      <c r="B67" s="120"/>
      <c r="C67" s="120"/>
      <c r="D67" s="187"/>
      <c r="E67" s="181"/>
      <c r="F67" s="121"/>
      <c r="G67" s="121"/>
      <c r="H67" s="121"/>
      <c r="I67" s="121"/>
      <c r="J67" s="121"/>
      <c r="K67" s="121"/>
      <c r="L67" s="121"/>
      <c r="M67" s="122"/>
    </row>
    <row r="68" spans="1:13" s="123" customFormat="1">
      <c r="A68" s="124" t="s">
        <v>85</v>
      </c>
      <c r="B68" s="120"/>
      <c r="C68" s="120"/>
      <c r="D68" s="187"/>
      <c r="E68" s="182">
        <v>45</v>
      </c>
      <c r="F68" s="92"/>
      <c r="G68" s="125">
        <f>G31/G20*100</f>
        <v>76.10337437814826</v>
      </c>
      <c r="H68" s="126"/>
      <c r="I68" s="125">
        <f>I31/I20*100</f>
        <v>75.483924323430244</v>
      </c>
      <c r="J68" s="127"/>
      <c r="K68" s="125">
        <f>K31/K20*100</f>
        <v>75.056841615404963</v>
      </c>
      <c r="L68" s="126"/>
      <c r="M68" s="128">
        <f>M31/M20*100</f>
        <v>74.878059727781391</v>
      </c>
    </row>
    <row r="69" spans="1:13" s="123" customFormat="1">
      <c r="A69" s="124" t="s">
        <v>86</v>
      </c>
      <c r="B69" s="120"/>
      <c r="C69" s="120"/>
      <c r="D69" s="187"/>
      <c r="E69" s="183">
        <v>46</v>
      </c>
      <c r="F69" s="86"/>
      <c r="G69" s="129">
        <f>(G24+G27)/G20*100</f>
        <v>25.496890012763579</v>
      </c>
      <c r="H69" s="130"/>
      <c r="I69" s="129">
        <f>(I24+I27)/I20*100</f>
        <v>25.388539821379052</v>
      </c>
      <c r="J69" s="131"/>
      <c r="K69" s="129">
        <f>(K24+K27)/K20*100</f>
        <v>25.141041086359301</v>
      </c>
      <c r="L69" s="130"/>
      <c r="M69" s="132">
        <f>(M24+M27)/M20*100</f>
        <v>24.926411933133867</v>
      </c>
    </row>
    <row r="70" spans="1:13" s="123" customFormat="1">
      <c r="A70" s="188" t="s">
        <v>87</v>
      </c>
      <c r="B70" s="189"/>
      <c r="C70" s="189"/>
      <c r="D70" s="190"/>
      <c r="E70" s="184">
        <v>47</v>
      </c>
      <c r="F70" s="133"/>
      <c r="G70" s="134">
        <f>(G28+G29)/G20*100</f>
        <v>37.606281752536006</v>
      </c>
      <c r="H70" s="135"/>
      <c r="I70" s="134">
        <f>(I28+I29)/I20*100</f>
        <v>38.430989225894827</v>
      </c>
      <c r="J70" s="136"/>
      <c r="K70" s="134">
        <f>(K28+K29)/K20*100</f>
        <v>37.553123417311198</v>
      </c>
      <c r="L70" s="135"/>
      <c r="M70" s="137">
        <f>(M28+M29)/M20*100</f>
        <v>38.200373080448053</v>
      </c>
    </row>
    <row r="71" spans="1:13">
      <c r="A71" s="185"/>
      <c r="B71" s="10"/>
      <c r="C71" s="10"/>
      <c r="D71" s="186"/>
      <c r="E71" s="17"/>
      <c r="F71" s="11"/>
      <c r="G71" s="11"/>
      <c r="H71" s="11"/>
      <c r="I71" s="11"/>
      <c r="J71" s="11"/>
      <c r="K71" s="11"/>
      <c r="L71" s="11"/>
      <c r="M71" s="32"/>
    </row>
    <row r="72" spans="1:13">
      <c r="A72" s="76" t="s">
        <v>88</v>
      </c>
      <c r="B72" s="11"/>
      <c r="C72" s="11"/>
      <c r="D72" s="11"/>
      <c r="E72" s="88"/>
      <c r="F72" s="89"/>
      <c r="G72" s="90"/>
      <c r="H72" s="89"/>
      <c r="I72" s="90"/>
      <c r="J72" s="89"/>
      <c r="K72" s="90"/>
      <c r="L72" s="89"/>
      <c r="M72" s="91"/>
    </row>
    <row r="73" spans="1:13">
      <c r="A73" s="76" t="s">
        <v>89</v>
      </c>
      <c r="B73" s="11"/>
      <c r="C73" s="11"/>
      <c r="D73" s="11"/>
      <c r="E73" s="77">
        <v>48</v>
      </c>
      <c r="F73" s="138" t="s">
        <v>33</v>
      </c>
      <c r="G73" s="114">
        <f>G33</f>
        <v>697039</v>
      </c>
      <c r="H73" s="139" t="s">
        <v>33</v>
      </c>
      <c r="I73" s="114">
        <f>I33</f>
        <v>705530</v>
      </c>
      <c r="J73" s="87" t="s">
        <v>33</v>
      </c>
      <c r="K73" s="114">
        <f>K33</f>
        <v>2191131</v>
      </c>
      <c r="L73" s="139" t="s">
        <v>33</v>
      </c>
      <c r="M73" s="116">
        <f>M33</f>
        <v>2216449</v>
      </c>
    </row>
    <row r="74" spans="1:13">
      <c r="A74" s="76" t="s">
        <v>90</v>
      </c>
      <c r="B74" s="11"/>
      <c r="C74" s="11"/>
      <c r="D74" s="11"/>
      <c r="E74" s="77">
        <v>49</v>
      </c>
      <c r="F74" s="86" t="s">
        <v>14</v>
      </c>
      <c r="G74" s="114">
        <f>-G51</f>
        <v>-192263</v>
      </c>
      <c r="H74" s="139"/>
      <c r="I74" s="114">
        <f>-I51</f>
        <v>-76943</v>
      </c>
      <c r="J74" s="87"/>
      <c r="K74" s="114">
        <f>-K51</f>
        <v>-561793</v>
      </c>
      <c r="L74" s="139"/>
      <c r="M74" s="116">
        <f>-M51</f>
        <v>-415602</v>
      </c>
    </row>
    <row r="75" spans="1:13">
      <c r="A75" s="76" t="s">
        <v>91</v>
      </c>
      <c r="B75" s="11"/>
      <c r="C75" s="11"/>
      <c r="D75" s="11"/>
      <c r="E75" s="77">
        <v>50</v>
      </c>
      <c r="F75" s="86"/>
      <c r="G75" s="114">
        <f>-G52</f>
        <v>-55917</v>
      </c>
      <c r="H75" s="139"/>
      <c r="I75" s="114">
        <f>-I52</f>
        <v>-182499</v>
      </c>
      <c r="J75" s="87"/>
      <c r="K75" s="114">
        <f>-K52</f>
        <v>-227377</v>
      </c>
      <c r="L75" s="139"/>
      <c r="M75" s="116">
        <f>-M52</f>
        <v>-372375</v>
      </c>
    </row>
    <row r="76" spans="1:13">
      <c r="A76" s="76" t="s">
        <v>92</v>
      </c>
      <c r="B76" s="11"/>
      <c r="C76" s="11"/>
      <c r="D76" s="11"/>
      <c r="E76" s="77">
        <v>51</v>
      </c>
      <c r="F76" s="140"/>
      <c r="G76" s="79">
        <f>ROUND('[1]R1 IS'!G191,0)</f>
        <v>-7594</v>
      </c>
      <c r="H76" s="141"/>
      <c r="I76" s="79">
        <f>[1]PY!G83</f>
        <v>-8537</v>
      </c>
      <c r="J76" s="80"/>
      <c r="K76" s="79">
        <f>ROUND('[1]R1 IS'!J191,0)</f>
        <v>-25389</v>
      </c>
      <c r="L76" s="141"/>
      <c r="M76" s="81">
        <f>[1]PY!K83</f>
        <v>-27730</v>
      </c>
    </row>
    <row r="77" spans="1:13">
      <c r="A77" s="76" t="s">
        <v>93</v>
      </c>
      <c r="B77" s="11"/>
      <c r="C77" s="11"/>
      <c r="D77" s="11"/>
      <c r="E77" s="77">
        <v>52</v>
      </c>
      <c r="F77" s="140"/>
      <c r="G77" s="79">
        <f>ROUND('[1]R1 IS'!G193,0)</f>
        <v>3832</v>
      </c>
      <c r="H77" s="141"/>
      <c r="I77" s="79">
        <f>[1]PY!G84</f>
        <v>4259</v>
      </c>
      <c r="J77" s="80"/>
      <c r="K77" s="79">
        <f>ROUND('[1]R1 IS'!J193,0)-1</f>
        <v>12908</v>
      </c>
      <c r="L77" s="141"/>
      <c r="M77" s="81">
        <f>[1]PY!K84</f>
        <v>12326</v>
      </c>
    </row>
    <row r="78" spans="1:13">
      <c r="A78" s="105" t="s">
        <v>94</v>
      </c>
      <c r="B78" s="106"/>
      <c r="C78" s="106"/>
      <c r="D78" s="106"/>
      <c r="E78" s="107">
        <v>53</v>
      </c>
      <c r="F78" s="191" t="s">
        <v>33</v>
      </c>
      <c r="G78" s="142">
        <f>G73+SUM(G74:G77)</f>
        <v>445097</v>
      </c>
      <c r="H78" s="192" t="s">
        <v>33</v>
      </c>
      <c r="I78" s="142">
        <f>I73+SUM(I74:I77)</f>
        <v>441810</v>
      </c>
      <c r="J78" s="193" t="s">
        <v>33</v>
      </c>
      <c r="K78" s="142">
        <f>K73+SUM(K74:K77)</f>
        <v>1389480</v>
      </c>
      <c r="L78" s="192" t="s">
        <v>33</v>
      </c>
      <c r="M78" s="194">
        <f>M73+SUM(M74:M77)</f>
        <v>1413068</v>
      </c>
    </row>
    <row r="79" spans="1:13">
      <c r="A79" s="1" t="s">
        <v>95</v>
      </c>
      <c r="B79" s="3"/>
      <c r="C79" s="3"/>
      <c r="D79" s="3"/>
      <c r="E79" s="195" t="s">
        <v>96</v>
      </c>
      <c r="F79" s="6"/>
      <c r="G79" s="6"/>
      <c r="H79" s="6"/>
      <c r="I79" s="6"/>
      <c r="J79" s="6"/>
      <c r="K79" s="6"/>
      <c r="L79" s="6"/>
      <c r="M79" s="7"/>
    </row>
    <row r="80" spans="1:13">
      <c r="A80" s="76" t="s">
        <v>14</v>
      </c>
      <c r="B80" s="11"/>
      <c r="C80" s="11"/>
      <c r="D80" s="11"/>
      <c r="E80" s="107"/>
      <c r="F80" s="106"/>
      <c r="G80" s="106"/>
      <c r="H80" s="142"/>
      <c r="I80" s="106"/>
      <c r="J80" s="142"/>
      <c r="K80" s="106"/>
      <c r="L80" s="142"/>
      <c r="M80" s="111"/>
    </row>
    <row r="81" spans="1:13">
      <c r="A81" s="143" t="s">
        <v>97</v>
      </c>
      <c r="B81" s="144"/>
      <c r="C81" s="144"/>
      <c r="D81" s="144"/>
      <c r="E81" s="144"/>
      <c r="F81" s="144"/>
      <c r="G81" s="144"/>
      <c r="H81" s="144"/>
      <c r="I81" s="144"/>
      <c r="J81" s="144"/>
      <c r="K81" s="144"/>
      <c r="L81" s="144"/>
      <c r="M81" s="145"/>
    </row>
    <row r="82" spans="1:13" ht="24.75" customHeight="1">
      <c r="A82" s="146" t="s">
        <v>98</v>
      </c>
      <c r="B82" s="147"/>
      <c r="C82" s="147"/>
      <c r="D82" s="147"/>
      <c r="E82" s="147"/>
      <c r="F82" s="147"/>
      <c r="G82" s="147"/>
      <c r="H82" s="147"/>
      <c r="I82" s="147"/>
      <c r="J82" s="147"/>
      <c r="K82" s="147"/>
      <c r="L82" s="147"/>
      <c r="M82" s="148"/>
    </row>
    <row r="83" spans="1:13" ht="118.5" customHeight="1">
      <c r="A83" s="149" t="s">
        <v>99</v>
      </c>
      <c r="B83" s="150"/>
      <c r="C83" s="150"/>
      <c r="D83" s="150"/>
      <c r="E83" s="150"/>
      <c r="F83" s="150"/>
      <c r="G83" s="150"/>
      <c r="H83" s="150"/>
      <c r="I83" s="150"/>
      <c r="J83" s="150"/>
      <c r="K83" s="150"/>
      <c r="L83" s="150"/>
      <c r="M83" s="151"/>
    </row>
    <row r="84" spans="1:13" ht="15" customHeight="1">
      <c r="A84" s="143" t="s">
        <v>100</v>
      </c>
      <c r="B84" s="144"/>
      <c r="C84" s="144"/>
      <c r="D84" s="144"/>
      <c r="E84" s="144"/>
      <c r="F84" s="144"/>
      <c r="G84" s="144"/>
      <c r="H84" s="144"/>
      <c r="I84" s="144"/>
      <c r="J84" s="144"/>
      <c r="K84" s="144"/>
      <c r="L84" s="144"/>
      <c r="M84" s="145"/>
    </row>
    <row r="85" spans="1:13" ht="40.5" customHeight="1">
      <c r="A85" s="146" t="s">
        <v>101</v>
      </c>
      <c r="B85" s="147"/>
      <c r="C85" s="147"/>
      <c r="D85" s="147"/>
      <c r="E85" s="147"/>
      <c r="F85" s="147"/>
      <c r="G85" s="147"/>
      <c r="H85" s="147"/>
      <c r="I85" s="147"/>
      <c r="J85" s="147"/>
      <c r="K85" s="147"/>
      <c r="L85" s="147"/>
      <c r="M85" s="148"/>
    </row>
    <row r="86" spans="1:13">
      <c r="A86" s="152"/>
      <c r="C86" s="153"/>
      <c r="D86" s="28"/>
      <c r="E86" s="153"/>
      <c r="F86" s="154"/>
      <c r="G86" s="154"/>
      <c r="H86" s="153"/>
      <c r="I86" s="154"/>
      <c r="J86" s="154"/>
      <c r="K86" s="154"/>
      <c r="L86" s="154"/>
      <c r="M86" s="155"/>
    </row>
    <row r="87" spans="1:13">
      <c r="A87" s="156" t="s">
        <v>102</v>
      </c>
      <c r="B87" s="70" t="s">
        <v>103</v>
      </c>
      <c r="C87" s="70"/>
      <c r="D87" s="31"/>
      <c r="E87" s="157"/>
      <c r="F87" s="158"/>
      <c r="G87" s="158"/>
      <c r="H87" s="31"/>
      <c r="I87" s="31"/>
      <c r="J87" s="159"/>
      <c r="K87" s="31"/>
      <c r="L87" s="159"/>
      <c r="M87" s="160"/>
    </row>
    <row r="88" spans="1:13">
      <c r="A88" s="161"/>
      <c r="B88" s="162"/>
      <c r="C88" s="162"/>
      <c r="D88" s="158"/>
      <c r="E88" s="158"/>
      <c r="F88" s="158"/>
      <c r="G88" s="158"/>
      <c r="H88" s="158"/>
      <c r="I88" s="158"/>
      <c r="J88" s="158"/>
      <c r="K88" s="158"/>
      <c r="L88" s="158"/>
      <c r="M88" s="163"/>
    </row>
    <row r="89" spans="1:13">
      <c r="A89" s="156" t="s">
        <v>104</v>
      </c>
      <c r="B89" s="70" t="s">
        <v>105</v>
      </c>
      <c r="C89" s="70"/>
      <c r="D89" s="31"/>
      <c r="E89" s="28"/>
      <c r="F89" s="31"/>
      <c r="G89" s="31"/>
      <c r="H89" s="31"/>
      <c r="I89" s="31"/>
      <c r="J89" s="31"/>
      <c r="K89" s="31"/>
      <c r="L89" s="31"/>
      <c r="M89" s="160"/>
    </row>
    <row r="90" spans="1:13">
      <c r="A90" s="156"/>
      <c r="B90" s="31"/>
      <c r="C90" s="31"/>
      <c r="D90" s="31"/>
      <c r="E90" s="28"/>
      <c r="F90" s="31"/>
      <c r="G90" s="31"/>
      <c r="H90" s="31"/>
      <c r="I90" s="31"/>
      <c r="J90" s="31"/>
      <c r="K90" s="31"/>
      <c r="L90" s="31"/>
      <c r="M90" s="160"/>
    </row>
    <row r="91" spans="1:13" ht="12.75" customHeight="1">
      <c r="A91" s="156" t="s">
        <v>106</v>
      </c>
      <c r="B91" s="164">
        <v>41575</v>
      </c>
      <c r="C91" s="70"/>
      <c r="D91" s="165"/>
      <c r="E91" s="165"/>
      <c r="F91" s="166" t="s">
        <v>107</v>
      </c>
      <c r="G91" s="167" t="s">
        <v>108</v>
      </c>
      <c r="H91" s="167"/>
      <c r="I91" s="167"/>
      <c r="J91" s="158"/>
      <c r="K91" s="168" t="s">
        <v>109</v>
      </c>
      <c r="L91" s="168"/>
      <c r="M91" s="169" t="s">
        <v>110</v>
      </c>
    </row>
    <row r="92" spans="1:13">
      <c r="A92" s="76"/>
      <c r="B92" s="31"/>
      <c r="C92" s="31"/>
      <c r="D92" s="31"/>
      <c r="E92" s="28"/>
      <c r="F92" s="31"/>
      <c r="G92" s="31"/>
      <c r="H92" s="31"/>
      <c r="I92" s="153"/>
      <c r="J92" s="153"/>
      <c r="K92" s="153"/>
      <c r="L92" s="31"/>
      <c r="M92" s="160"/>
    </row>
    <row r="93" spans="1:13">
      <c r="A93" s="76"/>
      <c r="B93" s="31"/>
      <c r="C93" s="31"/>
      <c r="D93" s="31"/>
      <c r="E93" s="28"/>
      <c r="F93" s="31"/>
      <c r="G93" s="31"/>
      <c r="H93" s="31"/>
      <c r="I93" s="31"/>
      <c r="J93" s="31"/>
      <c r="K93" s="31"/>
      <c r="L93" s="31"/>
      <c r="M93" s="160"/>
    </row>
    <row r="94" spans="1:13">
      <c r="A94" s="76"/>
      <c r="B94" s="31"/>
      <c r="C94" s="31"/>
      <c r="D94" s="31"/>
      <c r="E94" s="28"/>
      <c r="F94" s="31"/>
      <c r="G94" s="31"/>
      <c r="H94" s="31"/>
      <c r="I94" s="153"/>
      <c r="J94" s="153"/>
      <c r="K94" s="153"/>
      <c r="L94" s="31"/>
      <c r="M94" s="160"/>
    </row>
    <row r="95" spans="1:13">
      <c r="A95" s="76"/>
      <c r="B95" s="31"/>
      <c r="C95" s="31"/>
      <c r="D95" s="31"/>
      <c r="E95" s="28"/>
      <c r="F95" s="31"/>
      <c r="G95" s="31" t="s">
        <v>14</v>
      </c>
      <c r="H95" s="31"/>
      <c r="I95" s="31"/>
      <c r="J95" s="31"/>
      <c r="K95" s="31"/>
      <c r="L95" s="31"/>
      <c r="M95" s="160"/>
    </row>
    <row r="96" spans="1:13">
      <c r="A96" s="76" t="s">
        <v>14</v>
      </c>
      <c r="B96" s="31"/>
      <c r="C96" s="31"/>
      <c r="D96" s="31"/>
      <c r="E96" s="28"/>
      <c r="F96" s="31"/>
      <c r="G96" s="31"/>
      <c r="H96" s="31"/>
      <c r="I96" s="31"/>
      <c r="J96" s="31"/>
      <c r="K96" s="31"/>
      <c r="L96" s="31"/>
      <c r="M96" s="160"/>
    </row>
    <row r="97" spans="1:13">
      <c r="A97" s="76" t="s">
        <v>14</v>
      </c>
      <c r="B97" s="31"/>
      <c r="C97" s="31"/>
      <c r="D97" s="31"/>
      <c r="E97" s="28"/>
      <c r="F97" s="31"/>
      <c r="G97" s="31"/>
      <c r="H97" s="31"/>
      <c r="I97" s="170"/>
      <c r="J97" s="170"/>
      <c r="K97" s="170"/>
      <c r="L97" s="31"/>
      <c r="M97" s="160"/>
    </row>
    <row r="98" spans="1:13">
      <c r="A98" s="105"/>
      <c r="B98" s="171"/>
      <c r="C98" s="171"/>
      <c r="D98" s="171"/>
      <c r="E98" s="172"/>
      <c r="F98" s="171"/>
      <c r="G98" s="171"/>
      <c r="H98" s="171"/>
      <c r="I98" s="173"/>
      <c r="J98" s="174"/>
      <c r="K98" s="174"/>
      <c r="L98" s="171"/>
      <c r="M98" s="175"/>
    </row>
  </sheetData>
  <sheetProtection formatCells="0" formatColumns="0" formatRows="0"/>
  <protectedRanges>
    <protectedRange sqref="E4:E5" name="Year"/>
    <protectedRange sqref="C5" name="Quarter"/>
    <protectedRange sqref="B87 C86" name="Officer"/>
    <protectedRange sqref="G76:H77 J76:L77" name="Lease"/>
    <protectedRange sqref="G42:H44 J42:L44" name="IntExp"/>
    <protectedRange sqref="G39:H39 J39:L39" name="MiscDed"/>
    <protectedRange sqref="G37:H37 J37:L37 G36:M36" name="IncAffil"/>
    <protectedRange sqref="G34:H34 J34:L34" name="OthInc"/>
    <protectedRange sqref="G28:H30 J28:L30" name="Trans GA"/>
    <protectedRange sqref="G25:H26 J25:L26" name="Equipment"/>
    <protectedRange sqref="G22:H23 J22:L23" name="Way"/>
    <protectedRange sqref="I22:I23 I25:I26 I28:I30 I34 I37 I42:I44 I51:I52 I65 I76:I77 G15:M20 M22:M23 M25:M26 M28:M30 M34 M37 M39 M42:M44 M51:M52 M65 M76:M77 I39" name="Revenue"/>
    <protectedRange sqref="G48:M48" name="OthDed"/>
    <protectedRange sqref="G49:M49" name="Unusual"/>
    <protectedRange sqref="G51:H52 J51:L52" name="Taxes"/>
    <protectedRange sqref="G55:M55" name="DiscoInc"/>
    <protectedRange sqref="G57:M57" name="DiscoGain"/>
    <protectedRange sqref="G59:M61" name="Extraordinary"/>
    <protectedRange sqref="G63:M63" name="CumEff"/>
    <protectedRange sqref="G65:H65 G66:M66 J65:L65" name="Dividends"/>
    <protectedRange sqref="I92:K92" name="Signator"/>
    <protectedRange sqref="I94:K94" name="Phone"/>
    <protectedRange sqref="I97:K97" name="Date"/>
  </protectedRanges>
  <mergeCells count="26">
    <mergeCell ref="B87:C87"/>
    <mergeCell ref="B89:C89"/>
    <mergeCell ref="B91:C91"/>
    <mergeCell ref="G91:I91"/>
    <mergeCell ref="K91:L91"/>
    <mergeCell ref="E79:M79"/>
    <mergeCell ref="A81:M81"/>
    <mergeCell ref="A82:M82"/>
    <mergeCell ref="A83:M83"/>
    <mergeCell ref="A84:M84"/>
    <mergeCell ref="A85:M85"/>
    <mergeCell ref="A13:D13"/>
    <mergeCell ref="F13:G13"/>
    <mergeCell ref="H13:I13"/>
    <mergeCell ref="J13:K13"/>
    <mergeCell ref="L13:M13"/>
    <mergeCell ref="F1:M1"/>
    <mergeCell ref="F2:M2"/>
    <mergeCell ref="E4:E5"/>
    <mergeCell ref="F11:I11"/>
    <mergeCell ref="J11:M11"/>
    <mergeCell ref="A12:D12"/>
    <mergeCell ref="F12:G12"/>
    <mergeCell ref="H12:I12"/>
    <mergeCell ref="J12:K12"/>
    <mergeCell ref="L12:M12"/>
  </mergeCells>
  <printOptions horizontalCentered="1"/>
  <pageMargins left="0.5" right="0.5" top="0.5" bottom="0.5" header="0.5" footer="0.5"/>
  <pageSetup scale="72" fitToHeight="0" orientation="portrait" r:id="rId1"/>
  <headerFooter alignWithMargins="0"/>
  <rowBreaks count="1" manualBreakCount="1">
    <brk id="78"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RE&amp;I</vt:lpstr>
      <vt:lpstr>'RE&amp;I'!Print_Area</vt:lpstr>
    </vt:vector>
  </TitlesOfParts>
  <Company>CSX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s0730</dc:creator>
  <cp:lastModifiedBy>s0730</cp:lastModifiedBy>
  <cp:lastPrinted>2013-10-28T19:54:54Z</cp:lastPrinted>
  <dcterms:created xsi:type="dcterms:W3CDTF">2013-10-28T19:48:18Z</dcterms:created>
  <dcterms:modified xsi:type="dcterms:W3CDTF">2013-10-28T20:20:51Z</dcterms:modified>
</cp:coreProperties>
</file>