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8\Q4 2018\"/>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 localSheetId="0">'[2]Paducah&amp;Louisville'!#REF!</definedName>
    <definedName name="\0">'[2]Paducah&amp;Louisville'!#REF!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'[2]Paducah&amp;Louisville'!#REF!</definedName>
    <definedName name="\J" localSheetId="0">#REF!</definedName>
    <definedName name="\J">#REF!</definedName>
    <definedName name="\K" localSheetId="0">#REF!</definedName>
    <definedName name="\K">#REF!</definedName>
    <definedName name="\L" localSheetId="0">#REF!</definedName>
    <definedName name="\L">#REF!</definedName>
    <definedName name="\M">'[2]Paducah&amp;Louisville'!#REF!</definedName>
    <definedName name="\N" localSheetId="0">#REF!</definedName>
    <definedName name="\N">#REF!</definedName>
    <definedName name="\O" localSheetId="0">#REF!</definedName>
    <definedName name="\O">#REF!</definedName>
    <definedName name="\P">'[2]Paducah&amp;Louisville'!#REF!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TDF" localSheetId="0">#REF!</definedName>
    <definedName name="\TDF">#REF!</definedName>
    <definedName name="\U" localSheetId="0">#REF!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 localSheetId="0">#REF!</definedName>
    <definedName name="__ALL1">#REF!</definedName>
    <definedName name="__ALL2" localSheetId="0">#REF!</definedName>
    <definedName name="__ALL2">#REF!</definedName>
    <definedName name="__Aug05" localSheetId="0">#N/A</definedName>
    <definedName name="__Aug05">#N/A</definedName>
    <definedName name="__Jan06" localSheetId="0">#N/A</definedName>
    <definedName name="__Jan06">#N/A</definedName>
    <definedName name="_13SEGMENTS_YTD" localSheetId="0">#REF!</definedName>
    <definedName name="_13SEGMENTS_YTD">#REF!</definedName>
    <definedName name="_4AVG_DEBT" localSheetId="0">#REF!</definedName>
    <definedName name="_4AVG_DEBT">#REF!</definedName>
    <definedName name="_5" localSheetId="0">#REF!</definedName>
    <definedName name="_5">#REF!</definedName>
    <definedName name="_6" localSheetId="0">#REF!</definedName>
    <definedName name="_6">#REF!</definedName>
    <definedName name="_7" localSheetId="0">#REF!</definedName>
    <definedName name="_7">#REF!</definedName>
    <definedName name="_8FUEL_YTD" localSheetId="0">#REF!</definedName>
    <definedName name="_8FUEL_YTD">#REF!</definedName>
    <definedName name="_9OTH_INC_HC" localSheetId="0">'[5]OthInc IntExp'!#REF!</definedName>
    <definedName name="_9OTH_INC_HC">'[5]OthInc IntExp'!#REF!</definedName>
    <definedName name="_ALL1" localSheetId="0">#REF!</definedName>
    <definedName name="_ALL1">#REF!</definedName>
    <definedName name="_ALL2" localSheetId="0">#REF!</definedName>
    <definedName name="_ALL2">#REF!</definedName>
    <definedName name="_Aug05" localSheetId="0">[6]!_Aug05</definedName>
    <definedName name="_Aug05">[7]!_Aug05</definedName>
    <definedName name="_cov2" localSheetId="0">#REF!</definedName>
    <definedName name="_cov2">#REF!</definedName>
    <definedName name="_d5" localSheetId="0">#REF!</definedName>
    <definedName name="_d5">#REF!</definedName>
    <definedName name="_gn7" localSheetId="0">#REF!</definedName>
    <definedName name="_gn7">#REF!</definedName>
    <definedName name="_Jan06" localSheetId="0">[6]!_Jan06</definedName>
    <definedName name="_Jan06">[7]!_Jan06</definedName>
    <definedName name="_Key1" hidden="1">'[8]DETAIL RECORDS'!#REF!</definedName>
    <definedName name="_Key2" hidden="1">'[8]DETAIL RECORDS'!#REF!</definedName>
    <definedName name="_NonOpEnviroReserveReclass">'[1]Sch 210'!$Q$162,'[1]Sch 210'!$Q$170:$Q$171</definedName>
    <definedName name="_NonOpRealtyBlockBTL">'[1]Sch 210'!$Q$90:$Q$108,'[1]Sch 210'!$Q$130:$Q$141</definedName>
    <definedName name="_NonOpRealtyBlockReclass">'[1]Sch 210'!$Q$90:$Q$108,'[1]Sch 210'!$Q$130:$Q$141,'[1]Sch 210'!$Q$162,'[1]Sch 210'!$Q$170:$Q$171</definedName>
    <definedName name="_Order1" hidden="1">255</definedName>
    <definedName name="_Order2" hidden="1">255</definedName>
    <definedName name="_ROW1" localSheetId="0">#REF!</definedName>
    <definedName name="_ROW1">#REF!</definedName>
    <definedName name="_sdf4" localSheetId="0">#REF!</definedName>
    <definedName name="_sdf4">#REF!</definedName>
    <definedName name="_Sort" hidden="1">'[8]DETAIL RECORDS'!#REF!</definedName>
    <definedName name="_wp1" localSheetId="0">#REF!</definedName>
    <definedName name="_wp1">#REF!</definedName>
    <definedName name="_wp2" localSheetId="0">#REF!</definedName>
    <definedName name="_wp2">#REF!</definedName>
    <definedName name="_wp3" localSheetId="0">#REF!</definedName>
    <definedName name="_wp3">#REF!</definedName>
    <definedName name="_wp4" localSheetId="0">#REF!</definedName>
    <definedName name="_wp4">#REF!</definedName>
    <definedName name="_wp5" localSheetId="0">#REF!</definedName>
    <definedName name="_wp5">#REF!</definedName>
    <definedName name="_wp6" localSheetId="0">#REF!</definedName>
    <definedName name="_wp6">#REF!</definedName>
    <definedName name="_wp7" localSheetId="0">#REF!</definedName>
    <definedName name="_wp7">#REF!</definedName>
    <definedName name="_wp8" localSheetId="0">#REF!</definedName>
    <definedName name="_wp8">#REF!</definedName>
    <definedName name="a" localSheetId="0">[6]!a</definedName>
    <definedName name="a">[7]!a</definedName>
    <definedName name="aao" localSheetId="0">#REF!</definedName>
    <definedName name="aao">#REF!</definedName>
    <definedName name="AccountedPeriodType1" localSheetId="0">#REF!</definedName>
    <definedName name="AccountedPeriodType1">#REF!</definedName>
    <definedName name="ACEFC" localSheetId="0">'[9]Depreciation Book&amp;Tax'!#REF!</definedName>
    <definedName name="ACEFC">'[9]Depreciation Book&amp;Tax'!#REF!</definedName>
    <definedName name="ACEROW">'[9]Depreciation Book&amp;Tax'!#REF!</definedName>
    <definedName name="ACT" localSheetId="0">#REF!</definedName>
    <definedName name="ACT">#REF!</definedName>
    <definedName name="ADJ" localSheetId="0">#REF!</definedName>
    <definedName name="ADJ">#REF!</definedName>
    <definedName name="ALL" localSheetId="0">#REF!</definedName>
    <definedName name="ALL">#REF!</definedName>
    <definedName name="AllocatedRevByStateTbl">'[10]Mod Output-Allocated Rev By St'!$C$8:$E$58</definedName>
    <definedName name="AllTables" localSheetId="0">{1}</definedName>
    <definedName name="AllTables">{1}</definedName>
    <definedName name="AMTFC">'[9]Depreciation Book&amp;Tax'!#REF!</definedName>
    <definedName name="AMTROW">'[9]Depreciation Book&amp;Tax'!#REF!</definedName>
    <definedName name="Annual_interest_rate">[11]C100!$C$5</definedName>
    <definedName name="AppsUsername1" localSheetId="0">#REF!</definedName>
    <definedName name="AppsUsername1">#REF!</definedName>
    <definedName name="APR" localSheetId="0">#REF!</definedName>
    <definedName name="APR">#REF!</definedName>
    <definedName name="ARCOVER" localSheetId="0">#REF!</definedName>
    <definedName name="ARCOVER">#REF!</definedName>
    <definedName name="ASSETPRT" localSheetId="0">#REF!</definedName>
    <definedName name="ASSETPRT">#REF!</definedName>
    <definedName name="AUG" localSheetId="0">#REF!</definedName>
    <definedName name="AUG">#REF!</definedName>
    <definedName name="b" localSheetId="0">#REF!</definedName>
    <definedName name="b">#REF!</definedName>
    <definedName name="BALSHEET" localSheetId="0">#REF!</definedName>
    <definedName name="BALSHEET">#REF!</definedName>
    <definedName name="Beg.Bal">IF([11]C100!XFC1&lt;&gt;"",[11]C100!D1048576,"")</definedName>
    <definedName name="BNE_MESSAGES_HIDDEN" localSheetId="0" hidden="1">#REF!</definedName>
    <definedName name="BNE_MESSAGES_HIDDEN" hidden="1">#REF!</definedName>
    <definedName name="BOOK" localSheetId="0">#REF!</definedName>
    <definedName name="BOOK">#REF!</definedName>
    <definedName name="BSSHT">'[12]BS Consol upload'!$F$17:$AB$275</definedName>
    <definedName name="BUDGET_CENTER" localSheetId="0">#REF!</definedName>
    <definedName name="BUDGET_CENTER">#REF!</definedName>
    <definedName name="c_" localSheetId="0">#REF!</definedName>
    <definedName name="c_">#REF!</definedName>
    <definedName name="CASHFLOWS" localSheetId="0">#REF!</definedName>
    <definedName name="CASHFLOWS">#REF!</definedName>
    <definedName name="CD" localSheetId="0">#REF!</definedName>
    <definedName name="CD">#REF!</definedName>
    <definedName name="ChartOfAccountsID1" localSheetId="0">#REF!</definedName>
    <definedName name="ChartOfAccountsID1">#REF!</definedName>
    <definedName name="COLLECT">'[13]Interest Received'!$A$2:$AS$59</definedName>
    <definedName name="COMPANY" localSheetId="0">#REF!</definedName>
    <definedName name="COMPANY">#REF!</definedName>
    <definedName name="ConnectString1" localSheetId="0">#REF!</definedName>
    <definedName name="ConnectString1">#REF!</definedName>
    <definedName name="ConrailBookReserve">[14]Reserve!$D$63:$E$71</definedName>
    <definedName name="ConrailDeprate">'[14]NYC Deprate'!$A$1:$P$21</definedName>
    <definedName name="COPY">'[15]Amro 2'!#REF!</definedName>
    <definedName name="COV" localSheetId="0">#REF!</definedName>
    <definedName name="COV">#REF!</definedName>
    <definedName name="COVER" localSheetId="0">#REF!</definedName>
    <definedName name="COVER">#REF!</definedName>
    <definedName name="CR_Balance">#REF!</definedName>
    <definedName name="CreateSummaryJnls1" localSheetId="0">#REF!</definedName>
    <definedName name="CreateSummaryJnls1">#REF!</definedName>
    <definedName name="CriteriaColumn1" localSheetId="0">#REF!</definedName>
    <definedName name="CriteriaColumn1">#REF!</definedName>
    <definedName name="CSX_Estimate">#REF!</definedName>
    <definedName name="CSXM" localSheetId="0">#REF!</definedName>
    <definedName name="CSXM">#REF!</definedName>
    <definedName name="CSXR" localSheetId="0">#REF!</definedName>
    <definedName name="CSXR">#REF!</definedName>
    <definedName name="CSXT_SEC_Deprate">[16]CSXT_SEC_Deprate!$A$1:$S$43</definedName>
    <definedName name="CSXTBookReserve">[14]Reserve!$D$52:$E$60</definedName>
    <definedName name="CSXTDeprate">'[14]CSXT Deprate'!$A$1:$T$40</definedName>
    <definedName name="CSXTSECTiesARL">[16]CSXT_SEC_Deprate!$G$49:$J$49</definedName>
    <definedName name="CSXTTrackARLs">[16]CSXT_Deprate!$H$50:$K$52</definedName>
    <definedName name="Cum.Interest">IF([11]C100!XEY1&lt;&gt;"",[11]C100!A1048576+[11]C100!XFB1,"")</definedName>
    <definedName name="Curves_Salvage_Parameters">'[16]NYC Life &amp; Salv. Parameters'!$A$6:$G$63</definedName>
    <definedName name="d" localSheetId="0">#REF!</definedName>
    <definedName name="d">#REF!</definedName>
    <definedName name="DATA" localSheetId="0">#REF!</definedName>
    <definedName name="DATA">#REF!</definedName>
    <definedName name="DATA_AREA" localSheetId="0">#REF!</definedName>
    <definedName name="DATA_AREA">#REF!</definedName>
    <definedName name="DATA0206" localSheetId="0">#REF!</definedName>
    <definedName name="DATA0206">#REF!</definedName>
    <definedName name="DATEDATA" localSheetId="0">'[17]FCAR PLAN'!#REF!</definedName>
    <definedName name="DATEDATA">'[17]FCAR PLAN'!#REF!</definedName>
    <definedName name="DAYS1">'[2]Paducah&amp;Louisville'!#REF!</definedName>
    <definedName name="DAYS2">'[2]Paducah&amp;Louisville'!#REF!</definedName>
    <definedName name="DBName1" localSheetId="0">#REF!</definedName>
    <definedName name="DBName1">#REF!</definedName>
    <definedName name="DBUsername1" localSheetId="0">#REF!</definedName>
    <definedName name="DBUsername1">#REF!</definedName>
    <definedName name="DEC" localSheetId="0">#REF!</definedName>
    <definedName name="DEC">#REF!</definedName>
    <definedName name="DeleteLogicType1" localSheetId="0">#REF!</definedName>
    <definedName name="DeleteLogicType1">#REF!</definedName>
    <definedName name="Deprate2004">'[16]2004 NYC Deprate'!$A$2:$W$1181</definedName>
    <definedName name="Deprate2008" localSheetId="0">#REF!</definedName>
    <definedName name="Deprate2008">#REF!</definedName>
    <definedName name="Deprate2011">'[16]2011 NYC Deprate'!$A$2:$W$1181</definedName>
    <definedName name="DepratePreviousStudy">'[14]DEPR LOT 08'!$A$1:$P$34</definedName>
    <definedName name="DEPREC" localSheetId="0">#REF!</definedName>
    <definedName name="DEPREC">#REF!</definedName>
    <definedName name="DERPPRT" localSheetId="0">#REF!</definedName>
    <definedName name="DERPPRT">#REF!</definedName>
    <definedName name="Descriptions">[14]Descriptions!$A$1:$B$37</definedName>
    <definedName name="DetailedCalcLookup">'[16]NYC Detailed Calc'!$A$15:$AG$1128</definedName>
    <definedName name="df" localSheetId="0">#REF!</definedName>
    <definedName name="df">#REF!</definedName>
    <definedName name="DmdSmryByOSt">'[10]Smry Dmd by O St'!$B$7:$E$32</definedName>
    <definedName name="DStatesInModelOutput">'[10]Smry Units &amp; Rev By D State'!$B$1:$E$45</definedName>
    <definedName name="e" localSheetId="0">#REF!</definedName>
    <definedName name="e">#REF!</definedName>
    <definedName name="ELIM" localSheetId="0">#REF!</definedName>
    <definedName name="ELIM">#REF!</definedName>
    <definedName name="elim2" localSheetId="0">#REF!</definedName>
    <definedName name="elim2">#REF!</definedName>
    <definedName name="Ending.Balance">IF([11]C100!XEZ1&lt;&gt;"",[11]C100!XFB1-[11]C100!XFD1,"")</definedName>
    <definedName name="er" localSheetId="0">#REF!</definedName>
    <definedName name="er">#REF!</definedName>
    <definedName name="EXPENSE" localSheetId="0">#REF!</definedName>
    <definedName name="EXPENSE">#REF!</definedName>
    <definedName name="expense1" localSheetId="0">#REF!</definedName>
    <definedName name="expense1">#REF!</definedName>
    <definedName name="f" localSheetId="0">#REF!</definedName>
    <definedName name="f">#REF!</definedName>
    <definedName name="FairValue" localSheetId="0">#REF!</definedName>
    <definedName name="FairValue">#REF!</definedName>
    <definedName name="FAS_143">'[16]Book Reserve'!$H$39</definedName>
    <definedName name="FCF" localSheetId="0">#REF!</definedName>
    <definedName name="FCF">#REF!</definedName>
    <definedName name="FEB" localSheetId="0">#REF!</definedName>
    <definedName name="FEB">#REF!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rst_payment_due">[11]C100!$C$8</definedName>
    <definedName name="FirstDataRow1" localSheetId="0">#REF!</definedName>
    <definedName name="FirstDataRow1">#REF!</definedName>
    <definedName name="fisc_yr_adj">#REF!,#REF!</definedName>
    <definedName name="flagmen" localSheetId="0">#REF!</definedName>
    <definedName name="flagmen">#REF!</definedName>
    <definedName name="FNDNAM1" localSheetId="0">#REF!</definedName>
    <definedName name="FNDNAM1">#REF!</definedName>
    <definedName name="FNDUserID1" localSheetId="0">#REF!</definedName>
    <definedName name="FNDUserID1">#REF!</definedName>
    <definedName name="FPT" localSheetId="0">#REF!</definedName>
    <definedName name="FPT">#REF!</definedName>
    <definedName name="FUEL" localSheetId="0">#REF!</definedName>
    <definedName name="FUEL">#REF!</definedName>
    <definedName name="fuel2" localSheetId="0">#REF!</definedName>
    <definedName name="fuel2">#REF!</definedName>
    <definedName name="FunctionalCurrency1" localSheetId="0">#REF!</definedName>
    <definedName name="FunctionalCurrency1">#REF!</definedName>
    <definedName name="FY_ADJ">#REF!,#REF!</definedName>
    <definedName name="g" localSheetId="0">#REF!</definedName>
    <definedName name="g">#REF!</definedName>
    <definedName name="gk" localSheetId="0">#REF!</definedName>
    <definedName name="gk">#REF!</definedName>
    <definedName name="GL" localSheetId="0">#REF!</definedName>
    <definedName name="GL">#REF!</definedName>
    <definedName name="GWYUID1" localSheetId="0">#REF!</definedName>
    <definedName name="GWYUID1">#REF!</definedName>
    <definedName name="h" localSheetId="0">#REF!</definedName>
    <definedName name="h">#REF!</definedName>
    <definedName name="HCJ" localSheetId="0">#REF!</definedName>
    <definedName name="HCJ">#REF!</definedName>
    <definedName name="hj" localSheetId="0">#REF!</definedName>
    <definedName name="hj">#REF!</definedName>
    <definedName name="hjk" localSheetId="0">#REF!</definedName>
    <definedName name="hjk">#REF!</definedName>
    <definedName name="hours" localSheetId="0">#REF!</definedName>
    <definedName name="hours">#REF!</definedName>
    <definedName name="i" localSheetId="0">#REF!</definedName>
    <definedName name="i">#REF!</definedName>
    <definedName name="III" localSheetId="0">#REF!</definedName>
    <definedName name="III">#REF!</definedName>
    <definedName name="ImportDFF1" localSheetId="0">#REF!</definedName>
    <definedName name="ImportDFF1">#REF!</definedName>
    <definedName name="INDICATR">'[2]Paducah&amp;Louisville'!#REF!</definedName>
    <definedName name="INTER" localSheetId="0">#REF!</definedName>
    <definedName name="INTER">#REF!</definedName>
    <definedName name="Interest" localSheetId="0">IF([11]C100!XFB1&lt;&gt;"",[11]C100!XFD1*'RE&amp;I'!Periodic_rate,"")</definedName>
    <definedName name="Interest">IF([11]C100!XFB1&lt;&gt;"",[11]C100!XFD1*Periodic_rate,"")</definedName>
    <definedName name="IS" localSheetId="0">#REF!</definedName>
    <definedName name="IS">#REF!</definedName>
    <definedName name="ISSTMT">'[12]IS Consol upload'!$F$15:$U$213</definedName>
    <definedName name="IV" localSheetId="0">#REF!</definedName>
    <definedName name="IV">#REF!</definedName>
    <definedName name="IX" localSheetId="0">#REF!</definedName>
    <definedName name="IX">#REF!</definedName>
    <definedName name="j" localSheetId="0">#REF!</definedName>
    <definedName name="j">#REF!</definedName>
    <definedName name="JAN" localSheetId="0">#REF!</definedName>
    <definedName name="JAN">#REF!</definedName>
    <definedName name="JB_Payment_History" localSheetId="0">#REF!</definedName>
    <definedName name="JB_Payment_History">#REF!</definedName>
    <definedName name="JE" localSheetId="0">#REF!</definedName>
    <definedName name="JE">#REF!</definedName>
    <definedName name="JE_Info" localSheetId="0">#REF!</definedName>
    <definedName name="JE_Info">#REF!</definedName>
    <definedName name="JE_Rows" localSheetId="0">#REF!</definedName>
    <definedName name="JE_Rows">#REF!</definedName>
    <definedName name="JF_Payment_History" localSheetId="0">#REF!</definedName>
    <definedName name="JF_Payment_History">#REF!</definedName>
    <definedName name="JFC" localSheetId="0">#REF!</definedName>
    <definedName name="JFC">#REF!</definedName>
    <definedName name="JPD_VISHNU" localSheetId="0">#REF!</definedName>
    <definedName name="JPD_VISHNU">#REF!</definedName>
    <definedName name="JPD_VISHNU1">#REF!</definedName>
    <definedName name="JUL" localSheetId="0">#REF!</definedName>
    <definedName name="JUL">#REF!</definedName>
    <definedName name="JUN" localSheetId="0">#REF!</definedName>
    <definedName name="JUN">#REF!</definedName>
    <definedName name="l">'[18]P&amp;L'!$A$294:$I$434</definedName>
    <definedName name="L519R">#N/A</definedName>
    <definedName name="LabelTextColumn1" localSheetId="0">#REF!</definedName>
    <definedName name="LabelTextColumn1">#REF!</definedName>
    <definedName name="LabelTextRow1" localSheetId="0">#REF!</definedName>
    <definedName name="LabelTextRow1">#REF!</definedName>
    <definedName name="LCCI" localSheetId="0">#REF!</definedName>
    <definedName name="LCCI">#REF!</definedName>
    <definedName name="LII" localSheetId="0">#REF!</definedName>
    <definedName name="LII">#REF!</definedName>
    <definedName name="LIII" localSheetId="0">#REF!</definedName>
    <definedName name="LIII">#REF!</definedName>
    <definedName name="List_Text" localSheetId="0">#REF!</definedName>
    <definedName name="List_Text">#REF!</definedName>
    <definedName name="LIV" localSheetId="0">#REF!</definedName>
    <definedName name="LIV">#REF!</definedName>
    <definedName name="LIX" localSheetId="0">#REF!</definedName>
    <definedName name="LIX">#REF!</definedName>
    <definedName name="loc" localSheetId="0">#REF!</definedName>
    <definedName name="loc">#REF!</definedName>
    <definedName name="LOCATION" localSheetId="0">#REF!</definedName>
    <definedName name="LOCATION">#REF!</definedName>
    <definedName name="LTDEBT" localSheetId="0">#REF!</definedName>
    <definedName name="LTDEBT">#REF!</definedName>
    <definedName name="LV" localSheetId="0">#REF!</definedName>
    <definedName name="LV">#REF!</definedName>
    <definedName name="LVII" localSheetId="0">#REF!</definedName>
    <definedName name="LVII">#REF!</definedName>
    <definedName name="LVIII" localSheetId="0">#REF!</definedName>
    <definedName name="LVIII">#REF!</definedName>
    <definedName name="MACRO" localSheetId="0">#REF!</definedName>
    <definedName name="MACRO">#REF!</definedName>
    <definedName name="MANAGEMENT" localSheetId="0">#REF!</definedName>
    <definedName name="MANAGEMENT">#REF!</definedName>
    <definedName name="MAR" localSheetId="0">#REF!</definedName>
    <definedName name="MAR">#REF!</definedName>
    <definedName name="MAY" localSheetId="0">#REF!</definedName>
    <definedName name="MAY">#REF!</definedName>
    <definedName name="MCP" localSheetId="0">#REF!</definedName>
    <definedName name="MCP">#REF!</definedName>
    <definedName name="MCPPA" localSheetId="0">#REF!</definedName>
    <definedName name="MCPPA">#REF!</definedName>
    <definedName name="MESSAGE">'[2]Paducah&amp;Louisville'!#REF!</definedName>
    <definedName name="ML" localSheetId="0">#REF!</definedName>
    <definedName name="ML">#REF!</definedName>
    <definedName name="MM" localSheetId="0">#REF!</definedName>
    <definedName name="MM">#REF!</definedName>
    <definedName name="Month" localSheetId="0">#REF!</definedName>
    <definedName name="Month">#REF!</definedName>
    <definedName name="MultiLevelRacks" localSheetId="0">#REF!</definedName>
    <definedName name="MultiLevelRacks">#REF!</definedName>
    <definedName name="mw" localSheetId="0">#REF!</definedName>
    <definedName name="mw">#REF!</definedName>
    <definedName name="NATURAL">'[19]Natural Account Table'!$A$2:$B$43</definedName>
    <definedName name="NATURAL_ACCOUNT" localSheetId="0">#REF!</definedName>
    <definedName name="NATURAL_ACCOUNT">#REF!</definedName>
    <definedName name="NetworkMilesByStateTbl">'[10]Network Miles per State'!$B$6:$C$56</definedName>
    <definedName name="new" localSheetId="0">#REF!</definedName>
    <definedName name="new">#REF!</definedName>
    <definedName name="NoOfFFSegments1" localSheetId="0">#REF!</definedName>
    <definedName name="NoOfFFSegments1">#REF!</definedName>
    <definedName name="NOV" localSheetId="0">#REF!</definedName>
    <definedName name="NOV">#REF!</definedName>
    <definedName name="NumberOfDetailFields1" localSheetId="0">#REF!</definedName>
    <definedName name="NumberOfDetailFields1">#REF!</definedName>
    <definedName name="NumberOfHeaderFields1" localSheetId="0">#REF!</definedName>
    <definedName name="NumberOfHeaderFields1">#REF!</definedName>
    <definedName name="NYCRoadControls">[16]Controls!$B$5:$E$25</definedName>
    <definedName name="NYCTiesSEC">'[16]NYC Ties SEC'!$A$14:$AG$158</definedName>
    <definedName name="NYCTrackControls">[16]Controls!$B$53:$E$60</definedName>
    <definedName name="OCT" localSheetId="0">#REF!</definedName>
    <definedName name="OCT">#REF!</definedName>
    <definedName name="ODBCDataSource1" localSheetId="0">#REF!</definedName>
    <definedName name="ODBCDataSource1">#REF!</definedName>
    <definedName name="OStatesInModelOutput">'[10]Smry Units &amp; Rev By O State'!$B$3:$F$41</definedName>
    <definedName name="ots" localSheetId="0">#REF!</definedName>
    <definedName name="ots">#REF!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payment.Num" localSheetId="0">IF(OR([11]C100!A1048576="",[11]C100!A1048576='RE&amp;I'!Total_payments),"",[11]C100!A1048576+1)</definedName>
    <definedName name="payment.Num">IF(OR([11]C100!A1048576="",[11]C100!A1048576=Total_payments),"",[11]C100!A1048576+1)</definedName>
    <definedName name="Payments_per_year">[11]C100!$C$7</definedName>
    <definedName name="Periodic_rate" localSheetId="0">Annual_interest_rate/Payments_per_year</definedName>
    <definedName name="Periodic_rate">Annual_interest_rate/Payments_per_year</definedName>
    <definedName name="PeriodSetName1" localSheetId="0">#REF!</definedName>
    <definedName name="PeriodSetName1">#REF!</definedName>
    <definedName name="PLAN" localSheetId="0">#REF!</definedName>
    <definedName name="PLAN">#REF!</definedName>
    <definedName name="plan2" localSheetId="0">#REF!</definedName>
    <definedName name="plan2">#REF!</definedName>
    <definedName name="Pmt_to_use">[11]C100!$C$13</definedName>
    <definedName name="PopCache_GL_INTERFACE_REFERENCE7" hidden="1">[20]PopCache!$A$1:$A$2</definedName>
    <definedName name="PostErrorsToSusp1" localSheetId="0">#REF!</definedName>
    <definedName name="PostErrorsToSusp1">#REF!</definedName>
    <definedName name="PR_ALLCOS_NOL">'[21]Sch 3'!$A$22:$R$72,'[21]Sch 3'!$A$75:$R$128,'[21]Sch 3'!$A$131:$R$224,'[21]Sch 3'!$A$227:$R$274,'[21]Sch 3'!$A$277:$R$327,'[21]Sch 3'!#REF!</definedName>
    <definedName name="PR_SUM_NOL">'[21]Sch 3'!#REF!</definedName>
    <definedName name="PRANGE">'[2]Paducah&amp;Louisville'!#REF!</definedName>
    <definedName name="PRESENTATION_PAGE" localSheetId="0">#REF!</definedName>
    <definedName name="PRESENTATION_PAGE">#REF!</definedName>
    <definedName name="Principal" localSheetId="0">IF([11]C100!XFA1&lt;&gt;"",MIN([11]C100!XFC1,Pmt_to_use-[11]C100!XFD1),"")</definedName>
    <definedName name="Principal">IF([11]C100!XFA1&lt;&gt;"",MIN([11]C100!XFC1,Pmt_to_use-[11]C100!XFD1),"")</definedName>
    <definedName name="PRINT" localSheetId="0">#REF!</definedName>
    <definedName name="PRINT">#REF!</definedName>
    <definedName name="_xlnm.Print_Area" localSheetId="0">'RE&amp;I'!$A$1:$N$99</definedName>
    <definedName name="Print_Area_MI" localSheetId="0">#REF!</definedName>
    <definedName name="Print_Area_MI">#REF!</definedName>
    <definedName name="PROJ_ALL" localSheetId="0">#REF!</definedName>
    <definedName name="PROJ_ALL">#REF!</definedName>
    <definedName name="PROJ_VAR_ALL_6PG" localSheetId="0">#REF!</definedName>
    <definedName name="PROJ_VAR_ALL_6PG">#REF!</definedName>
    <definedName name="ProjectName" localSheetId="0">{"Client Name or Project Name"}</definedName>
    <definedName name="ProjectName">{"Client Name or Project Name"}</definedName>
    <definedName name="PY_BS_RECON">'[1]BS SEC'!$D$9:$D$19,'[1]BS SEC'!$G$9:$G$19,'[1]BS SEC'!$J$9:$J$19</definedName>
    <definedName name="PY_RECON">'[1]IS SEC'!$D$9:$D$19,'[1]IS SEC'!$G$9:$G$19,'[1]IS SEC'!$M$9:$M$19,'[1]IS SEC'!$P$9:$P$19</definedName>
    <definedName name="q" localSheetId="0">#REF!</definedName>
    <definedName name="q">#REF!</definedName>
    <definedName name="Quarter" localSheetId="0">#REF!</definedName>
    <definedName name="Quarter">#REF!</definedName>
    <definedName name="query" localSheetId="0">#REF!</definedName>
    <definedName name="query">#REF!</definedName>
    <definedName name="RAIL" localSheetId="0">#REF!</definedName>
    <definedName name="RAIL">#REF!</definedName>
    <definedName name="RATE">'[2]Paducah&amp;Louisville'!#REF!</definedName>
    <definedName name="REGFC">'[9]Depreciation Book&amp;Tax'!#REF!</definedName>
    <definedName name="REGROW">'[9]Depreciation Book&amp;Tax'!#REF!</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MC000000000000" localSheetId="0">'[5]OthInc IntExp'!#REF!</definedName>
    <definedName name="RMC000000000000">'[5]OthInc IntExp'!#REF!</definedName>
    <definedName name="ROLL" localSheetId="0">#REF!</definedName>
    <definedName name="ROLL">#REF!</definedName>
    <definedName name="ROW" localSheetId="0">#REF!</definedName>
    <definedName name="ROW">#REF!</definedName>
    <definedName name="RowsToUpload1" localSheetId="0">#REF!</definedName>
    <definedName name="RowsToUpload1">#REF!</definedName>
    <definedName name="RR">#REF!</definedName>
    <definedName name="s" localSheetId="0">#REF!</definedName>
    <definedName name="s">#REF!</definedName>
    <definedName name="SARp1" localSheetId="0">#REF!</definedName>
    <definedName name="SARp1">#REF!</definedName>
    <definedName name="SARp13" localSheetId="0">#REF!</definedName>
    <definedName name="SARp13">#REF!</definedName>
    <definedName name="SEC___CSXT">'[1]IS SEC'!$C$9,'[1]IS SEC'!$F$9,'[1]IS SEC'!$O$9</definedName>
    <definedName name="SEGMENTS" localSheetId="0">#REF!</definedName>
    <definedName name="SEGMENTS">#REF!</definedName>
    <definedName name="SEP" localSheetId="0">#REF!</definedName>
    <definedName name="SEP">#REF!</definedName>
    <definedName name="SetOfBooksID1" localSheetId="0">#REF!</definedName>
    <definedName name="SetOfBooksID1">#REF!</definedName>
    <definedName name="SetOfBooksName1" localSheetId="0">#REF!</definedName>
    <definedName name="SetOfBooksName1">#REF!</definedName>
    <definedName name="Show.Date" localSheetId="0">IF([11]C100!XFD1&lt;&gt;"",DATE(YEAR(First_payment_due),MONTH(First_payment_due)+([11]C100!XFD1-1)*12/Payments_per_year,DAY(First_payment_due)),"")</definedName>
    <definedName name="Show.Date">IF([11]C100!XFD1&lt;&gt;"",DATE(YEAR(First_payment_due),MONTH(First_payment_due)+([11]C100!XFD1-1)*12/Payments_per_year,DAY(First_payment_due)),"")</definedName>
    <definedName name="SKIP" localSheetId="0">'[2]Paducah&amp;Louisville'!#REF!</definedName>
    <definedName name="SKIP">'[2]Paducah&amp;Louisville'!#REF!</definedName>
    <definedName name="SLND" localSheetId="0">#REF!</definedName>
    <definedName name="SLND">#REF!</definedName>
    <definedName name="SSPS" localSheetId="0">#REF!</definedName>
    <definedName name="SSPS">#REF!</definedName>
    <definedName name="StartJournalImport1" localSheetId="0">#REF!</definedName>
    <definedName name="StartJournalImport1">#REF!</definedName>
    <definedName name="State" localSheetId="0">#REF!</definedName>
    <definedName name="State">#REF!</definedName>
    <definedName name="STDEBT" localSheetId="0">#REF!</definedName>
    <definedName name="STDEBT">#REF!</definedName>
    <definedName name="Stmt" localSheetId="0">#REF!</definedName>
    <definedName name="Stmt">#REF!</definedName>
    <definedName name="STSegQDet">[22]SegQtr!$A$1:$O$75</definedName>
    <definedName name="SUMFINMEAS" localSheetId="0">#REF!</definedName>
    <definedName name="SUMFINMEAS">#REF!</definedName>
    <definedName name="summary" localSheetId="0">#REF!</definedName>
    <definedName name="summary">#REF!</definedName>
    <definedName name="SUPP" localSheetId="0">#REF!</definedName>
    <definedName name="SUPP">#REF!</definedName>
    <definedName name="Table">[23]Table!$A$3:$B$15</definedName>
    <definedName name="table2">#REF!</definedName>
    <definedName name="TARG" localSheetId="0">#REF!</definedName>
    <definedName name="TARG">#REF!</definedName>
    <definedName name="TAX" localSheetId="0">#REF!</definedName>
    <definedName name="TAX">#REF!</definedName>
    <definedName name="Tax_Reform">'[1]Sch 210'!#REF!,'[1]Sch 210'!#REF!,'[1]Sch 210'!#REF!</definedName>
    <definedName name="Tax_Reform_EquityPU">'[24]Sch 210'!$F$152:$F$153,'[24]Sch 210'!$F$34</definedName>
    <definedName name="Tax_reform_ImpactCurrTax">'[24]Sch 210'!$F$205,'[24]Sch 210'!$F$209</definedName>
    <definedName name="Temp_JE_Info" localSheetId="0">#REF!</definedName>
    <definedName name="Temp_JE_Info">#REF!</definedName>
    <definedName name="Temp_List_Text" localSheetId="0">#REF!</definedName>
    <definedName name="Temp_List_Text">#REF!</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'[25]LOCO PLAN'!$A$80:$C$91</definedName>
    <definedName name="Term_in_years">[11]C100!$C$6</definedName>
    <definedName name="topbord" localSheetId="0">#REF!</definedName>
    <definedName name="topbord">#REF!</definedName>
    <definedName name="topbord1" localSheetId="0">#REF!</definedName>
    <definedName name="topbord1">#REF!</definedName>
    <definedName name="total" localSheetId="0">#REF!</definedName>
    <definedName name="total">#REF!</definedName>
    <definedName name="Total_payments" localSheetId="0">Payments_per_year*Term_in_years</definedName>
    <definedName name="Total_payments">Payments_per_year*Term_in_years</definedName>
    <definedName name="type" localSheetId="0">#REF!</definedName>
    <definedName name="type">#REF!</definedName>
    <definedName name="UPDT_EQRENTS" localSheetId="0">[6]!UPDT_EQRENTS</definedName>
    <definedName name="UPDT_EQRENTS">[7]!UPDT_EQRENTS</definedName>
    <definedName name="UPDT_EQRENTS05" localSheetId="0">[6]!UPDT_EQRENTS05</definedName>
    <definedName name="UPDT_EQRENTS05">[7]!UPDT_EQRENTS05</definedName>
    <definedName name="UPDT_OPSUPGA" localSheetId="0">[6]!UPDT_OPSUPGA</definedName>
    <definedName name="UPDT_OPSUPGA">[7]!UPDT_OPSUPGA</definedName>
    <definedName name="UPDT_OPSUPGA05" localSheetId="0">[6]!UPDT_OPSUPGA05</definedName>
    <definedName name="UPDT_OPSUPGA05">[7]!UPDT_OPSUPGA05</definedName>
    <definedName name="UPDT_PERSINJ" localSheetId="0">[6]!UPDT_PERSINJ</definedName>
    <definedName name="UPDT_PERSINJ">[7]!UPDT_PERSINJ</definedName>
    <definedName name="UPDT_PERSINJ05" localSheetId="0">[6]!UPDT_PERSINJ05</definedName>
    <definedName name="UPDT_PERSINJ05">[7]!UPDT_PERSINJ05</definedName>
    <definedName name="UPDT_PL" localSheetId="0">[6]!UPDT_PL</definedName>
    <definedName name="UPDT_PL">[7]!UPDT_PL</definedName>
    <definedName name="UPDT_PL05" localSheetId="0">[6]!UPDT_PL05</definedName>
    <definedName name="UPDT_PL05">[7]!UPDT_PL05</definedName>
    <definedName name="UPDT_PLa" localSheetId="0">[6]!UPDT_PLa</definedName>
    <definedName name="UPDT_PLa">[7]!UPDT_PLa</definedName>
    <definedName name="UPDT_SGSUM" localSheetId="0">[6]!UPDT_SGSUM</definedName>
    <definedName name="UPDT_SGSUM">[7]!UPDT_SGSUM</definedName>
    <definedName name="UPDT_SGSUM05" localSheetId="0">[6]!UPDT_SGSUM05</definedName>
    <definedName name="UPDT_SGSUM05">[7]!UPDT_SGSUM05</definedName>
    <definedName name="Upl" localSheetId="0">#REF!</definedName>
    <definedName name="Upl">#REF!</definedName>
    <definedName name="Vendor" localSheetId="0">#REF!</definedName>
    <definedName name="Vendor">#REF!</definedName>
    <definedName name="VI">'[26]CSX 6'!$A$1:$N$5</definedName>
    <definedName name="VIII" localSheetId="0">#REF!</definedName>
    <definedName name="VIII">#REF!</definedName>
    <definedName name="VLOOKUP" localSheetId="0">#REF!</definedName>
    <definedName name="VLOOKUP">#REF!</definedName>
    <definedName name="w" localSheetId="0">#REF!</definedName>
    <definedName name="w">#REF!</definedName>
    <definedName name="WeightTable" localSheetId="0">#REF!</definedName>
    <definedName name="WeightTable">#REF!</definedName>
    <definedName name="wp_1A" localSheetId="0">#REF!</definedName>
    <definedName name="wp_1A">#REF!</definedName>
    <definedName name="wp_2" localSheetId="0">#REF!</definedName>
    <definedName name="wp_2">#REF!</definedName>
    <definedName name="wp_3" localSheetId="0">#REF!</definedName>
    <definedName name="wp_3">#REF!</definedName>
    <definedName name="wp_4" localSheetId="0">#REF!</definedName>
    <definedName name="wp_4">#REF!</definedName>
    <definedName name="wp_5" localSheetId="0">#REF!</definedName>
    <definedName name="wp_5">#REF!</definedName>
    <definedName name="wp_7" localSheetId="0">[27]Cover!#REF!</definedName>
    <definedName name="wp_7">[27]Cover!#REF!</definedName>
    <definedName name="wp1A" localSheetId="0">#REF!</definedName>
    <definedName name="wp1A">#REF!</definedName>
    <definedName name="wp1b" localSheetId="0">[28]Cover!#REF!</definedName>
    <definedName name="wp1b">[28]Cover!#REF!</definedName>
    <definedName name="wp1d">[28]Cover!#REF!</definedName>
    <definedName name="wp1e">[28]Cover!#REF!</definedName>
    <definedName name="wp1f">[28]Cover!#REF!</definedName>
    <definedName name="wp1g">[28]Cover!#REF!</definedName>
    <definedName name="wp1h">[28]Cover!#REF!</definedName>
    <definedName name="wp1i">[28]Cover!#REF!</definedName>
    <definedName name="wp1j">[28]Cover!#REF!</definedName>
    <definedName name="WP2_Line8">'[29]WP2-Prior Year'!$I$27</definedName>
    <definedName name="XI" localSheetId="0">#REF!</definedName>
    <definedName name="XI">#REF!</definedName>
    <definedName name="XIII" localSheetId="0">#REF!</definedName>
    <definedName name="XIII">#REF!</definedName>
    <definedName name="XIX" localSheetId="0">#REF!</definedName>
    <definedName name="XIX">#REF!</definedName>
    <definedName name="XVI" localSheetId="0">#REF!</definedName>
    <definedName name="XVI">#REF!</definedName>
    <definedName name="XVII" localSheetId="0">#REF!</definedName>
    <definedName name="XVII">#REF!</definedName>
    <definedName name="XVIII" localSheetId="0">#REF!</definedName>
    <definedName name="XVIII">#REF!</definedName>
    <definedName name="XX" localSheetId="0">#REF!</definedName>
    <definedName name="XX">#REF!</definedName>
    <definedName name="XXIII" localSheetId="0">#REF!</definedName>
    <definedName name="XXIII">#REF!</definedName>
    <definedName name="XXIV" localSheetId="0">#REF!</definedName>
    <definedName name="XXIV">#REF!</definedName>
    <definedName name="XXV" localSheetId="0">#REF!</definedName>
    <definedName name="XXV">#REF!</definedName>
    <definedName name="XXVI" localSheetId="0">#REF!</definedName>
    <definedName name="XXVI">#REF!</definedName>
    <definedName name="XXVII" localSheetId="0">#REF!</definedName>
    <definedName name="XXVII">#REF!</definedName>
    <definedName name="XXXI" localSheetId="0">#REF!</definedName>
    <definedName name="XXXI">#REF!</definedName>
    <definedName name="XXXIX" localSheetId="0">#REF!</definedName>
    <definedName name="XXXIX">#REF!</definedName>
    <definedName name="XXXVII" localSheetId="0">#REF!</definedName>
    <definedName name="XXXVII">#REF!</definedName>
    <definedName name="XXXXIV" localSheetId="0">#REF!</definedName>
    <definedName name="XXXXIV">#REF!</definedName>
    <definedName name="XXXXV" localSheetId="0">#REF!</definedName>
    <definedName name="XXXX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2" i="1" l="1"/>
  <c r="M79" i="1"/>
  <c r="M78" i="1"/>
  <c r="M77" i="1"/>
  <c r="M74" i="1"/>
  <c r="M73" i="1"/>
  <c r="M72" i="1"/>
  <c r="M50" i="1"/>
  <c r="M53" i="1" s="1"/>
  <c r="M58" i="1" s="1"/>
  <c r="M64" i="1" s="1"/>
  <c r="M66" i="1" s="1"/>
  <c r="M45" i="1"/>
  <c r="M40" i="1"/>
  <c r="M47" i="1" s="1"/>
  <c r="M38" i="1"/>
  <c r="K38" i="1"/>
  <c r="M33" i="1"/>
  <c r="M31" i="1"/>
  <c r="M27" i="1"/>
  <c r="I27" i="1"/>
  <c r="M24" i="1"/>
  <c r="I24" i="1"/>
  <c r="M20" i="1"/>
  <c r="B97" i="1"/>
  <c r="K79" i="1"/>
  <c r="I79" i="1"/>
  <c r="G79" i="1"/>
  <c r="K78" i="1"/>
  <c r="I78" i="1"/>
  <c r="G78" i="1"/>
  <c r="K45" i="1"/>
  <c r="G45" i="1"/>
  <c r="I38" i="1"/>
  <c r="G38" i="1"/>
  <c r="K27" i="1"/>
  <c r="G27" i="1"/>
  <c r="I31" i="1"/>
  <c r="K24" i="1"/>
  <c r="K20" i="1"/>
  <c r="C5" i="1"/>
  <c r="C4" i="1"/>
  <c r="I45" i="1" l="1"/>
  <c r="G20" i="1"/>
  <c r="K73" i="1"/>
  <c r="K31" i="1"/>
  <c r="K33" i="1" s="1"/>
  <c r="G24" i="1"/>
  <c r="K74" i="1"/>
  <c r="I20" i="1"/>
  <c r="I72" i="1" s="1"/>
  <c r="K77" i="1" l="1"/>
  <c r="K82" i="1" s="1"/>
  <c r="K40" i="1"/>
  <c r="K50" i="1"/>
  <c r="K47" i="1"/>
  <c r="I33" i="1"/>
  <c r="I73" i="1"/>
  <c r="K72" i="1"/>
  <c r="G73" i="1"/>
  <c r="G31" i="1"/>
  <c r="G74" i="1"/>
  <c r="I74" i="1"/>
  <c r="G72" i="1" l="1"/>
  <c r="K53" i="1"/>
  <c r="I77" i="1"/>
  <c r="I40" i="1"/>
  <c r="G33" i="1"/>
  <c r="G77" i="1" l="1"/>
  <c r="G40" i="1"/>
  <c r="K58" i="1"/>
  <c r="I50" i="1"/>
  <c r="I47" i="1"/>
  <c r="I82" i="1"/>
  <c r="K64" i="1" l="1"/>
  <c r="G50" i="1"/>
  <c r="G47" i="1"/>
  <c r="I53" i="1"/>
  <c r="G82" i="1"/>
  <c r="G53" i="1" l="1"/>
  <c r="I58" i="1"/>
  <c r="K66" i="1"/>
  <c r="I64" i="1" l="1"/>
  <c r="G58" i="1"/>
  <c r="G64" i="1" l="1"/>
  <c r="I66" i="1"/>
  <c r="G66" i="1" l="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<sst xmlns="http://schemas.openxmlformats.org/spreadsheetml/2006/main" count="187" uniqueCount="111">
  <si>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</si>
  <si>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</si>
  <si>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</si>
  <si>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</si>
  <si>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</si>
  <si>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</si>
  <si>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</si>
  <si>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</si>
  <si>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</si>
  <si>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</si>
  <si>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</si>
  <si>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11-30-2021</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</si>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</sst>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8"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64"/>
      </left>
      <right/>
      <top/>
      <bottom style="thin">
        <color auto="1"/>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19">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5" xfId="1" applyFont="1" applyFill="1" applyBorder="1" applyAlignment="1" applyProtection="1">
      <alignment horizontal="center"/>
    </xf>
    <xf numFmtId="0" fontId="3" fillId="2" borderId="26" xfId="1" applyFont="1" applyFill="1" applyBorder="1" applyAlignment="1" applyProtection="1">
      <alignment horizontal="center"/>
    </xf>
    <xf numFmtId="0" fontId="1" fillId="2" borderId="27" xfId="1" applyFont="1" applyFill="1" applyBorder="1" applyAlignment="1">
      <alignment horizontal="center"/>
    </xf>
    <xf numFmtId="0" fontId="1" fillId="2" borderId="28" xfId="1" applyFont="1" applyFill="1" applyBorder="1" applyAlignment="1">
      <alignment horizontal="center"/>
    </xf>
    <xf numFmtId="0" fontId="3" fillId="2" borderId="29" xfId="1" applyFont="1" applyFill="1" applyBorder="1" applyAlignment="1" applyProtection="1">
      <alignment horizontal="center"/>
    </xf>
    <xf numFmtId="0" fontId="1" fillId="2" borderId="25" xfId="1" applyFont="1" applyFill="1" applyBorder="1" applyAlignment="1" applyProtection="1">
      <alignment horizontal="center"/>
    </xf>
    <xf numFmtId="0" fontId="1" fillId="2" borderId="25" xfId="1" applyFont="1" applyFill="1" applyBorder="1" applyProtection="1"/>
    <xf numFmtId="0" fontId="3" fillId="2" borderId="11" xfId="1" applyFont="1" applyFill="1" applyBorder="1" applyProtection="1"/>
    <xf numFmtId="0" fontId="1" fillId="2" borderId="33" xfId="1" applyFont="1" applyFill="1" applyBorder="1" applyAlignment="1" applyProtection="1">
      <alignment horizontal="center"/>
    </xf>
    <xf numFmtId="164" fontId="1" fillId="2" borderId="35" xfId="3" applyNumberFormat="1" applyFont="1" applyFill="1" applyBorder="1" applyProtection="1"/>
    <xf numFmtId="37" fontId="9" fillId="2" borderId="33" xfId="1" applyNumberFormat="1" applyFont="1" applyFill="1" applyBorder="1" applyProtection="1"/>
    <xf numFmtId="164" fontId="1" fillId="2" borderId="34" xfId="3" applyNumberFormat="1" applyFont="1" applyFill="1" applyBorder="1" applyProtection="1"/>
    <xf numFmtId="0" fontId="1" fillId="2" borderId="33" xfId="1" applyFont="1" applyFill="1" applyBorder="1" applyProtection="1"/>
    <xf numFmtId="43" fontId="1" fillId="2" borderId="33" xfId="3" applyFont="1" applyFill="1" applyBorder="1" applyProtection="1"/>
    <xf numFmtId="43" fontId="9" fillId="2" borderId="33" xfId="3" applyFont="1" applyFill="1" applyBorder="1" applyProtection="1"/>
    <xf numFmtId="43" fontId="9" fillId="2" borderId="21" xfId="3" applyFont="1" applyFill="1" applyBorder="1" applyProtection="1"/>
    <xf numFmtId="164" fontId="1" fillId="2" borderId="0" xfId="3" applyNumberFormat="1" applyFont="1" applyFill="1" applyBorder="1" applyProtection="1"/>
    <xf numFmtId="43" fontId="1" fillId="2" borderId="25" xfId="3" applyFont="1" applyFill="1" applyBorder="1" applyProtection="1"/>
    <xf numFmtId="43" fontId="9" fillId="2" borderId="25" xfId="3" applyFont="1" applyFill="1" applyBorder="1" applyProtection="1"/>
    <xf numFmtId="164" fontId="1" fillId="2" borderId="16" xfId="3" applyNumberFormat="1" applyFont="1" applyFill="1" applyBorder="1" applyProtection="1"/>
    <xf numFmtId="0" fontId="9" fillId="0" borderId="36" xfId="2" applyFont="1" applyBorder="1"/>
    <xf numFmtId="164" fontId="1" fillId="2" borderId="8" xfId="3" applyNumberFormat="1" applyFont="1" applyFill="1" applyBorder="1" applyProtection="1"/>
    <xf numFmtId="0" fontId="9" fillId="0" borderId="24" xfId="2" applyFont="1" applyBorder="1"/>
    <xf numFmtId="0" fontId="1" fillId="3" borderId="37" xfId="1" applyFont="1" applyFill="1" applyBorder="1" applyAlignment="1" applyProtection="1">
      <alignment horizontal="center"/>
    </xf>
    <xf numFmtId="0" fontId="1" fillId="3" borderId="37" xfId="1" applyFont="1" applyFill="1" applyBorder="1" applyProtection="1"/>
    <xf numFmtId="164" fontId="1" fillId="3" borderId="37"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1" xfId="1" applyFont="1" applyFill="1" applyBorder="1" applyAlignment="1" applyProtection="1">
      <alignment horizontal="center"/>
    </xf>
    <xf numFmtId="164" fontId="1" fillId="0" borderId="35" xfId="3" applyNumberFormat="1" applyFont="1" applyFill="1" applyBorder="1" applyProtection="1"/>
    <xf numFmtId="37" fontId="1" fillId="2" borderId="33" xfId="1" applyNumberFormat="1" applyFont="1" applyFill="1" applyBorder="1" applyProtection="1"/>
    <xf numFmtId="37" fontId="1" fillId="0" borderId="33" xfId="1" applyNumberFormat="1" applyFont="1" applyFill="1" applyBorder="1" applyProtection="1"/>
    <xf numFmtId="37" fontId="9" fillId="0" borderId="33" xfId="1" applyNumberFormat="1" applyFont="1" applyFill="1" applyBorder="1" applyProtection="1"/>
    <xf numFmtId="164" fontId="1" fillId="0" borderId="0" xfId="3" applyNumberFormat="1" applyFont="1" applyFill="1" applyBorder="1" applyProtection="1"/>
    <xf numFmtId="37" fontId="1" fillId="0" borderId="25" xfId="1" applyNumberFormat="1" applyFont="1" applyFill="1" applyBorder="1" applyProtection="1"/>
    <xf numFmtId="37" fontId="9" fillId="0" borderId="25" xfId="1" applyNumberFormat="1" applyFont="1" applyFill="1" applyBorder="1" applyProtection="1"/>
    <xf numFmtId="164" fontId="1" fillId="2" borderId="20" xfId="3" applyNumberFormat="1" applyFont="1" applyFill="1" applyBorder="1" applyProtection="1"/>
    <xf numFmtId="37" fontId="9" fillId="2" borderId="25" xfId="1" applyNumberFormat="1" applyFont="1" applyFill="1" applyBorder="1" applyProtection="1"/>
    <xf numFmtId="0" fontId="3" fillId="0" borderId="11" xfId="1" applyFont="1" applyFill="1" applyBorder="1" applyProtection="1"/>
    <xf numFmtId="0" fontId="1" fillId="0" borderId="21" xfId="1" applyFont="1" applyFill="1" applyBorder="1" applyAlignment="1" applyProtection="1">
      <alignment horizontal="center"/>
    </xf>
    <xf numFmtId="0" fontId="1" fillId="0" borderId="33" xfId="1" applyFont="1" applyFill="1" applyBorder="1" applyAlignment="1" applyProtection="1">
      <alignment horizontal="center"/>
    </xf>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8" xfId="1" applyFont="1" applyFill="1" applyBorder="1" applyAlignment="1" applyProtection="1">
      <alignment horizontal="center"/>
    </xf>
    <xf numFmtId="0" fontId="3" fillId="2" borderId="21" xfId="1" applyFont="1" applyFill="1" applyBorder="1" applyProtection="1"/>
    <xf numFmtId="37" fontId="9" fillId="2" borderId="21" xfId="1" applyNumberFormat="1" applyFont="1" applyFill="1" applyBorder="1" applyProtection="1"/>
    <xf numFmtId="0" fontId="1" fillId="2" borderId="39" xfId="1" applyFont="1" applyFill="1" applyBorder="1" applyAlignment="1" applyProtection="1">
      <alignment horizontal="center"/>
    </xf>
    <xf numFmtId="37" fontId="1" fillId="2" borderId="35" xfId="1" applyNumberFormat="1" applyFont="1" applyFill="1" applyBorder="1" applyProtection="1"/>
    <xf numFmtId="0" fontId="3" fillId="2" borderId="33" xfId="1" applyFont="1" applyFill="1" applyBorder="1" applyProtection="1"/>
    <xf numFmtId="37" fontId="1" fillId="2" borderId="34" xfId="1" applyNumberFormat="1" applyFont="1" applyFill="1" applyBorder="1" applyProtection="1"/>
    <xf numFmtId="0" fontId="3" fillId="0" borderId="33" xfId="1" applyFont="1" applyFill="1" applyBorder="1" applyProtection="1"/>
    <xf numFmtId="0" fontId="3" fillId="0" borderId="25" xfId="1" applyFont="1" applyFill="1" applyBorder="1" applyProtection="1"/>
    <xf numFmtId="37" fontId="1" fillId="2" borderId="8" xfId="1" applyNumberFormat="1" applyFont="1" applyFill="1" applyBorder="1" applyProtection="1"/>
    <xf numFmtId="0" fontId="3" fillId="2" borderId="40" xfId="1" applyFont="1" applyFill="1" applyBorder="1" applyProtection="1"/>
    <xf numFmtId="43" fontId="9" fillId="2" borderId="40" xfId="3" applyFont="1" applyFill="1" applyBorder="1" applyProtection="1"/>
    <xf numFmtId="37" fontId="9" fillId="2" borderId="40" xfId="1" applyNumberFormat="1" applyFont="1" applyFill="1" applyBorder="1" applyProtection="1"/>
    <xf numFmtId="0" fontId="3" fillId="2" borderId="25"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23" xfId="1" applyNumberFormat="1" applyFont="1" applyFill="1" applyBorder="1" applyProtection="1"/>
    <xf numFmtId="165" fontId="1" fillId="2" borderId="35" xfId="1" applyNumberFormat="1" applyFont="1" applyFill="1" applyBorder="1" applyProtection="1"/>
    <xf numFmtId="166" fontId="3" fillId="2" borderId="33" xfId="1" applyNumberFormat="1" applyFont="1" applyFill="1" applyBorder="1" applyProtection="1"/>
    <xf numFmtId="166" fontId="9" fillId="2" borderId="33" xfId="1" applyNumberFormat="1" applyFont="1" applyFill="1" applyBorder="1" applyProtection="1"/>
    <xf numFmtId="165" fontId="1" fillId="2" borderId="34" xfId="1" applyNumberFormat="1" applyFont="1" applyFill="1" applyBorder="1" applyProtection="1"/>
    <xf numFmtId="0" fontId="1" fillId="2" borderId="31" xfId="1" applyFont="1" applyFill="1" applyBorder="1" applyAlignment="1" applyProtection="1">
      <alignment horizontal="center"/>
    </xf>
    <xf numFmtId="165" fontId="1" fillId="2" borderId="42" xfId="1" applyNumberFormat="1" applyFont="1" applyFill="1" applyBorder="1" applyProtection="1"/>
    <xf numFmtId="166" fontId="3" fillId="2" borderId="41" xfId="1" applyNumberFormat="1" applyFont="1" applyFill="1" applyBorder="1" applyProtection="1"/>
    <xf numFmtId="166" fontId="9" fillId="2" borderId="41" xfId="1" applyNumberFormat="1" applyFont="1" applyFill="1" applyBorder="1" applyProtection="1"/>
    <xf numFmtId="165" fontId="1" fillId="2" borderId="43" xfId="1" applyNumberFormat="1" applyFont="1" applyFill="1" applyBorder="1" applyProtection="1"/>
    <xf numFmtId="0" fontId="3" fillId="2" borderId="38" xfId="1" applyFont="1" applyFill="1" applyBorder="1" applyProtection="1"/>
    <xf numFmtId="0" fontId="1" fillId="2" borderId="22" xfId="1" applyFont="1" applyFill="1" applyBorder="1" applyProtection="1"/>
    <xf numFmtId="0" fontId="1" fillId="2" borderId="44" xfId="1" applyFont="1" applyFill="1" applyBorder="1" applyProtection="1"/>
    <xf numFmtId="0" fontId="2" fillId="2" borderId="45" xfId="1" applyFont="1" applyFill="1" applyBorder="1" applyProtection="1"/>
    <xf numFmtId="0" fontId="2" fillId="2" borderId="40" xfId="1" applyFont="1" applyFill="1" applyBorder="1" applyAlignment="1" applyProtection="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2" fillId="2" borderId="25"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31" xfId="1" applyFont="1" applyFill="1" applyBorder="1" applyAlignment="1" applyProtection="1">
      <alignment horizontal="left" vertical="top" wrapText="1"/>
    </xf>
    <xf numFmtId="0" fontId="10" fillId="0" borderId="42" xfId="1" applyFont="1" applyFill="1" applyBorder="1" applyAlignment="1" applyProtection="1">
      <alignment horizontal="left" vertical="top" wrapText="1"/>
    </xf>
    <xf numFmtId="0" fontId="10" fillId="0" borderId="32" xfId="1" applyFont="1" applyFill="1" applyBorder="1" applyAlignment="1" applyProtection="1">
      <alignment horizontal="left" vertical="top" wrapText="1"/>
    </xf>
    <xf numFmtId="0" fontId="1" fillId="2" borderId="41" xfId="1" applyFont="1" applyFill="1" applyBorder="1" applyAlignment="1" applyProtection="1">
      <alignment horizontal="center"/>
    </xf>
    <xf numFmtId="0" fontId="1" fillId="2" borderId="42" xfId="1" applyFont="1" applyFill="1" applyBorder="1" applyProtection="1"/>
    <xf numFmtId="37" fontId="1" fillId="2" borderId="42" xfId="1" applyNumberFormat="1" applyFont="1" applyFill="1" applyBorder="1" applyProtection="1"/>
    <xf numFmtId="0" fontId="1" fillId="2" borderId="43" xfId="1" applyFont="1" applyFill="1" applyBorder="1" applyProtection="1"/>
    <xf numFmtId="0" fontId="2" fillId="2" borderId="36" xfId="1" applyFont="1" applyFill="1" applyBorder="1" applyAlignment="1" applyProtection="1">
      <alignment horizontal="center" vertical="center"/>
    </xf>
    <xf numFmtId="0" fontId="1" fillId="2" borderId="37"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31" xfId="1" applyFont="1" applyFill="1" applyBorder="1" applyAlignment="1" applyProtection="1">
      <alignment horizontal="left" vertical="top" wrapText="1"/>
    </xf>
    <xf numFmtId="0" fontId="3" fillId="2" borderId="42" xfId="1" applyFont="1" applyFill="1" applyBorder="1" applyAlignment="1" applyProtection="1">
      <alignment horizontal="left" vertical="top" wrapText="1"/>
    </xf>
    <xf numFmtId="0" fontId="3" fillId="2" borderId="43"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3" fillId="2" borderId="42" xfId="1" applyFont="1" applyFill="1" applyBorder="1" applyAlignment="1" applyProtection="1">
      <alignment horizontal="center"/>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42"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43" xfId="1" applyFont="1" applyFill="1" applyBorder="1" applyAlignment="1" applyProtection="1">
      <alignment horizontal="center" vertical="top" wrapText="1"/>
    </xf>
    <xf numFmtId="0" fontId="3" fillId="2" borderId="31" xfId="1" applyFont="1" applyFill="1" applyBorder="1" applyProtection="1"/>
    <xf numFmtId="0" fontId="3" fillId="2" borderId="42" xfId="1" applyFont="1" applyFill="1" applyBorder="1" applyProtection="1"/>
    <xf numFmtId="0" fontId="3" fillId="2" borderId="42" xfId="1" applyFont="1" applyFill="1" applyBorder="1" applyAlignment="1" applyProtection="1">
      <alignment horizontal="center"/>
    </xf>
    <xf numFmtId="168" fontId="3" fillId="2" borderId="42" xfId="1" applyNumberFormat="1" applyFont="1" applyFill="1" applyBorder="1" applyAlignment="1" applyProtection="1">
      <alignment horizontal="center"/>
      <protection locked="0"/>
    </xf>
    <xf numFmtId="0" fontId="3" fillId="2" borderId="42" xfId="1" applyFont="1" applyFill="1" applyBorder="1" applyAlignment="1">
      <alignment horizontal="center"/>
    </xf>
    <xf numFmtId="0" fontId="3" fillId="2" borderId="43" xfId="1" applyFont="1" applyFill="1" applyBorder="1" applyProtection="1"/>
    <xf numFmtId="0" fontId="1" fillId="2" borderId="0" xfId="1" applyFont="1" applyFill="1" applyAlignment="1">
      <alignment horizontal="center"/>
    </xf>
    <xf numFmtId="14" fontId="3" fillId="0" borderId="42" xfId="2" applyNumberFormat="1" applyFont="1" applyFill="1" applyBorder="1" applyAlignment="1" applyProtection="1">
      <alignment horizontal="center"/>
    </xf>
    <xf numFmtId="0" fontId="3" fillId="0" borderId="42" xfId="2" applyFont="1" applyFill="1" applyBorder="1" applyAlignment="1" applyProtection="1">
      <alignment horizontal="center"/>
    </xf>
    <xf numFmtId="164" fontId="1" fillId="2" borderId="46" xfId="3" applyNumberFormat="1" applyFont="1" applyFill="1" applyBorder="1" applyProtection="1"/>
    <xf numFmtId="0" fontId="3" fillId="2" borderId="0" xfId="1" applyFont="1" applyFill="1" applyBorder="1" applyAlignment="1" applyProtection="1">
      <alignment horizontal="center"/>
    </xf>
    <xf numFmtId="0" fontId="3" fillId="2" borderId="25" xfId="1" applyFont="1" applyFill="1" applyBorder="1" applyAlignment="1" applyProtection="1">
      <alignment horizontal="center"/>
    </xf>
    <xf numFmtId="0" fontId="3" fillId="2" borderId="11" xfId="1" applyFont="1" applyFill="1" applyBorder="1" applyAlignment="1" applyProtection="1">
      <alignment horizontal="center"/>
    </xf>
    <xf numFmtId="0" fontId="1" fillId="2" borderId="47" xfId="1" applyFont="1" applyFill="1" applyBorder="1" applyProtection="1"/>
    <xf numFmtId="0" fontId="9" fillId="2" borderId="39" xfId="1" applyFont="1" applyFill="1" applyBorder="1" applyProtection="1"/>
    <xf numFmtId="0" fontId="1" fillId="2" borderId="39" xfId="1" applyFont="1" applyFill="1" applyBorder="1" applyProtection="1"/>
    <xf numFmtId="0" fontId="1" fillId="3" borderId="36" xfId="1" applyFont="1" applyFill="1" applyBorder="1" applyProtection="1"/>
    <xf numFmtId="164" fontId="1" fillId="0" borderId="34" xfId="3" applyNumberFormat="1" applyFont="1" applyFill="1" applyBorder="1" applyProtection="1"/>
    <xf numFmtId="0" fontId="9" fillId="0" borderId="0" xfId="2" applyFont="1" applyBorder="1"/>
    <xf numFmtId="0" fontId="9" fillId="2" borderId="38" xfId="1" applyFont="1" applyFill="1" applyBorder="1" applyProtection="1"/>
    <xf numFmtId="0" fontId="1" fillId="2" borderId="45" xfId="1" applyFont="1" applyFill="1" applyBorder="1" applyProtection="1"/>
    <xf numFmtId="0" fontId="1" fillId="2" borderId="38" xfId="1" applyFont="1" applyFill="1" applyBorder="1" applyProtection="1"/>
    <xf numFmtId="0" fontId="1" fillId="2" borderId="31" xfId="1" applyFont="1" applyFill="1" applyBorder="1" applyProtection="1"/>
    <xf numFmtId="0" fontId="9" fillId="2" borderId="4"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37" fontId="1" fillId="0" borderId="6" xfId="1" applyNumberFormat="1" applyFont="1" applyFill="1" applyBorder="1" applyProtection="1"/>
    <xf numFmtId="0" fontId="1" fillId="2" borderId="4" xfId="1" applyFont="1" applyFill="1" applyBorder="1" applyProtection="1"/>
    <xf numFmtId="37" fontId="1" fillId="2" borderId="6" xfId="1" applyNumberFormat="1" applyFont="1" applyFill="1" applyBorder="1" applyProtection="1"/>
    <xf numFmtId="0" fontId="1" fillId="2" borderId="4" xfId="1" applyFont="1" applyFill="1" applyBorder="1" applyProtection="1">
      <protection locked="0"/>
    </xf>
    <xf numFmtId="164" fontId="1" fillId="2" borderId="6" xfId="3" applyNumberFormat="1" applyFont="1" applyFill="1" applyBorder="1" applyProtection="1"/>
    <xf numFmtId="0" fontId="9" fillId="2" borderId="26" xfId="1" applyFont="1" applyFill="1" applyBorder="1" applyProtection="1"/>
    <xf numFmtId="37" fontId="1" fillId="2" borderId="27" xfId="1" applyNumberFormat="1" applyFont="1" applyFill="1" applyBorder="1" applyProtection="1"/>
    <xf numFmtId="37" fontId="3" fillId="2" borderId="48" xfId="1" applyNumberFormat="1" applyFont="1" applyFill="1" applyBorder="1" applyProtection="1"/>
    <xf numFmtId="37" fontId="1" fillId="2" borderId="28" xfId="1" applyNumberFormat="1" applyFont="1" applyFill="1" applyBorder="1" applyProtection="1"/>
    <xf numFmtId="37" fontId="9" fillId="2" borderId="48" xfId="1" applyNumberFormat="1" applyFont="1" applyFill="1" applyBorder="1" applyProtection="1"/>
    <xf numFmtId="37" fontId="1" fillId="0" borderId="27" xfId="1" applyNumberFormat="1" applyFont="1" applyFill="1" applyBorder="1" applyProtection="1"/>
    <xf numFmtId="37" fontId="1" fillId="0" borderId="28" xfId="1" applyNumberFormat="1" applyFont="1" applyFill="1" applyBorder="1" applyProtection="1"/>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1%20HFM%20Financials%20Q42018-v1_V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1%20A&amp;R\02%20Reporting\6%20STB%20Reporting\2%20REI%20and%20CBS\2012\2012Q4\support\Div%20In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40"/>
      <sheetName val="Sch 240-old"/>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10_Affiliate AP"/>
      <sheetName val="11 Road &amp; Nonop Prop"/>
      <sheetName val="12 - CCX Reclass"/>
      <sheetName val="Shares"/>
      <sheetName val="REI PY_Adj"/>
      <sheetName val="CBS PY_Adj"/>
      <sheetName val="Checks"/>
      <sheetName val="QTD Rx"/>
    </sheetNames>
    <sheetDataSet>
      <sheetData sheetId="0" refreshError="1"/>
      <sheetData sheetId="1">
        <row r="2">
          <cell r="E2" t="str">
            <v xml:space="preserve"> 1st   2nd   3rd   4th</v>
          </cell>
        </row>
        <row r="3">
          <cell r="E3" t="str">
            <v xml:space="preserve">  [  ]    [  ]    [   ]    [ X ]</v>
          </cell>
        </row>
        <row r="70">
          <cell r="B70">
            <v>43495</v>
          </cell>
        </row>
      </sheetData>
      <sheetData sheetId="2"/>
      <sheetData sheetId="3" refreshError="1"/>
      <sheetData sheetId="4" refreshError="1"/>
      <sheetData sheetId="5">
        <row r="9">
          <cell r="C9">
            <v>12174</v>
          </cell>
          <cell r="D9">
            <v>11334</v>
          </cell>
          <cell r="F9">
            <v>7868</v>
          </cell>
          <cell r="G9">
            <v>8070</v>
          </cell>
          <cell r="M9">
            <v>13</v>
          </cell>
          <cell r="O9">
            <v>-1036</v>
          </cell>
          <cell r="P9">
            <v>2247</v>
          </cell>
        </row>
        <row r="11">
          <cell r="D11">
            <v>-226</v>
          </cell>
          <cell r="G11">
            <v>-120</v>
          </cell>
          <cell r="M11">
            <v>97</v>
          </cell>
          <cell r="P11">
            <v>-6</v>
          </cell>
        </row>
        <row r="12">
          <cell r="D12">
            <v>0</v>
          </cell>
          <cell r="G12">
            <v>-2</v>
          </cell>
          <cell r="M12">
            <v>0</v>
          </cell>
          <cell r="P12">
            <v>0</v>
          </cell>
        </row>
        <row r="14">
          <cell r="D14">
            <v>0</v>
          </cell>
          <cell r="G14">
            <v>41</v>
          </cell>
          <cell r="M14">
            <v>41</v>
          </cell>
          <cell r="P14">
            <v>0</v>
          </cell>
        </row>
        <row r="15">
          <cell r="D15">
            <v>0</v>
          </cell>
          <cell r="G15">
            <v>-8</v>
          </cell>
          <cell r="M15">
            <v>-8</v>
          </cell>
          <cell r="P15">
            <v>0</v>
          </cell>
        </row>
        <row r="17">
          <cell r="D17">
            <v>0</v>
          </cell>
          <cell r="G17">
            <v>32</v>
          </cell>
          <cell r="M17">
            <v>0</v>
          </cell>
          <cell r="P17">
            <v>12</v>
          </cell>
        </row>
        <row r="18">
          <cell r="D18">
            <v>0</v>
          </cell>
          <cell r="G18">
            <v>4</v>
          </cell>
          <cell r="M18">
            <v>0</v>
          </cell>
          <cell r="P18">
            <v>0</v>
          </cell>
        </row>
        <row r="19">
          <cell r="D19">
            <v>-1</v>
          </cell>
          <cell r="G19">
            <v>0</v>
          </cell>
          <cell r="M19">
            <v>1</v>
          </cell>
          <cell r="P19">
            <v>1</v>
          </cell>
        </row>
      </sheetData>
      <sheetData sheetId="6">
        <row r="9">
          <cell r="D9">
            <v>36314</v>
          </cell>
          <cell r="G9">
            <v>10093</v>
          </cell>
          <cell r="J9">
            <v>26221</v>
          </cell>
        </row>
        <row r="11">
          <cell r="D11">
            <v>-6</v>
          </cell>
          <cell r="G11">
            <v>140</v>
          </cell>
          <cell r="J11">
            <v>-146</v>
          </cell>
        </row>
        <row r="13">
          <cell r="D13">
            <v>-326</v>
          </cell>
          <cell r="G13">
            <v>-122</v>
          </cell>
          <cell r="J13">
            <v>-204</v>
          </cell>
        </row>
        <row r="14">
          <cell r="D14">
            <v>-43</v>
          </cell>
          <cell r="G14">
            <v>-16</v>
          </cell>
          <cell r="J14">
            <v>-27</v>
          </cell>
        </row>
        <row r="15">
          <cell r="D15">
            <v>-17</v>
          </cell>
          <cell r="G15">
            <v>-6</v>
          </cell>
          <cell r="J15">
            <v>-11</v>
          </cell>
        </row>
        <row r="16">
          <cell r="D16">
            <v>0</v>
          </cell>
          <cell r="G16">
            <v>-2</v>
          </cell>
          <cell r="J16">
            <v>2</v>
          </cell>
        </row>
        <row r="17">
          <cell r="D17">
            <v>-1</v>
          </cell>
          <cell r="G17">
            <v>-2</v>
          </cell>
          <cell r="J17">
            <v>1</v>
          </cell>
        </row>
        <row r="19">
          <cell r="D19">
            <v>35921</v>
          </cell>
          <cell r="G19">
            <v>10085</v>
          </cell>
          <cell r="J19">
            <v>25836</v>
          </cell>
        </row>
      </sheetData>
      <sheetData sheetId="7"/>
      <sheetData sheetId="8"/>
      <sheetData sheetId="9" refreshError="1"/>
      <sheetData sheetId="10">
        <row r="90">
          <cell r="Q90">
            <v>36488.555869999997</v>
          </cell>
        </row>
        <row r="91">
          <cell r="Q91">
            <v>1062.4604899999999</v>
          </cell>
        </row>
        <row r="92">
          <cell r="Q92">
            <v>20.596550000000001</v>
          </cell>
        </row>
        <row r="93">
          <cell r="Q93">
            <v>7.3159999999999998</v>
          </cell>
        </row>
        <row r="94">
          <cell r="Q94">
            <v>0.27</v>
          </cell>
        </row>
        <row r="95">
          <cell r="Q95">
            <v>36.010449999999999</v>
          </cell>
        </row>
        <row r="96">
          <cell r="Q96">
            <v>44.002989999999997</v>
          </cell>
        </row>
        <row r="97">
          <cell r="Q97">
            <v>0</v>
          </cell>
        </row>
        <row r="98">
          <cell r="Q98">
            <v>0</v>
          </cell>
        </row>
        <row r="99">
          <cell r="Q99">
            <v>0</v>
          </cell>
        </row>
        <row r="100">
          <cell r="Q100">
            <v>-1.5185899999999999</v>
          </cell>
        </row>
        <row r="101">
          <cell r="Q101">
            <v>0</v>
          </cell>
        </row>
        <row r="102">
          <cell r="Q102">
            <v>0</v>
          </cell>
        </row>
        <row r="103">
          <cell r="Q103">
            <v>0</v>
          </cell>
        </row>
        <row r="104">
          <cell r="Q104">
            <v>0</v>
          </cell>
        </row>
        <row r="105">
          <cell r="Q105">
            <v>2667.3999900000003</v>
          </cell>
        </row>
        <row r="106">
          <cell r="Q106">
            <v>6839.97912</v>
          </cell>
        </row>
        <row r="107">
          <cell r="Q107">
            <v>696.60864000000004</v>
          </cell>
        </row>
        <row r="108">
          <cell r="Q108">
            <v>1810.2000800000001</v>
          </cell>
        </row>
        <row r="130">
          <cell r="Q130">
            <v>227543.57079</v>
          </cell>
        </row>
        <row r="131">
          <cell r="Q131">
            <v>296.17715999999996</v>
          </cell>
        </row>
        <row r="132">
          <cell r="Q132">
            <v>-71950.519109999994</v>
          </cell>
        </row>
        <row r="133">
          <cell r="Q133">
            <v>-1679.59547</v>
          </cell>
        </row>
        <row r="134">
          <cell r="Q134">
            <v>-117.53873</v>
          </cell>
        </row>
        <row r="135">
          <cell r="Q135">
            <v>0.15425999999999998</v>
          </cell>
        </row>
        <row r="136">
          <cell r="Q136">
            <v>0</v>
          </cell>
        </row>
        <row r="137">
          <cell r="Q137">
            <v>0</v>
          </cell>
        </row>
        <row r="138">
          <cell r="Q138">
            <v>0</v>
          </cell>
        </row>
        <row r="139">
          <cell r="Q139">
            <v>110.71991</v>
          </cell>
        </row>
        <row r="140">
          <cell r="Q140">
            <v>0</v>
          </cell>
        </row>
        <row r="141">
          <cell r="Q141">
            <v>70.598009999999988</v>
          </cell>
        </row>
        <row r="162">
          <cell r="Q162">
            <v>1551.16</v>
          </cell>
        </row>
        <row r="170">
          <cell r="Q170">
            <v>-556.60557999999992</v>
          </cell>
        </row>
        <row r="171">
          <cell r="Q171">
            <v>-3.1656999999999997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v>0</v>
          </cell>
          <cell r="D24">
            <v>0</v>
          </cell>
          <cell r="E24">
            <v>0</v>
          </cell>
          <cell r="G24">
            <v>0</v>
          </cell>
          <cell r="H24">
            <v>0</v>
          </cell>
          <cell r="K24">
            <v>0</v>
          </cell>
          <cell r="M24">
            <v>0</v>
          </cell>
          <cell r="N24">
            <v>0</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v>0</v>
          </cell>
          <cell r="D28">
            <v>15</v>
          </cell>
          <cell r="E28">
            <v>8.4602368866328256E-3</v>
          </cell>
          <cell r="G28">
            <v>-779</v>
          </cell>
          <cell r="H28">
            <v>-0.75265700483091791</v>
          </cell>
          <cell r="J28">
            <v>-4</v>
          </cell>
          <cell r="K28">
            <v>4</v>
          </cell>
          <cell r="M28">
            <v>-768</v>
          </cell>
          <cell r="N28">
            <v>-0.27360171001068756</v>
          </cell>
        </row>
        <row r="29">
          <cell r="A29" t="str">
            <v>Operating Expense</v>
          </cell>
          <cell r="E29">
            <v>0</v>
          </cell>
          <cell r="H29">
            <v>0</v>
          </cell>
          <cell r="K29">
            <v>0</v>
          </cell>
          <cell r="N29">
            <v>0</v>
          </cell>
        </row>
        <row r="30">
          <cell r="B30" t="str">
            <v xml:space="preserve">   Labor &amp; Fringe</v>
          </cell>
          <cell r="C30">
            <v>0</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v>0</v>
          </cell>
        </row>
        <row r="66">
          <cell r="A66">
            <v>0</v>
          </cell>
        </row>
        <row r="68">
          <cell r="A68">
            <v>0</v>
          </cell>
        </row>
        <row r="70">
          <cell r="A70">
            <v>0</v>
          </cell>
        </row>
        <row r="72">
          <cell r="A7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row>
      </sheetData>
      <sheetData sheetId="6">
        <row r="10">
          <cell r="D10">
            <v>-115</v>
          </cell>
        </row>
      </sheetData>
      <sheetData sheetId="7"/>
      <sheetData sheetId="8"/>
      <sheetData sheetId="9"/>
      <sheetData sheetId="10">
        <row r="34">
          <cell r="F34">
            <v>114688.34600000001</v>
          </cell>
        </row>
        <row r="152">
          <cell r="F152">
            <v>-2310.25</v>
          </cell>
        </row>
        <row r="153">
          <cell r="F153">
            <v>-916.23299999999995</v>
          </cell>
        </row>
        <row r="205">
          <cell r="F205">
            <v>40189.578000000001</v>
          </cell>
        </row>
        <row r="209">
          <cell r="F209">
            <v>-1597.444</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tabSelected="1" workbookViewId="0">
      <selection activeCell="Q16" sqref="Q16"/>
    </sheetView>
  </sheetViews>
  <sheetFormatPr defaultColWidth="9.140625" defaultRowHeight="12.75" x14ac:dyDescent="0.2"/>
  <cols>
    <col min="1" max="1" width="19.7109375" style="8" customWidth="1"/>
    <col min="2" max="2" width="11.7109375" style="8" customWidth="1"/>
    <col min="3" max="3" width="21.28515625" style="8" customWidth="1"/>
    <col min="4" max="4" width="12.85546875" style="8" customWidth="1"/>
    <col min="5" max="5" width="6" style="187"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7.7109375" style="8" customWidth="1"/>
    <col min="14" max="16384" width="9.140625" style="8"/>
  </cols>
  <sheetData>
    <row r="1" spans="1:13" x14ac:dyDescent="0.2">
      <c r="A1" s="1" t="s">
        <v>0</v>
      </c>
      <c r="B1" s="2"/>
      <c r="C1" s="3"/>
      <c r="D1" s="3"/>
      <c r="E1" s="4"/>
      <c r="F1" s="5" t="s">
        <v>0</v>
      </c>
      <c r="G1" s="6"/>
      <c r="H1" s="6"/>
      <c r="I1" s="6"/>
      <c r="J1" s="6"/>
      <c r="K1" s="6"/>
      <c r="L1" s="6"/>
      <c r="M1" s="7"/>
    </row>
    <row r="2" spans="1:13" x14ac:dyDescent="0.2">
      <c r="A2" s="9" t="s">
        <v>1</v>
      </c>
      <c r="B2" s="10"/>
      <c r="C2" s="11"/>
      <c r="D2" s="11"/>
      <c r="E2" s="12"/>
      <c r="F2" s="13" t="s">
        <v>2</v>
      </c>
      <c r="G2" s="14"/>
      <c r="H2" s="14"/>
      <c r="I2" s="14"/>
      <c r="J2" s="14"/>
      <c r="K2" s="14"/>
      <c r="L2" s="14"/>
      <c r="M2" s="15"/>
    </row>
    <row r="3" spans="1:13" x14ac:dyDescent="0.2">
      <c r="A3" s="16" t="s">
        <v>3</v>
      </c>
      <c r="B3" s="17" t="s">
        <v>4</v>
      </c>
      <c r="C3" s="18" t="s">
        <v>5</v>
      </c>
      <c r="D3" s="19"/>
      <c r="E3" s="20" t="s">
        <v>6</v>
      </c>
      <c r="F3" s="21"/>
      <c r="G3" s="22" t="s">
        <v>7</v>
      </c>
      <c r="H3" s="21"/>
      <c r="I3" s="21"/>
      <c r="J3" s="21"/>
      <c r="K3" s="23" t="s">
        <v>8</v>
      </c>
      <c r="L3" s="24"/>
      <c r="M3" s="25">
        <v>43465</v>
      </c>
    </row>
    <row r="4" spans="1:13" x14ac:dyDescent="0.2">
      <c r="A4" s="26" t="s">
        <v>9</v>
      </c>
      <c r="B4" s="27" t="s">
        <v>10</v>
      </c>
      <c r="C4" s="28" t="str">
        <f>+[1]CBS!E2</f>
        <v xml:space="preserve"> 1st   2nd   3rd   4th</v>
      </c>
      <c r="D4" s="29"/>
      <c r="E4" s="30">
        <v>2018</v>
      </c>
      <c r="F4" s="11"/>
      <c r="G4" s="31" t="s">
        <v>11</v>
      </c>
      <c r="H4" s="11"/>
      <c r="I4" s="11"/>
      <c r="J4" s="11"/>
      <c r="K4" s="11"/>
      <c r="L4" s="11"/>
      <c r="M4" s="32"/>
    </row>
    <row r="5" spans="1:13" x14ac:dyDescent="0.2">
      <c r="A5" s="26" t="s">
        <v>9</v>
      </c>
      <c r="B5" s="33"/>
      <c r="C5" s="34" t="str">
        <f>+[1]CBS!E3</f>
        <v xml:space="preserve">  [  ]    [  ]    [   ]    [ X ]</v>
      </c>
      <c r="D5" s="35"/>
      <c r="E5" s="36"/>
      <c r="F5" s="11"/>
      <c r="G5" s="37" t="s">
        <v>12</v>
      </c>
      <c r="H5" s="11"/>
      <c r="I5" s="11"/>
      <c r="J5" s="11"/>
      <c r="K5" s="11"/>
      <c r="L5" s="11"/>
      <c r="M5" s="32"/>
    </row>
    <row r="6" spans="1:13" x14ac:dyDescent="0.2">
      <c r="A6" s="38" t="s">
        <v>13</v>
      </c>
      <c r="B6" s="3"/>
      <c r="C6" s="39"/>
      <c r="D6" s="3"/>
      <c r="E6" s="40"/>
      <c r="F6" s="3"/>
      <c r="G6" s="3"/>
      <c r="H6" s="3"/>
      <c r="I6" s="3"/>
      <c r="J6" s="3"/>
      <c r="K6" s="3"/>
      <c r="L6" s="3"/>
      <c r="M6" s="41"/>
    </row>
    <row r="7" spans="1:13" ht="15.75" x14ac:dyDescent="0.25">
      <c r="A7" s="42" t="s">
        <v>14</v>
      </c>
      <c r="B7" s="11"/>
      <c r="C7" s="43"/>
      <c r="D7" s="11"/>
      <c r="E7" s="17"/>
      <c r="F7" s="11"/>
      <c r="G7" s="44"/>
      <c r="H7" s="44"/>
      <c r="I7" s="44"/>
      <c r="J7" s="44"/>
      <c r="K7" s="45"/>
      <c r="L7" s="44"/>
      <c r="M7" s="46"/>
    </row>
    <row r="8" spans="1:13" x14ac:dyDescent="0.2">
      <c r="A8" s="42" t="s">
        <v>15</v>
      </c>
      <c r="B8" s="11"/>
      <c r="C8" s="11"/>
      <c r="D8" s="11"/>
      <c r="E8" s="17"/>
      <c r="F8" s="11"/>
      <c r="G8" s="11"/>
      <c r="H8" s="11"/>
      <c r="I8" s="11"/>
      <c r="J8" s="11"/>
      <c r="K8" s="11"/>
      <c r="L8" s="11"/>
      <c r="M8" s="32"/>
    </row>
    <row r="9" spans="1:13" x14ac:dyDescent="0.2">
      <c r="A9" s="42" t="s">
        <v>16</v>
      </c>
      <c r="B9" s="11"/>
      <c r="C9" s="11"/>
      <c r="D9" s="11"/>
      <c r="E9" s="17"/>
      <c r="F9" s="11"/>
      <c r="G9" s="11"/>
      <c r="H9" s="11"/>
      <c r="I9" s="11"/>
      <c r="J9" s="11"/>
      <c r="K9" s="11"/>
      <c r="L9" s="11"/>
      <c r="M9" s="32"/>
    </row>
    <row r="10" spans="1:13" x14ac:dyDescent="0.2">
      <c r="A10" s="47"/>
      <c r="B10" s="48"/>
      <c r="C10" s="11"/>
      <c r="D10" s="11"/>
      <c r="E10" s="17"/>
      <c r="F10" s="10"/>
      <c r="G10" s="10"/>
      <c r="H10" s="10"/>
      <c r="I10" s="10"/>
      <c r="J10" s="10"/>
      <c r="K10" s="10"/>
      <c r="L10" s="10"/>
      <c r="M10" s="32"/>
    </row>
    <row r="11" spans="1:13" x14ac:dyDescent="0.2">
      <c r="A11" s="49"/>
      <c r="B11" s="50"/>
      <c r="C11" s="50"/>
      <c r="D11" s="51"/>
      <c r="E11" s="52"/>
      <c r="F11" s="53" t="s">
        <v>17</v>
      </c>
      <c r="G11" s="54"/>
      <c r="H11" s="54"/>
      <c r="I11" s="55"/>
      <c r="J11" s="56" t="s">
        <v>18</v>
      </c>
      <c r="K11" s="57"/>
      <c r="L11" s="57"/>
      <c r="M11" s="58"/>
    </row>
    <row r="12" spans="1:13" x14ac:dyDescent="0.2">
      <c r="A12" s="59" t="s">
        <v>19</v>
      </c>
      <c r="B12" s="60"/>
      <c r="C12" s="60"/>
      <c r="D12" s="61"/>
      <c r="E12" s="62" t="s">
        <v>20</v>
      </c>
      <c r="F12" s="63" t="s">
        <v>21</v>
      </c>
      <c r="G12" s="64"/>
      <c r="H12" s="65" t="s">
        <v>22</v>
      </c>
      <c r="I12" s="64"/>
      <c r="J12" s="59" t="s">
        <v>21</v>
      </c>
      <c r="K12" s="64"/>
      <c r="L12" s="65" t="s">
        <v>22</v>
      </c>
      <c r="M12" s="64"/>
    </row>
    <row r="13" spans="1:13" x14ac:dyDescent="0.2">
      <c r="A13" s="66" t="s">
        <v>23</v>
      </c>
      <c r="B13" s="67"/>
      <c r="C13" s="67"/>
      <c r="D13" s="68"/>
      <c r="E13" s="69" t="s">
        <v>24</v>
      </c>
      <c r="F13" s="191" t="s">
        <v>25</v>
      </c>
      <c r="G13" s="64"/>
      <c r="H13" s="192" t="s">
        <v>26</v>
      </c>
      <c r="I13" s="64"/>
      <c r="J13" s="193" t="s">
        <v>27</v>
      </c>
      <c r="K13" s="64"/>
      <c r="L13" s="192" t="s">
        <v>28</v>
      </c>
      <c r="M13" s="61"/>
    </row>
    <row r="14" spans="1:13" x14ac:dyDescent="0.2">
      <c r="A14" s="42" t="s">
        <v>29</v>
      </c>
      <c r="B14" s="11"/>
      <c r="C14" s="11"/>
      <c r="D14" s="11"/>
      <c r="E14" s="70"/>
      <c r="F14" s="38"/>
      <c r="G14" s="3"/>
      <c r="H14" s="194"/>
      <c r="I14" s="3"/>
      <c r="J14" s="194"/>
      <c r="K14" s="3"/>
      <c r="L14" s="194"/>
      <c r="M14" s="41"/>
    </row>
    <row r="15" spans="1:13" x14ac:dyDescent="0.2">
      <c r="A15" s="72" t="s">
        <v>30</v>
      </c>
      <c r="B15" s="11"/>
      <c r="C15" s="11"/>
      <c r="D15" s="11"/>
      <c r="E15" s="73">
        <v>1</v>
      </c>
      <c r="F15" s="195" t="s">
        <v>31</v>
      </c>
      <c r="G15" s="74">
        <v>2992768</v>
      </c>
      <c r="H15" s="75" t="s">
        <v>31</v>
      </c>
      <c r="I15" s="74">
        <v>2755017</v>
      </c>
      <c r="J15" s="75" t="s">
        <v>31</v>
      </c>
      <c r="K15" s="74">
        <v>11667366</v>
      </c>
      <c r="L15" s="75" t="s">
        <v>31</v>
      </c>
      <c r="M15" s="76">
        <v>10973998</v>
      </c>
    </row>
    <row r="16" spans="1:13" x14ac:dyDescent="0.2">
      <c r="A16" s="72" t="s">
        <v>32</v>
      </c>
      <c r="B16" s="11"/>
      <c r="C16" s="11"/>
      <c r="D16" s="11"/>
      <c r="E16" s="73">
        <v>2</v>
      </c>
      <c r="F16" s="196"/>
      <c r="G16" s="74">
        <v>0</v>
      </c>
      <c r="H16" s="78"/>
      <c r="I16" s="74">
        <v>0</v>
      </c>
      <c r="J16" s="79"/>
      <c r="K16" s="74">
        <v>0</v>
      </c>
      <c r="L16" s="80"/>
      <c r="M16" s="76">
        <v>0</v>
      </c>
    </row>
    <row r="17" spans="1:13" x14ac:dyDescent="0.2">
      <c r="A17" s="72" t="s">
        <v>33</v>
      </c>
      <c r="B17" s="11"/>
      <c r="C17" s="11"/>
      <c r="D17" s="11"/>
      <c r="E17" s="73">
        <v>3</v>
      </c>
      <c r="F17" s="196"/>
      <c r="G17" s="74">
        <v>0</v>
      </c>
      <c r="H17" s="78"/>
      <c r="I17" s="74">
        <v>0</v>
      </c>
      <c r="J17" s="79"/>
      <c r="K17" s="74">
        <v>0</v>
      </c>
      <c r="L17" s="79"/>
      <c r="M17" s="76">
        <v>0</v>
      </c>
    </row>
    <row r="18" spans="1:13" x14ac:dyDescent="0.2">
      <c r="A18" s="72" t="s">
        <v>34</v>
      </c>
      <c r="B18" s="11"/>
      <c r="C18" s="11"/>
      <c r="D18" s="11"/>
      <c r="E18" s="73">
        <v>4</v>
      </c>
      <c r="F18" s="196"/>
      <c r="G18" s="74">
        <v>70810</v>
      </c>
      <c r="H18" s="77"/>
      <c r="I18" s="74">
        <v>33187</v>
      </c>
      <c r="J18" s="75"/>
      <c r="K18" s="74">
        <v>266194</v>
      </c>
      <c r="L18" s="75"/>
      <c r="M18" s="76">
        <v>133306</v>
      </c>
    </row>
    <row r="19" spans="1:13" x14ac:dyDescent="0.2">
      <c r="A19" s="72" t="s">
        <v>35</v>
      </c>
      <c r="B19" s="11"/>
      <c r="C19" s="11"/>
      <c r="D19" s="11"/>
      <c r="E19" s="73">
        <v>5</v>
      </c>
      <c r="F19" s="26"/>
      <c r="G19" s="81">
        <v>0</v>
      </c>
      <c r="H19" s="82"/>
      <c r="I19" s="81">
        <v>0</v>
      </c>
      <c r="J19" s="79"/>
      <c r="K19" s="74">
        <v>0</v>
      </c>
      <c r="L19" s="83"/>
      <c r="M19" s="190">
        <v>0</v>
      </c>
    </row>
    <row r="20" spans="1:13" x14ac:dyDescent="0.2">
      <c r="A20" s="72" t="s">
        <v>36</v>
      </c>
      <c r="B20" s="11"/>
      <c r="C20" s="11"/>
      <c r="D20" s="11"/>
      <c r="E20" s="73">
        <v>6</v>
      </c>
      <c r="F20" s="85" t="s">
        <v>31</v>
      </c>
      <c r="G20" s="86">
        <f>SUM(G15:G19)</f>
        <v>3063578</v>
      </c>
      <c r="H20" s="85" t="s">
        <v>31</v>
      </c>
      <c r="I20" s="86">
        <f>SUM(I15:I19)</f>
        <v>2788204</v>
      </c>
      <c r="J20" s="87" t="s">
        <v>31</v>
      </c>
      <c r="K20" s="74">
        <f>SUM(K15:K19)</f>
        <v>11933560</v>
      </c>
      <c r="L20" s="85" t="s">
        <v>31</v>
      </c>
      <c r="M20" s="76">
        <f>SUM(M15:M19)</f>
        <v>11107304</v>
      </c>
    </row>
    <row r="21" spans="1:13" x14ac:dyDescent="0.2">
      <c r="A21" s="42" t="s">
        <v>37</v>
      </c>
      <c r="B21" s="11"/>
      <c r="C21" s="11"/>
      <c r="D21" s="11"/>
      <c r="E21" s="88"/>
      <c r="F21" s="197"/>
      <c r="G21" s="90"/>
      <c r="H21" s="89"/>
      <c r="I21" s="90"/>
      <c r="J21" s="91"/>
      <c r="K21" s="90"/>
      <c r="L21" s="89"/>
      <c r="M21" s="92"/>
    </row>
    <row r="22" spans="1:13" x14ac:dyDescent="0.2">
      <c r="A22" s="72" t="s">
        <v>38</v>
      </c>
      <c r="B22" s="11"/>
      <c r="C22" s="11"/>
      <c r="D22" s="11"/>
      <c r="E22" s="93">
        <v>7</v>
      </c>
      <c r="F22" s="85" t="s">
        <v>31</v>
      </c>
      <c r="G22" s="86">
        <v>231125</v>
      </c>
      <c r="H22" s="85" t="s">
        <v>31</v>
      </c>
      <c r="I22" s="86">
        <v>225593</v>
      </c>
      <c r="J22" s="87" t="s">
        <v>31</v>
      </c>
      <c r="K22" s="74">
        <v>888758</v>
      </c>
      <c r="L22" s="85" t="s">
        <v>31</v>
      </c>
      <c r="M22" s="86">
        <v>872298</v>
      </c>
    </row>
    <row r="23" spans="1:13" x14ac:dyDescent="0.2">
      <c r="A23" s="72" t="s">
        <v>39</v>
      </c>
      <c r="B23" s="11"/>
      <c r="C23" s="11"/>
      <c r="D23" s="11"/>
      <c r="E23" s="73">
        <v>8</v>
      </c>
      <c r="F23" s="196"/>
      <c r="G23" s="94">
        <v>200590</v>
      </c>
      <c r="H23" s="95"/>
      <c r="I23" s="74">
        <v>229506</v>
      </c>
      <c r="J23" s="75"/>
      <c r="K23" s="74">
        <v>795301</v>
      </c>
      <c r="L23" s="75"/>
      <c r="M23" s="76">
        <v>831516</v>
      </c>
    </row>
    <row r="24" spans="1:13" x14ac:dyDescent="0.2">
      <c r="A24" s="72" t="s">
        <v>40</v>
      </c>
      <c r="B24" s="11"/>
      <c r="C24" s="11"/>
      <c r="D24" s="11"/>
      <c r="E24" s="73">
        <v>9</v>
      </c>
      <c r="F24" s="196"/>
      <c r="G24" s="94">
        <f>SUM(G22:G23)</f>
        <v>431715</v>
      </c>
      <c r="H24" s="95"/>
      <c r="I24" s="94">
        <f>SUM(I22:I23)</f>
        <v>455099</v>
      </c>
      <c r="J24" s="75"/>
      <c r="K24" s="74">
        <f>SUM(K22:K23)</f>
        <v>1684059</v>
      </c>
      <c r="L24" s="75"/>
      <c r="M24" s="198">
        <f>SUM(M22:M23)</f>
        <v>1703814</v>
      </c>
    </row>
    <row r="25" spans="1:13" x14ac:dyDescent="0.2">
      <c r="A25" s="72" t="s">
        <v>41</v>
      </c>
      <c r="B25" s="11"/>
      <c r="C25" s="11"/>
      <c r="D25" s="11"/>
      <c r="E25" s="73">
        <v>10</v>
      </c>
      <c r="F25" s="196"/>
      <c r="G25" s="94">
        <v>79286</v>
      </c>
      <c r="H25" s="95"/>
      <c r="I25" s="74">
        <v>82117</v>
      </c>
      <c r="J25" s="75"/>
      <c r="K25" s="74">
        <v>309339</v>
      </c>
      <c r="L25" s="75"/>
      <c r="M25" s="76">
        <v>321266</v>
      </c>
    </row>
    <row r="26" spans="1:13" x14ac:dyDescent="0.2">
      <c r="A26" s="72" t="s">
        <v>42</v>
      </c>
      <c r="B26" s="11"/>
      <c r="C26" s="11"/>
      <c r="D26" s="11"/>
      <c r="E26" s="73">
        <v>11</v>
      </c>
      <c r="F26" s="196"/>
      <c r="G26" s="94">
        <v>244708</v>
      </c>
      <c r="H26" s="96"/>
      <c r="I26" s="74">
        <v>105357</v>
      </c>
      <c r="J26" s="97"/>
      <c r="K26" s="74">
        <v>928999</v>
      </c>
      <c r="L26" s="75"/>
      <c r="M26" s="76">
        <v>888253</v>
      </c>
    </row>
    <row r="27" spans="1:13" x14ac:dyDescent="0.2">
      <c r="A27" s="72" t="s">
        <v>43</v>
      </c>
      <c r="B27" s="11"/>
      <c r="C27" s="11"/>
      <c r="D27" s="11"/>
      <c r="E27" s="73">
        <v>12</v>
      </c>
      <c r="F27" s="196" t="s">
        <v>12</v>
      </c>
      <c r="G27" s="94">
        <f>SUM(G25:G26)</f>
        <v>323994</v>
      </c>
      <c r="H27" s="96"/>
      <c r="I27" s="74">
        <f>SUM(I25:I26)</f>
        <v>187474</v>
      </c>
      <c r="J27" s="97"/>
      <c r="K27" s="74">
        <f>SUM(K25:K26)</f>
        <v>1238338</v>
      </c>
      <c r="L27" s="75"/>
      <c r="M27" s="198">
        <f>SUM(M25:M26)</f>
        <v>1209519</v>
      </c>
    </row>
    <row r="28" spans="1:13" x14ac:dyDescent="0.2">
      <c r="A28" s="72" t="s">
        <v>44</v>
      </c>
      <c r="B28" s="11"/>
      <c r="C28" s="11"/>
      <c r="D28" s="11"/>
      <c r="E28" s="73">
        <v>13</v>
      </c>
      <c r="F28" s="196"/>
      <c r="G28" s="94">
        <v>684456</v>
      </c>
      <c r="H28" s="96"/>
      <c r="I28" s="74">
        <v>663697</v>
      </c>
      <c r="J28" s="97"/>
      <c r="K28" s="74">
        <v>2693940</v>
      </c>
      <c r="L28" s="75"/>
      <c r="M28" s="76">
        <v>2678120</v>
      </c>
    </row>
    <row r="29" spans="1:13" x14ac:dyDescent="0.2">
      <c r="A29" s="72" t="s">
        <v>45</v>
      </c>
      <c r="B29" s="11"/>
      <c r="C29" s="11"/>
      <c r="D29" s="11"/>
      <c r="E29" s="73">
        <v>14</v>
      </c>
      <c r="F29" s="196"/>
      <c r="G29" s="94">
        <v>227338</v>
      </c>
      <c r="H29" s="96"/>
      <c r="I29" s="74">
        <v>223018</v>
      </c>
      <c r="J29" s="97"/>
      <c r="K29" s="74">
        <v>919887</v>
      </c>
      <c r="L29" s="75"/>
      <c r="M29" s="76">
        <v>924423</v>
      </c>
    </row>
    <row r="30" spans="1:13" x14ac:dyDescent="0.2">
      <c r="A30" s="72" t="s">
        <v>46</v>
      </c>
      <c r="B30" s="11"/>
      <c r="C30" s="11"/>
      <c r="D30" s="11"/>
      <c r="E30" s="73">
        <v>15</v>
      </c>
      <c r="F30" s="26" t="s">
        <v>12</v>
      </c>
      <c r="G30" s="98">
        <v>372037</v>
      </c>
      <c r="H30" s="99"/>
      <c r="I30" s="81">
        <v>253220</v>
      </c>
      <c r="J30" s="100"/>
      <c r="K30" s="101">
        <v>1426172</v>
      </c>
      <c r="L30" s="102"/>
      <c r="M30" s="190">
        <v>1501158</v>
      </c>
    </row>
    <row r="31" spans="1:13" x14ac:dyDescent="0.2">
      <c r="A31" s="72" t="s">
        <v>47</v>
      </c>
      <c r="B31" s="11"/>
      <c r="C31" s="11"/>
      <c r="D31" s="11"/>
      <c r="E31" s="73">
        <v>16</v>
      </c>
      <c r="F31" s="85" t="s">
        <v>31</v>
      </c>
      <c r="G31" s="86">
        <f>G24+G27+SUM(G28:G30)</f>
        <v>2039540</v>
      </c>
      <c r="H31" s="85" t="s">
        <v>31</v>
      </c>
      <c r="I31" s="86">
        <f>I24+I27+SUM(I28:I30)</f>
        <v>1782508</v>
      </c>
      <c r="J31" s="87" t="s">
        <v>31</v>
      </c>
      <c r="K31" s="74">
        <f>K24+K27+SUM(K28:K30)</f>
        <v>7962396</v>
      </c>
      <c r="L31" s="85" t="s">
        <v>31</v>
      </c>
      <c r="M31" s="76">
        <f>M24+M27+SUM(M28:M30)</f>
        <v>8017034</v>
      </c>
    </row>
    <row r="32" spans="1:13" x14ac:dyDescent="0.2">
      <c r="A32" s="42" t="s">
        <v>48</v>
      </c>
      <c r="B32" s="11"/>
      <c r="C32" s="11"/>
      <c r="D32" s="11"/>
      <c r="E32" s="88"/>
      <c r="F32" s="197"/>
      <c r="G32" s="90"/>
      <c r="H32" s="89"/>
      <c r="I32" s="90"/>
      <c r="J32" s="89"/>
      <c r="K32" s="90"/>
      <c r="L32" s="89"/>
      <c r="M32" s="92"/>
    </row>
    <row r="33" spans="1:13" x14ac:dyDescent="0.2">
      <c r="A33" s="72" t="s">
        <v>49</v>
      </c>
      <c r="B33" s="11"/>
      <c r="C33" s="11"/>
      <c r="D33" s="11"/>
      <c r="E33" s="93">
        <v>17</v>
      </c>
      <c r="F33" s="85" t="s">
        <v>31</v>
      </c>
      <c r="G33" s="86">
        <f>G20-G31</f>
        <v>1024038</v>
      </c>
      <c r="H33" s="85" t="s">
        <v>31</v>
      </c>
      <c r="I33" s="86">
        <f>I20-I31</f>
        <v>1005696</v>
      </c>
      <c r="J33" s="85" t="s">
        <v>31</v>
      </c>
      <c r="K33" s="86">
        <f>K20-K31</f>
        <v>3971164</v>
      </c>
      <c r="L33" s="85" t="s">
        <v>31</v>
      </c>
      <c r="M33" s="86">
        <f>M20-M31</f>
        <v>3090270</v>
      </c>
    </row>
    <row r="34" spans="1:13" x14ac:dyDescent="0.2">
      <c r="A34" s="103" t="s">
        <v>50</v>
      </c>
      <c r="B34" s="11"/>
      <c r="C34" s="11"/>
      <c r="D34" s="11"/>
      <c r="E34" s="73">
        <v>18</v>
      </c>
      <c r="F34" s="196"/>
      <c r="G34" s="74">
        <v>130736</v>
      </c>
      <c r="H34" s="77"/>
      <c r="I34" s="74">
        <v>36016</v>
      </c>
      <c r="J34" s="75"/>
      <c r="K34" s="74">
        <v>411747</v>
      </c>
      <c r="L34" s="75"/>
      <c r="M34" s="76">
        <v>146069</v>
      </c>
    </row>
    <row r="35" spans="1:13" x14ac:dyDescent="0.2">
      <c r="A35" s="72" t="s">
        <v>51</v>
      </c>
      <c r="B35" s="11"/>
      <c r="C35" s="11"/>
      <c r="D35" s="11"/>
      <c r="E35" s="88"/>
      <c r="F35" s="197"/>
      <c r="G35" s="90"/>
      <c r="H35" s="89"/>
      <c r="I35" s="90"/>
      <c r="J35" s="89"/>
      <c r="K35" s="90"/>
      <c r="L35" s="89"/>
      <c r="M35" s="92"/>
    </row>
    <row r="36" spans="1:13" x14ac:dyDescent="0.2">
      <c r="A36" s="72" t="s">
        <v>52</v>
      </c>
      <c r="B36" s="11"/>
      <c r="C36" s="11"/>
      <c r="D36" s="11"/>
      <c r="E36" s="104">
        <v>19</v>
      </c>
      <c r="F36" s="85" t="s">
        <v>31</v>
      </c>
      <c r="G36" s="86">
        <v>7788</v>
      </c>
      <c r="H36" s="85" t="s">
        <v>31</v>
      </c>
      <c r="I36" s="86">
        <v>3718</v>
      </c>
      <c r="J36" s="87" t="s">
        <v>31</v>
      </c>
      <c r="K36" s="74">
        <v>76357</v>
      </c>
      <c r="L36" s="85" t="s">
        <v>31</v>
      </c>
      <c r="M36" s="86">
        <v>52539</v>
      </c>
    </row>
    <row r="37" spans="1:13" x14ac:dyDescent="0.2">
      <c r="A37" s="72" t="s">
        <v>53</v>
      </c>
      <c r="B37" s="11"/>
      <c r="C37" s="11"/>
      <c r="D37" s="11"/>
      <c r="E37" s="105">
        <v>20</v>
      </c>
      <c r="F37" s="196"/>
      <c r="G37" s="76">
        <v>5390</v>
      </c>
      <c r="H37" s="77"/>
      <c r="I37" s="74">
        <v>30307</v>
      </c>
      <c r="J37" s="75"/>
      <c r="K37" s="74">
        <v>10882</v>
      </c>
      <c r="L37" s="75"/>
      <c r="M37" s="76">
        <v>35500</v>
      </c>
    </row>
    <row r="38" spans="1:13" x14ac:dyDescent="0.2">
      <c r="A38" s="72" t="s">
        <v>54</v>
      </c>
      <c r="B38" s="11"/>
      <c r="C38" s="11"/>
      <c r="D38" s="11"/>
      <c r="E38" s="73">
        <v>21</v>
      </c>
      <c r="F38" s="196"/>
      <c r="G38" s="74">
        <f>SUM(G36:G37)</f>
        <v>13178</v>
      </c>
      <c r="H38" s="77"/>
      <c r="I38" s="76">
        <f>SUM(I36:I37)</f>
        <v>34025</v>
      </c>
      <c r="J38" s="75"/>
      <c r="K38" s="76">
        <f>SUM(K36:K37)</f>
        <v>87239</v>
      </c>
      <c r="L38" s="75"/>
      <c r="M38" s="76">
        <f>SUM(M36:M37)</f>
        <v>88039</v>
      </c>
    </row>
    <row r="39" spans="1:13" x14ac:dyDescent="0.2">
      <c r="A39" s="72" t="s">
        <v>55</v>
      </c>
      <c r="B39" s="11"/>
      <c r="C39" s="11"/>
      <c r="D39" s="11"/>
      <c r="E39" s="73">
        <v>22</v>
      </c>
      <c r="F39" s="26"/>
      <c r="G39" s="81">
        <v>28578</v>
      </c>
      <c r="H39" s="71"/>
      <c r="I39" s="81">
        <v>13789</v>
      </c>
      <c r="J39" s="102"/>
      <c r="K39" s="81">
        <v>73938</v>
      </c>
      <c r="L39" s="75"/>
      <c r="M39" s="76">
        <v>62209</v>
      </c>
    </row>
    <row r="40" spans="1:13" x14ac:dyDescent="0.2">
      <c r="A40" s="72" t="s">
        <v>56</v>
      </c>
      <c r="B40" s="11"/>
      <c r="C40" s="11"/>
      <c r="D40" s="11"/>
      <c r="E40" s="73">
        <v>23</v>
      </c>
      <c r="F40" s="85" t="s">
        <v>31</v>
      </c>
      <c r="G40" s="86">
        <f>G33+G34+G38-G39</f>
        <v>1139374</v>
      </c>
      <c r="H40" s="85" t="s">
        <v>31</v>
      </c>
      <c r="I40" s="86">
        <f>I33+I34+I38-I39</f>
        <v>1061948</v>
      </c>
      <c r="J40" s="85" t="s">
        <v>31</v>
      </c>
      <c r="K40" s="86">
        <f>K33+K34+K38-K39</f>
        <v>4396212</v>
      </c>
      <c r="L40" s="199" t="s">
        <v>31</v>
      </c>
      <c r="M40" s="86">
        <f>M33+M34+M38-M39</f>
        <v>3262169</v>
      </c>
    </row>
    <row r="41" spans="1:13" x14ac:dyDescent="0.2">
      <c r="A41" s="42" t="s">
        <v>57</v>
      </c>
      <c r="B41" s="11"/>
      <c r="C41" s="11"/>
      <c r="D41" s="11"/>
      <c r="E41" s="88"/>
      <c r="F41" s="197"/>
      <c r="G41" s="90"/>
      <c r="H41" s="89"/>
      <c r="I41" s="90"/>
      <c r="J41" s="89"/>
      <c r="K41" s="90"/>
      <c r="L41" s="89"/>
      <c r="M41" s="92"/>
    </row>
    <row r="42" spans="1:13" x14ac:dyDescent="0.2">
      <c r="A42" s="72" t="s">
        <v>58</v>
      </c>
      <c r="B42" s="11"/>
      <c r="C42" s="11"/>
      <c r="D42" s="11"/>
      <c r="E42" s="93">
        <v>24</v>
      </c>
      <c r="F42" s="85" t="s">
        <v>31</v>
      </c>
      <c r="G42" s="86">
        <v>12117</v>
      </c>
      <c r="H42" s="85" t="s">
        <v>31</v>
      </c>
      <c r="I42" s="86">
        <v>7783</v>
      </c>
      <c r="J42" s="85" t="s">
        <v>31</v>
      </c>
      <c r="K42" s="86">
        <v>41677</v>
      </c>
      <c r="L42" s="85" t="s">
        <v>31</v>
      </c>
      <c r="M42" s="86">
        <v>31116</v>
      </c>
    </row>
    <row r="43" spans="1:13" x14ac:dyDescent="0.2">
      <c r="A43" s="72" t="s">
        <v>59</v>
      </c>
      <c r="B43" s="11"/>
      <c r="C43" s="11"/>
      <c r="D43" s="11"/>
      <c r="E43" s="73">
        <v>25</v>
      </c>
      <c r="F43" s="196"/>
      <c r="G43" s="74">
        <v>202</v>
      </c>
      <c r="H43" s="77"/>
      <c r="I43" s="74">
        <v>751</v>
      </c>
      <c r="J43" s="75"/>
      <c r="K43" s="74">
        <v>1122</v>
      </c>
      <c r="L43" s="75"/>
      <c r="M43" s="76">
        <v>-2797</v>
      </c>
    </row>
    <row r="44" spans="1:13" x14ac:dyDescent="0.2">
      <c r="A44" s="72" t="s">
        <v>60</v>
      </c>
      <c r="B44" s="11"/>
      <c r="C44" s="11"/>
      <c r="D44" s="11"/>
      <c r="E44" s="73">
        <v>26</v>
      </c>
      <c r="F44" s="26"/>
      <c r="G44" s="81">
        <v>0</v>
      </c>
      <c r="H44" s="71"/>
      <c r="I44" s="81">
        <v>0</v>
      </c>
      <c r="J44" s="102"/>
      <c r="K44" s="101">
        <v>0</v>
      </c>
      <c r="L44" s="102"/>
      <c r="M44" s="190">
        <v>0</v>
      </c>
    </row>
    <row r="45" spans="1:13" x14ac:dyDescent="0.2">
      <c r="A45" s="72" t="s">
        <v>61</v>
      </c>
      <c r="B45" s="11"/>
      <c r="C45" s="11"/>
      <c r="D45" s="11"/>
      <c r="E45" s="73">
        <v>27</v>
      </c>
      <c r="F45" s="85" t="s">
        <v>31</v>
      </c>
      <c r="G45" s="86">
        <f>SUM(G42:G44)</f>
        <v>12319</v>
      </c>
      <c r="H45" s="85" t="s">
        <v>31</v>
      </c>
      <c r="I45" s="86">
        <f>SUM(I42:I44)</f>
        <v>8534</v>
      </c>
      <c r="J45" s="87" t="s">
        <v>31</v>
      </c>
      <c r="K45" s="74">
        <f>SUM(K42:K44)</f>
        <v>42799</v>
      </c>
      <c r="L45" s="85" t="s">
        <v>31</v>
      </c>
      <c r="M45" s="76">
        <f>SUM(M42:M44)</f>
        <v>28319</v>
      </c>
    </row>
    <row r="46" spans="1:13" x14ac:dyDescent="0.2">
      <c r="A46" s="42" t="s">
        <v>48</v>
      </c>
      <c r="B46" s="11"/>
      <c r="C46" s="11"/>
      <c r="D46" s="11"/>
      <c r="E46" s="88"/>
      <c r="F46" s="197"/>
      <c r="G46" s="90"/>
      <c r="H46" s="89"/>
      <c r="I46" s="90"/>
      <c r="J46" s="89"/>
      <c r="K46" s="90"/>
      <c r="L46" s="89"/>
      <c r="M46" s="92"/>
    </row>
    <row r="47" spans="1:13" x14ac:dyDescent="0.2">
      <c r="A47" s="106" t="s">
        <v>62</v>
      </c>
      <c r="B47" s="107"/>
      <c r="C47" s="107"/>
      <c r="D47" s="11"/>
      <c r="E47" s="93">
        <v>28</v>
      </c>
      <c r="F47" s="85" t="s">
        <v>31</v>
      </c>
      <c r="G47" s="86">
        <f>+G40-G45</f>
        <v>1127055</v>
      </c>
      <c r="H47" s="85" t="s">
        <v>31</v>
      </c>
      <c r="I47" s="86">
        <f>+I40-I45</f>
        <v>1053414</v>
      </c>
      <c r="J47" s="85" t="s">
        <v>31</v>
      </c>
      <c r="K47" s="86">
        <f>+K40-K45</f>
        <v>4353413</v>
      </c>
      <c r="L47" s="85" t="s">
        <v>31</v>
      </c>
      <c r="M47" s="86">
        <f>+M40-M45</f>
        <v>3233850</v>
      </c>
    </row>
    <row r="48" spans="1:13" x14ac:dyDescent="0.2">
      <c r="A48" s="106" t="s">
        <v>63</v>
      </c>
      <c r="B48" s="107"/>
      <c r="C48" s="107"/>
      <c r="D48" s="11"/>
      <c r="E48" s="93">
        <v>29</v>
      </c>
      <c r="F48" s="196"/>
      <c r="G48" s="74">
        <v>0</v>
      </c>
      <c r="H48" s="77"/>
      <c r="I48" s="74">
        <v>0</v>
      </c>
      <c r="J48" s="75"/>
      <c r="K48" s="74">
        <v>0</v>
      </c>
      <c r="L48" s="75"/>
      <c r="M48" s="76">
        <v>0</v>
      </c>
    </row>
    <row r="49" spans="1:13" x14ac:dyDescent="0.2">
      <c r="A49" s="72" t="s">
        <v>64</v>
      </c>
      <c r="B49" s="11"/>
      <c r="C49" s="11"/>
      <c r="D49" s="11"/>
      <c r="E49" s="108">
        <v>30</v>
      </c>
      <c r="F49" s="200"/>
      <c r="G49" s="74">
        <v>0</v>
      </c>
      <c r="H49" s="109"/>
      <c r="I49" s="74">
        <v>0</v>
      </c>
      <c r="J49" s="110"/>
      <c r="K49" s="74">
        <v>0</v>
      </c>
      <c r="L49" s="109"/>
      <c r="M49" s="76">
        <v>0</v>
      </c>
    </row>
    <row r="50" spans="1:13" x14ac:dyDescent="0.2">
      <c r="A50" s="72" t="s">
        <v>65</v>
      </c>
      <c r="B50" s="11"/>
      <c r="C50" s="11"/>
      <c r="D50" s="11"/>
      <c r="E50" s="111">
        <v>31</v>
      </c>
      <c r="F50" s="196"/>
      <c r="G50" s="112">
        <f>G40-G45-G48-G49</f>
        <v>1127055</v>
      </c>
      <c r="H50" s="113"/>
      <c r="I50" s="112">
        <f>I40-I45-I48-I49</f>
        <v>1053414</v>
      </c>
      <c r="J50" s="75"/>
      <c r="K50" s="112">
        <f>K40-K45-K48-K49</f>
        <v>4353413</v>
      </c>
      <c r="L50" s="113"/>
      <c r="M50" s="114">
        <f>M40-M45-M48-M49</f>
        <v>3233850</v>
      </c>
    </row>
    <row r="51" spans="1:13" x14ac:dyDescent="0.2">
      <c r="A51" s="72" t="s">
        <v>66</v>
      </c>
      <c r="B51" s="11"/>
      <c r="C51" s="11"/>
      <c r="D51" s="11"/>
      <c r="E51" s="111">
        <v>32</v>
      </c>
      <c r="F51" s="196"/>
      <c r="G51" s="94">
        <v>157362</v>
      </c>
      <c r="H51" s="115"/>
      <c r="I51" s="74">
        <v>257886</v>
      </c>
      <c r="J51" s="97"/>
      <c r="K51" s="74">
        <v>769927</v>
      </c>
      <c r="L51" s="113"/>
      <c r="M51" s="76">
        <v>918961</v>
      </c>
    </row>
    <row r="52" spans="1:13" x14ac:dyDescent="0.2">
      <c r="A52" s="72" t="s">
        <v>67</v>
      </c>
      <c r="B52" s="11"/>
      <c r="C52" s="11"/>
      <c r="D52" s="11"/>
      <c r="E52" s="111">
        <v>33</v>
      </c>
      <c r="F52" s="26"/>
      <c r="G52" s="98">
        <v>96254</v>
      </c>
      <c r="H52" s="116"/>
      <c r="I52" s="81">
        <v>-3318950</v>
      </c>
      <c r="J52" s="100"/>
      <c r="K52" s="81">
        <v>228736</v>
      </c>
      <c r="L52" s="113"/>
      <c r="M52" s="76">
        <v>-3173136</v>
      </c>
    </row>
    <row r="53" spans="1:13" x14ac:dyDescent="0.2">
      <c r="A53" s="72" t="s">
        <v>68</v>
      </c>
      <c r="B53" s="11"/>
      <c r="C53" s="11"/>
      <c r="D53" s="11"/>
      <c r="E53" s="111">
        <v>34</v>
      </c>
      <c r="F53" s="85" t="s">
        <v>31</v>
      </c>
      <c r="G53" s="117">
        <f>G50-G51-G52</f>
        <v>873439</v>
      </c>
      <c r="H53" s="85" t="s">
        <v>31</v>
      </c>
      <c r="I53" s="117">
        <f>I50-I51-I52</f>
        <v>4114478</v>
      </c>
      <c r="J53" s="85" t="s">
        <v>31</v>
      </c>
      <c r="K53" s="117">
        <f>K50-K51-K52</f>
        <v>3354750</v>
      </c>
      <c r="L53" s="199" t="s">
        <v>31</v>
      </c>
      <c r="M53" s="117">
        <f>M50-M51-M52</f>
        <v>5488025</v>
      </c>
    </row>
    <row r="54" spans="1:13" x14ac:dyDescent="0.2">
      <c r="A54" s="72" t="s">
        <v>69</v>
      </c>
      <c r="B54" s="11"/>
      <c r="C54" s="11"/>
      <c r="D54" s="11"/>
      <c r="E54" s="88"/>
      <c r="F54" s="197"/>
      <c r="G54" s="90"/>
      <c r="H54" s="89"/>
      <c r="I54" s="90"/>
      <c r="J54" s="89"/>
      <c r="K54" s="90"/>
      <c r="L54" s="89"/>
      <c r="M54" s="92"/>
    </row>
    <row r="55" spans="1:13" x14ac:dyDescent="0.2">
      <c r="A55" s="72" t="s">
        <v>70</v>
      </c>
      <c r="B55" s="11"/>
      <c r="C55" s="11"/>
      <c r="D55" s="11"/>
      <c r="E55" s="108">
        <v>35</v>
      </c>
      <c r="F55" s="85" t="s">
        <v>31</v>
      </c>
      <c r="G55" s="86">
        <v>0</v>
      </c>
      <c r="H55" s="85" t="s">
        <v>31</v>
      </c>
      <c r="I55" s="86">
        <v>0</v>
      </c>
      <c r="J55" s="85" t="s">
        <v>31</v>
      </c>
      <c r="K55" s="86">
        <v>0</v>
      </c>
      <c r="L55" s="199" t="s">
        <v>31</v>
      </c>
      <c r="M55" s="76">
        <v>0</v>
      </c>
    </row>
    <row r="56" spans="1:13" x14ac:dyDescent="0.2">
      <c r="A56" s="72" t="s">
        <v>71</v>
      </c>
      <c r="B56" s="11"/>
      <c r="C56" s="11"/>
      <c r="D56" s="11"/>
      <c r="E56" s="88"/>
      <c r="F56" s="197"/>
      <c r="G56" s="90"/>
      <c r="H56" s="89"/>
      <c r="I56" s="90"/>
      <c r="J56" s="89"/>
      <c r="K56" s="90"/>
      <c r="L56" s="89"/>
      <c r="M56" s="92"/>
    </row>
    <row r="57" spans="1:13" x14ac:dyDescent="0.2">
      <c r="A57" s="72" t="s">
        <v>72</v>
      </c>
      <c r="B57" s="11"/>
      <c r="C57" s="11"/>
      <c r="D57" s="11"/>
      <c r="E57" s="108">
        <v>36</v>
      </c>
      <c r="F57" s="201"/>
      <c r="G57" s="81">
        <v>0</v>
      </c>
      <c r="H57" s="118"/>
      <c r="I57" s="81">
        <v>0</v>
      </c>
      <c r="J57" s="119"/>
      <c r="K57" s="81">
        <v>0</v>
      </c>
      <c r="L57" s="118"/>
      <c r="M57" s="84">
        <v>0</v>
      </c>
    </row>
    <row r="58" spans="1:13" x14ac:dyDescent="0.2">
      <c r="A58" s="72" t="s">
        <v>73</v>
      </c>
      <c r="B58" s="11"/>
      <c r="C58" s="11"/>
      <c r="D58" s="11"/>
      <c r="E58" s="111">
        <v>37</v>
      </c>
      <c r="F58" s="85" t="s">
        <v>31</v>
      </c>
      <c r="G58" s="117">
        <f>G53+G55+G57</f>
        <v>873439</v>
      </c>
      <c r="H58" s="85" t="s">
        <v>31</v>
      </c>
      <c r="I58" s="117">
        <f>I53+I55+I57</f>
        <v>4114478</v>
      </c>
      <c r="J58" s="85" t="s">
        <v>31</v>
      </c>
      <c r="K58" s="117">
        <f>K53+K55+K57</f>
        <v>3354750</v>
      </c>
      <c r="L58" s="85" t="s">
        <v>31</v>
      </c>
      <c r="M58" s="117">
        <f>M53+M55+M57</f>
        <v>5488025</v>
      </c>
    </row>
    <row r="59" spans="1:13" x14ac:dyDescent="0.2">
      <c r="A59" s="72" t="s">
        <v>74</v>
      </c>
      <c r="B59" s="11"/>
      <c r="C59" s="11"/>
      <c r="D59" s="11"/>
      <c r="E59" s="111">
        <v>38</v>
      </c>
      <c r="F59" s="196"/>
      <c r="G59" s="74">
        <v>0</v>
      </c>
      <c r="H59" s="113"/>
      <c r="I59" s="74">
        <v>0</v>
      </c>
      <c r="J59" s="75"/>
      <c r="K59" s="74">
        <v>0</v>
      </c>
      <c r="L59" s="113"/>
      <c r="M59" s="76">
        <v>0</v>
      </c>
    </row>
    <row r="60" spans="1:13" x14ac:dyDescent="0.2">
      <c r="A60" s="72" t="s">
        <v>75</v>
      </c>
      <c r="B60" s="11"/>
      <c r="C60" s="11"/>
      <c r="D60" s="11"/>
      <c r="E60" s="111">
        <v>39</v>
      </c>
      <c r="F60" s="196"/>
      <c r="G60" s="74">
        <v>0</v>
      </c>
      <c r="H60" s="113"/>
      <c r="I60" s="74">
        <v>0</v>
      </c>
      <c r="J60" s="75"/>
      <c r="K60" s="74">
        <v>0</v>
      </c>
      <c r="L60" s="113"/>
      <c r="M60" s="76">
        <v>0</v>
      </c>
    </row>
    <row r="61" spans="1:13" x14ac:dyDescent="0.2">
      <c r="A61" s="72" t="s">
        <v>76</v>
      </c>
      <c r="B61" s="11"/>
      <c r="C61" s="11"/>
      <c r="D61" s="11"/>
      <c r="E61" s="111">
        <v>40</v>
      </c>
      <c r="F61" s="196" t="s">
        <v>12</v>
      </c>
      <c r="G61" s="74">
        <v>0</v>
      </c>
      <c r="H61" s="113"/>
      <c r="I61" s="74">
        <v>0</v>
      </c>
      <c r="J61" s="75"/>
      <c r="K61" s="74">
        <v>0</v>
      </c>
      <c r="L61" s="113"/>
      <c r="M61" s="76">
        <v>0</v>
      </c>
    </row>
    <row r="62" spans="1:13" x14ac:dyDescent="0.2">
      <c r="A62" s="72" t="s">
        <v>77</v>
      </c>
      <c r="B62" s="11"/>
      <c r="C62" s="11"/>
      <c r="D62" s="11"/>
      <c r="E62" s="88"/>
      <c r="F62" s="197"/>
      <c r="G62" s="90"/>
      <c r="H62" s="89"/>
      <c r="I62" s="90"/>
      <c r="J62" s="89"/>
      <c r="K62" s="90"/>
      <c r="L62" s="89"/>
      <c r="M62" s="92"/>
    </row>
    <row r="63" spans="1:13" x14ac:dyDescent="0.2">
      <c r="A63" s="72" t="s">
        <v>78</v>
      </c>
      <c r="B63" s="37"/>
      <c r="C63" s="11"/>
      <c r="D63" s="11"/>
      <c r="E63" s="108">
        <v>41</v>
      </c>
      <c r="F63" s="201"/>
      <c r="G63" s="81">
        <v>0</v>
      </c>
      <c r="H63" s="118"/>
      <c r="I63" s="81">
        <v>0</v>
      </c>
      <c r="J63" s="120"/>
      <c r="K63" s="81">
        <v>0</v>
      </c>
      <c r="L63" s="118"/>
      <c r="M63" s="84">
        <v>0</v>
      </c>
    </row>
    <row r="64" spans="1:13" x14ac:dyDescent="0.2">
      <c r="A64" s="72" t="s">
        <v>79</v>
      </c>
      <c r="B64" s="11"/>
      <c r="C64" s="11"/>
      <c r="D64" s="11"/>
      <c r="E64" s="111">
        <v>42</v>
      </c>
      <c r="F64" s="85" t="s">
        <v>31</v>
      </c>
      <c r="G64" s="117">
        <f>G58+SUM(G59:G61)-G63</f>
        <v>873439</v>
      </c>
      <c r="H64" s="85" t="s">
        <v>31</v>
      </c>
      <c r="I64" s="117">
        <f>I58-SUM(I59:I61)-I63</f>
        <v>4114478</v>
      </c>
      <c r="J64" s="85" t="s">
        <v>31</v>
      </c>
      <c r="K64" s="117">
        <f>K58+SUM(K59:K61)-K63</f>
        <v>3354750</v>
      </c>
      <c r="L64" s="85" t="s">
        <v>31</v>
      </c>
      <c r="M64" s="117">
        <f>M58+SUM(M59:M61)-M63</f>
        <v>5488025</v>
      </c>
    </row>
    <row r="65" spans="1:13" x14ac:dyDescent="0.2">
      <c r="A65" s="72" t="s">
        <v>80</v>
      </c>
      <c r="B65" s="11"/>
      <c r="C65" s="11"/>
      <c r="D65" s="11"/>
      <c r="E65" s="111">
        <v>43</v>
      </c>
      <c r="F65" s="26"/>
      <c r="G65" s="81">
        <v>5</v>
      </c>
      <c r="H65" s="121"/>
      <c r="I65" s="81">
        <v>8</v>
      </c>
      <c r="J65" s="102"/>
      <c r="K65" s="81">
        <v>25</v>
      </c>
      <c r="L65" s="121"/>
      <c r="M65" s="84">
        <v>21</v>
      </c>
    </row>
    <row r="66" spans="1:13" x14ac:dyDescent="0.2">
      <c r="A66" s="72" t="s">
        <v>81</v>
      </c>
      <c r="B66" s="11"/>
      <c r="C66" s="11"/>
      <c r="D66" s="11"/>
      <c r="E66" s="111">
        <v>44</v>
      </c>
      <c r="F66" s="85" t="s">
        <v>31</v>
      </c>
      <c r="G66" s="86">
        <f>+G64-G65</f>
        <v>873434</v>
      </c>
      <c r="H66" s="85" t="s">
        <v>31</v>
      </c>
      <c r="I66" s="86">
        <f>+I64-I65</f>
        <v>4114470</v>
      </c>
      <c r="J66" s="85" t="s">
        <v>31</v>
      </c>
      <c r="K66" s="86">
        <f>+K64-K65</f>
        <v>3354725</v>
      </c>
      <c r="L66" s="85" t="s">
        <v>31</v>
      </c>
      <c r="M66" s="86">
        <f>+M64-M65</f>
        <v>5488004</v>
      </c>
    </row>
    <row r="67" spans="1:13" x14ac:dyDescent="0.2">
      <c r="A67" s="72" t="s">
        <v>82</v>
      </c>
      <c r="B67" s="11"/>
      <c r="C67" s="11"/>
      <c r="D67" s="11"/>
      <c r="E67" s="111">
        <v>45</v>
      </c>
      <c r="F67" s="196"/>
      <c r="G67" s="74">
        <v>96.39</v>
      </c>
      <c r="H67" s="113"/>
      <c r="I67" s="74">
        <v>454.08</v>
      </c>
      <c r="J67" s="75"/>
      <c r="K67" s="74">
        <v>370.24</v>
      </c>
      <c r="L67" s="113"/>
      <c r="M67" s="76">
        <v>605.66999999999996</v>
      </c>
    </row>
    <row r="68" spans="1:13" x14ac:dyDescent="0.2">
      <c r="A68" s="72" t="s">
        <v>83</v>
      </c>
      <c r="B68" s="11"/>
      <c r="C68" s="11"/>
      <c r="D68" s="11"/>
      <c r="E68" s="111">
        <v>46</v>
      </c>
      <c r="F68" s="196"/>
      <c r="G68" s="74">
        <v>96.39</v>
      </c>
      <c r="H68" s="113"/>
      <c r="I68" s="74">
        <v>454.08</v>
      </c>
      <c r="J68" s="75"/>
      <c r="K68" s="74">
        <v>370.24</v>
      </c>
      <c r="L68" s="113"/>
      <c r="M68" s="76">
        <v>605.66999999999996</v>
      </c>
    </row>
    <row r="69" spans="1:13" x14ac:dyDescent="0.2">
      <c r="A69" s="72" t="s">
        <v>84</v>
      </c>
      <c r="B69" s="11"/>
      <c r="C69" s="11"/>
      <c r="D69" s="11"/>
      <c r="E69" s="111">
        <v>47</v>
      </c>
      <c r="F69" s="196"/>
      <c r="G69" s="74">
        <v>250012.26280000003</v>
      </c>
      <c r="H69" s="113"/>
      <c r="I69" s="74">
        <v>150012.26280000003</v>
      </c>
      <c r="J69" s="75"/>
      <c r="K69" s="74">
        <v>1000140.7126</v>
      </c>
      <c r="L69" s="113"/>
      <c r="M69" s="76">
        <v>600140.8676</v>
      </c>
    </row>
    <row r="70" spans="1:13" x14ac:dyDescent="0.2">
      <c r="A70" s="72" t="s">
        <v>85</v>
      </c>
      <c r="B70" s="11"/>
      <c r="C70" s="11"/>
      <c r="D70" s="11"/>
      <c r="E70" s="111">
        <v>48</v>
      </c>
      <c r="F70" s="195"/>
      <c r="G70" s="74">
        <v>0</v>
      </c>
      <c r="H70" s="113"/>
      <c r="I70" s="74">
        <v>0</v>
      </c>
      <c r="J70" s="75"/>
      <c r="K70" s="74">
        <v>0</v>
      </c>
      <c r="L70" s="113"/>
      <c r="M70" s="76">
        <v>0</v>
      </c>
    </row>
    <row r="71" spans="1:13" x14ac:dyDescent="0.2">
      <c r="A71" s="42" t="s">
        <v>86</v>
      </c>
      <c r="B71" s="11"/>
      <c r="C71" s="11"/>
      <c r="D71" s="11"/>
      <c r="E71" s="88"/>
      <c r="F71" s="197"/>
      <c r="G71" s="90"/>
      <c r="H71" s="89"/>
      <c r="I71" s="90"/>
      <c r="J71" s="89"/>
      <c r="K71" s="90"/>
      <c r="L71" s="89"/>
      <c r="M71" s="92"/>
    </row>
    <row r="72" spans="1:13" x14ac:dyDescent="0.2">
      <c r="A72" s="72" t="s">
        <v>87</v>
      </c>
      <c r="B72" s="11"/>
      <c r="C72" s="11"/>
      <c r="D72" s="11"/>
      <c r="E72" s="108">
        <v>49</v>
      </c>
      <c r="F72" s="202"/>
      <c r="G72" s="122">
        <f>G31/G20*100</f>
        <v>66.573790515534455</v>
      </c>
      <c r="H72" s="123"/>
      <c r="I72" s="122">
        <f>I31/I20*100</f>
        <v>63.930329344624717</v>
      </c>
      <c r="J72" s="124"/>
      <c r="K72" s="122">
        <f>K31/K20*100</f>
        <v>66.722721467860396</v>
      </c>
      <c r="L72" s="123"/>
      <c r="M72" s="125">
        <f>M31/M20*100</f>
        <v>72.178037082625991</v>
      </c>
    </row>
    <row r="73" spans="1:13" x14ac:dyDescent="0.2">
      <c r="A73" s="72" t="s">
        <v>88</v>
      </c>
      <c r="B73" s="11"/>
      <c r="C73" s="11"/>
      <c r="D73" s="11"/>
      <c r="E73" s="111">
        <v>50</v>
      </c>
      <c r="F73" s="196"/>
      <c r="G73" s="126">
        <f>(G24+G27)/G20*100</f>
        <v>24.667529274593303</v>
      </c>
      <c r="H73" s="127"/>
      <c r="I73" s="126">
        <f>(I24+I27)/I20*100</f>
        <v>23.0461257497658</v>
      </c>
      <c r="J73" s="128"/>
      <c r="K73" s="126">
        <f>(K24+K27)/K20*100</f>
        <v>24.488895182996522</v>
      </c>
      <c r="L73" s="127"/>
      <c r="M73" s="129">
        <f>(M24+M27)/M20*100</f>
        <v>26.22898409911172</v>
      </c>
    </row>
    <row r="74" spans="1:13" x14ac:dyDescent="0.2">
      <c r="A74" s="72" t="s">
        <v>89</v>
      </c>
      <c r="B74" s="11"/>
      <c r="C74" s="11"/>
      <c r="D74" s="11"/>
      <c r="E74" s="130">
        <v>51</v>
      </c>
      <c r="F74" s="203"/>
      <c r="G74" s="131">
        <f>(G28+G29)/G20*100</f>
        <v>29.762388945213736</v>
      </c>
      <c r="H74" s="132"/>
      <c r="I74" s="131">
        <f>(I28+I29)/I20*100</f>
        <v>31.802371705944044</v>
      </c>
      <c r="J74" s="133"/>
      <c r="K74" s="131">
        <f>(K28+K29)/K20*100</f>
        <v>30.282891274690872</v>
      </c>
      <c r="L74" s="132"/>
      <c r="M74" s="134">
        <f>(M28+M29)/M20*100</f>
        <v>32.43400018582367</v>
      </c>
    </row>
    <row r="75" spans="1:13" x14ac:dyDescent="0.2">
      <c r="A75" s="135"/>
      <c r="B75" s="136"/>
      <c r="C75" s="136"/>
      <c r="D75" s="137"/>
      <c r="E75" s="17"/>
      <c r="F75" s="26"/>
      <c r="G75" s="11"/>
      <c r="H75" s="11"/>
      <c r="I75" s="11"/>
      <c r="J75" s="11"/>
      <c r="K75" s="11"/>
      <c r="L75" s="11"/>
      <c r="M75" s="32"/>
    </row>
    <row r="76" spans="1:13" x14ac:dyDescent="0.2">
      <c r="A76" s="72" t="s">
        <v>90</v>
      </c>
      <c r="B76" s="11"/>
      <c r="C76" s="11"/>
      <c r="D76" s="11"/>
      <c r="E76" s="88"/>
      <c r="F76" s="197"/>
      <c r="G76" s="90"/>
      <c r="H76" s="89"/>
      <c r="I76" s="90"/>
      <c r="J76" s="89"/>
      <c r="K76" s="90"/>
      <c r="L76" s="89"/>
      <c r="M76" s="92"/>
    </row>
    <row r="77" spans="1:13" x14ac:dyDescent="0.2">
      <c r="A77" s="72" t="s">
        <v>91</v>
      </c>
      <c r="B77" s="11"/>
      <c r="C77" s="11"/>
      <c r="D77" s="11"/>
      <c r="E77" s="73">
        <v>52</v>
      </c>
      <c r="F77" s="204" t="s">
        <v>31</v>
      </c>
      <c r="G77" s="112">
        <f>G33</f>
        <v>1024038</v>
      </c>
      <c r="H77" s="205" t="s">
        <v>31</v>
      </c>
      <c r="I77" s="112">
        <f>I33</f>
        <v>1005696</v>
      </c>
      <c r="J77" s="75" t="s">
        <v>31</v>
      </c>
      <c r="K77" s="206">
        <f>K33</f>
        <v>3971164</v>
      </c>
      <c r="L77" s="205" t="s">
        <v>31</v>
      </c>
      <c r="M77" s="207">
        <f>M33</f>
        <v>3090270</v>
      </c>
    </row>
    <row r="78" spans="1:13" x14ac:dyDescent="0.2">
      <c r="A78" s="72" t="s">
        <v>92</v>
      </c>
      <c r="B78" s="11"/>
      <c r="C78" s="11"/>
      <c r="D78" s="11"/>
      <c r="E78" s="73">
        <v>53</v>
      </c>
      <c r="F78" s="208" t="s">
        <v>12</v>
      </c>
      <c r="G78" s="112">
        <f>-G51</f>
        <v>-157362</v>
      </c>
      <c r="H78" s="205"/>
      <c r="I78" s="112">
        <f>-I51</f>
        <v>-257886</v>
      </c>
      <c r="J78" s="75"/>
      <c r="K78" s="112">
        <f>-K51</f>
        <v>-769927</v>
      </c>
      <c r="L78" s="205"/>
      <c r="M78" s="209">
        <f>-M51</f>
        <v>-918961</v>
      </c>
    </row>
    <row r="79" spans="1:13" x14ac:dyDescent="0.2">
      <c r="A79" s="72" t="s">
        <v>93</v>
      </c>
      <c r="B79" s="11"/>
      <c r="C79" s="11"/>
      <c r="D79" s="11"/>
      <c r="E79" s="73">
        <v>54</v>
      </c>
      <c r="F79" s="208"/>
      <c r="G79" s="112">
        <f>-G52</f>
        <v>-96254</v>
      </c>
      <c r="H79" s="205"/>
      <c r="I79" s="112">
        <f>-I52</f>
        <v>3318950</v>
      </c>
      <c r="J79" s="75"/>
      <c r="K79" s="112">
        <f>-K52</f>
        <v>-228736</v>
      </c>
      <c r="L79" s="205"/>
      <c r="M79" s="209">
        <f>-M52</f>
        <v>3173136</v>
      </c>
    </row>
    <row r="80" spans="1:13" x14ac:dyDescent="0.2">
      <c r="A80" s="72" t="s">
        <v>94</v>
      </c>
      <c r="B80" s="11"/>
      <c r="C80" s="11"/>
      <c r="D80" s="11"/>
      <c r="E80" s="73">
        <v>55</v>
      </c>
      <c r="F80" s="210"/>
      <c r="G80" s="74">
        <v>15669</v>
      </c>
      <c r="H80" s="205"/>
      <c r="I80" s="74">
        <v>-25377</v>
      </c>
      <c r="J80" s="75"/>
      <c r="K80" s="74">
        <v>-49106</v>
      </c>
      <c r="L80" s="205"/>
      <c r="M80" s="211">
        <v>-80836</v>
      </c>
    </row>
    <row r="81" spans="1:13" x14ac:dyDescent="0.2">
      <c r="A81" s="72" t="s">
        <v>95</v>
      </c>
      <c r="B81" s="11"/>
      <c r="C81" s="11"/>
      <c r="D81" s="11"/>
      <c r="E81" s="73">
        <v>56</v>
      </c>
      <c r="F81" s="210"/>
      <c r="G81" s="74">
        <v>6629</v>
      </c>
      <c r="H81" s="205"/>
      <c r="I81" s="74">
        <v>5266</v>
      </c>
      <c r="J81" s="75"/>
      <c r="K81" s="74">
        <v>16065</v>
      </c>
      <c r="L81" s="205"/>
      <c r="M81" s="211">
        <v>14413</v>
      </c>
    </row>
    <row r="82" spans="1:13" x14ac:dyDescent="0.2">
      <c r="A82" s="72" t="s">
        <v>96</v>
      </c>
      <c r="B82" s="11"/>
      <c r="C82" s="11"/>
      <c r="D82" s="11"/>
      <c r="E82" s="73">
        <v>57</v>
      </c>
      <c r="F82" s="212" t="s">
        <v>31</v>
      </c>
      <c r="G82" s="213">
        <f>G77+SUM(G78:G81)</f>
        <v>792720</v>
      </c>
      <c r="H82" s="214" t="s">
        <v>31</v>
      </c>
      <c r="I82" s="215">
        <f>I77+SUM(I78:I81)</f>
        <v>4046649</v>
      </c>
      <c r="J82" s="216" t="s">
        <v>31</v>
      </c>
      <c r="K82" s="217">
        <f>K77+SUM(K78:K81)</f>
        <v>2939460</v>
      </c>
      <c r="L82" s="214" t="s">
        <v>31</v>
      </c>
      <c r="M82" s="218">
        <f>M77+SUM(M78:M81)</f>
        <v>5278022</v>
      </c>
    </row>
    <row r="83" spans="1:13" x14ac:dyDescent="0.2">
      <c r="A83" s="138"/>
      <c r="B83" s="21"/>
      <c r="C83" s="21"/>
      <c r="D83" s="21"/>
      <c r="E83" s="139"/>
      <c r="F83" s="60"/>
      <c r="G83" s="60"/>
      <c r="H83" s="60"/>
      <c r="I83" s="60"/>
      <c r="J83" s="60"/>
      <c r="K83" s="60"/>
      <c r="L83" s="60"/>
      <c r="M83" s="61"/>
    </row>
    <row r="84" spans="1:13" ht="12.75" customHeight="1" x14ac:dyDescent="0.2">
      <c r="A84" s="140"/>
      <c r="B84" s="141"/>
      <c r="C84" s="141"/>
      <c r="D84" s="142"/>
      <c r="E84" s="143"/>
      <c r="F84" s="144"/>
      <c r="G84" s="144"/>
      <c r="H84" s="144"/>
      <c r="I84" s="144"/>
      <c r="J84" s="144"/>
      <c r="K84" s="144"/>
      <c r="L84" s="144"/>
      <c r="M84" s="145"/>
    </row>
    <row r="85" spans="1:13" x14ac:dyDescent="0.2">
      <c r="A85" s="140"/>
      <c r="B85" s="141"/>
      <c r="C85" s="141"/>
      <c r="D85" s="142"/>
      <c r="E85" s="143"/>
      <c r="F85" s="144"/>
      <c r="G85" s="144"/>
      <c r="H85" s="144"/>
      <c r="I85" s="144"/>
      <c r="J85" s="144"/>
      <c r="K85" s="144"/>
      <c r="L85" s="144"/>
      <c r="M85" s="145"/>
    </row>
    <row r="86" spans="1:13" x14ac:dyDescent="0.2">
      <c r="A86" s="146"/>
      <c r="B86" s="147"/>
      <c r="C86" s="147"/>
      <c r="D86" s="148"/>
      <c r="E86" s="149"/>
      <c r="F86" s="150"/>
      <c r="G86" s="150"/>
      <c r="H86" s="151"/>
      <c r="I86" s="150"/>
      <c r="J86" s="151"/>
      <c r="K86" s="150"/>
      <c r="L86" s="151"/>
      <c r="M86" s="152"/>
    </row>
    <row r="87" spans="1:13" x14ac:dyDescent="0.2">
      <c r="A87" s="153" t="s">
        <v>97</v>
      </c>
      <c r="B87" s="154"/>
      <c r="C87" s="154"/>
      <c r="D87" s="154"/>
      <c r="E87" s="154"/>
      <c r="F87" s="154"/>
      <c r="G87" s="154"/>
      <c r="H87" s="154"/>
      <c r="I87" s="154"/>
      <c r="J87" s="154"/>
      <c r="K87" s="154"/>
      <c r="L87" s="154"/>
      <c r="M87" s="155"/>
    </row>
    <row r="88" spans="1:13" ht="27" customHeight="1" x14ac:dyDescent="0.2">
      <c r="A88" s="156" t="s">
        <v>98</v>
      </c>
      <c r="B88" s="157"/>
      <c r="C88" s="157"/>
      <c r="D88" s="157"/>
      <c r="E88" s="157"/>
      <c r="F88" s="157"/>
      <c r="G88" s="157"/>
      <c r="H88" s="157"/>
      <c r="I88" s="157"/>
      <c r="J88" s="157"/>
      <c r="K88" s="157"/>
      <c r="L88" s="157"/>
      <c r="M88" s="158"/>
    </row>
    <row r="89" spans="1:13" ht="118.5" customHeight="1" x14ac:dyDescent="0.2">
      <c r="A89" s="159" t="s">
        <v>99</v>
      </c>
      <c r="B89" s="160"/>
      <c r="C89" s="160"/>
      <c r="D89" s="160"/>
      <c r="E89" s="160"/>
      <c r="F89" s="160"/>
      <c r="G89" s="160"/>
      <c r="H89" s="160"/>
      <c r="I89" s="160"/>
      <c r="J89" s="160"/>
      <c r="K89" s="160"/>
      <c r="L89" s="160"/>
      <c r="M89" s="161"/>
    </row>
    <row r="90" spans="1:13" ht="15" customHeight="1" x14ac:dyDescent="0.2">
      <c r="A90" s="153" t="s">
        <v>100</v>
      </c>
      <c r="B90" s="154"/>
      <c r="C90" s="154"/>
      <c r="D90" s="154"/>
      <c r="E90" s="154"/>
      <c r="F90" s="154"/>
      <c r="G90" s="154"/>
      <c r="H90" s="154"/>
      <c r="I90" s="154"/>
      <c r="J90" s="154"/>
      <c r="K90" s="154"/>
      <c r="L90" s="154"/>
      <c r="M90" s="155"/>
    </row>
    <row r="91" spans="1:13" ht="40.5" customHeight="1" x14ac:dyDescent="0.2">
      <c r="A91" s="156" t="s">
        <v>101</v>
      </c>
      <c r="B91" s="157"/>
      <c r="C91" s="157"/>
      <c r="D91" s="157"/>
      <c r="E91" s="157"/>
      <c r="F91" s="157"/>
      <c r="G91" s="157"/>
      <c r="H91" s="157"/>
      <c r="I91" s="157"/>
      <c r="J91" s="157"/>
      <c r="K91" s="157"/>
      <c r="L91" s="157"/>
      <c r="M91" s="158"/>
    </row>
    <row r="92" spans="1:13" x14ac:dyDescent="0.2">
      <c r="A92" s="162"/>
      <c r="C92" s="163"/>
      <c r="D92" s="164"/>
      <c r="E92" s="163"/>
      <c r="F92" s="165"/>
      <c r="G92" s="165"/>
      <c r="H92" s="163"/>
      <c r="I92" s="165"/>
      <c r="J92" s="165"/>
      <c r="K92" s="165"/>
      <c r="L92" s="165"/>
      <c r="M92" s="166"/>
    </row>
    <row r="93" spans="1:13" x14ac:dyDescent="0.2">
      <c r="A93" s="167" t="s">
        <v>102</v>
      </c>
      <c r="B93" s="168" t="s">
        <v>103</v>
      </c>
      <c r="C93" s="168"/>
      <c r="D93" s="37"/>
      <c r="E93" s="169"/>
      <c r="F93" s="170"/>
      <c r="G93" s="170"/>
      <c r="H93" s="37"/>
      <c r="I93" s="37"/>
      <c r="J93" s="171"/>
      <c r="K93" s="37"/>
      <c r="L93" s="171"/>
      <c r="M93" s="172"/>
    </row>
    <row r="94" spans="1:13" x14ac:dyDescent="0.2">
      <c r="A94" s="173"/>
      <c r="B94" s="174"/>
      <c r="C94" s="174"/>
      <c r="D94" s="170"/>
      <c r="E94" s="170"/>
      <c r="F94" s="170"/>
      <c r="G94" s="170"/>
      <c r="H94" s="170"/>
      <c r="I94" s="170"/>
      <c r="J94" s="170"/>
      <c r="K94" s="170"/>
      <c r="L94" s="170"/>
      <c r="M94" s="175"/>
    </row>
    <row r="95" spans="1:13" x14ac:dyDescent="0.2">
      <c r="A95" s="167" t="s">
        <v>104</v>
      </c>
      <c r="B95" s="168" t="s">
        <v>105</v>
      </c>
      <c r="C95" s="168"/>
      <c r="D95" s="37"/>
      <c r="E95" s="164"/>
      <c r="F95" s="37"/>
      <c r="G95" s="37"/>
      <c r="H95" s="37"/>
      <c r="I95" s="37"/>
      <c r="J95" s="37"/>
      <c r="K95" s="37"/>
      <c r="L95" s="37"/>
      <c r="M95" s="172"/>
    </row>
    <row r="96" spans="1:13" x14ac:dyDescent="0.2">
      <c r="A96" s="167"/>
      <c r="B96" s="37"/>
      <c r="C96" s="37"/>
      <c r="D96" s="37"/>
      <c r="E96" s="164"/>
      <c r="F96" s="37"/>
      <c r="G96" s="37"/>
      <c r="H96" s="37"/>
      <c r="I96" s="37"/>
      <c r="J96" s="37"/>
      <c r="K96" s="37"/>
      <c r="L96" s="37"/>
      <c r="M96" s="172"/>
    </row>
    <row r="97" spans="1:13" ht="12.75" customHeight="1" x14ac:dyDescent="0.2">
      <c r="A97" s="167" t="s">
        <v>106</v>
      </c>
      <c r="B97" s="188">
        <f>[1]CBS!B70</f>
        <v>43495</v>
      </c>
      <c r="C97" s="189"/>
      <c r="D97" s="176"/>
      <c r="E97" s="176"/>
      <c r="F97" s="177" t="s">
        <v>107</v>
      </c>
      <c r="G97" s="178" t="s">
        <v>108</v>
      </c>
      <c r="H97" s="178"/>
      <c r="I97" s="178"/>
      <c r="J97" s="170"/>
      <c r="K97" s="179" t="s">
        <v>109</v>
      </c>
      <c r="L97" s="179"/>
      <c r="M97" s="180" t="s">
        <v>110</v>
      </c>
    </row>
    <row r="98" spans="1:13" x14ac:dyDescent="0.2">
      <c r="A98" s="72"/>
      <c r="B98" s="37"/>
      <c r="C98" s="37"/>
      <c r="D98" s="37"/>
      <c r="E98" s="164"/>
      <c r="F98" s="37"/>
      <c r="G98" s="37"/>
      <c r="H98" s="37"/>
      <c r="I98" s="163"/>
      <c r="J98" s="163"/>
      <c r="K98" s="163"/>
      <c r="L98" s="37"/>
      <c r="M98" s="172"/>
    </row>
    <row r="99" spans="1:13" x14ac:dyDescent="0.2">
      <c r="A99" s="181"/>
      <c r="B99" s="182"/>
      <c r="C99" s="182"/>
      <c r="D99" s="182"/>
      <c r="E99" s="183"/>
      <c r="F99" s="182"/>
      <c r="G99" s="182"/>
      <c r="H99" s="182"/>
      <c r="I99" s="184"/>
      <c r="J99" s="185"/>
      <c r="K99" s="185"/>
      <c r="L99" s="182"/>
      <c r="M99" s="186"/>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B97:C97"/>
    <mergeCell ref="G97:I97"/>
    <mergeCell ref="K97:L97"/>
    <mergeCell ref="A88:M88"/>
    <mergeCell ref="A89:M89"/>
    <mergeCell ref="A90:M90"/>
    <mergeCell ref="A91:M91"/>
    <mergeCell ref="B93:C93"/>
    <mergeCell ref="B95:C95"/>
    <mergeCell ref="A47:C47"/>
    <mergeCell ref="A48:C48"/>
    <mergeCell ref="E83:M83"/>
    <mergeCell ref="A84:D86"/>
    <mergeCell ref="A87:M87"/>
    <mergeCell ref="A13:D13"/>
    <mergeCell ref="F13:G13"/>
    <mergeCell ref="H13:I13"/>
    <mergeCell ref="J13:K13"/>
    <mergeCell ref="L13:M13"/>
    <mergeCell ref="A12:D12"/>
    <mergeCell ref="F12:G12"/>
    <mergeCell ref="H12:I12"/>
    <mergeCell ref="J12:K12"/>
    <mergeCell ref="L12:M12"/>
    <mergeCell ref="F1:M1"/>
    <mergeCell ref="F2:M2"/>
    <mergeCell ref="E4:E5"/>
    <mergeCell ref="F11:I11"/>
    <mergeCell ref="J11:M11"/>
  </mergeCells>
  <printOptions horizontalCentered="1"/>
  <pageMargins left="0.5" right="0.5" top="0.5" bottom="0.5" header="0.5" footer="0.5"/>
  <pageSetup scale="63"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cp:lastPrinted>2019-01-30T20:07:27Z</cp:lastPrinted>
  <dcterms:created xsi:type="dcterms:W3CDTF">2019-01-30T20:01:19Z</dcterms:created>
  <dcterms:modified xsi:type="dcterms:W3CDTF">2019-01-30T20:56:19Z</dcterms:modified>
</cp:coreProperties>
</file>