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scorp.ad.nscorp.com\nsdata_dfs$\ACCOUNTING\NOR\Common\Roanoke_Data\STB FIN200\ICC\REI\2020\Q3\"/>
    </mc:Choice>
  </mc:AlternateContent>
  <xr:revisionPtr revIDLastSave="0" documentId="13_ncr:1_{856184BB-280F-4A72-A658-EAC7AF03420C}" xr6:coauthVersionLast="45" xr6:coauthVersionMax="45" xr10:uidLastSave="{00000000-0000-0000-0000-000000000000}"/>
  <bookViews>
    <workbookView xWindow="-110" yWindow="-110" windowWidth="19420" windowHeight="10420" xr2:uid="{8F7D701A-9901-4415-BB05-0F0279D4C577}"/>
  </bookViews>
  <sheets>
    <sheet name="RE&amp;I Page 1 Q3 2020 Reissue" sheetId="1" r:id="rId1"/>
    <sheet name="RE&amp;I Page 2 Q3 2020 Reissue"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Q3 2020 Reissue'!$A$1:$F$42</definedName>
    <definedName name="_xlnm.Print_Area" localSheetId="1">'RE&amp;I Page 2 Q3 2020 Reissue'!$A$1:$F$34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2" l="1"/>
  <c r="E35" i="1"/>
  <c r="E20" i="2"/>
  <c r="E17" i="1"/>
  <c r="C18" i="2" l="1"/>
  <c r="E29" i="1"/>
  <c r="E20" i="1"/>
  <c r="E18" i="2"/>
  <c r="E25" i="1"/>
  <c r="C20" i="2"/>
  <c r="E19" i="2" l="1"/>
  <c r="C19" i="2"/>
  <c r="E31" i="1"/>
  <c r="E36" i="1" l="1"/>
  <c r="E39" i="1" l="1"/>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<sst xmlns="http://schemas.openxmlformats.org/spreadsheetml/2006/main" count="97" uniqueCount="96">
  <si>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</si>
  <si>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</si>
  <si>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</si>
  <si>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</si>
  <si>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</si>
  <si>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</si>
  <si>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</si>
  <si>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_Sep</t>
    </r>
    <r>
      <rPr>
        <u/>
        <sz val="7"/>
        <color rgb="FF000000"/>
        <rFont val="Times New Roman"/>
        <family val="1"/>
      </rPr>
      <t xml:space="preserve"> 30, 2020</t>
    </r>
    <r>
      <rPr>
        <sz val="7"/>
        <color rgb="FF000000"/>
        <rFont val="Times New Roman"/>
        <family val="1"/>
      </rPr>
      <t>_________________</t>
    </r>
  </si>
  <si>
    <t>Quarter ___3______</t>
  </si>
  <si>
    <r>
      <t>Year _</t>
    </r>
    <r>
      <rPr>
        <u/>
        <sz val="7"/>
        <color rgb="FF000000"/>
        <rFont val="Times New Roman"/>
        <family val="1"/>
      </rPr>
      <t>2020</t>
    </r>
    <r>
      <rPr>
        <sz val="7"/>
        <color rgb="FF000000"/>
        <rFont val="Times New Roman"/>
        <family val="1"/>
      </rPr>
      <t>_________</t>
    </r>
  </si>
  <si>
    <t>Amended ___Yes____________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</si>
  <si>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</si>
  <si>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</si>
  <si>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</si>
  <si>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</si>
  <si>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</si>
  <si>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</si>
  <si>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</si>
  <si>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</si>
  <si>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</si>
  <si>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</si>
  <si>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</si>
  <si>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</si>
  <si>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</si>
  <si>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</si>
  <si>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</si>
  <si>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</si>
  <si>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</si>
  <si>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</si>
  <si>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</si>
  <si>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</si>
  <si>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</si>
  <si>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</si>
  <si>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</si>
  <si>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</si>
  <si>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</si>
  <si>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</si>
  <si>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</si>
  <si>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</si>
  <si>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</si>
  <si>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</si>
  <si>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</si>
  <si>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</si>
  <si>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</si>
  <si>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</si>
  <si>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</si>
  <si>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</si>
  <si>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</si>
  <si>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</si>
  <si>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</si>
  <si>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</si>
  <si>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</si>
  <si>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</si>
  <si>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</si>
  <si>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____3___________</t>
  </si>
  <si>
    <r>
      <t>Year ___</t>
    </r>
    <r>
      <rPr>
        <u/>
        <sz val="7"/>
        <color rgb="FF000000"/>
        <rFont val="Times New Roman"/>
        <family val="1"/>
      </rPr>
      <t>2020</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</si>
  <si>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</si>
  <si>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</si>
  <si>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</si>
  <si>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</si>
  <si>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</si>
  <si>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</si>
  <si>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</si>
  <si>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</si>
  <si>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</si>
  <si>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</si>
  <si>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</si>
  <si>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</si>
  <si>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</si>
  <si>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</si>
  <si>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</si>
  <si>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</si>
  <si>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</si>
  <si>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</si>
  <si>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</si>
  <si>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</si>
  <si>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</si>
  <si>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</si>
  <si>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</si>
  <si>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</si>
  <si>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</si>
  <si>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</si>
  <si>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</si>
  <si>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</si>
  <si>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</si>
  <si>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</si>
  <si>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</si>
  <si>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</si>
  <si>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</si>
  <si>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</si>
  <si>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</si>
  <si>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</si>
  <si>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</si>
  <si>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</si>
  <si>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r>
      <t xml:space="preserve">Date </t>
    </r>
    <r>
      <rPr>
        <u/>
        <sz val="6"/>
        <rFont val="Arial"/>
        <family val="34"/>
      </rPr>
      <t>       4/30/2021                          </t>
    </r>
    <r>
      <rPr>
        <sz val="6"/>
        <rFont val="Arial"/>
        <family val="34"/>
      </rPr>
      <t xml:space="preserve">     Signature </t>
    </r>
    <r>
      <rPr>
        <u/>
        <sz val="6"/>
        <rFont val="Arial"/>
        <family val="34"/>
      </rPr>
      <t>                 Jennifer Wright                                                </t>
    </r>
    <r>
      <rPr>
        <sz val="6"/>
        <rFont val="Arial"/>
        <family val="34"/>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</si>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</sst>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rgb="FF000000"/>
      <name val="Times New Roman"/>
      <family val="1"/>
    </font>
    <font>
      <b/>
      <sz val="7"/>
      <name val="Arial"/>
      <family val="34"/>
    </font>
    <font>
      <b/>
      <sz val="7"/>
      <color rgb="FF000000"/>
      <name val="Times New Roman"/>
      <family val="1"/>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0" fontId="4" fillId="0" borderId="0"/>
    <xf numFmtId="0" fontId="4" fillId="0" borderId="0"/>
    <xf numFmtId="43" fontId="13"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cellStyleXfs>
  <cellXfs count="119">
    <xf numFmtId="0" fontId="0" fillId="0" borderId="0" xfId="0"/>
    <xf numFmtId="0" fontId="5" fillId="2" borderId="1" xfId="4" applyFont="1" applyFill="1" applyBorder="1" applyAlignment="1">
      <alignment horizontal="left" vertical="top"/>
    </xf>
    <xf numFmtId="0" fontId="4" fillId="2" borderId="2" xfId="4" applyFill="1" applyBorder="1" applyAlignment="1">
      <alignment horizontal="left" vertical="top"/>
    </xf>
    <xf numFmtId="0" fontId="6" fillId="2" borderId="2" xfId="4" applyFont="1" applyFill="1" applyBorder="1" applyAlignment="1">
      <alignment horizontal="left" vertical="top"/>
    </xf>
    <xf numFmtId="0" fontId="4" fillId="2" borderId="3" xfId="4" applyFill="1" applyBorder="1" applyAlignment="1">
      <alignment horizontal="left" vertical="top"/>
    </xf>
    <xf numFmtId="0" fontId="3" fillId="0" borderId="0" xfId="3"/>
    <xf numFmtId="0" fontId="0" fillId="3" borderId="0" xfId="0" applyFill="1"/>
    <xf numFmtId="0" fontId="0" fillId="2" borderId="0" xfId="0" applyFill="1" applyAlignment="1">
      <alignment horizontal="left" vertical="top"/>
    </xf>
    <xf numFmtId="0" fontId="5" fillId="2" borderId="4" xfId="4" applyFont="1" applyFill="1" applyBorder="1" applyAlignment="1">
      <alignment horizontal="left" vertical="top"/>
    </xf>
    <xf numFmtId="0" fontId="4" fillId="2" borderId="0" xfId="4" applyFill="1" applyAlignment="1">
      <alignment horizontal="left" vertical="top"/>
    </xf>
    <xf numFmtId="0" fontId="6" fillId="2" borderId="0" xfId="4" applyFont="1" applyFill="1" applyAlignment="1">
      <alignment horizontal="left" vertical="top"/>
    </xf>
    <xf numFmtId="0" fontId="7" fillId="2" borderId="5" xfId="4" applyFont="1" applyFill="1" applyBorder="1" applyAlignment="1">
      <alignment horizontal="left" vertical="top"/>
    </xf>
    <xf numFmtId="0" fontId="5" fillId="2" borderId="4" xfId="4" applyFont="1" applyFill="1" applyBorder="1" applyAlignment="1">
      <alignment horizontal="right" vertical="top"/>
    </xf>
    <xf numFmtId="0" fontId="8" fillId="2" borderId="0" xfId="4" applyFont="1" applyFill="1" applyAlignment="1">
      <alignment horizontal="left" vertical="top"/>
    </xf>
    <xf numFmtId="0" fontId="8" fillId="2" borderId="4" xfId="4" applyFont="1" applyFill="1" applyBorder="1" applyAlignment="1">
      <alignment horizontal="left" vertical="top"/>
    </xf>
    <xf numFmtId="0" fontId="6" fillId="2" borderId="0" xfId="4" applyFont="1" applyFill="1" applyAlignment="1">
      <alignment horizontal="left" vertical="top"/>
    </xf>
    <xf numFmtId="0" fontId="8" fillId="2" borderId="5" xfId="4"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0" borderId="0" xfId="5" applyFont="1" applyAlignment="1">
      <alignment horizontal="left" vertical="top"/>
    </xf>
    <xf numFmtId="0" fontId="4" fillId="0" borderId="0" xfId="5" applyAlignment="1">
      <alignment horizontal="left" vertical="top"/>
    </xf>
    <xf numFmtId="0" fontId="4" fillId="0" borderId="5" xfId="5"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4"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5"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3" applyFont="1" applyFill="1" applyBorder="1" applyAlignment="1">
      <alignment horizontal="left" vertical="top"/>
    </xf>
    <xf numFmtId="0" fontId="17" fillId="2" borderId="1" xfId="12" applyFont="1" applyFill="1" applyBorder="1" applyAlignment="1">
      <alignment horizontal="left" vertical="top"/>
    </xf>
    <xf numFmtId="0" fontId="8" fillId="2" borderId="20" xfId="12" applyFont="1" applyFill="1" applyBorder="1" applyAlignment="1">
      <alignment horizontal="left" vertical="top"/>
    </xf>
    <xf numFmtId="0" fontId="4" fillId="2" borderId="20" xfId="12" applyFill="1" applyBorder="1" applyAlignment="1">
      <alignment horizontal="left" vertical="top"/>
    </xf>
    <xf numFmtId="0" fontId="8" fillId="2" borderId="2" xfId="12" applyFont="1" applyFill="1" applyBorder="1" applyAlignment="1">
      <alignment horizontal="left" vertical="top"/>
    </xf>
    <xf numFmtId="0" fontId="4" fillId="0" borderId="4" xfId="0" applyFont="1" applyBorder="1" applyAlignment="1">
      <alignment horizontal="left" vertical="top"/>
    </xf>
    <xf numFmtId="0" fontId="4" fillId="0" borderId="0" xfId="12" applyAlignment="1">
      <alignment horizontal="left" vertical="top"/>
    </xf>
    <xf numFmtId="0" fontId="8" fillId="2" borderId="8"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8" fillId="2" borderId="13" xfId="12" applyFont="1" applyFill="1" applyBorder="1" applyAlignment="1">
      <alignment horizontal="center" wrapText="1"/>
    </xf>
    <xf numFmtId="0" fontId="8" fillId="2" borderId="14" xfId="12" applyFont="1" applyFill="1" applyBorder="1" applyAlignment="1">
      <alignment horizontal="left" vertical="top" wrapText="1"/>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0" fontId="20" fillId="0" borderId="0" xfId="12" applyFont="1" applyAlignment="1">
      <alignment horizontal="left" vertical="top"/>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41" fontId="4" fillId="0" borderId="0" xfId="12" applyNumberFormat="1" applyAlignment="1">
      <alignment horizontal="left" vertical="top"/>
    </xf>
    <xf numFmtId="0" fontId="19" fillId="0" borderId="16" xfId="13" applyFont="1" applyBorder="1" applyAlignment="1">
      <alignment horizontal="left" vertical="top" wrapText="1"/>
    </xf>
    <xf numFmtId="0" fontId="20" fillId="0" borderId="0" xfId="12" applyFont="1" applyAlignment="1">
      <alignment vertical="top" wrapText="1"/>
    </xf>
    <xf numFmtId="41" fontId="20" fillId="0" borderId="0" xfId="12" applyNumberFormat="1" applyFont="1" applyAlignment="1">
      <alignment vertical="top" wrapText="1"/>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4" fillId="2" borderId="1" xfId="12" applyFill="1" applyBorder="1" applyAlignment="1">
      <alignment horizontal="left"/>
    </xf>
    <xf numFmtId="0" fontId="4" fillId="2" borderId="2" xfId="12" applyFill="1" applyBorder="1" applyAlignment="1">
      <alignment horizontal="left"/>
    </xf>
    <xf numFmtId="0" fontId="4" fillId="4" borderId="2" xfId="12" applyFill="1" applyBorder="1" applyAlignment="1">
      <alignment horizontal="left"/>
    </xf>
    <xf numFmtId="0" fontId="4" fillId="0" borderId="2" xfId="12" applyBorder="1" applyAlignment="1">
      <alignment horizontal="left"/>
    </xf>
    <xf numFmtId="0" fontId="22" fillId="2" borderId="4" xfId="12" applyFont="1" applyFill="1" applyBorder="1" applyAlignment="1">
      <alignment horizontal="left" vertical="top" wrapText="1"/>
    </xf>
    <xf numFmtId="0" fontId="4" fillId="2" borderId="0" xfId="12" applyFill="1" applyAlignment="1">
      <alignment horizontal="left" vertical="top" wrapText="1"/>
    </xf>
    <xf numFmtId="0" fontId="4" fillId="4" borderId="0" xfId="12" applyFill="1" applyAlignment="1">
      <alignment horizontal="left" vertical="top" wrapText="1"/>
    </xf>
    <xf numFmtId="0" fontId="4" fillId="0" borderId="0" xfId="12" applyAlignment="1">
      <alignment horizontal="left" vertical="top" wrapText="1"/>
    </xf>
    <xf numFmtId="0" fontId="22" fillId="2" borderId="4" xfId="12" applyFont="1" applyFill="1" applyBorder="1" applyAlignment="1">
      <alignment horizontal="left" vertical="top"/>
    </xf>
    <xf numFmtId="0" fontId="4" fillId="2" borderId="0" xfId="12" applyFill="1" applyAlignment="1">
      <alignment horizontal="left" vertical="top"/>
    </xf>
    <xf numFmtId="0" fontId="22" fillId="0" borderId="25" xfId="12" applyFont="1" applyBorder="1" applyAlignment="1">
      <alignment horizontal="left"/>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15" fillId="0" borderId="0" xfId="0" applyFont="1" applyAlignment="1">
      <alignment horizontal="left" vertical="top"/>
    </xf>
    <xf numFmtId="0" fontId="16" fillId="0" borderId="0" xfId="3" applyFont="1" applyFill="1" applyBorder="1" applyAlignment="1">
      <alignment horizontal="left" vertical="top"/>
    </xf>
  </cellXfs>
  <cellStyles count="14">
    <cellStyle name="Comma" xfId="1" builtinId="3"/>
    <cellStyle name="Comma 4" xfId="7" xr:uid="{6B09EA4A-CABE-43BC-91FB-8CD3541163EE}"/>
    <cellStyle name="Hyperlink" xfId="3" builtinId="8"/>
    <cellStyle name="Normal" xfId="0" builtinId="0"/>
    <cellStyle name="Normal 45" xfId="5" xr:uid="{7BDA21EA-D270-424E-A25E-8A24DF57DC53}"/>
    <cellStyle name="Normal 51" xfId="12" xr:uid="{CFCCA347-EADA-4976-AA74-5E81E2FBC4D1}"/>
    <cellStyle name="Normal 52" xfId="4" xr:uid="{98B5E519-B124-4F3A-9EF3-C4D759DCD380}"/>
    <cellStyle name="Normal 53" xfId="6" xr:uid="{0342E4B2-A9C3-4566-A71B-6836FE0B4B6C}"/>
    <cellStyle name="Normal 54" xfId="8" xr:uid="{5AAE0B77-9810-4AB7-81EC-D1769543EA9D}"/>
    <cellStyle name="Normal 56" xfId="10" xr:uid="{7920CEAD-B84C-43F4-B9F5-8003F3268650}"/>
    <cellStyle name="Normal 59" xfId="11" xr:uid="{E1185309-AB2E-4CCA-A29D-787F54601BF4}"/>
    <cellStyle name="Normal 60" xfId="13" xr:uid="{F836A5AC-106E-43F8-8EDB-48F7C4300AEB}"/>
    <cellStyle name="Percent" xfId="2" builtinId="5"/>
    <cellStyle name="Percent 2" xfId="9" xr:uid="{6C94D1C5-7513-403C-9E5B-2507794B6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REI%20reports%20-%202020%20Q3%20-%20Reissue%20COLI%204.22.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3 2020 Reissue"/>
      <sheetName val="RE&amp;I Page 2 Q3 2020 Reissue"/>
      <sheetName val="RE&amp;I Page 1 Q2 2020"/>
      <sheetName val="RE&amp;I Page 2 Q2 2020"/>
      <sheetName val="RE&amp;I Page 1 Q3 2019"/>
      <sheetName val="RE&amp;I Page 2 Q3 2019"/>
      <sheetName val="EPS Calculation"/>
      <sheetName val="Form D Q3 2020 Reissue"/>
      <sheetName val="1"/>
      <sheetName val="1a"/>
      <sheetName val="1b"/>
      <sheetName val="1c"/>
      <sheetName val="1d"/>
      <sheetName val="1e"/>
      <sheetName val="2 - N001C IS"/>
      <sheetName val="N001C IS old"/>
      <sheetName val="2"/>
      <sheetName val="2a"/>
      <sheetName val="2b"/>
      <sheetName val="2c"/>
      <sheetName val="2d"/>
      <sheetName val="3 - N170C IS"/>
      <sheetName val="3"/>
      <sheetName val="3a"/>
      <sheetName val="3b"/>
      <sheetName val="4"/>
      <sheetName val="4 - N015 IS"/>
      <sheetName val="5"/>
      <sheetName val="5 - N050 IS"/>
      <sheetName val="6"/>
      <sheetName val="6 - N096 IS"/>
      <sheetName val="7a"/>
      <sheetName val="7b"/>
      <sheetName val="7c"/>
      <sheetName val="7"/>
      <sheetName val="8"/>
      <sheetName val="8a"/>
      <sheetName val="8b"/>
      <sheetName val="8c"/>
      <sheetName val="8d"/>
      <sheetName val="9"/>
      <sheetName val="10"/>
      <sheetName val="11"/>
      <sheetName val="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6A0B-E9C0-4924-BE1A-A0E562E76369}">
  <sheetPr>
    <pageSetUpPr fitToPage="1"/>
  </sheetPr>
  <dimension ref="A1:O47"/>
  <sheetViews>
    <sheetView tabSelected="1" workbookViewId="0">
      <selection activeCell="C9" sqref="C9"/>
    </sheetView>
  </sheetViews>
  <sheetFormatPr defaultColWidth="9.1796875" defaultRowHeight="14.5"/>
  <cols>
    <col min="1" max="1" width="54" style="7" bestFit="1" customWidth="1"/>
    <col min="2" max="2" width="5" style="7" bestFit="1" customWidth="1"/>
    <col min="3" max="6" width="11.7265625" style="7" customWidth="1"/>
    <col min="7" max="8" width="11.81640625" style="6" bestFit="1" customWidth="1"/>
    <col min="9" max="9" width="11.1796875" style="7" bestFit="1" customWidth="1"/>
    <col min="10" max="10" width="9.1796875" style="7"/>
    <col min="11" max="11" width="8.81640625" style="7" bestFit="1" customWidth="1"/>
    <col min="12" max="14" width="7.7265625" style="7" bestFit="1" customWidth="1"/>
    <col min="15" max="15" width="8.453125" style="7" bestFit="1" customWidth="1"/>
    <col min="16" max="16384" width="9.1796875" style="7"/>
  </cols>
  <sheetData>
    <row r="1" spans="1:10">
      <c r="A1" s="1" t="s">
        <v>0</v>
      </c>
      <c r="B1" s="2"/>
      <c r="C1" s="2"/>
      <c r="D1" s="2"/>
      <c r="E1" s="3" t="s">
        <v>1</v>
      </c>
      <c r="F1" s="4"/>
      <c r="G1" s="5"/>
    </row>
    <row r="2" spans="1:10">
      <c r="A2" s="8" t="s">
        <v>2</v>
      </c>
      <c r="B2" s="9"/>
      <c r="C2" s="9"/>
      <c r="D2" s="9"/>
      <c r="E2" s="10" t="s">
        <v>3</v>
      </c>
      <c r="F2" s="11"/>
    </row>
    <row r="3" spans="1:10">
      <c r="A3" s="12" t="s">
        <v>4</v>
      </c>
      <c r="B3" s="13"/>
      <c r="C3" s="13"/>
      <c r="D3" s="13"/>
      <c r="E3" s="10" t="s">
        <v>4</v>
      </c>
      <c r="F3" s="11"/>
    </row>
    <row r="4" spans="1:10">
      <c r="A4" s="14"/>
      <c r="B4" s="13"/>
      <c r="C4" s="13"/>
      <c r="D4" s="13"/>
      <c r="E4" s="15" t="s">
        <v>5</v>
      </c>
      <c r="F4" s="16"/>
    </row>
    <row r="5" spans="1:10">
      <c r="A5" s="17" t="s">
        <v>6</v>
      </c>
      <c r="B5" s="18"/>
      <c r="C5" s="19" t="s">
        <v>7</v>
      </c>
      <c r="D5" s="20"/>
      <c r="E5" s="20"/>
      <c r="F5" s="21"/>
    </row>
    <row r="6" spans="1:10">
      <c r="A6" s="22"/>
      <c r="B6" s="18"/>
      <c r="C6" s="18" t="s">
        <v>8</v>
      </c>
      <c r="D6" s="18" t="s">
        <v>9</v>
      </c>
      <c r="E6" s="23" t="s">
        <v>10</v>
      </c>
      <c r="F6" s="24"/>
    </row>
    <row r="7" spans="1:10" ht="15" customHeight="1">
      <c r="A7" s="25" t="s">
        <v>11</v>
      </c>
      <c r="B7" s="26" t="s">
        <v>12</v>
      </c>
      <c r="C7" s="27" t="s">
        <v>13</v>
      </c>
      <c r="D7" s="28"/>
      <c r="E7" s="27" t="s">
        <v>14</v>
      </c>
      <c r="F7" s="29"/>
    </row>
    <row r="8" spans="1:10" ht="18">
      <c r="A8" s="30"/>
      <c r="B8" s="31"/>
      <c r="C8" s="32" t="s">
        <v>15</v>
      </c>
      <c r="D8" s="32" t="s">
        <v>16</v>
      </c>
      <c r="E8" s="32" t="s">
        <v>17</v>
      </c>
      <c r="F8" s="33" t="s">
        <v>18</v>
      </c>
    </row>
    <row r="9" spans="1:10" ht="18">
      <c r="A9" s="34" t="s">
        <v>19</v>
      </c>
      <c r="B9" s="35">
        <v>1</v>
      </c>
      <c r="C9" s="36">
        <v>2407164</v>
      </c>
      <c r="D9" s="37">
        <v>2732502</v>
      </c>
      <c r="E9" s="36">
        <v>6929012</v>
      </c>
      <c r="F9" s="37">
        <v>8280257</v>
      </c>
      <c r="G9" s="38"/>
      <c r="H9" s="38"/>
      <c r="I9" s="39"/>
    </row>
    <row r="10" spans="1:10">
      <c r="A10" s="34" t="s">
        <v>20</v>
      </c>
      <c r="B10" s="35">
        <v>2</v>
      </c>
      <c r="C10" s="36">
        <v>0</v>
      </c>
      <c r="D10" s="37">
        <v>0</v>
      </c>
      <c r="E10" s="36">
        <v>0</v>
      </c>
      <c r="F10" s="37">
        <v>0</v>
      </c>
      <c r="G10" s="38"/>
      <c r="H10" s="38"/>
      <c r="I10" s="39"/>
    </row>
    <row r="11" spans="1:10">
      <c r="A11" s="34" t="s">
        <v>21</v>
      </c>
      <c r="B11" s="35">
        <v>3</v>
      </c>
      <c r="C11" s="36">
        <v>0</v>
      </c>
      <c r="D11" s="37">
        <v>0</v>
      </c>
      <c r="E11" s="36">
        <v>0</v>
      </c>
      <c r="F11" s="37">
        <v>0</v>
      </c>
      <c r="G11" s="40"/>
      <c r="H11" s="40"/>
      <c r="I11" s="41"/>
      <c r="J11" s="42"/>
    </row>
    <row r="12" spans="1:10">
      <c r="A12" s="34" t="s">
        <v>22</v>
      </c>
      <c r="B12" s="35">
        <v>4</v>
      </c>
      <c r="C12" s="36">
        <v>99130</v>
      </c>
      <c r="D12" s="37">
        <v>108779</v>
      </c>
      <c r="E12" s="36">
        <v>287056</v>
      </c>
      <c r="F12" s="37">
        <v>325620</v>
      </c>
      <c r="G12" s="40"/>
      <c r="H12" s="40"/>
      <c r="I12" s="41"/>
      <c r="J12" s="42"/>
    </row>
    <row r="13" spans="1:10">
      <c r="A13" s="34" t="s">
        <v>23</v>
      </c>
      <c r="B13" s="35">
        <v>5</v>
      </c>
      <c r="C13" s="36">
        <v>0</v>
      </c>
      <c r="D13" s="37">
        <v>0</v>
      </c>
      <c r="E13" s="36">
        <v>0</v>
      </c>
      <c r="F13" s="37">
        <v>0</v>
      </c>
      <c r="G13" s="40"/>
      <c r="H13" s="40"/>
      <c r="I13" s="41"/>
      <c r="J13" s="42"/>
    </row>
    <row r="14" spans="1:10">
      <c r="A14" s="34" t="s">
        <v>24</v>
      </c>
      <c r="B14" s="35">
        <v>6</v>
      </c>
      <c r="C14" s="36">
        <v>2506294</v>
      </c>
      <c r="D14" s="37">
        <v>2841281</v>
      </c>
      <c r="E14" s="36">
        <v>7216068</v>
      </c>
      <c r="F14" s="37">
        <v>8605877</v>
      </c>
      <c r="G14" s="40"/>
      <c r="H14" s="40"/>
      <c r="I14" s="41"/>
      <c r="J14" s="42"/>
    </row>
    <row r="15" spans="1:10" ht="18">
      <c r="A15" s="43" t="s">
        <v>25</v>
      </c>
      <c r="B15" s="35">
        <v>7</v>
      </c>
      <c r="C15" s="36">
        <v>223591</v>
      </c>
      <c r="D15" s="37">
        <v>212314</v>
      </c>
      <c r="E15" s="36">
        <v>653935</v>
      </c>
      <c r="F15" s="37">
        <v>631335</v>
      </c>
      <c r="G15" s="40"/>
      <c r="H15" s="40"/>
      <c r="I15" s="41"/>
      <c r="J15" s="42"/>
    </row>
    <row r="16" spans="1:10">
      <c r="A16" s="44" t="s">
        <v>26</v>
      </c>
      <c r="B16" s="45">
        <v>8</v>
      </c>
      <c r="C16" s="36">
        <v>209034</v>
      </c>
      <c r="D16" s="37">
        <v>228503</v>
      </c>
      <c r="E16" s="36">
        <v>604863</v>
      </c>
      <c r="F16" s="37">
        <v>672190</v>
      </c>
      <c r="G16" s="40"/>
      <c r="H16" s="40"/>
      <c r="I16" s="41"/>
      <c r="J16" s="42"/>
    </row>
    <row r="17" spans="1:15">
      <c r="A17" s="44" t="s">
        <v>27</v>
      </c>
      <c r="B17" s="45">
        <v>9</v>
      </c>
      <c r="C17" s="36">
        <v>432625</v>
      </c>
      <c r="D17" s="37">
        <v>440817</v>
      </c>
      <c r="E17" s="36">
        <f>SUM(E15:E16)</f>
        <v>1258798</v>
      </c>
      <c r="F17" s="37">
        <v>1303525</v>
      </c>
      <c r="G17" s="40"/>
      <c r="H17" s="40"/>
      <c r="I17" s="41"/>
      <c r="J17" s="42"/>
    </row>
    <row r="18" spans="1:15">
      <c r="A18" s="46" t="s">
        <v>28</v>
      </c>
      <c r="B18" s="45">
        <v>10</v>
      </c>
      <c r="C18" s="36">
        <v>85495</v>
      </c>
      <c r="D18" s="37">
        <v>89906</v>
      </c>
      <c r="E18" s="36">
        <v>263265</v>
      </c>
      <c r="F18" s="37">
        <v>270817</v>
      </c>
      <c r="G18" s="40"/>
      <c r="H18" s="40"/>
      <c r="I18" s="41"/>
      <c r="J18" s="42"/>
    </row>
    <row r="19" spans="1:15">
      <c r="A19" s="46" t="s">
        <v>29</v>
      </c>
      <c r="B19" s="45">
        <v>11</v>
      </c>
      <c r="C19" s="36">
        <v>231118</v>
      </c>
      <c r="D19" s="37">
        <v>274527</v>
      </c>
      <c r="E19" s="36">
        <v>1085422</v>
      </c>
      <c r="F19" s="37">
        <v>828646</v>
      </c>
      <c r="G19" s="38"/>
      <c r="H19" s="38"/>
      <c r="I19" s="39"/>
    </row>
    <row r="20" spans="1:15">
      <c r="A20" s="46" t="s">
        <v>30</v>
      </c>
      <c r="B20" s="45">
        <v>12</v>
      </c>
      <c r="C20" s="36">
        <v>316613</v>
      </c>
      <c r="D20" s="37">
        <v>364433</v>
      </c>
      <c r="E20" s="36">
        <f>SUM(E18:E19)</f>
        <v>1348687</v>
      </c>
      <c r="F20" s="37">
        <v>1099463</v>
      </c>
      <c r="G20" s="38"/>
      <c r="H20" s="38"/>
      <c r="I20" s="39"/>
    </row>
    <row r="21" spans="1:15">
      <c r="A21" s="46" t="s">
        <v>31</v>
      </c>
      <c r="B21" s="45">
        <v>13</v>
      </c>
      <c r="C21" s="36">
        <v>613106</v>
      </c>
      <c r="D21" s="37">
        <v>678230</v>
      </c>
      <c r="E21" s="36">
        <v>1656956</v>
      </c>
      <c r="F21" s="37">
        <v>2128813</v>
      </c>
      <c r="G21" s="38"/>
      <c r="H21" s="38"/>
      <c r="I21" s="39"/>
    </row>
    <row r="22" spans="1:15">
      <c r="A22" s="46" t="s">
        <v>32</v>
      </c>
      <c r="B22" s="45">
        <v>14</v>
      </c>
      <c r="C22" s="36">
        <v>114424</v>
      </c>
      <c r="D22" s="37">
        <v>123944</v>
      </c>
      <c r="E22" s="36">
        <v>321816</v>
      </c>
      <c r="F22" s="37">
        <v>370057</v>
      </c>
      <c r="G22" s="38"/>
      <c r="H22" s="38"/>
      <c r="I22" s="39"/>
    </row>
    <row r="23" spans="1:15">
      <c r="A23" s="46" t="s">
        <v>33</v>
      </c>
      <c r="B23" s="45">
        <v>15</v>
      </c>
      <c r="C23" s="36">
        <v>296693</v>
      </c>
      <c r="D23" s="37">
        <v>355646</v>
      </c>
      <c r="E23" s="36">
        <v>913430</v>
      </c>
      <c r="F23" s="37">
        <v>1036974</v>
      </c>
      <c r="G23" s="38"/>
      <c r="H23" s="38"/>
      <c r="I23" s="39"/>
    </row>
    <row r="24" spans="1:15">
      <c r="A24" s="46" t="s">
        <v>34</v>
      </c>
      <c r="B24" s="45">
        <v>16</v>
      </c>
      <c r="C24" s="36">
        <v>1773461</v>
      </c>
      <c r="D24" s="37">
        <v>1963070</v>
      </c>
      <c r="E24" s="36">
        <v>5499687</v>
      </c>
      <c r="F24" s="37">
        <v>5938832</v>
      </c>
      <c r="G24" s="38"/>
      <c r="H24" s="38"/>
      <c r="I24" s="39"/>
      <c r="K24" s="47"/>
      <c r="L24" s="47"/>
      <c r="M24" s="47"/>
      <c r="N24" s="47"/>
      <c r="O24" s="47"/>
    </row>
    <row r="25" spans="1:15" ht="18">
      <c r="A25" s="48" t="s">
        <v>35</v>
      </c>
      <c r="B25" s="45">
        <v>17</v>
      </c>
      <c r="C25" s="36">
        <v>732833</v>
      </c>
      <c r="D25" s="37">
        <v>878211</v>
      </c>
      <c r="E25" s="37">
        <f>+E14-E24</f>
        <v>1716381</v>
      </c>
      <c r="F25" s="37">
        <v>2667045</v>
      </c>
      <c r="G25" s="38"/>
      <c r="H25" s="38"/>
      <c r="I25" s="39"/>
      <c r="K25" s="47"/>
      <c r="L25" s="47"/>
      <c r="M25" s="47"/>
      <c r="N25" s="47"/>
      <c r="O25" s="47"/>
    </row>
    <row r="26" spans="1:15">
      <c r="A26" s="46" t="s">
        <v>36</v>
      </c>
      <c r="B26" s="45">
        <v>18</v>
      </c>
      <c r="C26" s="36">
        <v>37126</v>
      </c>
      <c r="D26" s="37">
        <v>113521</v>
      </c>
      <c r="E26" s="36">
        <v>198700</v>
      </c>
      <c r="F26" s="37">
        <v>386226</v>
      </c>
      <c r="G26" s="38"/>
      <c r="H26" s="38"/>
      <c r="I26" s="39"/>
      <c r="K26" s="47"/>
      <c r="L26" s="47"/>
      <c r="M26" s="47"/>
      <c r="N26" s="47"/>
      <c r="O26" s="47"/>
    </row>
    <row r="27" spans="1:15">
      <c r="A27" s="46" t="s">
        <v>37</v>
      </c>
      <c r="B27" s="45">
        <v>19</v>
      </c>
      <c r="C27" s="36">
        <v>0</v>
      </c>
      <c r="D27" s="37">
        <v>0</v>
      </c>
      <c r="E27" s="36">
        <v>0</v>
      </c>
      <c r="F27" s="37">
        <v>0</v>
      </c>
      <c r="G27" s="38"/>
      <c r="H27" s="38"/>
      <c r="I27" s="39"/>
    </row>
    <row r="28" spans="1:15">
      <c r="A28" s="46" t="s">
        <v>38</v>
      </c>
      <c r="B28" s="45">
        <v>20</v>
      </c>
      <c r="C28" s="36">
        <v>5</v>
      </c>
      <c r="D28" s="37">
        <v>0</v>
      </c>
      <c r="E28" s="36">
        <v>12</v>
      </c>
      <c r="F28" s="37">
        <v>0</v>
      </c>
      <c r="G28" s="38"/>
      <c r="H28" s="38"/>
      <c r="I28" s="39"/>
    </row>
    <row r="29" spans="1:15">
      <c r="A29" s="46" t="s">
        <v>39</v>
      </c>
      <c r="B29" s="45">
        <v>21</v>
      </c>
      <c r="C29" s="36">
        <v>5</v>
      </c>
      <c r="D29" s="37">
        <v>0</v>
      </c>
      <c r="E29" s="36">
        <f>+E28</f>
        <v>12</v>
      </c>
      <c r="F29" s="37">
        <v>0</v>
      </c>
      <c r="G29" s="38"/>
      <c r="H29" s="38"/>
      <c r="I29" s="39"/>
    </row>
    <row r="30" spans="1:15" ht="18" customHeight="1">
      <c r="A30" s="44" t="s">
        <v>40</v>
      </c>
      <c r="B30" s="45">
        <v>22</v>
      </c>
      <c r="C30" s="36">
        <v>-5558</v>
      </c>
      <c r="D30" s="37">
        <v>-575.89800000000014</v>
      </c>
      <c r="E30" s="36">
        <v>-16029</v>
      </c>
      <c r="F30" s="37">
        <v>-3182</v>
      </c>
      <c r="G30" s="38"/>
      <c r="H30" s="38"/>
      <c r="I30" s="39"/>
    </row>
    <row r="31" spans="1:15">
      <c r="A31" s="46" t="s">
        <v>41</v>
      </c>
      <c r="B31" s="45">
        <v>23</v>
      </c>
      <c r="C31" s="36">
        <v>775522</v>
      </c>
      <c r="D31" s="37">
        <v>992307.89800000004</v>
      </c>
      <c r="E31" s="36">
        <f>+E25+E26+E29-E30</f>
        <v>1931122</v>
      </c>
      <c r="F31" s="37">
        <v>3056453</v>
      </c>
      <c r="G31" s="38"/>
      <c r="H31" s="38"/>
      <c r="I31" s="39"/>
    </row>
    <row r="32" spans="1:15" ht="18">
      <c r="A32" s="49" t="s">
        <v>42</v>
      </c>
      <c r="B32" s="50">
        <v>24</v>
      </c>
      <c r="C32" s="36">
        <v>93155</v>
      </c>
      <c r="D32" s="37">
        <v>84945</v>
      </c>
      <c r="E32" s="36">
        <v>276535</v>
      </c>
      <c r="F32" s="37">
        <v>245517</v>
      </c>
      <c r="G32" s="38"/>
      <c r="H32" s="38"/>
      <c r="I32" s="39"/>
    </row>
    <row r="33" spans="1:9">
      <c r="A33" s="51" t="s">
        <v>43</v>
      </c>
      <c r="B33" s="50">
        <v>25</v>
      </c>
      <c r="C33" s="36">
        <v>15352</v>
      </c>
      <c r="D33" s="37">
        <v>13297</v>
      </c>
      <c r="E33" s="36">
        <v>24005</v>
      </c>
      <c r="F33" s="37">
        <v>42375</v>
      </c>
      <c r="G33" s="38"/>
      <c r="H33" s="38"/>
      <c r="I33" s="39"/>
    </row>
    <row r="34" spans="1:9">
      <c r="A34" s="51" t="s">
        <v>44</v>
      </c>
      <c r="B34" s="50">
        <v>26</v>
      </c>
      <c r="C34" s="36">
        <v>0</v>
      </c>
      <c r="D34" s="37">
        <v>0</v>
      </c>
      <c r="E34" s="36">
        <v>0</v>
      </c>
      <c r="F34" s="37">
        <v>0</v>
      </c>
      <c r="G34" s="38"/>
      <c r="H34" s="38"/>
      <c r="I34" s="39"/>
    </row>
    <row r="35" spans="1:9">
      <c r="A35" s="51" t="s">
        <v>45</v>
      </c>
      <c r="B35" s="50">
        <v>27</v>
      </c>
      <c r="C35" s="36">
        <v>108507</v>
      </c>
      <c r="D35" s="37">
        <v>98242</v>
      </c>
      <c r="E35" s="36">
        <f>SUM(E32:E34)</f>
        <v>300540</v>
      </c>
      <c r="F35" s="37">
        <v>287892</v>
      </c>
      <c r="G35" s="38"/>
      <c r="H35" s="38"/>
      <c r="I35" s="39"/>
    </row>
    <row r="36" spans="1:9" ht="18">
      <c r="A36" s="52" t="s">
        <v>46</v>
      </c>
      <c r="B36" s="53">
        <v>28</v>
      </c>
      <c r="C36" s="36">
        <v>667015</v>
      </c>
      <c r="D36" s="37">
        <v>894065.89800000004</v>
      </c>
      <c r="E36" s="36">
        <f>+E31-E35</f>
        <v>1630582</v>
      </c>
      <c r="F36" s="37">
        <v>2768561</v>
      </c>
      <c r="G36" s="38"/>
      <c r="H36" s="38"/>
      <c r="I36" s="39"/>
    </row>
    <row r="37" spans="1:9">
      <c r="A37" s="54" t="s">
        <v>47</v>
      </c>
      <c r="B37" s="55">
        <v>29</v>
      </c>
      <c r="C37" s="36">
        <v>0</v>
      </c>
      <c r="D37" s="37">
        <v>0</v>
      </c>
      <c r="E37" s="36">
        <v>0</v>
      </c>
      <c r="F37" s="37">
        <v>0</v>
      </c>
      <c r="G37" s="38"/>
      <c r="H37" s="38"/>
      <c r="I37" s="39"/>
    </row>
    <row r="38" spans="1:9">
      <c r="A38" s="54" t="s">
        <v>48</v>
      </c>
      <c r="B38" s="55">
        <v>30</v>
      </c>
      <c r="C38" s="36">
        <v>0</v>
      </c>
      <c r="D38" s="37">
        <v>0</v>
      </c>
      <c r="E38" s="36">
        <v>0</v>
      </c>
      <c r="F38" s="37">
        <v>0</v>
      </c>
      <c r="G38" s="38"/>
      <c r="H38" s="38"/>
      <c r="I38" s="39"/>
    </row>
    <row r="39" spans="1:9">
      <c r="A39" s="54" t="s">
        <v>49</v>
      </c>
      <c r="B39" s="55">
        <v>31</v>
      </c>
      <c r="C39" s="36">
        <v>667015</v>
      </c>
      <c r="D39" s="37">
        <v>894065.89800000004</v>
      </c>
      <c r="E39" s="36">
        <f>+E36</f>
        <v>1630582</v>
      </c>
      <c r="F39" s="37">
        <v>2768561</v>
      </c>
      <c r="G39" s="38"/>
      <c r="H39" s="38"/>
      <c r="I39" s="39"/>
    </row>
    <row r="40" spans="1:9">
      <c r="A40" s="54" t="s">
        <v>50</v>
      </c>
      <c r="B40" s="55">
        <v>32</v>
      </c>
      <c r="C40" s="36">
        <v>154312</v>
      </c>
      <c r="D40" s="37">
        <v>138810</v>
      </c>
      <c r="E40" s="36">
        <v>339740</v>
      </c>
      <c r="F40" s="37">
        <v>461024</v>
      </c>
      <c r="G40" s="38"/>
      <c r="H40" s="38"/>
      <c r="I40" s="39"/>
    </row>
    <row r="41" spans="1:9">
      <c r="A41" s="54" t="s">
        <v>51</v>
      </c>
      <c r="B41" s="56">
        <v>33</v>
      </c>
      <c r="C41" s="36">
        <v>1086</v>
      </c>
      <c r="D41" s="37">
        <v>80515</v>
      </c>
      <c r="E41" s="36">
        <v>17699</v>
      </c>
      <c r="F41" s="37">
        <v>207518</v>
      </c>
      <c r="G41" s="38"/>
      <c r="H41" s="38"/>
      <c r="I41" s="39"/>
    </row>
    <row r="42" spans="1:9">
      <c r="A42" s="57" t="s">
        <v>52</v>
      </c>
      <c r="B42" s="55">
        <v>34</v>
      </c>
      <c r="C42" s="36">
        <v>511617</v>
      </c>
      <c r="D42" s="37">
        <v>674740.89800000004</v>
      </c>
      <c r="E42" s="37">
        <f>+E39-E40-E41</f>
        <v>1273143</v>
      </c>
      <c r="F42" s="37">
        <v>2100019</v>
      </c>
      <c r="G42" s="38"/>
      <c r="H42" s="38"/>
      <c r="I42" s="39"/>
    </row>
    <row r="43" spans="1:9">
      <c r="D43" s="58"/>
      <c r="F43" s="58"/>
      <c r="H43" s="38"/>
    </row>
    <row r="46" spans="1:9">
      <c r="A46" s="59"/>
    </row>
    <row r="47" spans="1:9">
      <c r="A47" s="60"/>
    </row>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73078-69DA-40BA-A8CC-A1548982790E}">
  <sheetPr>
    <pageSetUpPr fitToPage="1"/>
  </sheetPr>
  <dimension ref="A1:Q39"/>
  <sheetViews>
    <sheetView workbookViewId="0">
      <selection activeCell="A10" sqref="A10"/>
    </sheetView>
  </sheetViews>
  <sheetFormatPr defaultRowHeight="14.5"/>
  <cols>
    <col min="1" max="1" width="83.7265625" bestFit="1" customWidth="1"/>
    <col min="2" max="2" width="5" bestFit="1" customWidth="1"/>
    <col min="3" max="6" width="11.7265625" customWidth="1"/>
  </cols>
  <sheetData>
    <row r="1" spans="1:10">
      <c r="A1" s="61" t="s">
        <v>53</v>
      </c>
      <c r="B1" s="62" t="s">
        <v>54</v>
      </c>
      <c r="C1" s="63"/>
      <c r="D1" s="62" t="s">
        <v>55</v>
      </c>
      <c r="E1" s="63"/>
      <c r="F1" s="64" t="s">
        <v>56</v>
      </c>
      <c r="G1" s="65"/>
      <c r="H1" s="66"/>
      <c r="I1" s="66"/>
      <c r="J1" s="66"/>
    </row>
    <row r="2" spans="1:10">
      <c r="A2" s="67" t="s">
        <v>57</v>
      </c>
      <c r="B2" s="68" t="s">
        <v>58</v>
      </c>
      <c r="C2" s="69"/>
      <c r="D2" s="70"/>
      <c r="E2" s="71" t="s">
        <v>59</v>
      </c>
      <c r="F2" s="72"/>
      <c r="G2" s="65"/>
      <c r="H2" s="66"/>
      <c r="I2" s="66"/>
      <c r="J2" s="66"/>
    </row>
    <row r="3" spans="1:10" ht="18">
      <c r="A3" s="73"/>
      <c r="B3" s="74"/>
      <c r="C3" s="75" t="s">
        <v>60</v>
      </c>
      <c r="D3" s="75" t="s">
        <v>61</v>
      </c>
      <c r="E3" s="75" t="s">
        <v>62</v>
      </c>
      <c r="F3" s="76" t="s">
        <v>63</v>
      </c>
      <c r="G3" s="65"/>
      <c r="H3" s="66"/>
      <c r="I3" s="66"/>
      <c r="J3" s="66"/>
    </row>
    <row r="4" spans="1:10" ht="18">
      <c r="A4" s="77" t="s">
        <v>64</v>
      </c>
      <c r="B4" s="78">
        <v>35</v>
      </c>
      <c r="C4" s="79">
        <v>0</v>
      </c>
      <c r="D4" s="79">
        <v>0</v>
      </c>
      <c r="E4" s="79">
        <v>0</v>
      </c>
      <c r="F4" s="80">
        <v>0</v>
      </c>
      <c r="G4" s="65"/>
      <c r="H4" s="66"/>
      <c r="I4" s="66"/>
      <c r="J4" s="66"/>
    </row>
    <row r="5" spans="1:10">
      <c r="A5" s="77" t="s">
        <v>65</v>
      </c>
      <c r="B5" s="78">
        <v>36</v>
      </c>
      <c r="C5" s="79">
        <v>0</v>
      </c>
      <c r="D5" s="79">
        <v>0</v>
      </c>
      <c r="E5" s="79">
        <v>0</v>
      </c>
      <c r="F5" s="80">
        <v>0</v>
      </c>
      <c r="G5" s="65"/>
      <c r="H5" s="66"/>
      <c r="I5" s="66"/>
      <c r="J5" s="66"/>
    </row>
    <row r="6" spans="1:10">
      <c r="A6" s="77" t="s">
        <v>66</v>
      </c>
      <c r="B6" s="78">
        <v>37</v>
      </c>
      <c r="C6" s="79">
        <f>+'RE&amp;I Page 1 Q3 2020 Reissue'!C42</f>
        <v>511617</v>
      </c>
      <c r="D6" s="79">
        <v>674740.89800000004</v>
      </c>
      <c r="E6" s="79">
        <f>'RE&amp;I Page 1 Q3 2020 Reissue'!E42</f>
        <v>1273143</v>
      </c>
      <c r="F6" s="80">
        <v>2100019</v>
      </c>
      <c r="G6" s="65"/>
      <c r="H6" s="66"/>
      <c r="I6" s="66"/>
      <c r="J6" s="66"/>
    </row>
    <row r="7" spans="1:10">
      <c r="A7" s="77" t="s">
        <v>67</v>
      </c>
      <c r="B7" s="78">
        <v>38</v>
      </c>
      <c r="C7" s="79">
        <v>0</v>
      </c>
      <c r="D7" s="79">
        <v>0</v>
      </c>
      <c r="E7" s="79">
        <v>0</v>
      </c>
      <c r="F7" s="80">
        <v>0</v>
      </c>
      <c r="G7" s="65"/>
      <c r="H7" s="66"/>
      <c r="I7" s="66"/>
      <c r="J7" s="66"/>
    </row>
    <row r="8" spans="1:10">
      <c r="A8" s="77" t="s">
        <v>68</v>
      </c>
      <c r="B8" s="78">
        <v>39</v>
      </c>
      <c r="C8" s="79">
        <v>0</v>
      </c>
      <c r="D8" s="79">
        <v>0</v>
      </c>
      <c r="E8" s="79">
        <v>0</v>
      </c>
      <c r="F8" s="80">
        <v>0</v>
      </c>
      <c r="G8" s="65"/>
      <c r="H8" s="66"/>
      <c r="I8" s="66"/>
      <c r="J8" s="66"/>
    </row>
    <row r="9" spans="1:10">
      <c r="A9" s="77" t="s">
        <v>69</v>
      </c>
      <c r="B9" s="78">
        <v>40</v>
      </c>
      <c r="C9" s="79">
        <v>0</v>
      </c>
      <c r="D9" s="79">
        <v>0</v>
      </c>
      <c r="E9" s="79">
        <v>0</v>
      </c>
      <c r="F9" s="80">
        <v>0</v>
      </c>
      <c r="G9" s="65"/>
      <c r="H9" s="66"/>
      <c r="I9" s="66"/>
      <c r="J9" s="66"/>
    </row>
    <row r="10" spans="1:10">
      <c r="A10" s="77" t="s">
        <v>70</v>
      </c>
      <c r="B10" s="78">
        <v>41</v>
      </c>
      <c r="C10" s="79">
        <v>0</v>
      </c>
      <c r="D10" s="79">
        <v>0</v>
      </c>
      <c r="E10" s="79">
        <v>0</v>
      </c>
      <c r="F10" s="80">
        <v>0</v>
      </c>
      <c r="G10" s="65"/>
      <c r="H10" s="66"/>
      <c r="I10" s="66"/>
      <c r="J10" s="66"/>
    </row>
    <row r="11" spans="1:10">
      <c r="A11" s="77" t="s">
        <v>71</v>
      </c>
      <c r="B11" s="78">
        <v>42</v>
      </c>
      <c r="C11" s="79">
        <f>+SUM(C6:C10)</f>
        <v>511617</v>
      </c>
      <c r="D11" s="79">
        <v>674740.89800000004</v>
      </c>
      <c r="E11" s="79">
        <f t="shared" ref="E11" si="0">+SUM(E6:E10)</f>
        <v>1273143</v>
      </c>
      <c r="F11" s="80">
        <v>2100019</v>
      </c>
      <c r="G11" s="65"/>
      <c r="H11" s="66"/>
      <c r="I11" s="66"/>
      <c r="J11" s="66"/>
    </row>
    <row r="12" spans="1:10">
      <c r="A12" s="81" t="s">
        <v>72</v>
      </c>
      <c r="B12" s="78">
        <v>43</v>
      </c>
      <c r="C12" s="79">
        <v>0</v>
      </c>
      <c r="D12" s="79">
        <v>0</v>
      </c>
      <c r="E12" s="79">
        <v>0</v>
      </c>
      <c r="F12" s="80">
        <v>0</v>
      </c>
      <c r="G12" s="65"/>
      <c r="H12" s="66"/>
      <c r="I12" s="66"/>
      <c r="J12" s="66"/>
    </row>
    <row r="13" spans="1:10">
      <c r="A13" s="81" t="s">
        <v>73</v>
      </c>
      <c r="B13" s="78">
        <v>44</v>
      </c>
      <c r="C13" s="79">
        <f>+SUM(C11:C12)</f>
        <v>511617</v>
      </c>
      <c r="D13" s="79">
        <v>674740.89800000004</v>
      </c>
      <c r="E13" s="79">
        <f t="shared" ref="E13" si="1">+SUM(E11:E12)</f>
        <v>1273143</v>
      </c>
      <c r="F13" s="80">
        <v>2100019</v>
      </c>
      <c r="G13" s="65"/>
      <c r="H13" s="82"/>
      <c r="I13" s="82"/>
      <c r="J13" s="82"/>
    </row>
    <row r="14" spans="1:10">
      <c r="A14" s="81" t="s">
        <v>74</v>
      </c>
      <c r="B14" s="78">
        <v>45</v>
      </c>
      <c r="C14" s="83">
        <v>30.692728542695161</v>
      </c>
      <c r="D14" s="83">
        <v>40.478784416362906</v>
      </c>
      <c r="E14" s="83">
        <v>76.377900841904278</v>
      </c>
      <c r="F14" s="84">
        <v>125.9835249835368</v>
      </c>
      <c r="G14" s="65"/>
      <c r="H14" s="66"/>
      <c r="I14" s="66"/>
      <c r="J14" s="66"/>
    </row>
    <row r="15" spans="1:10">
      <c r="A15" s="81" t="s">
        <v>75</v>
      </c>
      <c r="B15" s="78">
        <v>46</v>
      </c>
      <c r="C15" s="83">
        <v>30.692728542695161</v>
      </c>
      <c r="D15" s="83">
        <v>40.478784416362906</v>
      </c>
      <c r="E15" s="83">
        <v>76.377900841904278</v>
      </c>
      <c r="F15" s="84">
        <v>125.9835249835368</v>
      </c>
      <c r="G15" s="65"/>
      <c r="H15" s="66"/>
      <c r="I15" s="66"/>
      <c r="J15" s="66"/>
    </row>
    <row r="16" spans="1:10">
      <c r="A16" s="77" t="s">
        <v>76</v>
      </c>
      <c r="B16" s="78">
        <v>47</v>
      </c>
      <c r="C16" s="79">
        <v>0</v>
      </c>
      <c r="D16" s="79">
        <v>0</v>
      </c>
      <c r="E16" s="79">
        <v>0</v>
      </c>
      <c r="F16" s="80">
        <v>0</v>
      </c>
      <c r="G16" s="65"/>
      <c r="H16" s="66"/>
      <c r="I16" s="66"/>
      <c r="J16" s="66"/>
    </row>
    <row r="17" spans="1:17">
      <c r="A17" s="77" t="s">
        <v>77</v>
      </c>
      <c r="B17" s="78">
        <v>48</v>
      </c>
      <c r="C17" s="79">
        <v>0</v>
      </c>
      <c r="D17" s="79">
        <v>0</v>
      </c>
      <c r="E17" s="79">
        <v>0</v>
      </c>
      <c r="F17" s="80">
        <v>0</v>
      </c>
      <c r="G17" s="65"/>
      <c r="H17" s="66"/>
      <c r="I17" s="66"/>
      <c r="J17" s="66"/>
      <c r="K17" s="66"/>
      <c r="L17" s="66"/>
      <c r="M17" s="66"/>
      <c r="N17" s="66"/>
      <c r="O17" s="66"/>
      <c r="P17" s="66"/>
      <c r="Q17" s="66"/>
    </row>
    <row r="18" spans="1:17">
      <c r="A18" s="77" t="s">
        <v>78</v>
      </c>
      <c r="B18" s="78">
        <v>49</v>
      </c>
      <c r="C18" s="85">
        <f>+'RE&amp;I Page 1 Q3 2020 Reissue'!C24/'RE&amp;I Page 1 Q3 2020 Reissue'!C14</f>
        <v>0.70760293884117342</v>
      </c>
      <c r="D18" s="85">
        <v>0.69091019156500189</v>
      </c>
      <c r="E18" s="85">
        <f>+'RE&amp;I Page 1 Q3 2020 Reissue'!E24/'RE&amp;I Page 1 Q3 2020 Reissue'!E14</f>
        <v>0.76214456404789976</v>
      </c>
      <c r="F18" s="86">
        <v>0.69009027203154305</v>
      </c>
      <c r="G18" s="65"/>
      <c r="H18" s="66"/>
      <c r="I18" s="66"/>
      <c r="J18" s="66"/>
      <c r="K18" s="66"/>
      <c r="L18" s="66"/>
      <c r="M18" s="66"/>
      <c r="N18" s="66"/>
      <c r="O18" s="66"/>
      <c r="P18" s="66"/>
      <c r="Q18" s="66"/>
    </row>
    <row r="19" spans="1:17">
      <c r="A19" s="77" t="s">
        <v>79</v>
      </c>
      <c r="B19" s="78">
        <v>50</v>
      </c>
      <c r="C19" s="85">
        <f>+('RE&amp;I Page 1 Q3 2020 Reissue'!C17+'RE&amp;I Page 1 Q3 2020 Reissue'!C20)/'RE&amp;I Page 1 Q3 2020 Reissue'!C14</f>
        <v>0.29894258215516617</v>
      </c>
      <c r="D19" s="85">
        <v>0.2834108981125063</v>
      </c>
      <c r="E19" s="85">
        <f>+('RE&amp;I Page 1 Q3 2020 Reissue'!E17+'RE&amp;I Page 1 Q3 2020 Reissue'!E20)/'RE&amp;I Page 1 Q3 2020 Reissue'!E14</f>
        <v>0.3613442944273807</v>
      </c>
      <c r="F19" s="86">
        <v>0.27922639377718272</v>
      </c>
      <c r="G19" s="65"/>
      <c r="H19" s="66"/>
      <c r="I19" s="66"/>
      <c r="J19" s="66"/>
      <c r="K19" s="66"/>
      <c r="L19" s="66"/>
      <c r="M19" s="66"/>
      <c r="N19" s="66"/>
      <c r="O19" s="66"/>
      <c r="P19" s="66"/>
      <c r="Q19" s="66"/>
    </row>
    <row r="20" spans="1:17">
      <c r="A20" s="77" t="s">
        <v>80</v>
      </c>
      <c r="B20" s="78">
        <v>51</v>
      </c>
      <c r="C20" s="85">
        <f>+('RE&amp;I Page 1 Q3 2020 Reissue'!C21+'RE&amp;I Page 1 Q3 2020 Reissue'!C22)/'RE&amp;I Page 1 Q3 2020 Reissue'!C14</f>
        <v>0.29028118808088754</v>
      </c>
      <c r="D20" s="85">
        <v>0.2823282878391824</v>
      </c>
      <c r="E20" s="85">
        <f>+('RE&amp;I Page 1 Q3 2020 Reissue'!E21+'RE&amp;I Page 1 Q3 2020 Reissue'!E22)/'RE&amp;I Page 1 Q3 2020 Reissue'!E14</f>
        <v>0.27421748242948929</v>
      </c>
      <c r="F20" s="86">
        <v>0.29036784978451352</v>
      </c>
      <c r="G20" s="65"/>
      <c r="H20" s="66"/>
      <c r="I20" s="66"/>
      <c r="J20" s="66"/>
      <c r="K20" s="66"/>
      <c r="L20" s="66"/>
      <c r="M20" s="66"/>
      <c r="N20" s="66"/>
      <c r="O20" s="66"/>
      <c r="P20" s="66"/>
      <c r="Q20" s="66"/>
    </row>
    <row r="21" spans="1:17" ht="18">
      <c r="A21" s="77" t="s">
        <v>81</v>
      </c>
      <c r="B21" s="78">
        <v>52</v>
      </c>
      <c r="C21" s="79">
        <v>732833</v>
      </c>
      <c r="D21" s="79">
        <v>878211</v>
      </c>
      <c r="E21" s="79">
        <v>1716381</v>
      </c>
      <c r="F21" s="80">
        <v>2667045</v>
      </c>
      <c r="G21" s="65"/>
      <c r="H21" s="87"/>
      <c r="I21" s="66"/>
      <c r="J21" s="66"/>
      <c r="K21" s="66"/>
      <c r="L21" s="66"/>
      <c r="M21" s="66"/>
      <c r="N21" s="66"/>
      <c r="O21" s="66"/>
      <c r="P21" s="66"/>
      <c r="Q21" s="66"/>
    </row>
    <row r="22" spans="1:17">
      <c r="A22" s="88" t="s">
        <v>82</v>
      </c>
      <c r="B22" s="78">
        <v>53</v>
      </c>
      <c r="C22" s="79">
        <v>-154312</v>
      </c>
      <c r="D22" s="79">
        <v>-138810</v>
      </c>
      <c r="E22" s="79">
        <v>-339740</v>
      </c>
      <c r="F22" s="80">
        <v>-461024</v>
      </c>
      <c r="G22" s="65"/>
      <c r="H22" s="66"/>
      <c r="I22" s="66"/>
      <c r="J22" s="66"/>
      <c r="K22" s="66"/>
      <c r="L22" s="66"/>
      <c r="M22" s="66"/>
      <c r="N22" s="66"/>
      <c r="O22" s="66"/>
      <c r="P22" s="66"/>
      <c r="Q22" s="66"/>
    </row>
    <row r="23" spans="1:17">
      <c r="A23" s="88" t="s">
        <v>83</v>
      </c>
      <c r="B23" s="78">
        <v>54</v>
      </c>
      <c r="C23" s="79">
        <v>-1086</v>
      </c>
      <c r="D23" s="79">
        <v>-80515</v>
      </c>
      <c r="E23" s="79">
        <v>-17699</v>
      </c>
      <c r="F23" s="80">
        <v>-207518</v>
      </c>
      <c r="G23" s="65"/>
      <c r="H23" s="66"/>
      <c r="I23" s="66"/>
      <c r="J23" s="66"/>
      <c r="K23" s="66"/>
      <c r="L23" s="66"/>
      <c r="M23" s="66"/>
      <c r="N23" s="66"/>
      <c r="O23" s="66"/>
      <c r="P23" s="66"/>
      <c r="Q23" s="66"/>
    </row>
    <row r="24" spans="1:17">
      <c r="A24" s="77" t="s">
        <v>84</v>
      </c>
      <c r="B24" s="78">
        <v>55</v>
      </c>
      <c r="C24" s="79">
        <v>-306</v>
      </c>
      <c r="D24" s="79">
        <v>-2409</v>
      </c>
      <c r="E24" s="79">
        <v>-1420</v>
      </c>
      <c r="F24" s="80">
        <v>-7570</v>
      </c>
      <c r="G24" s="65"/>
      <c r="H24" s="89"/>
      <c r="I24" s="89"/>
      <c r="J24" s="89"/>
      <c r="K24" s="82"/>
      <c r="L24" s="82"/>
      <c r="M24" s="82"/>
      <c r="N24" s="82"/>
      <c r="O24" s="82"/>
      <c r="P24" s="82"/>
      <c r="Q24" s="82"/>
    </row>
    <row r="25" spans="1:17">
      <c r="A25" s="77" t="s">
        <v>85</v>
      </c>
      <c r="B25" s="78">
        <v>56</v>
      </c>
      <c r="C25" s="79">
        <v>6334</v>
      </c>
      <c r="D25" s="79">
        <v>6549</v>
      </c>
      <c r="E25" s="79">
        <v>18394</v>
      </c>
      <c r="F25" s="80">
        <v>18833</v>
      </c>
      <c r="G25" s="65"/>
      <c r="H25" s="89"/>
      <c r="I25" s="89"/>
      <c r="J25" s="89"/>
      <c r="K25" s="66"/>
      <c r="L25" s="66"/>
      <c r="M25" s="66"/>
      <c r="N25" s="66"/>
      <c r="O25" s="66"/>
      <c r="P25" s="66"/>
      <c r="Q25" s="66"/>
    </row>
    <row r="26" spans="1:17">
      <c r="A26" s="77" t="s">
        <v>86</v>
      </c>
      <c r="B26" s="78">
        <v>57</v>
      </c>
      <c r="C26" s="79">
        <v>583463</v>
      </c>
      <c r="D26" s="79">
        <v>663026</v>
      </c>
      <c r="E26" s="79">
        <f>SUM(E21:E25)</f>
        <v>1375916</v>
      </c>
      <c r="F26" s="80">
        <v>2009766</v>
      </c>
      <c r="G26" s="65"/>
      <c r="H26" s="90"/>
      <c r="I26" s="89"/>
      <c r="J26" s="89"/>
      <c r="K26" s="66"/>
      <c r="L26" s="66"/>
      <c r="M26" s="66"/>
      <c r="N26" s="66"/>
      <c r="O26" s="66"/>
      <c r="P26" s="66"/>
      <c r="Q26" s="66"/>
    </row>
    <row r="27" spans="1:17">
      <c r="A27" s="91" t="s">
        <v>87</v>
      </c>
      <c r="B27" s="92"/>
      <c r="C27" s="93"/>
      <c r="D27" s="94"/>
      <c r="E27" s="93"/>
      <c r="F27" s="94"/>
      <c r="G27" s="65"/>
      <c r="H27" s="89"/>
      <c r="I27" s="89"/>
      <c r="J27" s="89"/>
      <c r="K27" s="66"/>
      <c r="L27" s="66"/>
      <c r="M27" s="66"/>
      <c r="N27" s="66"/>
      <c r="O27" s="66"/>
      <c r="P27" s="66"/>
      <c r="Q27" s="66"/>
    </row>
    <row r="28" spans="1:17">
      <c r="A28" s="95" t="s">
        <v>88</v>
      </c>
      <c r="B28" s="96"/>
      <c r="C28" s="97"/>
      <c r="D28" s="98"/>
      <c r="E28" s="97"/>
      <c r="F28" s="98"/>
      <c r="G28" s="65"/>
      <c r="H28" s="66"/>
      <c r="I28" s="66"/>
      <c r="J28" s="66"/>
      <c r="K28" s="66"/>
      <c r="L28" s="66"/>
      <c r="M28" s="66"/>
      <c r="N28" s="66"/>
      <c r="O28" s="66"/>
      <c r="P28" s="66"/>
      <c r="Q28" s="66"/>
    </row>
    <row r="29" spans="1:17" ht="75.75" customHeight="1">
      <c r="A29" s="99" t="s">
        <v>89</v>
      </c>
      <c r="B29" s="100"/>
      <c r="C29" s="101"/>
      <c r="D29" s="102"/>
      <c r="E29" s="101"/>
      <c r="F29" s="102"/>
      <c r="G29" s="65"/>
      <c r="H29" s="66"/>
      <c r="I29" s="66"/>
      <c r="J29" s="66"/>
      <c r="K29" s="66"/>
      <c r="L29" s="66"/>
      <c r="M29" s="66"/>
      <c r="N29" s="66"/>
      <c r="O29" s="66"/>
      <c r="P29" s="66"/>
      <c r="Q29" s="66"/>
    </row>
    <row r="30" spans="1:17">
      <c r="A30" s="103" t="s">
        <v>90</v>
      </c>
      <c r="B30" s="104"/>
      <c r="C30" s="105"/>
      <c r="D30" s="106"/>
      <c r="E30" s="105"/>
      <c r="F30" s="106"/>
      <c r="G30" s="65"/>
      <c r="H30" s="66"/>
      <c r="I30" s="66"/>
      <c r="J30" s="66"/>
      <c r="K30" s="66"/>
      <c r="L30" s="66"/>
      <c r="M30" s="66"/>
      <c r="N30" s="66"/>
      <c r="O30" s="66"/>
      <c r="P30" s="66"/>
      <c r="Q30" s="66"/>
    </row>
    <row r="31" spans="1:17" ht="15" customHeight="1">
      <c r="A31" s="107" t="s">
        <v>91</v>
      </c>
      <c r="B31" s="108"/>
      <c r="C31" s="109"/>
      <c r="D31" s="110"/>
      <c r="E31" s="109"/>
      <c r="F31" s="110"/>
      <c r="G31" s="65"/>
      <c r="H31" s="66"/>
      <c r="I31" s="66"/>
      <c r="J31" s="66"/>
      <c r="K31" s="66"/>
      <c r="L31" s="66"/>
      <c r="M31" s="66"/>
      <c r="N31" s="66"/>
      <c r="O31" s="66"/>
      <c r="P31" s="66"/>
      <c r="Q31" s="66"/>
    </row>
    <row r="32" spans="1:17">
      <c r="A32" s="111" t="s">
        <v>92</v>
      </c>
      <c r="B32" s="112"/>
      <c r="C32" s="66"/>
      <c r="D32" s="66"/>
      <c r="E32" s="66"/>
      <c r="F32" s="66"/>
      <c r="G32" s="65"/>
      <c r="H32" s="66"/>
      <c r="I32" s="66"/>
      <c r="J32" s="66"/>
      <c r="K32" s="66"/>
      <c r="L32" s="66"/>
      <c r="M32" s="66"/>
      <c r="N32" s="66"/>
      <c r="O32" s="66"/>
      <c r="P32" s="66"/>
      <c r="Q32" s="66"/>
    </row>
    <row r="33" spans="1:7">
      <c r="A33" s="111" t="s">
        <v>93</v>
      </c>
      <c r="B33" s="112"/>
      <c r="C33" s="66"/>
      <c r="D33" s="66"/>
      <c r="E33" s="66"/>
      <c r="F33" s="66"/>
      <c r="G33" s="65"/>
    </row>
    <row r="34" spans="1:7">
      <c r="A34" s="113" t="s">
        <v>94</v>
      </c>
      <c r="B34" s="114" t="s">
        <v>95</v>
      </c>
      <c r="C34" s="115"/>
      <c r="D34" s="116"/>
      <c r="E34" s="115"/>
      <c r="F34" s="116"/>
      <c r="G34" s="65"/>
    </row>
    <row r="38" spans="1:7">
      <c r="A38" s="117"/>
    </row>
    <row r="39" spans="1:7">
      <c r="A39" s="118"/>
    </row>
  </sheetData>
  <mergeCells count="12">
    <mergeCell ref="A27:F27"/>
    <mergeCell ref="A28:F28"/>
    <mergeCell ref="A29:F29"/>
    <mergeCell ref="A30:F30"/>
    <mergeCell ref="A31:F31"/>
    <mergeCell ref="B34:F34"/>
    <mergeCell ref="B1:C1"/>
    <mergeCell ref="D1:E1"/>
    <mergeCell ref="A2:A3"/>
    <mergeCell ref="B2:B3"/>
    <mergeCell ref="C2:D2"/>
    <mergeCell ref="E2:F2"/>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Q3 2020 Reissue</vt:lpstr>
      <vt:lpstr>RE&amp;I Page 2 Q3 2020 Reissue</vt:lpstr>
      <vt:lpstr>'RE&amp;I Page 1 Q3 2020 Reissue'!Print_Area</vt:lpstr>
      <vt:lpstr>'RE&amp;I Page 2 Q3 2020 Reissue'!Print_Area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Wright</dc:creator>
  <cp:lastModifiedBy>Jenny Wright</cp:lastModifiedBy>
  <dcterms:created xsi:type="dcterms:W3CDTF">2021-04-27T22:29:24Z</dcterms:created>
  <dcterms:modified xsi:type="dcterms:W3CDTF">2021-04-27T22:30:30Z</dcterms:modified>
</cp:coreProperties>
</file>