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9435" windowHeight="5295" activeTab="0"/>
  </bookViews>
  <sheets>
    <sheet name="REI3Q15" sheetId="1" r:id="rId1"/>
  </sheets>
  <definedNames>
    <definedName name="PAGE1">'REI3Q15'!$A$2:$L$67</definedName>
    <definedName name="PAGE2">'REI3Q15'!$A$71:$L$141</definedName>
    <definedName name="_xlnm.Print_Area" localSheetId="0">'REI3Q15'!$A$71:$K$144</definedName>
  </definedNames>
  <calcPr fullCalcOnLoad="1"/>
</workbook>
</file>

<file path=xl/sharedStrings.xml><?xml version="1.0" encoding="utf-8"?>
<sst xmlns="http://schemas.openxmlformats.org/spreadsheetml/2006/main" count="181" uniqueCount="159">
  <si>
    <t xml:space="preserve">        WASHINGTON, D.C. 20423  </t>
  </si>
  <si>
    <t xml:space="preserve">DATE OF REPORT                             </t>
  </si>
  <si>
    <t>CUMULATIVE FIGURES</t>
  </si>
  <si>
    <t>THIS YEAR</t>
  </si>
  <si>
    <t>LAST YEAR</t>
  </si>
  <si>
    <t xml:space="preserve">DESCRIPTION (A)               </t>
  </si>
  <si>
    <t>(B)</t>
  </si>
  <si>
    <t>(C)</t>
  </si>
  <si>
    <t>(D)</t>
  </si>
  <si>
    <t>(E)</t>
  </si>
  <si>
    <t xml:space="preserve">OPERATING REVENUES                                 </t>
  </si>
  <si>
    <t xml:space="preserve"> FREIGHT (ACCOUNT 101)                                            </t>
  </si>
  <si>
    <t>1</t>
  </si>
  <si>
    <t xml:space="preserve"> PASSENGER (ACCOUNT 102)                                          </t>
  </si>
  <si>
    <t>2</t>
  </si>
  <si>
    <t xml:space="preserve"> PASSENGER - RELATED (ACCOUNT 103)                                </t>
  </si>
  <si>
    <t>3</t>
  </si>
  <si>
    <t>4</t>
  </si>
  <si>
    <t xml:space="preserve"> JOINT FACILITY ACCOUNT (ACCOUNT 120)                             </t>
  </si>
  <si>
    <t>5</t>
  </si>
  <si>
    <t>6</t>
  </si>
  <si>
    <t xml:space="preserve">OPERATING EXPENSES                                 </t>
  </si>
  <si>
    <t xml:space="preserve"> DEPRECIATION - ROAD (ACCOUNTS 62-11-00, 62-12-00, 62-13-00)      </t>
  </si>
  <si>
    <t>7</t>
  </si>
  <si>
    <t xml:space="preserve"> ALL OTHER WAY AND STRUCTURES ACCOUNTS                            </t>
  </si>
  <si>
    <t>8</t>
  </si>
  <si>
    <t xml:space="preserve">   TOTAL WAY AND STRUCTURES                                       </t>
  </si>
  <si>
    <t>9</t>
  </si>
  <si>
    <t xml:space="preserve"> DEPRECIATION - EQUIPMENT (ACCOUNTS 62-21-00, 62-22-00, 62-23-00) </t>
  </si>
  <si>
    <t>10</t>
  </si>
  <si>
    <t xml:space="preserve"> ALL OTHER EQUIPMENT ACCOUNTS                                    </t>
  </si>
  <si>
    <t>11</t>
  </si>
  <si>
    <t xml:space="preserve">   TOTAL EQUIPMENT                                                </t>
  </si>
  <si>
    <t>12</t>
  </si>
  <si>
    <t xml:space="preserve"> TRANSPORTATION - TRAIN, YARD AND TRAIN AND YARD COMMON           </t>
  </si>
  <si>
    <t>13</t>
  </si>
  <si>
    <t xml:space="preserve"> TRANSPORTATION - SPECIALIZED SERVICES, ADMINISTRATIVE SUPPORT    </t>
  </si>
  <si>
    <t>14</t>
  </si>
  <si>
    <t xml:space="preserve"> GENERAL AND ADMINISTRATIVE                                       </t>
  </si>
  <si>
    <t>15</t>
  </si>
  <si>
    <t xml:space="preserve">   RAILWAY OPERATING EXPENSES (ACCOUNT 531)                       </t>
  </si>
  <si>
    <t>16</t>
  </si>
  <si>
    <t xml:space="preserve">INCOME ITEMS                                 </t>
  </si>
  <si>
    <t xml:space="preserve"> *NET REVENUE FROM RAILWAY OPERATIONS (LINE 6 MINUS 16)           </t>
  </si>
  <si>
    <t>17</t>
  </si>
  <si>
    <t xml:space="preserve"> OTHER INCOME (ACCOUNTS 506, 510-519)                             </t>
  </si>
  <si>
    <t>18</t>
  </si>
  <si>
    <t xml:space="preserve"> INCOME FROM AFFILIATED COMPANIES:</t>
  </si>
  <si>
    <t xml:space="preserve">   DIVIDENDS                                                    </t>
  </si>
  <si>
    <t>19</t>
  </si>
  <si>
    <t xml:space="preserve">   EQUITY IN UNDISTRIBUTED EARNINGS (LOSSES)                      </t>
  </si>
  <si>
    <t>20</t>
  </si>
  <si>
    <t>21</t>
  </si>
  <si>
    <t xml:space="preserve"> </t>
  </si>
  <si>
    <t xml:space="preserve">  544, 545, 549, 551 AND 553)                                     </t>
  </si>
  <si>
    <t>22</t>
  </si>
  <si>
    <t xml:space="preserve">   INCOME AVAILABLE FOR FIXED CHARGES (LINES 17, 18, 21 MINUS 22) </t>
  </si>
  <si>
    <t>23</t>
  </si>
  <si>
    <t xml:space="preserve">FIXED CHARGES                               </t>
  </si>
  <si>
    <t>24</t>
  </si>
  <si>
    <t xml:space="preserve"> INTEREST ON UNFUNDED DEBT (ACCOUNT 547)                          </t>
  </si>
  <si>
    <t>25</t>
  </si>
  <si>
    <t xml:space="preserve"> AMORTIZATION OF DISCOUNT ON FUNDED DEBT (ACCOUNT 548)            </t>
  </si>
  <si>
    <t>26</t>
  </si>
  <si>
    <t xml:space="preserve">   TOTAL FIXED CHARGES                                           </t>
  </si>
  <si>
    <t>27</t>
  </si>
  <si>
    <t xml:space="preserve">     INCOME AFTER FIXED CHARGES                                   </t>
  </si>
  <si>
    <t>28</t>
  </si>
  <si>
    <t>29</t>
  </si>
  <si>
    <t xml:space="preserve"> UNUSUAL OR INFREQUENT ITEMS (DEBIT) CREDIT (ACCOUNT 555)         </t>
  </si>
  <si>
    <t>30</t>
  </si>
  <si>
    <t xml:space="preserve">   INCOME (LOSS) FROM CONTINUING OPERATIONS BEFORE INCOME TAXES   </t>
  </si>
  <si>
    <t>31</t>
  </si>
  <si>
    <t xml:space="preserve"> INCOME TAXES ON ORDINARY INCOME (ACCOUNT 556)                    </t>
  </si>
  <si>
    <t>32</t>
  </si>
  <si>
    <t xml:space="preserve"> PROVISION FOR DEFERRED INCOME TAXES (ACCOUNT 557)                </t>
  </si>
  <si>
    <t>33</t>
  </si>
  <si>
    <t xml:space="preserve">   INCOME (LOSS) FROM CONTINUING OPERATIONS                       </t>
  </si>
  <si>
    <t>34</t>
  </si>
  <si>
    <t xml:space="preserve"> INCOME OR (LOSS) FROM OPERATIONS OF DISCONTINUED SEGMENTS (LESS</t>
  </si>
  <si>
    <t xml:space="preserve">  APPLICABLE INCOME TAXES OF                 (ACCOUNT 560)        </t>
  </si>
  <si>
    <t>35</t>
  </si>
  <si>
    <t xml:space="preserve"> GAIN OR (LOSS) ON DISPOSAL OF DISCONTINUED SEGMENTS (LESS</t>
  </si>
  <si>
    <t xml:space="preserve">  APPLICABLE INCOME TAXES OF                 (ACCOUNT 562)        </t>
  </si>
  <si>
    <t>36</t>
  </si>
  <si>
    <t xml:space="preserve">   INCOME (LOSS) BEFORE EXTRAORDINARY ITEMS                       </t>
  </si>
  <si>
    <t>37</t>
  </si>
  <si>
    <t xml:space="preserve"> EXTRAORDINARY ITEMS (NET) (ACCOUNT 570)                          </t>
  </si>
  <si>
    <t>38</t>
  </si>
  <si>
    <t xml:space="preserve"> INCOME TAXES ON EXTRAORDINARY ITEMS (ACCOUNT 590)                </t>
  </si>
  <si>
    <t>39</t>
  </si>
  <si>
    <t xml:space="preserve"> PROVISIONS FOR DEFERRED TAXES-EXTRAORDINARY ITEMS (ACCOUNT 591)  </t>
  </si>
  <si>
    <t>40</t>
  </si>
  <si>
    <t>41</t>
  </si>
  <si>
    <t>42</t>
  </si>
  <si>
    <t xml:space="preserve">DATE OF REPORT                            </t>
  </si>
  <si>
    <t xml:space="preserve"> DIVIDENDS ON COMMON STOCK (ACCOUNT 623)                          </t>
  </si>
  <si>
    <t>43</t>
  </si>
  <si>
    <t xml:space="preserve"> DIVIDENDS ON PREFERRED STOCK (ACCOUNT 623)                       </t>
  </si>
  <si>
    <t>44</t>
  </si>
  <si>
    <t>RATIOS</t>
  </si>
  <si>
    <t>45</t>
  </si>
  <si>
    <t>46</t>
  </si>
  <si>
    <t>47</t>
  </si>
  <si>
    <t xml:space="preserve">          NET REVENUES FROM RAILWAY OPERATIONS                    </t>
  </si>
  <si>
    <t xml:space="preserve">            NET RAILWAY OPERATING INCOME                          </t>
  </si>
  <si>
    <t xml:space="preserve">          MINNEAPOLIS, MINNESOTA 55402</t>
  </si>
  <si>
    <t xml:space="preserve"> CUMULATIVE EFFECT OF CHANGES IN ACCOUNTING PRINCIPLES </t>
  </si>
  <si>
    <t xml:space="preserve">          SOO LINE CORPORATION   </t>
  </si>
  <si>
    <t xml:space="preserve">          SOO LINE CORPORATION</t>
  </si>
  <si>
    <t xml:space="preserve"> ($ LESS APPLICABLE INCOME TAXES OF)    (ACCOUNT 592)        </t>
  </si>
  <si>
    <t xml:space="preserve">          120 SOUTH SIXTH STREET, SUITE 700</t>
  </si>
  <si>
    <t xml:space="preserve">SURFACE TRANSPORTATION BOARD - QUARTERLY REPORT OF REVENUES, EXPENSES, AND INCOME - RAILROADS  </t>
  </si>
  <si>
    <t>OMB CLEARANCE NO. 2140-0013</t>
  </si>
  <si>
    <t xml:space="preserve"> ALL OTHER OPERATING REVENUES (ACCOUNTS 104, 105, 106, 110, 502, 503)       </t>
  </si>
  <si>
    <t xml:space="preserve">   RAILWAY OPERATING REVENUES (ALL ABOVE)</t>
  </si>
  <si>
    <t xml:space="preserve">     TOTAL INCOME FROM AFFILIATED COMPANIES (LINES 19 AND 20)                      </t>
  </si>
  <si>
    <t xml:space="preserve"> MISCELLANEOUS DEDUCTIONS FROM INCOME (ACCOUNTS 534,543,</t>
  </si>
  <si>
    <t xml:space="preserve">   NET INCOME (LOSS)                                                    </t>
  </si>
  <si>
    <t>PAGE 1 OF 2</t>
  </si>
  <si>
    <t>PAGE 2 OF 2</t>
  </si>
  <si>
    <t xml:space="preserve">   RECONCILIATION OF NET RAILWAY OPERATING INCOME (NROI)</t>
  </si>
  <si>
    <t xml:space="preserve">          INCOME TAXES ON ORDINARY INCOME                         </t>
  </si>
  <si>
    <t xml:space="preserve">          PROVISION FOR DEFERRED INCOME TAXES                     </t>
  </si>
  <si>
    <t xml:space="preserve">          INCOME FROM LEASE OF ROAD AND EQUIPMENT                 </t>
  </si>
  <si>
    <t xml:space="preserve">          RENT FOR LEASED ROADS AND EQUIPMENT                     </t>
  </si>
  <si>
    <t xml:space="preserve"> EXPENSES TO REVENUES %                                            </t>
  </si>
  <si>
    <t xml:space="preserve"> TOTAL MAINTENANCE TO REVENUES %                                   </t>
  </si>
  <si>
    <t xml:space="preserve"> TRANSPORTATION TO REVENUES %                                      </t>
  </si>
  <si>
    <t xml:space="preserve"> INTEREST ON FUNDED DEBT (ACCOUNTS 546)                    </t>
  </si>
  <si>
    <t>CERTIFICATION</t>
  </si>
  <si>
    <t>I THE UNDERSIGNED STATE THAT THIS REPORT WAS PREPARED BY ME OR UNDER MY SUPERVISION; THAT I HAVE CAREFULLY EXAMINED IT; AND ON THE</t>
  </si>
  <si>
    <t>EFFECTIVE RULES PROMULGATED BY THE SURFACE TRANSPORTATION BOARD.</t>
  </si>
  <si>
    <t xml:space="preserve">BASIS OF MY KNOWLEDGE, BELIEF,  AND VERIFICATION (WHEN NECESSARY)  I DECLARE IT TO BE A FULL, TRUE AND CORRECT STATEMENT OF THE </t>
  </si>
  <si>
    <t>REVENUE, EXPENSE AND INCOME ACCOUNTS NAMED,  AND THAT THE VARIOUS ITEMS HERE REPORTED WERE DETERMINED IN ACCORDANCE WITH</t>
  </si>
  <si>
    <t>SUPPLEMENTAL INFORMATION ABOUT THE QUARTERLY REPORT OF REVENUES, EXPENSES, AND INCOME (FORM RE&amp;I)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</si>
  <si>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</si>
  <si>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</si>
  <si>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</si>
  <si>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</si>
  <si>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</si>
  <si>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</si>
  <si>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</si>
  <si>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</si>
  <si>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</si>
  <si>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</si>
  <si>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</si>
  <si>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</si>
  <si>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FORM RE&amp;I</t>
  </si>
  <si>
    <t>QUARTERLY FIGURES</t>
  </si>
  <si>
    <t xml:space="preserve">REMARKS:     </t>
  </si>
  <si>
    <t>NAME (PRINTED)   David Krautkremer</t>
  </si>
  <si>
    <t>TITLE  DIRECTOR REGULATORY REPORTING OF SOO LINE RAILROAD COMPANY</t>
  </si>
  <si>
    <t xml:space="preserve">                                                                 QUARTER  3  YEAR  2015</t>
  </si>
  <si>
    <t>Please see remarks on CBS</t>
  </si>
  <si>
    <t xml:space="preserve">          REPORT AMENDED - YES</t>
  </si>
  <si>
    <t xml:space="preserve"> OTHER DEDUCTIONS                       </t>
  </si>
  <si>
    <t>DATE____11/06/2015__________    SIGNATURE________/s/ David Krautkremer_______________________________________          TELEPHONE NUMBER  612-851-5629</t>
  </si>
  <si>
    <t>EXPIRATION DATE 10-31-2018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</si>
</sst>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9">
    <font>
      <sz val="12"/>
      <name val="Arial"/>
      <family val="0"/>
    </font>
    <font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10" fontId="0" fillId="2" borderId="0" xfId="0" applyNumberFormat="1" applyAlignment="1">
      <alignment/>
    </xf>
    <xf numFmtId="37" fontId="0" fillId="2" borderId="0" xfId="0" applyNumberFormat="1" applyAlignment="1">
      <alignment/>
    </xf>
    <xf numFmtId="164" fontId="0" fillId="2" borderId="0" xfId="0" applyNumberFormat="1" applyAlignment="1">
      <alignment/>
    </xf>
    <xf numFmtId="0" fontId="0" fillId="2" borderId="0" xfId="0" applyNumberFormat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37" fontId="0" fillId="2" borderId="0" xfId="0" applyNumberFormat="1" applyAlignment="1">
      <alignment horizontal="left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 horizontal="centerContinuous"/>
    </xf>
    <xf numFmtId="0" fontId="0" fillId="2" borderId="11" xfId="0" applyNumberFormat="1" applyFont="1" applyBorder="1" applyAlignment="1">
      <alignment horizontal="left"/>
    </xf>
    <xf numFmtId="0" fontId="0" fillId="2" borderId="12" xfId="0" applyNumberFormat="1" applyBorder="1" applyAlignment="1">
      <alignment horizontal="centerContinuous"/>
    </xf>
    <xf numFmtId="37" fontId="0" fillId="2" borderId="12" xfId="0" applyNumberFormat="1" applyBorder="1" applyAlignment="1">
      <alignment horizontal="centerContinuous"/>
    </xf>
    <xf numFmtId="37" fontId="0" fillId="2" borderId="13" xfId="0" applyNumberFormat="1" applyBorder="1" applyAlignment="1">
      <alignment horizontal="centerContinuous"/>
    </xf>
    <xf numFmtId="0" fontId="0" fillId="2" borderId="14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0" fontId="0" fillId="2" borderId="14" xfId="0" applyNumberFormat="1" applyBorder="1" applyAlignment="1" applyProtection="1">
      <alignment horizontal="centerContinuous"/>
      <protection locked="0"/>
    </xf>
    <xf numFmtId="0" fontId="0" fillId="2" borderId="14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4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5" xfId="0" applyNumberFormat="1" applyBorder="1" applyAlignment="1">
      <alignment horizontal="left"/>
    </xf>
    <xf numFmtId="0" fontId="0" fillId="2" borderId="15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4" xfId="0" applyNumberFormat="1" applyBorder="1" applyAlignment="1">
      <alignment/>
    </xf>
    <xf numFmtId="0" fontId="0" fillId="2" borderId="14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37" fontId="0" fillId="2" borderId="0" xfId="0" applyNumberFormat="1" applyFont="1" applyAlignment="1">
      <alignment horizontal="centerContinuous"/>
    </xf>
    <xf numFmtId="0" fontId="0" fillId="2" borderId="0" xfId="0" applyNumberFormat="1" applyFont="1" applyAlignment="1" quotePrefix="1">
      <alignment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 quotePrefix="1">
      <alignment/>
    </xf>
    <xf numFmtId="0" fontId="4" fillId="2" borderId="0" xfId="0" applyNumberFormat="1" applyFont="1" applyAlignment="1">
      <alignment/>
    </xf>
    <xf numFmtId="0" fontId="0" fillId="2" borderId="0" xfId="0" applyNumberFormat="1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55"/>
  <sheetViews>
    <sheetView tabSelected="1" showOutlineSymbols="0" zoomScale="87" zoomScaleNormal="87" zoomScalePageLayoutView="0" workbookViewId="0" topLeftCell="A61">
      <selection activeCell="I88" sqref="I88"/>
    </sheetView>
  </sheetViews>
  <sheetFormatPr defaultColWidth="11.4453125" defaultRowHeight="15"/>
  <cols>
    <col min="1" max="1" width="5.6640625" style="0" customWidth="1"/>
    <col min="2" max="2" width="69.3359375" style="0" customWidth="1"/>
    <col min="3" max="3" width="5.77734375" style="0" customWidth="1"/>
    <col min="4" max="4" width="5.6640625" style="0" customWidth="1"/>
    <col min="5" max="5" width="15.6640625" style="0" customWidth="1"/>
    <col min="6" max="6" width="5.6640625" style="0" customWidth="1"/>
    <col min="7" max="7" width="16.77734375" style="0" customWidth="1"/>
    <col min="8" max="8" width="11.4453125" style="0" customWidth="1"/>
    <col min="9" max="9" width="15.6640625" style="0" customWidth="1"/>
    <col min="10" max="10" width="5.6640625" style="0" customWidth="1"/>
    <col min="11" max="11" width="15.6640625" style="0" customWidth="1"/>
    <col min="12" max="12" width="12.77734375" style="0" customWidth="1"/>
  </cols>
  <sheetData>
    <row r="2" spans="2:7" ht="15">
      <c r="B2" s="16" t="s">
        <v>112</v>
      </c>
      <c r="F2" s="10"/>
      <c r="G2" s="16" t="s">
        <v>148</v>
      </c>
    </row>
    <row r="3" spans="2:10" ht="15">
      <c r="B3" t="s">
        <v>0</v>
      </c>
      <c r="F3" s="10"/>
      <c r="G3" s="16" t="s">
        <v>113</v>
      </c>
      <c r="J3" s="16" t="s">
        <v>119</v>
      </c>
    </row>
    <row r="4" ht="15">
      <c r="G4" s="16" t="s">
        <v>158</v>
      </c>
    </row>
    <row r="5" spans="2:7" ht="15">
      <c r="B5" t="s">
        <v>108</v>
      </c>
      <c r="G5" s="15" t="s">
        <v>153</v>
      </c>
    </row>
    <row r="6" spans="2:9" ht="15">
      <c r="B6" t="s">
        <v>111</v>
      </c>
      <c r="G6" t="s">
        <v>1</v>
      </c>
      <c r="H6" s="5">
        <v>42314</v>
      </c>
      <c r="I6" s="2" t="s">
        <v>155</v>
      </c>
    </row>
    <row r="7" ht="15">
      <c r="B7" t="s">
        <v>106</v>
      </c>
    </row>
    <row r="8" spans="5:11" ht="15">
      <c r="E8" s="41" t="s">
        <v>149</v>
      </c>
      <c r="F8" s="11"/>
      <c r="G8" s="11"/>
      <c r="I8" s="11" t="s">
        <v>2</v>
      </c>
      <c r="J8" s="11"/>
      <c r="K8" s="11"/>
    </row>
    <row r="9" spans="5:11" ht="15">
      <c r="E9" s="46" t="s">
        <v>3</v>
      </c>
      <c r="G9" s="8" t="s">
        <v>4</v>
      </c>
      <c r="I9" s="46" t="s">
        <v>3</v>
      </c>
      <c r="K9" s="8" t="s">
        <v>4</v>
      </c>
    </row>
    <row r="10" spans="2:11" ht="15">
      <c r="B10" s="8" t="s">
        <v>5</v>
      </c>
      <c r="E10" s="46" t="s">
        <v>6</v>
      </c>
      <c r="G10" s="8" t="s">
        <v>7</v>
      </c>
      <c r="I10" s="46" t="s">
        <v>8</v>
      </c>
      <c r="K10" s="8" t="s">
        <v>9</v>
      </c>
    </row>
    <row r="11" ht="15.75">
      <c r="E11" s="45"/>
    </row>
    <row r="12" ht="15">
      <c r="B12" s="9" t="s">
        <v>10</v>
      </c>
    </row>
    <row r="13" spans="2:11" ht="15">
      <c r="B13" t="s">
        <v>11</v>
      </c>
      <c r="C13" s="8" t="s">
        <v>12</v>
      </c>
      <c r="E13" s="1">
        <v>408699</v>
      </c>
      <c r="F13" s="2"/>
      <c r="G13" s="1">
        <v>458479</v>
      </c>
      <c r="H13" s="2"/>
      <c r="I13" s="1">
        <v>1191726</v>
      </c>
      <c r="J13" s="2"/>
      <c r="K13" s="1">
        <v>1286814</v>
      </c>
    </row>
    <row r="14" spans="2:11" ht="15">
      <c r="B14" t="s">
        <v>13</v>
      </c>
      <c r="C14" s="8" t="s">
        <v>14</v>
      </c>
      <c r="E14" s="1"/>
      <c r="F14" s="2"/>
      <c r="G14" s="1"/>
      <c r="H14" s="2"/>
      <c r="I14" s="1"/>
      <c r="J14" s="2"/>
      <c r="K14" s="1"/>
    </row>
    <row r="15" spans="2:11" ht="15">
      <c r="B15" t="s">
        <v>15</v>
      </c>
      <c r="C15" s="8" t="s">
        <v>16</v>
      </c>
      <c r="E15" s="1"/>
      <c r="F15" s="2"/>
      <c r="G15" s="1"/>
      <c r="H15" s="2"/>
      <c r="I15" s="1"/>
      <c r="J15" s="2"/>
      <c r="K15" s="1"/>
    </row>
    <row r="16" spans="2:11" ht="15">
      <c r="B16" s="16" t="s">
        <v>114</v>
      </c>
      <c r="C16" s="8" t="s">
        <v>17</v>
      </c>
      <c r="E16" s="1">
        <v>16397</v>
      </c>
      <c r="F16" s="2"/>
      <c r="G16" s="1">
        <v>11782</v>
      </c>
      <c r="H16" s="2"/>
      <c r="I16" s="1">
        <v>41403</v>
      </c>
      <c r="J16" s="2"/>
      <c r="K16" s="1">
        <v>32583</v>
      </c>
    </row>
    <row r="17" spans="2:11" ht="15">
      <c r="B17" t="s">
        <v>18</v>
      </c>
      <c r="C17" s="8" t="s">
        <v>19</v>
      </c>
      <c r="E17" s="1"/>
      <c r="F17" s="2"/>
      <c r="G17" s="1"/>
      <c r="H17" s="2"/>
      <c r="I17" s="1"/>
      <c r="J17" s="2"/>
      <c r="K17" s="1"/>
    </row>
    <row r="18" spans="2:11" ht="15">
      <c r="B18" s="16" t="s">
        <v>115</v>
      </c>
      <c r="C18" s="8" t="s">
        <v>20</v>
      </c>
      <c r="E18" s="4">
        <f>SUM(E13:E17)</f>
        <v>425096</v>
      </c>
      <c r="G18" s="4">
        <f>SUM(G13:G17)</f>
        <v>470261</v>
      </c>
      <c r="I18" s="4">
        <f>SUM(I13:I17)</f>
        <v>1233129</v>
      </c>
      <c r="K18" s="4">
        <f>SUM(K13:K17)</f>
        <v>1319397</v>
      </c>
    </row>
    <row r="19" spans="5:11" ht="15">
      <c r="E19" s="4"/>
      <c r="G19" s="4"/>
      <c r="I19" s="4"/>
      <c r="K19" s="4"/>
    </row>
    <row r="20" spans="2:11" ht="15">
      <c r="B20" s="9" t="s">
        <v>21</v>
      </c>
      <c r="E20" s="4"/>
      <c r="G20" s="4"/>
      <c r="I20" s="4"/>
      <c r="K20" s="4"/>
    </row>
    <row r="21" spans="2:12" ht="15">
      <c r="B21" t="s">
        <v>22</v>
      </c>
      <c r="C21" s="8" t="s">
        <v>23</v>
      </c>
      <c r="E21" s="4">
        <v>23957</v>
      </c>
      <c r="F21" s="2"/>
      <c r="G21" s="4">
        <v>21544</v>
      </c>
      <c r="H21" s="2"/>
      <c r="I21" s="4">
        <v>71813</v>
      </c>
      <c r="J21" s="2"/>
      <c r="K21" s="1">
        <v>228193</v>
      </c>
      <c r="L21" s="2"/>
    </row>
    <row r="22" spans="2:12" ht="15">
      <c r="B22" t="s">
        <v>24</v>
      </c>
      <c r="C22" s="8" t="s">
        <v>25</v>
      </c>
      <c r="E22" s="4">
        <v>43363</v>
      </c>
      <c r="F22" s="2"/>
      <c r="G22" s="4">
        <v>46086</v>
      </c>
      <c r="H22" s="2"/>
      <c r="I22" s="4">
        <v>131657</v>
      </c>
      <c r="J22" s="2"/>
      <c r="K22" s="1">
        <v>136822</v>
      </c>
      <c r="L22" s="2"/>
    </row>
    <row r="23" spans="2:11" ht="15">
      <c r="B23" t="s">
        <v>26</v>
      </c>
      <c r="C23" s="8" t="s">
        <v>27</v>
      </c>
      <c r="E23" s="4">
        <f>E21+E22</f>
        <v>67320</v>
      </c>
      <c r="G23" s="4">
        <f>G21+G22</f>
        <v>67630</v>
      </c>
      <c r="I23" s="4">
        <f>I21+I22</f>
        <v>203470</v>
      </c>
      <c r="K23" s="4">
        <f>K21+K22</f>
        <v>365015</v>
      </c>
    </row>
    <row r="24" spans="2:11" ht="15">
      <c r="B24" t="s">
        <v>28</v>
      </c>
      <c r="C24" s="8" t="s">
        <v>29</v>
      </c>
      <c r="E24" s="4">
        <v>5689</v>
      </c>
      <c r="F24" s="2"/>
      <c r="G24" s="4">
        <v>4536</v>
      </c>
      <c r="H24" s="2"/>
      <c r="I24" s="4">
        <v>16634</v>
      </c>
      <c r="J24" s="2"/>
      <c r="K24" s="1">
        <v>13926</v>
      </c>
    </row>
    <row r="25" spans="2:11" ht="15">
      <c r="B25" t="s">
        <v>30</v>
      </c>
      <c r="C25" s="8" t="s">
        <v>31</v>
      </c>
      <c r="E25" s="4">
        <v>24170</v>
      </c>
      <c r="F25" s="2"/>
      <c r="G25" s="4">
        <v>22790</v>
      </c>
      <c r="H25" s="2"/>
      <c r="I25" s="4">
        <v>77239</v>
      </c>
      <c r="J25" s="2"/>
      <c r="K25" s="1">
        <v>83336</v>
      </c>
    </row>
    <row r="26" spans="2:11" ht="15">
      <c r="B26" t="s">
        <v>32</v>
      </c>
      <c r="C26" s="8" t="s">
        <v>33</v>
      </c>
      <c r="E26" s="4">
        <f>E24+E25</f>
        <v>29859</v>
      </c>
      <c r="G26" s="4">
        <f>G24+G25</f>
        <v>27326</v>
      </c>
      <c r="I26" s="4">
        <f>I24+I25</f>
        <v>93873</v>
      </c>
      <c r="K26" s="4">
        <f>K24+K25</f>
        <v>97262</v>
      </c>
    </row>
    <row r="27" spans="2:11" ht="15">
      <c r="B27" t="s">
        <v>34</v>
      </c>
      <c r="C27" s="8" t="s">
        <v>35</v>
      </c>
      <c r="E27" s="4">
        <v>101759</v>
      </c>
      <c r="F27" s="2"/>
      <c r="G27" s="4">
        <v>131735</v>
      </c>
      <c r="H27" s="2"/>
      <c r="I27" s="4">
        <v>336712</v>
      </c>
      <c r="J27" s="2"/>
      <c r="K27" s="1">
        <v>408026</v>
      </c>
    </row>
    <row r="28" spans="2:11" ht="15">
      <c r="B28" t="s">
        <v>36</v>
      </c>
      <c r="C28" s="8" t="s">
        <v>37</v>
      </c>
      <c r="E28" s="4">
        <v>6486</v>
      </c>
      <c r="F28" s="2"/>
      <c r="G28" s="4">
        <v>9539</v>
      </c>
      <c r="H28" s="2"/>
      <c r="I28" s="4">
        <v>24506</v>
      </c>
      <c r="J28" s="2"/>
      <c r="K28" s="1">
        <v>26044</v>
      </c>
    </row>
    <row r="29" spans="2:11" ht="15">
      <c r="B29" t="s">
        <v>38</v>
      </c>
      <c r="C29" s="8" t="s">
        <v>39</v>
      </c>
      <c r="E29" s="4">
        <v>45398</v>
      </c>
      <c r="F29" s="2"/>
      <c r="G29" s="4">
        <v>43563</v>
      </c>
      <c r="H29" s="2"/>
      <c r="I29" s="4">
        <v>136691</v>
      </c>
      <c r="J29" s="2"/>
      <c r="K29" s="1">
        <v>146284</v>
      </c>
    </row>
    <row r="30" spans="2:11" ht="15">
      <c r="B30" t="s">
        <v>40</v>
      </c>
      <c r="C30" s="8" t="s">
        <v>41</v>
      </c>
      <c r="E30" s="4">
        <f>E23+E26+E27+E28+E29</f>
        <v>250822</v>
      </c>
      <c r="G30" s="4">
        <f>G23+G26+G27+G28+G29</f>
        <v>279793</v>
      </c>
      <c r="I30" s="4">
        <f>I23+I26+I27+I28+I29</f>
        <v>795252</v>
      </c>
      <c r="K30" s="4">
        <f>K23+K26+K27+K28+K29</f>
        <v>1042631</v>
      </c>
    </row>
    <row r="31" spans="5:11" ht="15">
      <c r="E31" s="4"/>
      <c r="G31" s="4"/>
      <c r="I31" s="4"/>
      <c r="K31" s="4"/>
    </row>
    <row r="32" spans="2:11" ht="15">
      <c r="B32" s="9" t="s">
        <v>42</v>
      </c>
      <c r="E32" s="4"/>
      <c r="G32" s="4"/>
      <c r="I32" s="4"/>
      <c r="K32" s="4"/>
    </row>
    <row r="33" spans="2:11" ht="15">
      <c r="B33" t="s">
        <v>43</v>
      </c>
      <c r="C33" s="8" t="s">
        <v>44</v>
      </c>
      <c r="E33" s="4">
        <f>E18-E30</f>
        <v>174274</v>
      </c>
      <c r="G33" s="4">
        <f>G18-G30</f>
        <v>190468</v>
      </c>
      <c r="I33" s="4">
        <f>I18-I30</f>
        <v>437877</v>
      </c>
      <c r="K33" s="4">
        <f>K18-K30</f>
        <v>276766</v>
      </c>
    </row>
    <row r="34" spans="2:12" ht="15">
      <c r="B34" t="s">
        <v>45</v>
      </c>
      <c r="C34" s="8" t="s">
        <v>46</v>
      </c>
      <c r="E34" s="1">
        <v>60968</v>
      </c>
      <c r="F34" s="2"/>
      <c r="G34" s="1">
        <v>4061</v>
      </c>
      <c r="H34" s="2"/>
      <c r="I34" s="1">
        <v>67463</v>
      </c>
      <c r="J34" s="2"/>
      <c r="K34" s="1">
        <v>13424</v>
      </c>
      <c r="L34" s="2"/>
    </row>
    <row r="35" spans="2:12" ht="15">
      <c r="B35" t="s">
        <v>47</v>
      </c>
      <c r="E35" s="1"/>
      <c r="F35" s="2"/>
      <c r="G35" s="1"/>
      <c r="H35" s="2"/>
      <c r="I35" s="1"/>
      <c r="J35" s="2"/>
      <c r="K35" s="1"/>
      <c r="L35" s="2"/>
    </row>
    <row r="36" spans="2:12" ht="15">
      <c r="B36" t="s">
        <v>48</v>
      </c>
      <c r="C36" s="8" t="s">
        <v>49</v>
      </c>
      <c r="E36" s="1">
        <v>0</v>
      </c>
      <c r="F36" s="2"/>
      <c r="G36" s="1">
        <v>0</v>
      </c>
      <c r="H36" s="2"/>
      <c r="I36" s="1">
        <v>0</v>
      </c>
      <c r="J36" s="2"/>
      <c r="K36" s="1">
        <v>0</v>
      </c>
      <c r="L36" s="2"/>
    </row>
    <row r="37" spans="2:12" ht="15">
      <c r="B37" t="s">
        <v>50</v>
      </c>
      <c r="C37" s="8" t="s">
        <v>51</v>
      </c>
      <c r="E37" s="1">
        <v>2742</v>
      </c>
      <c r="F37" s="2"/>
      <c r="G37" s="1">
        <v>1866</v>
      </c>
      <c r="H37" s="2"/>
      <c r="I37" s="1">
        <v>7295</v>
      </c>
      <c r="J37" s="2"/>
      <c r="K37" s="1">
        <v>5309</v>
      </c>
      <c r="L37" s="2"/>
    </row>
    <row r="38" spans="2:11" ht="15">
      <c r="B38" s="16" t="s">
        <v>116</v>
      </c>
      <c r="C38" s="8" t="s">
        <v>52</v>
      </c>
      <c r="E38" s="4">
        <f>E36+E37</f>
        <v>2742</v>
      </c>
      <c r="G38" s="4">
        <f>G36+G37</f>
        <v>1866</v>
      </c>
      <c r="I38" s="4">
        <f>I36+I37</f>
        <v>7295</v>
      </c>
      <c r="K38" s="4">
        <f>K36+K37</f>
        <v>5309</v>
      </c>
    </row>
    <row r="39" spans="2:11" ht="15">
      <c r="B39" s="16" t="s">
        <v>117</v>
      </c>
      <c r="E39" s="1"/>
      <c r="F39" s="2"/>
      <c r="G39" s="1"/>
      <c r="H39" s="2"/>
      <c r="I39" s="1" t="s">
        <v>53</v>
      </c>
      <c r="J39" s="2"/>
      <c r="K39" s="1" t="s">
        <v>53</v>
      </c>
    </row>
    <row r="40" spans="2:11" ht="15">
      <c r="B40" t="s">
        <v>54</v>
      </c>
      <c r="C40" s="8" t="s">
        <v>55</v>
      </c>
      <c r="E40" s="1">
        <v>352</v>
      </c>
      <c r="F40" s="2"/>
      <c r="G40" s="1">
        <v>61</v>
      </c>
      <c r="H40" s="2"/>
      <c r="I40" s="1">
        <v>485</v>
      </c>
      <c r="J40" s="2"/>
      <c r="K40" s="1">
        <v>230800</v>
      </c>
    </row>
    <row r="41" spans="2:11" ht="15">
      <c r="B41" t="s">
        <v>56</v>
      </c>
      <c r="C41" s="8" t="s">
        <v>57</v>
      </c>
      <c r="E41" s="4">
        <f>E33+E34+E38-E40</f>
        <v>237632</v>
      </c>
      <c r="G41" s="4">
        <f>G33+G34+G38-G40</f>
        <v>196334</v>
      </c>
      <c r="I41" s="4">
        <f>I33+I34+I38-I40</f>
        <v>512150</v>
      </c>
      <c r="K41" s="4">
        <f>K33+K34+K38-K40</f>
        <v>64699</v>
      </c>
    </row>
    <row r="42" spans="5:11" ht="15">
      <c r="E42" s="1"/>
      <c r="F42" s="2"/>
      <c r="G42" s="1"/>
      <c r="H42" s="2"/>
      <c r="I42" s="1"/>
      <c r="J42" s="2"/>
      <c r="K42" s="1"/>
    </row>
    <row r="43" spans="2:11" ht="15">
      <c r="B43" s="9" t="s">
        <v>58</v>
      </c>
      <c r="E43" s="1"/>
      <c r="F43" s="2"/>
      <c r="G43" s="1"/>
      <c r="H43" s="2"/>
      <c r="I43" s="1"/>
      <c r="J43" s="2"/>
      <c r="K43" s="1"/>
    </row>
    <row r="44" spans="2:11" ht="15">
      <c r="B44" s="16" t="s">
        <v>129</v>
      </c>
      <c r="C44" s="8" t="s">
        <v>59</v>
      </c>
      <c r="E44" s="1">
        <v>20671</v>
      </c>
      <c r="F44" s="2"/>
      <c r="G44" s="1">
        <v>24352</v>
      </c>
      <c r="H44" s="2"/>
      <c r="I44" s="1">
        <v>60609</v>
      </c>
      <c r="J44" s="2"/>
      <c r="K44" s="1">
        <v>71525</v>
      </c>
    </row>
    <row r="45" spans="2:11" ht="15">
      <c r="B45" t="s">
        <v>60</v>
      </c>
      <c r="C45" s="8" t="s">
        <v>61</v>
      </c>
      <c r="E45" s="1">
        <v>0</v>
      </c>
      <c r="F45" s="2"/>
      <c r="G45" s="1">
        <v>8</v>
      </c>
      <c r="H45" s="2"/>
      <c r="I45" s="1">
        <v>35</v>
      </c>
      <c r="J45" s="2"/>
      <c r="K45" s="1">
        <v>53</v>
      </c>
    </row>
    <row r="46" spans="2:11" ht="15">
      <c r="B46" t="s">
        <v>62</v>
      </c>
      <c r="C46" s="8" t="s">
        <v>63</v>
      </c>
      <c r="E46" s="1"/>
      <c r="F46" s="2"/>
      <c r="G46" s="1"/>
      <c r="H46" s="2"/>
      <c r="I46" s="1"/>
      <c r="J46" s="2"/>
      <c r="K46" s="1"/>
    </row>
    <row r="47" spans="2:11" ht="15">
      <c r="B47" t="s">
        <v>64</v>
      </c>
      <c r="C47" s="8" t="s">
        <v>65</v>
      </c>
      <c r="E47" s="4">
        <f>SUM(E44:E46)</f>
        <v>20671</v>
      </c>
      <c r="G47" s="4">
        <f>SUM(G44:G46)</f>
        <v>24360</v>
      </c>
      <c r="I47" s="4">
        <f>SUM(I44:I46)</f>
        <v>60644</v>
      </c>
      <c r="K47" s="4">
        <f>SUM(K44:K46)</f>
        <v>71578</v>
      </c>
    </row>
    <row r="48" spans="5:11" ht="15">
      <c r="E48" s="4"/>
      <c r="G48" s="4"/>
      <c r="I48" s="4"/>
      <c r="K48" s="4"/>
    </row>
    <row r="49" spans="2:11" ht="15">
      <c r="B49" s="9" t="s">
        <v>42</v>
      </c>
      <c r="E49" s="4"/>
      <c r="G49" s="4"/>
      <c r="I49" s="4"/>
      <c r="K49" s="4"/>
    </row>
    <row r="50" spans="2:11" ht="15">
      <c r="B50" t="s">
        <v>66</v>
      </c>
      <c r="C50" s="8" t="s">
        <v>67</v>
      </c>
      <c r="E50" s="4">
        <f>E41-E47</f>
        <v>216961</v>
      </c>
      <c r="G50" s="4">
        <f>G41-G47</f>
        <v>171974</v>
      </c>
      <c r="I50" s="4">
        <f>I41-I47</f>
        <v>451506</v>
      </c>
      <c r="K50" s="4">
        <f>K41-K47</f>
        <v>-6879</v>
      </c>
    </row>
    <row r="51" spans="2:11" ht="15">
      <c r="B51" s="16" t="s">
        <v>156</v>
      </c>
      <c r="C51" s="8" t="s">
        <v>68</v>
      </c>
      <c r="E51" s="1"/>
      <c r="F51" s="2"/>
      <c r="G51" s="1"/>
      <c r="H51" s="2"/>
      <c r="I51" s="1"/>
      <c r="J51" s="2"/>
      <c r="K51" s="1"/>
    </row>
    <row r="52" spans="2:11" ht="15">
      <c r="B52" t="s">
        <v>69</v>
      </c>
      <c r="C52" s="8" t="s">
        <v>70</v>
      </c>
      <c r="E52" s="1"/>
      <c r="F52" s="2"/>
      <c r="G52" s="1"/>
      <c r="H52" s="2"/>
      <c r="I52" s="1"/>
      <c r="J52" s="2"/>
      <c r="K52" s="1"/>
    </row>
    <row r="53" spans="2:11" ht="15">
      <c r="B53" t="s">
        <v>71</v>
      </c>
      <c r="C53" s="8" t="s">
        <v>72</v>
      </c>
      <c r="E53" s="4">
        <f>+E50-E51-E52</f>
        <v>216961</v>
      </c>
      <c r="G53" s="4">
        <f>+G50-G51-G52</f>
        <v>171974</v>
      </c>
      <c r="I53" s="4">
        <f>+I50-I51-I52</f>
        <v>451506</v>
      </c>
      <c r="K53" s="4">
        <f>+K50-K51-K52</f>
        <v>-6879</v>
      </c>
    </row>
    <row r="54" spans="2:11" ht="15">
      <c r="B54" t="s">
        <v>73</v>
      </c>
      <c r="C54" s="8" t="s">
        <v>74</v>
      </c>
      <c r="E54" s="1">
        <v>119191</v>
      </c>
      <c r="F54" s="2"/>
      <c r="G54" s="1">
        <v>169736</v>
      </c>
      <c r="H54" s="2"/>
      <c r="I54" s="1">
        <v>192778</v>
      </c>
      <c r="J54" s="2"/>
      <c r="K54" s="1">
        <v>139638</v>
      </c>
    </row>
    <row r="55" spans="2:11" ht="15">
      <c r="B55" t="s">
        <v>75</v>
      </c>
      <c r="C55" s="8" t="s">
        <v>76</v>
      </c>
      <c r="E55" s="1">
        <v>-35245</v>
      </c>
      <c r="F55" s="2"/>
      <c r="G55" s="1">
        <v>-105222</v>
      </c>
      <c r="H55" s="2"/>
      <c r="I55" s="1">
        <v>-16489</v>
      </c>
      <c r="J55" s="2"/>
      <c r="K55" s="1">
        <v>-149741</v>
      </c>
    </row>
    <row r="56" spans="2:11" ht="15">
      <c r="B56" t="s">
        <v>77</v>
      </c>
      <c r="C56" s="8" t="s">
        <v>78</v>
      </c>
      <c r="E56" s="4">
        <f>E53-E54-E55</f>
        <v>133015</v>
      </c>
      <c r="G56" s="4">
        <f>G53-G54-G55</f>
        <v>107460</v>
      </c>
      <c r="I56" s="4">
        <f>I53-I55-I54</f>
        <v>275217</v>
      </c>
      <c r="K56" s="4">
        <f>K53-K55-K54</f>
        <v>3224</v>
      </c>
    </row>
    <row r="57" spans="2:11" ht="15">
      <c r="B57" t="s">
        <v>79</v>
      </c>
      <c r="E57" s="4"/>
      <c r="G57" s="4"/>
      <c r="I57" s="4"/>
      <c r="K57" s="4"/>
    </row>
    <row r="58" spans="2:11" ht="15">
      <c r="B58" t="s">
        <v>80</v>
      </c>
      <c r="C58" s="8" t="s">
        <v>81</v>
      </c>
      <c r="E58" s="1"/>
      <c r="F58" s="2"/>
      <c r="G58" s="1"/>
      <c r="H58" s="2"/>
      <c r="I58" s="1"/>
      <c r="J58" s="2"/>
      <c r="K58" s="1"/>
    </row>
    <row r="59" spans="2:11" ht="15">
      <c r="B59" t="s">
        <v>82</v>
      </c>
      <c r="E59" s="4"/>
      <c r="G59" s="4"/>
      <c r="I59" s="4"/>
      <c r="K59" s="4"/>
    </row>
    <row r="60" spans="2:11" ht="15">
      <c r="B60" t="s">
        <v>83</v>
      </c>
      <c r="C60" s="8" t="s">
        <v>84</v>
      </c>
      <c r="E60" s="1"/>
      <c r="F60" s="2"/>
      <c r="G60" s="1"/>
      <c r="H60" s="2"/>
      <c r="I60" s="1"/>
      <c r="J60" s="2"/>
      <c r="K60" s="1"/>
    </row>
    <row r="61" spans="2:11" ht="15">
      <c r="B61" t="s">
        <v>85</v>
      </c>
      <c r="C61" s="8" t="s">
        <v>86</v>
      </c>
      <c r="E61" s="4">
        <f>E56+E58+E60</f>
        <v>133015</v>
      </c>
      <c r="G61" s="4">
        <f>G56+G58+G60</f>
        <v>107460</v>
      </c>
      <c r="I61" s="4">
        <f>I56+I58+I60</f>
        <v>275217</v>
      </c>
      <c r="K61" s="4">
        <f>K56+K58+K60</f>
        <v>3224</v>
      </c>
    </row>
    <row r="62" spans="2:11" ht="15">
      <c r="B62" t="s">
        <v>87</v>
      </c>
      <c r="C62" s="8" t="s">
        <v>88</v>
      </c>
      <c r="E62" s="1"/>
      <c r="F62" s="2"/>
      <c r="G62" s="1"/>
      <c r="H62" s="2"/>
      <c r="I62" s="1"/>
      <c r="J62" s="2"/>
      <c r="K62" s="1"/>
    </row>
    <row r="63" spans="2:11" ht="15">
      <c r="B63" t="s">
        <v>89</v>
      </c>
      <c r="C63" s="8" t="s">
        <v>90</v>
      </c>
      <c r="E63" s="1"/>
      <c r="F63" s="2"/>
      <c r="G63" s="1"/>
      <c r="H63" s="2"/>
      <c r="I63" s="1"/>
      <c r="J63" s="2"/>
      <c r="K63" s="1"/>
    </row>
    <row r="64" spans="2:11" ht="15">
      <c r="B64" t="s">
        <v>91</v>
      </c>
      <c r="C64" s="8" t="s">
        <v>92</v>
      </c>
      <c r="E64" s="1"/>
      <c r="F64" s="2"/>
      <c r="G64" s="1"/>
      <c r="H64" s="2"/>
      <c r="I64" s="1"/>
      <c r="J64" s="2"/>
      <c r="K64" s="1"/>
    </row>
    <row r="65" spans="2:11" ht="15">
      <c r="B65" t="s">
        <v>107</v>
      </c>
      <c r="E65" s="1"/>
      <c r="F65" s="2"/>
      <c r="G65" s="1"/>
      <c r="H65" s="2"/>
      <c r="I65" s="1"/>
      <c r="J65" s="2"/>
      <c r="K65" s="1"/>
    </row>
    <row r="66" spans="2:11" ht="15">
      <c r="B66" s="16" t="s">
        <v>110</v>
      </c>
      <c r="C66" s="8" t="s">
        <v>93</v>
      </c>
      <c r="E66" s="1"/>
      <c r="F66" s="2"/>
      <c r="G66" s="1"/>
      <c r="H66" s="2"/>
      <c r="I66" s="1"/>
      <c r="J66" s="2"/>
      <c r="K66" s="1"/>
    </row>
    <row r="67" spans="2:11" ht="15">
      <c r="B67" s="16" t="s">
        <v>118</v>
      </c>
      <c r="C67" s="8" t="s">
        <v>94</v>
      </c>
      <c r="E67" s="4">
        <f>E61+E62-E63+E64+E66</f>
        <v>133015</v>
      </c>
      <c r="G67" s="4">
        <f>G61+G62-G63+G64+G66</f>
        <v>107460</v>
      </c>
      <c r="I67" s="4">
        <f>I61+I62-I63+I64+I66</f>
        <v>275217</v>
      </c>
      <c r="K67" s="4">
        <f>K61+K62-K63+K64+K66</f>
        <v>3224</v>
      </c>
    </row>
    <row r="68" spans="5:11" ht="15">
      <c r="E68" s="4"/>
      <c r="G68" s="4"/>
      <c r="I68" s="4"/>
      <c r="K68" s="4"/>
    </row>
    <row r="69" spans="5:11" ht="15">
      <c r="E69" s="4"/>
      <c r="G69" s="4"/>
      <c r="I69" s="4"/>
      <c r="K69" s="4"/>
    </row>
    <row r="70" spans="5:11" ht="15">
      <c r="E70" s="4"/>
      <c r="G70" s="4"/>
      <c r="I70" s="4"/>
      <c r="K70" s="4"/>
    </row>
    <row r="71" spans="2:11" ht="15">
      <c r="B71" s="16" t="s">
        <v>112</v>
      </c>
      <c r="F71" s="10"/>
      <c r="G71" s="16" t="s">
        <v>148</v>
      </c>
      <c r="I71" s="4"/>
      <c r="J71" s="16" t="s">
        <v>120</v>
      </c>
      <c r="K71" s="4"/>
    </row>
    <row r="72" spans="2:11" ht="15">
      <c r="B72" t="s">
        <v>0</v>
      </c>
      <c r="F72" s="10"/>
      <c r="G72" s="16" t="s">
        <v>113</v>
      </c>
      <c r="I72" s="4"/>
      <c r="K72" s="4"/>
    </row>
    <row r="73" spans="7:11" ht="15">
      <c r="G73" s="16" t="s">
        <v>158</v>
      </c>
      <c r="I73" s="4"/>
      <c r="K73" s="4"/>
    </row>
    <row r="74" spans="2:11" ht="15">
      <c r="B74" t="s">
        <v>109</v>
      </c>
      <c r="E74" s="4"/>
      <c r="G74" s="4" t="str">
        <f>G5</f>
        <v>                                                                 QUARTER  3  YEAR  2015</v>
      </c>
      <c r="I74" s="4"/>
      <c r="K74" s="4"/>
    </row>
    <row r="75" spans="2:11" ht="15">
      <c r="B75" t="s">
        <v>111</v>
      </c>
      <c r="E75" s="4"/>
      <c r="G75" s="4" t="s">
        <v>95</v>
      </c>
      <c r="H75" s="5">
        <v>42314</v>
      </c>
      <c r="I75" t="str">
        <f>I6</f>
        <v>          REPORT AMENDED - YES</v>
      </c>
      <c r="J75" s="2"/>
      <c r="K75" s="1"/>
    </row>
    <row r="76" spans="2:11" ht="15">
      <c r="B76" t="s">
        <v>106</v>
      </c>
      <c r="E76" s="4"/>
      <c r="G76" s="4"/>
      <c r="I76" s="4"/>
      <c r="K76" s="4"/>
    </row>
    <row r="77" spans="5:11" ht="15">
      <c r="E77" s="41" t="s">
        <v>149</v>
      </c>
      <c r="F77" s="11"/>
      <c r="G77" s="12"/>
      <c r="I77" s="12" t="s">
        <v>2</v>
      </c>
      <c r="J77" s="11"/>
      <c r="K77" s="12"/>
    </row>
    <row r="78" spans="5:11" ht="15">
      <c r="E78" s="8" t="s">
        <v>3</v>
      </c>
      <c r="G78" s="7" t="s">
        <v>4</v>
      </c>
      <c r="I78" s="8" t="s">
        <v>3</v>
      </c>
      <c r="K78" s="7" t="s">
        <v>4</v>
      </c>
    </row>
    <row r="79" spans="2:11" ht="15">
      <c r="B79" s="8" t="s">
        <v>5</v>
      </c>
      <c r="E79" s="8" t="s">
        <v>6</v>
      </c>
      <c r="G79" s="7" t="s">
        <v>7</v>
      </c>
      <c r="I79" s="8" t="s">
        <v>8</v>
      </c>
      <c r="K79" s="7" t="s">
        <v>9</v>
      </c>
    </row>
    <row r="80" spans="5:11" ht="15">
      <c r="E80" s="4"/>
      <c r="G80" s="4"/>
      <c r="I80" s="4"/>
      <c r="K80" s="4"/>
    </row>
    <row r="81" spans="5:11" ht="15">
      <c r="E81" s="4"/>
      <c r="G81" s="4"/>
      <c r="I81" s="4"/>
      <c r="K81" s="4"/>
    </row>
    <row r="82" spans="5:11" ht="15">
      <c r="E82" s="4"/>
      <c r="G82" s="4"/>
      <c r="I82" s="4"/>
      <c r="K82" s="4"/>
    </row>
    <row r="83" spans="2:11" ht="15">
      <c r="B83" t="s">
        <v>96</v>
      </c>
      <c r="C83" s="8" t="s">
        <v>97</v>
      </c>
      <c r="E83" s="1">
        <v>400000</v>
      </c>
      <c r="F83" s="2"/>
      <c r="G83" s="1">
        <v>0</v>
      </c>
      <c r="H83" s="2"/>
      <c r="I83" s="1">
        <v>0</v>
      </c>
      <c r="J83" s="2"/>
      <c r="K83" s="1">
        <v>0</v>
      </c>
    </row>
    <row r="84" spans="2:11" ht="15">
      <c r="B84" t="s">
        <v>98</v>
      </c>
      <c r="C84" s="8" t="s">
        <v>99</v>
      </c>
      <c r="E84" s="1">
        <v>0</v>
      </c>
      <c r="F84" s="2"/>
      <c r="G84" s="1">
        <v>3200</v>
      </c>
      <c r="H84" s="2"/>
      <c r="I84" s="1">
        <v>0</v>
      </c>
      <c r="J84" s="2"/>
      <c r="K84" s="1">
        <v>3200</v>
      </c>
    </row>
    <row r="85" spans="5:11" ht="15">
      <c r="E85" s="4"/>
      <c r="G85" s="4"/>
      <c r="I85" s="4"/>
      <c r="K85" s="4"/>
    </row>
    <row r="86" spans="2:11" ht="15">
      <c r="B86" s="9" t="s">
        <v>100</v>
      </c>
      <c r="E86" s="4"/>
      <c r="G86" s="4"/>
      <c r="I86" s="4"/>
      <c r="K86" s="4"/>
    </row>
    <row r="87" spans="2:11" ht="15">
      <c r="B87" s="16" t="s">
        <v>126</v>
      </c>
      <c r="C87" s="8" t="s">
        <v>101</v>
      </c>
      <c r="E87" s="3">
        <f>E30/E18</f>
        <v>0.5900361330146602</v>
      </c>
      <c r="G87" s="3">
        <f>G30/G18</f>
        <v>0.5949738549443819</v>
      </c>
      <c r="I87" s="3">
        <f>I30/I18</f>
        <v>0.6449057641171362</v>
      </c>
      <c r="K87" s="3">
        <f>K30/K18</f>
        <v>0.7902329624821036</v>
      </c>
    </row>
    <row r="88" spans="2:11" ht="15">
      <c r="B88" s="16" t="s">
        <v>127</v>
      </c>
      <c r="C88" s="8" t="s">
        <v>102</v>
      </c>
      <c r="E88" s="3">
        <f>(+E23+E26)/E18</f>
        <v>0.2286048327907108</v>
      </c>
      <c r="G88" s="3">
        <f>(+G23+G26)/G18</f>
        <v>0.20192191144917396</v>
      </c>
      <c r="I88" s="3">
        <f>(+I23+I26)/I18</f>
        <v>0.24112886810706746</v>
      </c>
      <c r="K88" s="3">
        <f>(+K23+K26)/K18</f>
        <v>0.3503699038272787</v>
      </c>
    </row>
    <row r="89" spans="2:11" ht="15">
      <c r="B89" s="16" t="s">
        <v>128</v>
      </c>
      <c r="C89" s="8" t="s">
        <v>103</v>
      </c>
      <c r="E89" s="3">
        <f>(+E27+E28)/E18</f>
        <v>0.25463659973276626</v>
      </c>
      <c r="G89" s="3">
        <f>(+G27+G28)/G18</f>
        <v>0.3004161518816147</v>
      </c>
      <c r="I89" s="3">
        <f>(+I27+I28)/I18</f>
        <v>0.29292799050221024</v>
      </c>
      <c r="K89" s="3">
        <f>(+K27+K28)/K18</f>
        <v>0.32899119825192874</v>
      </c>
    </row>
    <row r="90" spans="5:11" ht="15">
      <c r="E90" s="4"/>
      <c r="G90" s="4"/>
      <c r="I90" s="4"/>
      <c r="K90" s="4"/>
    </row>
    <row r="91" spans="2:11" ht="15">
      <c r="B91" s="16" t="s">
        <v>121</v>
      </c>
      <c r="E91" s="4"/>
      <c r="G91" s="4"/>
      <c r="I91" s="4"/>
      <c r="K91" s="4"/>
    </row>
    <row r="92" spans="2:11" ht="15">
      <c r="B92" t="s">
        <v>104</v>
      </c>
      <c r="C92" s="8">
        <v>48</v>
      </c>
      <c r="E92" s="4">
        <f>E33</f>
        <v>174274</v>
      </c>
      <c r="G92" s="4">
        <f>G33</f>
        <v>190468</v>
      </c>
      <c r="I92" s="4">
        <f>I33</f>
        <v>437877</v>
      </c>
      <c r="K92" s="4">
        <f>K33</f>
        <v>276766</v>
      </c>
    </row>
    <row r="93" spans="2:11" ht="15">
      <c r="B93" s="16" t="s">
        <v>122</v>
      </c>
      <c r="C93" s="8">
        <v>49</v>
      </c>
      <c r="E93" s="4">
        <f>-E54</f>
        <v>-119191</v>
      </c>
      <c r="G93" s="4">
        <f>-G54</f>
        <v>-169736</v>
      </c>
      <c r="I93" s="4">
        <f>-I54</f>
        <v>-192778</v>
      </c>
      <c r="K93" s="4">
        <f>-K54</f>
        <v>-139638</v>
      </c>
    </row>
    <row r="94" spans="2:11" ht="15">
      <c r="B94" s="16" t="s">
        <v>123</v>
      </c>
      <c r="C94" s="8">
        <v>50</v>
      </c>
      <c r="E94" s="4">
        <f>-E55</f>
        <v>35245</v>
      </c>
      <c r="G94" s="4">
        <f>-G55</f>
        <v>105222</v>
      </c>
      <c r="I94" s="4">
        <f>-I55</f>
        <v>16489</v>
      </c>
      <c r="K94" s="4">
        <f>-K55</f>
        <v>149741</v>
      </c>
    </row>
    <row r="95" spans="2:11" ht="15">
      <c r="B95" s="16" t="s">
        <v>124</v>
      </c>
      <c r="C95" s="8">
        <v>51</v>
      </c>
      <c r="E95" s="1">
        <v>0</v>
      </c>
      <c r="F95" s="2"/>
      <c r="G95" s="1">
        <v>0</v>
      </c>
      <c r="H95" s="2"/>
      <c r="I95" s="1">
        <v>0</v>
      </c>
      <c r="J95" s="2"/>
      <c r="K95" s="1">
        <v>0</v>
      </c>
    </row>
    <row r="96" spans="2:11" ht="15">
      <c r="B96" s="16" t="s">
        <v>125</v>
      </c>
      <c r="C96" s="8">
        <v>52</v>
      </c>
      <c r="E96" s="1">
        <v>18</v>
      </c>
      <c r="F96" s="2"/>
      <c r="G96" s="1">
        <v>20</v>
      </c>
      <c r="H96" s="2"/>
      <c r="I96" s="1">
        <v>54</v>
      </c>
      <c r="J96" s="2"/>
      <c r="K96" s="1">
        <v>98</v>
      </c>
    </row>
    <row r="97" spans="2:11" ht="15">
      <c r="B97" t="s">
        <v>105</v>
      </c>
      <c r="C97" s="8">
        <v>53</v>
      </c>
      <c r="E97" s="4">
        <f>E92+E93+E94-E95+E96</f>
        <v>90346</v>
      </c>
      <c r="G97" s="4">
        <f>G92+G93+G94-G95+G96</f>
        <v>125974</v>
      </c>
      <c r="I97" s="4">
        <f>I92+I93+I94-I95+I96</f>
        <v>261642</v>
      </c>
      <c r="K97" s="4">
        <f>K92+K93+K94-K95+K96</f>
        <v>286967</v>
      </c>
    </row>
    <row r="98" spans="5:11" ht="15">
      <c r="E98" s="4"/>
      <c r="G98" s="4"/>
      <c r="I98" s="4"/>
      <c r="K98" s="4"/>
    </row>
    <row r="99" spans="5:11" ht="15">
      <c r="E99" s="4"/>
      <c r="G99" s="4"/>
      <c r="I99" s="4"/>
      <c r="K99" s="4"/>
    </row>
    <row r="100" spans="2:11" ht="15">
      <c r="B100" s="16" t="s">
        <v>150</v>
      </c>
      <c r="E100" s="4"/>
      <c r="G100" s="4"/>
      <c r="I100" s="4"/>
      <c r="K100" s="4"/>
    </row>
    <row r="101" spans="2:11" ht="15">
      <c r="B101" s="16"/>
      <c r="E101" s="4"/>
      <c r="G101" s="4"/>
      <c r="I101" s="4"/>
      <c r="K101" s="4"/>
    </row>
    <row r="102" spans="2:11" ht="15">
      <c r="B102" s="16" t="s">
        <v>154</v>
      </c>
      <c r="E102" s="4"/>
      <c r="G102" s="4"/>
      <c r="I102" s="4"/>
      <c r="K102" s="4"/>
    </row>
    <row r="103" spans="2:11" ht="15">
      <c r="B103" s="43"/>
      <c r="E103" s="4"/>
      <c r="G103" s="4"/>
      <c r="I103" s="4"/>
      <c r="K103" s="4"/>
    </row>
    <row r="104" spans="2:11" ht="15">
      <c r="B104" s="43"/>
      <c r="E104" s="4"/>
      <c r="G104" s="4"/>
      <c r="I104" s="4"/>
      <c r="K104" s="4"/>
    </row>
    <row r="105" spans="2:11" ht="15">
      <c r="B105" s="43"/>
      <c r="E105" s="4"/>
      <c r="G105" s="4"/>
      <c r="I105" s="4"/>
      <c r="K105" s="4"/>
    </row>
    <row r="106" spans="2:11" ht="15">
      <c r="B106" s="44"/>
      <c r="E106" s="4"/>
      <c r="G106" s="4"/>
      <c r="I106" s="4"/>
      <c r="K106" s="4"/>
    </row>
    <row r="107" spans="2:11" ht="15">
      <c r="B107" s="44"/>
      <c r="E107" s="4"/>
      <c r="G107" s="4"/>
      <c r="I107" s="4"/>
      <c r="K107" s="4"/>
    </row>
    <row r="108" spans="2:11" ht="15">
      <c r="B108" s="44"/>
      <c r="E108" s="4"/>
      <c r="G108" s="4"/>
      <c r="I108" s="4"/>
      <c r="K108" s="4"/>
    </row>
    <row r="109" spans="2:11" ht="15">
      <c r="B109" s="44"/>
      <c r="E109" s="4"/>
      <c r="G109" s="4"/>
      <c r="I109" s="4"/>
      <c r="K109" s="4"/>
    </row>
    <row r="110" spans="1:11" ht="15">
      <c r="A110" s="42"/>
      <c r="B110" s="44"/>
      <c r="E110" s="4"/>
      <c r="G110" s="4"/>
      <c r="I110" s="4"/>
      <c r="K110" s="4"/>
    </row>
    <row r="111" spans="2:11" ht="15">
      <c r="B111" s="43"/>
      <c r="E111" s="4"/>
      <c r="G111" s="4"/>
      <c r="I111" s="4"/>
      <c r="K111" s="4"/>
    </row>
    <row r="112" spans="2:11" ht="15">
      <c r="B112" s="2"/>
      <c r="E112" s="4"/>
      <c r="G112" s="4"/>
      <c r="I112" s="4"/>
      <c r="K112" s="4"/>
    </row>
    <row r="113" spans="2:11" ht="15">
      <c r="B113" s="15" t="s">
        <v>135</v>
      </c>
      <c r="E113" s="4"/>
      <c r="G113" s="4"/>
      <c r="I113" s="4"/>
      <c r="K113" s="4"/>
    </row>
    <row r="114" spans="2:11" ht="15">
      <c r="B114" s="15" t="s">
        <v>136</v>
      </c>
      <c r="E114" s="4"/>
      <c r="G114" s="4"/>
      <c r="I114" s="4"/>
      <c r="K114" s="4"/>
    </row>
    <row r="115" spans="2:11" ht="15">
      <c r="B115" s="2"/>
      <c r="E115" s="4"/>
      <c r="G115" s="4"/>
      <c r="I115" s="4"/>
      <c r="K115" s="4"/>
    </row>
    <row r="116" spans="2:11" ht="15">
      <c r="B116" s="15" t="s">
        <v>137</v>
      </c>
      <c r="E116" s="4"/>
      <c r="G116" s="4"/>
      <c r="I116" s="4"/>
      <c r="K116" s="4"/>
    </row>
    <row r="117" spans="2:11" ht="15">
      <c r="B117" s="15" t="s">
        <v>138</v>
      </c>
      <c r="E117" s="4"/>
      <c r="G117" s="4"/>
      <c r="I117" s="4"/>
      <c r="K117" s="4"/>
    </row>
    <row r="118" spans="2:11" ht="15">
      <c r="B118" s="15" t="s">
        <v>139</v>
      </c>
      <c r="E118" s="4"/>
      <c r="G118" s="4"/>
      <c r="I118" s="4"/>
      <c r="K118" s="4"/>
    </row>
    <row r="119" spans="2:11" ht="15">
      <c r="B119" s="15" t="s">
        <v>140</v>
      </c>
      <c r="E119" s="4"/>
      <c r="G119" s="4"/>
      <c r="I119" s="4"/>
      <c r="K119" s="4"/>
    </row>
    <row r="120" spans="2:11" ht="15">
      <c r="B120" s="15" t="s">
        <v>141</v>
      </c>
      <c r="E120" s="4"/>
      <c r="G120" s="4"/>
      <c r="I120" s="4"/>
      <c r="K120" s="4"/>
    </row>
    <row r="121" spans="2:11" ht="15">
      <c r="B121" s="15" t="s">
        <v>142</v>
      </c>
      <c r="E121" s="4"/>
      <c r="G121" s="4"/>
      <c r="I121" s="4"/>
      <c r="K121" s="4"/>
    </row>
    <row r="122" spans="2:11" ht="15">
      <c r="B122" s="15" t="s">
        <v>143</v>
      </c>
      <c r="E122" s="4"/>
      <c r="G122" s="4"/>
      <c r="I122" s="4"/>
      <c r="K122" s="4"/>
    </row>
    <row r="123" spans="2:11" ht="15">
      <c r="B123" s="15" t="s">
        <v>144</v>
      </c>
      <c r="E123" s="4"/>
      <c r="G123" s="4"/>
      <c r="I123" s="4"/>
      <c r="K123" s="4"/>
    </row>
    <row r="124" spans="2:11" ht="15">
      <c r="B124" s="15" t="s">
        <v>145</v>
      </c>
      <c r="E124" s="4"/>
      <c r="G124" s="4"/>
      <c r="I124" s="4"/>
      <c r="K124" s="4"/>
    </row>
    <row r="125" spans="2:11" ht="15">
      <c r="B125" s="15" t="s">
        <v>146</v>
      </c>
      <c r="E125" s="4"/>
      <c r="G125" s="4"/>
      <c r="I125" s="4"/>
      <c r="K125" s="4"/>
    </row>
    <row r="126" ht="15">
      <c r="B126" s="15" t="s">
        <v>147</v>
      </c>
    </row>
    <row r="128" spans="1:15" ht="15.75" thickBot="1">
      <c r="A128" s="11"/>
      <c r="B128" s="17"/>
      <c r="C128" s="11"/>
      <c r="D128" s="11"/>
      <c r="E128" s="12"/>
      <c r="F128" s="11"/>
      <c r="G128" s="12"/>
      <c r="H128" s="11"/>
      <c r="I128" s="12"/>
      <c r="J128" s="11"/>
      <c r="K128" s="12"/>
      <c r="L128" s="11"/>
      <c r="M128" s="11"/>
      <c r="N128" s="11"/>
      <c r="O128" s="11"/>
    </row>
    <row r="129" spans="1:15" ht="15">
      <c r="A129" s="11"/>
      <c r="B129" s="18" t="s">
        <v>130</v>
      </c>
      <c r="C129" s="19"/>
      <c r="D129" s="19"/>
      <c r="E129" s="20"/>
      <c r="F129" s="19"/>
      <c r="G129" s="20"/>
      <c r="H129" s="19"/>
      <c r="I129" s="21"/>
      <c r="J129" s="11"/>
      <c r="K129" s="12"/>
      <c r="L129" s="11"/>
      <c r="M129" s="11"/>
      <c r="N129" s="11"/>
      <c r="O129" s="11"/>
    </row>
    <row r="130" spans="1:15" ht="15">
      <c r="A130" s="11"/>
      <c r="B130" s="22"/>
      <c r="C130" s="23"/>
      <c r="D130" s="23"/>
      <c r="E130" s="24"/>
      <c r="F130" s="23"/>
      <c r="G130" s="24"/>
      <c r="H130" s="23"/>
      <c r="I130" s="25"/>
      <c r="J130" s="11"/>
      <c r="K130" s="12"/>
      <c r="L130" s="11"/>
      <c r="M130" s="11"/>
      <c r="N130" s="11"/>
      <c r="O130" s="11"/>
    </row>
    <row r="131" spans="1:15" ht="15">
      <c r="A131" s="13"/>
      <c r="B131" s="26"/>
      <c r="C131" s="23"/>
      <c r="D131" s="23"/>
      <c r="E131" s="24"/>
      <c r="F131" s="23"/>
      <c r="G131" s="24"/>
      <c r="H131" s="23"/>
      <c r="I131" s="25"/>
      <c r="J131" s="11"/>
      <c r="K131" s="12"/>
      <c r="L131" s="11"/>
      <c r="M131" s="11"/>
      <c r="N131" s="11"/>
      <c r="O131" s="11"/>
    </row>
    <row r="132" spans="1:15" ht="15">
      <c r="A132" s="11"/>
      <c r="B132" s="27" t="s">
        <v>131</v>
      </c>
      <c r="C132" s="28"/>
      <c r="D132" s="23"/>
      <c r="E132" s="24"/>
      <c r="F132" s="23"/>
      <c r="G132" s="24"/>
      <c r="H132" s="23"/>
      <c r="I132" s="25"/>
      <c r="J132" s="11"/>
      <c r="K132" s="12"/>
      <c r="L132" s="11"/>
      <c r="M132" s="11"/>
      <c r="N132" s="11"/>
      <c r="O132" s="11"/>
    </row>
    <row r="133" spans="1:15" ht="15">
      <c r="A133" s="11"/>
      <c r="B133" s="27" t="s">
        <v>133</v>
      </c>
      <c r="C133" s="23"/>
      <c r="D133" s="23"/>
      <c r="E133" s="24"/>
      <c r="F133" s="23"/>
      <c r="G133" s="24"/>
      <c r="H133" s="23"/>
      <c r="I133" s="25"/>
      <c r="J133" s="11"/>
      <c r="K133" s="12"/>
      <c r="L133" s="11"/>
      <c r="M133" s="11"/>
      <c r="N133" s="11"/>
      <c r="O133" s="11"/>
    </row>
    <row r="134" spans="1:15" ht="15">
      <c r="A134" s="11"/>
      <c r="B134" s="27" t="s">
        <v>134</v>
      </c>
      <c r="C134" s="23"/>
      <c r="D134" s="23"/>
      <c r="E134" s="24"/>
      <c r="F134" s="23"/>
      <c r="G134" s="24"/>
      <c r="H134" s="23"/>
      <c r="I134" s="25"/>
      <c r="J134" s="11"/>
      <c r="K134" s="12"/>
      <c r="L134" s="11"/>
      <c r="M134" s="11"/>
      <c r="N134" s="11"/>
      <c r="O134" s="11"/>
    </row>
    <row r="135" spans="1:15" ht="15">
      <c r="A135" s="11"/>
      <c r="B135" s="27" t="s">
        <v>132</v>
      </c>
      <c r="C135" s="23"/>
      <c r="D135" s="23"/>
      <c r="E135" s="24"/>
      <c r="F135" s="23"/>
      <c r="G135" s="24"/>
      <c r="H135" s="23"/>
      <c r="I135" s="25"/>
      <c r="J135" s="11"/>
      <c r="K135" s="12"/>
      <c r="L135" s="11"/>
      <c r="M135" s="11"/>
      <c r="N135" s="11"/>
      <c r="O135" s="11"/>
    </row>
    <row r="136" spans="1:20" ht="15">
      <c r="A136" s="11"/>
      <c r="B136" s="29"/>
      <c r="C136" s="30"/>
      <c r="D136" s="30"/>
      <c r="E136" s="31"/>
      <c r="F136" s="30"/>
      <c r="G136" s="31"/>
      <c r="H136" s="30"/>
      <c r="I136" s="32"/>
      <c r="J136" s="10"/>
      <c r="K136" s="14"/>
      <c r="L136" s="10"/>
      <c r="M136" s="6"/>
      <c r="N136" s="6"/>
      <c r="O136" s="6"/>
      <c r="P136" s="6"/>
      <c r="Q136" s="6"/>
      <c r="R136" s="6"/>
      <c r="S136" s="6"/>
      <c r="T136" s="6"/>
    </row>
    <row r="137" spans="1:20" ht="15">
      <c r="A137" s="11"/>
      <c r="B137" s="27" t="s">
        <v>151</v>
      </c>
      <c r="C137" s="30"/>
      <c r="D137" s="30"/>
      <c r="E137" s="30"/>
      <c r="F137" s="30"/>
      <c r="G137" s="31"/>
      <c r="H137" s="30"/>
      <c r="I137" s="33"/>
      <c r="J137" s="10"/>
      <c r="K137" s="10"/>
      <c r="L137" s="10"/>
      <c r="M137" s="6"/>
      <c r="N137" s="6"/>
      <c r="O137" s="6"/>
      <c r="P137" s="6"/>
      <c r="Q137" s="6"/>
      <c r="R137" s="6"/>
      <c r="S137" s="6"/>
      <c r="T137" s="6"/>
    </row>
    <row r="138" spans="1:20" ht="15">
      <c r="A138" s="11"/>
      <c r="B138" s="29"/>
      <c r="C138" s="30"/>
      <c r="D138" s="30"/>
      <c r="E138" s="30"/>
      <c r="F138" s="30"/>
      <c r="G138" s="31"/>
      <c r="H138" s="30"/>
      <c r="I138" s="33"/>
      <c r="J138" s="10"/>
      <c r="K138" s="10"/>
      <c r="L138" s="10"/>
      <c r="M138" s="6"/>
      <c r="N138" s="6"/>
      <c r="O138" s="6"/>
      <c r="P138" s="6"/>
      <c r="Q138" s="6"/>
      <c r="R138" s="6"/>
      <c r="S138" s="6"/>
      <c r="T138" s="6"/>
    </row>
    <row r="139" spans="2:9" ht="15">
      <c r="B139" s="27" t="s">
        <v>152</v>
      </c>
      <c r="C139" s="34"/>
      <c r="D139" s="34"/>
      <c r="E139" s="34"/>
      <c r="F139" s="34"/>
      <c r="G139" s="34"/>
      <c r="H139" s="34"/>
      <c r="I139" s="35"/>
    </row>
    <row r="140" spans="2:9" ht="15">
      <c r="B140" s="27"/>
      <c r="C140" s="34"/>
      <c r="D140" s="34"/>
      <c r="E140" s="34"/>
      <c r="F140" s="34"/>
      <c r="G140" s="34"/>
      <c r="H140" s="34"/>
      <c r="I140" s="35"/>
    </row>
    <row r="141" spans="2:9" ht="15">
      <c r="B141" s="36"/>
      <c r="C141" s="34"/>
      <c r="D141" s="34"/>
      <c r="E141" s="34"/>
      <c r="F141" s="34"/>
      <c r="G141" s="34"/>
      <c r="H141" s="34"/>
      <c r="I141" s="35"/>
    </row>
    <row r="142" spans="2:9" ht="15">
      <c r="B142" s="37" t="s">
        <v>157</v>
      </c>
      <c r="C142" s="34"/>
      <c r="D142" s="34"/>
      <c r="E142" s="34"/>
      <c r="F142" s="34"/>
      <c r="G142" s="34"/>
      <c r="H142" s="34"/>
      <c r="I142" s="35"/>
    </row>
    <row r="143" spans="2:9" ht="15">
      <c r="B143" s="36"/>
      <c r="C143" s="34"/>
      <c r="D143" s="34"/>
      <c r="E143" s="34"/>
      <c r="F143" s="34"/>
      <c r="G143" s="34"/>
      <c r="H143" s="34"/>
      <c r="I143" s="35"/>
    </row>
    <row r="144" spans="2:9" ht="15.75" thickBot="1">
      <c r="B144" s="38"/>
      <c r="C144" s="39"/>
      <c r="D144" s="39"/>
      <c r="E144" s="39"/>
      <c r="F144" s="39"/>
      <c r="G144" s="39"/>
      <c r="H144" s="39"/>
      <c r="I144" s="40"/>
    </row>
    <row r="152" ht="15">
      <c r="B152" s="10"/>
    </row>
    <row r="153" ht="15">
      <c r="B153" s="10"/>
    </row>
    <row r="154" ht="15">
      <c r="B154" s="10"/>
    </row>
    <row r="155" ht="15">
      <c r="B155" s="1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53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Bharatie Nandlal</cp:lastModifiedBy>
  <cp:lastPrinted>2015-11-06T19:22:38Z</cp:lastPrinted>
  <dcterms:created xsi:type="dcterms:W3CDTF">2001-04-24T12:43:20Z</dcterms:created>
  <dcterms:modified xsi:type="dcterms:W3CDTF">2015-11-06T19:51:20Z</dcterms:modified>
  <cp:category/>
  <cp:version/>
  <cp:contentType/>
  <cp:contentStatus/>
</cp:coreProperties>
</file>