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MIN_SLB\USCorpAcc_SOO\_Folders NOT used monthly\REI-CBS-QCS\Year 2020\"/>
    </mc:Choice>
  </mc:AlternateContent>
  <bookViews>
    <workbookView xWindow="0" yWindow="0" windowWidth="21570" windowHeight="10905"/>
  </bookViews>
  <sheets>
    <sheet name="Form RE&amp;I Page 1" sheetId="1" r:id="rId1"/>
    <sheet name="Form RE&amp;I Page 2" sheetId="2" r:id="rId2"/>
  </sheets>
  <definedNames>
    <definedName name="_xlnm.Print_Area" localSheetId="0">'Form RE&amp;I Page 1'!$A$1:$F$42</definedName>
    <definedName name="_xlnm.Print_Area" localSheetId="1">'Form RE&amp;I Page 2'!$A:$J</definedName>
  </definedNames>
  <calcPr calcId="162913"/>
</workbook>
</file>

<file path=xl/calcChain.xml><?xml version="1.0" encoding="utf-8"?>
<calcChain xmlns="http://schemas.openxmlformats.org/spreadsheetml/2006/main">
  <c r="D24" i="2" l="1"/>
  <c r="E24" i="2"/>
  <c r="F24" i="2"/>
  <c r="C24" i="2"/>
  <c r="D23" i="2"/>
  <c r="E23" i="2"/>
  <c r="F23" i="2"/>
  <c r="C23" i="2"/>
  <c r="F22" i="2"/>
  <c r="F27" i="2" s="1"/>
  <c r="D21" i="2"/>
  <c r="E21" i="2"/>
  <c r="F21" i="2"/>
  <c r="C21" i="2"/>
  <c r="D20" i="2"/>
  <c r="F20" i="2"/>
  <c r="E20" i="1"/>
  <c r="E17" i="1"/>
  <c r="C20" i="1"/>
  <c r="C17" i="1"/>
  <c r="E19" i="2"/>
  <c r="F19" i="2"/>
  <c r="C19" i="2"/>
  <c r="F5" i="2"/>
  <c r="F7" i="2" s="1"/>
  <c r="F12" i="2" s="1"/>
  <c r="F14" i="2" s="1"/>
  <c r="F41" i="1"/>
  <c r="F38" i="1"/>
  <c r="F36" i="1"/>
  <c r="D35" i="1"/>
  <c r="E35" i="1"/>
  <c r="F35" i="1"/>
  <c r="C35" i="1"/>
  <c r="F31" i="1"/>
  <c r="D29" i="1"/>
  <c r="E29" i="1"/>
  <c r="F29" i="1"/>
  <c r="C29" i="1"/>
  <c r="E25" i="1"/>
  <c r="E22" i="2" s="1"/>
  <c r="F25" i="1"/>
  <c r="C25" i="1"/>
  <c r="C31" i="1" s="1"/>
  <c r="C36" i="1" s="1"/>
  <c r="C38" i="1" s="1"/>
  <c r="C41" i="1" s="1"/>
  <c r="C5" i="2" s="1"/>
  <c r="C7" i="2" s="1"/>
  <c r="C12" i="2" s="1"/>
  <c r="C14" i="2" s="1"/>
  <c r="F20" i="1"/>
  <c r="F24" i="1" s="1"/>
  <c r="D20" i="1"/>
  <c r="D24" i="1" s="1"/>
  <c r="D19" i="2" s="1"/>
  <c r="F17" i="1"/>
  <c r="D17" i="1"/>
  <c r="E14" i="1"/>
  <c r="F14" i="1"/>
  <c r="D14" i="1"/>
  <c r="C14" i="1"/>
  <c r="D25" i="1" l="1"/>
  <c r="E20" i="2"/>
  <c r="C20" i="2"/>
  <c r="E27" i="2"/>
  <c r="E31" i="1"/>
  <c r="E36" i="1" s="1"/>
  <c r="E38" i="1" s="1"/>
  <c r="E41" i="1" s="1"/>
  <c r="E5" i="2" s="1"/>
  <c r="E7" i="2" s="1"/>
  <c r="E12" i="2" s="1"/>
  <c r="E14" i="2" s="1"/>
  <c r="C22" i="2"/>
  <c r="C27" i="2" s="1"/>
  <c r="D22" i="2" l="1"/>
  <c r="D27" i="2" s="1"/>
  <c r="D31" i="1"/>
  <c r="D36" i="1" s="1"/>
  <c r="D38" i="1" s="1"/>
  <c r="D41" i="1" s="1"/>
  <c r="D5" i="2" s="1"/>
  <c r="D7" i="2" s="1"/>
  <c r="D12" i="2" s="1"/>
  <c r="D14" i="2" s="1"/>
</calcChain>
</file>

<file path=xl/sharedStrings.xml><?xml version="1.0" encoding="utf-8"?>
<sst xmlns="http://schemas.openxmlformats.org/spreadsheetml/2006/main" count="99" uniqueCount="97">
  <si>
    <r>
      <rPr>
        <sz val="6"/>
        <rFont val="Arial"/>
        <family val="34"/>
      </rPr>
      <t>CERTIFICATION</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</si>
  <si>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</si>
  <si>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</si>
  <si>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</si>
  <si>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</si>
  <si>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</si>
  <si>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</si>
  <si>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</si>
  <si>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</si>
  <si>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</si>
  <si>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</si>
  <si>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</si>
  <si>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</si>
  <si>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</si>
  <si>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</si>
  <si>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</si>
  <si>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</si>
  <si>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</si>
  <si>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</si>
  <si>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</si>
  <si>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</si>
  <si>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</si>
  <si>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</si>
  <si>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</si>
  <si>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</si>
  <si>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r>
      <rPr>
        <b/>
        <sz val="7"/>
        <rFont val="Arial"/>
        <family val="34"/>
      </rPr>
      <t>Income Available for Fixed Charges (Lines 17, 18, 21, Minus 22)</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</si>
  <si>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</si>
  <si>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</si>
  <si>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</si>
  <si>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</si>
  <si>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</si>
  <si>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</si>
  <si>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</si>
  <si>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</si>
  <si>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t xml:space="preserve">SURFACE  TRANSPORTATION BOARD  - QUARTERLY REPORT OF REVENUES, EXPENSES, AND INCOME - RAILROADS     </t>
  </si>
  <si>
    <t>FORM RE&amp;I</t>
  </si>
  <si>
    <t xml:space="preserve">Washington,  DC 20423                                                                                                                                                                                   </t>
  </si>
  <si>
    <t>OMB Clearance No. 2140-0013</t>
  </si>
  <si>
    <t>Page 1 of 2</t>
  </si>
  <si>
    <r>
      <t xml:space="preserve">                                                                                       </t>
    </r>
    <r>
      <rPr>
        <b/>
        <sz val="7"/>
        <rFont val="Arial"/>
        <family val="34"/>
      </rPr>
      <t xml:space="preserve">Operating Revenues
</t>
    </r>
    <r>
      <rPr>
        <sz val="7"/>
        <rFont val="Arial"/>
        <family val="34"/>
      </rPr>
      <t>Freight (Account 101)</t>
    </r>
  </si>
  <si>
    <r>
      <rPr>
        <b/>
        <sz val="7"/>
        <rFont val="Arial"/>
        <family val="34"/>
      </rPr>
      <t xml:space="preserve">                                                          Operating Expenses
</t>
    </r>
    <r>
      <rPr>
        <sz val="7"/>
        <rFont val="Arial"/>
        <family val="34"/>
      </rPr>
      <t>Depreciation-Road (Accounts 62-11-00, 62-12-00, 62-13-00)</t>
    </r>
  </si>
  <si>
    <t xml:space="preserve">                                                             Income Items
Net Revenue From Railway Operations (Lines 6 Minus 16)</t>
  </si>
  <si>
    <r>
      <rPr>
        <b/>
        <sz val="7"/>
        <rFont val="Arial"/>
        <family val="34"/>
      </rPr>
      <t xml:space="preserve">                                                            Fixed Charges
</t>
    </r>
    <r>
      <rPr>
        <sz val="7"/>
        <rFont val="Arial"/>
        <family val="34"/>
      </rPr>
      <t>Interest on Funded Debt (Account 546)</t>
    </r>
  </si>
  <si>
    <r>
      <t xml:space="preserve">                                                                                          </t>
    </r>
    <r>
      <rPr>
        <b/>
        <sz val="7"/>
        <rFont val="Arial"/>
        <family val="34"/>
      </rPr>
      <t xml:space="preserve">Income Items
Income After Fixed Charges
</t>
    </r>
    <r>
      <rPr>
        <sz val="7"/>
        <rFont val="Arial"/>
        <family val="34"/>
      </rPr>
      <t>Other Deductions (Account 546)</t>
    </r>
  </si>
  <si>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</si>
  <si>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</si>
  <si>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</si>
  <si>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</si>
  <si>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</si>
  <si>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</si>
  <si>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</si>
  <si>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</si>
  <si>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</si>
  <si>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</si>
  <si>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</si>
  <si>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</si>
  <si>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</si>
  <si>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</si>
  <si>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</si>
  <si>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</si>
  <si>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</si>
  <si>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</si>
  <si>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</si>
  <si>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</si>
  <si>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</si>
  <si>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</si>
  <si>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</si>
  <si>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</si>
  <si>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</si>
  <si>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</si>
  <si>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</si>
  <si>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</si>
  <si>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</si>
  <si>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</si>
  <si>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Basic Earnings Per Share</t>
  </si>
  <si>
    <t>Diluted Earnings Per Share</t>
  </si>
  <si>
    <t>Net Income attributable to reporting railroad</t>
  </si>
  <si>
    <t>All Other Way and Structure Accounts</t>
  </si>
  <si>
    <t>Total Way and Structures</t>
  </si>
  <si>
    <t>Income Taxes on Ordinary Income (Account 556)</t>
  </si>
  <si>
    <t>Provision for Deferred Taxes (Account 557)</t>
  </si>
  <si>
    <t>Less:  Net Income attributable to non-controlling interest</t>
  </si>
  <si>
    <t>Expiration Date 11-30-2021</t>
  </si>
  <si>
    <t>Date of Report   April 30, 2020</t>
  </si>
  <si>
    <t>Quarter      1</t>
  </si>
  <si>
    <t>Year  2020</t>
  </si>
  <si>
    <t>Amended  NO</t>
  </si>
  <si>
    <t>SOO LINE CORPORATION                                                                                                                                                                                                                                                                                120 SOUTH SIXTH STREET, SUITE 700                                                                                                                                                                                                                                  MINNEAPOLIS, MINNESOTA 55402</t>
  </si>
  <si>
    <t xml:space="preserve">          SOO LINE CORPORATION   </t>
  </si>
  <si>
    <t xml:space="preserve">          120 SOUTH SIXTH STREET, SUITE 700</t>
  </si>
  <si>
    <t xml:space="preserve">          MINNEAPOLIS, MINNESOTA 55402</t>
  </si>
  <si>
    <t>Telephone Number  612-851-5629</t>
  </si>
  <si>
    <t>Name (Printed)  David Krautkremer</t>
  </si>
  <si>
    <t>Title            Specialist Regulatory Reporting of Soo Line Corporation</t>
  </si>
  <si>
    <t>Date     April 30, 2020               Signature  _______________ a/s David Krautkremer _____________________________________</t>
  </si>
  <si>
    <t xml:space="preserve">Form RE&amp;I                 </t>
  </si>
  <si>
    <t>Quarter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</si>
</sst>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0"/>
      <color rgb="FF000000"/>
      <name val="Times New Roman"/>
      <charset val="204"/>
    </font>
    <font>
      <b/>
      <sz val="6"/>
      <name val="Arial"/>
      <family val="34"/>
    </font>
    <font>
      <sz val="6"/>
      <name val="Arial"/>
      <family val="34"/>
    </font>
    <font>
      <sz val="6"/>
      <name val="Calibri"/>
      <family val="34"/>
    </font>
    <font>
      <sz val="10"/>
      <color rgb="FF000000"/>
      <name val="Times New Roman"/>
      <family val="1"/>
    </font>
    <font>
      <sz val="7"/>
      <color rgb="FF000000"/>
      <name val="Times New Roman"/>
      <family val="1"/>
    </font>
    <font>
      <b/>
      <sz val="7"/>
      <name val="Arial"/>
      <family val="34"/>
    </font>
    <font>
      <sz val="7"/>
      <name val="Arial"/>
      <family val="34"/>
    </font>
    <font>
      <sz val="7"/>
      <color rgb="FF000000"/>
      <name val="Arial"/>
      <family val="2"/>
    </font>
    <font>
      <b/>
      <sz val="7"/>
      <color rgb="FF000000"/>
      <name val="Times New Roman"/>
      <family val="1"/>
    </font>
    <font>
      <b/>
      <sz val="10"/>
      <color rgb="FF000000"/>
      <name val="Times New Roman"/>
      <family val="1"/>
    </font>
    <font>
      <sz val="6"/>
      <name val="Times New Roman"/>
      <family val="1"/>
    </font>
    <font>
      <b/>
      <sz val="7"/>
      <name val="Times New Roman"/>
      <family val="1"/>
    </font>
    <font>
      <sz val="7"/>
      <name val="Times New Roman"/>
      <family val="1"/>
    </font>
    <font>
      <sz val="10"/>
      <color rgb="FFFF0000"/>
      <name val="Times New Roman"/>
      <family val="1"/>
    </font>
    <font>
      <sz val="10"/>
      <color rgb="FF000000"/>
      <name val="Times New Roman"/>
      <family val="1"/>
    </font>
    <font>
      <sz val="8"/>
      <name val="Arial"/>
      <family val="34"/>
    </font>
    <font>
      <sz val="8"/>
      <color rgb="FF000000"/>
      <name val="Times New Roman"/>
      <family val="1"/>
    </font>
    <font>
      <sz val="7"/>
      <name val="Arial"/>
      <family val="2"/>
    </font>
  </fonts>
  <fills count="3">
    <fill>
      <patternFill patternType="none"/>
    </fill>
    <fill>
      <patternFill patternType="gray125"/>
    </fill>
    <fill>
      <patternFill patternType="solid">
        <fgColor rgb="FFFFFFFF"/>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3">
    <xf numFmtId="0" fontId="0" fillId="0" borderId="0"/>
    <xf numFmtId="43" fontId="15" fillId="0" borderId="0" applyFont="0" applyFill="0" applyBorder="0" applyAlignment="0" applyProtection="0"/>
    <xf numFmtId="9" fontId="15" fillId="0" borderId="0" applyFont="0" applyFill="0" applyBorder="0" applyAlignment="0" applyProtection="0"/>
  </cellStyleXfs>
  <cellXfs count="86">
    <xf numFmtId="0" fontId="0" fillId="2" borderId="0" xfId="0" applyFill="1" applyBorder="1" applyAlignment="1">
      <alignment horizontal="left" vertical="top"/>
    </xf>
    <xf numFmtId="0" fontId="4" fillId="2" borderId="0" xfId="0" applyFont="1" applyFill="1" applyBorder="1" applyAlignment="1">
      <alignment horizontal="left" vertical="top"/>
    </xf>
    <xf numFmtId="0" fontId="5" fillId="2" borderId="3" xfId="0" applyFont="1" applyFill="1" applyBorder="1" applyAlignment="1">
      <alignment horizontal="center" vertical="top" wrapText="1"/>
    </xf>
    <xf numFmtId="0" fontId="5" fillId="2" borderId="1" xfId="0" applyFont="1" applyFill="1" applyBorder="1" applyAlignment="1">
      <alignment horizontal="left" vertical="top" wrapText="1"/>
    </xf>
    <xf numFmtId="164" fontId="5" fillId="2" borderId="1" xfId="0" applyNumberFormat="1" applyFont="1" applyFill="1" applyBorder="1" applyAlignment="1">
      <alignment horizontal="center" wrapText="1"/>
    </xf>
    <xf numFmtId="0" fontId="14" fillId="2" borderId="0" xfId="0" applyFont="1" applyFill="1" applyBorder="1" applyAlignment="1">
      <alignment horizontal="left" vertical="top"/>
    </xf>
    <xf numFmtId="0" fontId="14" fillId="2" borderId="0" xfId="0" applyFont="1" applyFill="1" applyBorder="1" applyAlignment="1">
      <alignment vertical="top" wrapText="1"/>
    </xf>
    <xf numFmtId="0" fontId="5" fillId="2" borderId="0" xfId="0" applyFont="1" applyFill="1" applyBorder="1" applyAlignment="1">
      <alignment horizontal="left" vertical="top"/>
    </xf>
    <xf numFmtId="0" fontId="9" fillId="2" borderId="0" xfId="0" applyFont="1" applyFill="1" applyBorder="1" applyAlignment="1">
      <alignment horizontal="left" vertical="top"/>
    </xf>
    <xf numFmtId="0" fontId="7" fillId="2" borderId="1" xfId="0" applyFont="1" applyFill="1" applyBorder="1" applyAlignment="1">
      <alignment horizontal="center" wrapText="1"/>
    </xf>
    <xf numFmtId="164" fontId="8" fillId="2" borderId="1" xfId="0" applyNumberFormat="1" applyFont="1" applyFill="1" applyBorder="1" applyAlignment="1">
      <alignment horizontal="center" wrapText="1"/>
    </xf>
    <xf numFmtId="0" fontId="12" fillId="2" borderId="8" xfId="0" applyFont="1" applyFill="1" applyBorder="1" applyAlignment="1">
      <alignment horizontal="left" vertical="top"/>
    </xf>
    <xf numFmtId="0" fontId="5" fillId="2" borderId="10" xfId="0" applyFont="1" applyFill="1" applyBorder="1" applyAlignment="1">
      <alignment horizontal="left" vertical="top"/>
    </xf>
    <xf numFmtId="0" fontId="5" fillId="2" borderId="20" xfId="0" applyFont="1" applyFill="1" applyBorder="1" applyAlignment="1">
      <alignment horizontal="center" vertical="top" wrapText="1"/>
    </xf>
    <xf numFmtId="0" fontId="5" fillId="2" borderId="21"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0" borderId="21" xfId="0" applyFont="1" applyFill="1" applyBorder="1" applyAlignment="1">
      <alignment horizontal="left" vertical="top" wrapText="1"/>
    </xf>
    <xf numFmtId="0" fontId="13" fillId="0" borderId="21" xfId="0" applyFont="1" applyFill="1" applyBorder="1" applyAlignment="1">
      <alignment horizontal="left" vertical="top" wrapText="1"/>
    </xf>
    <xf numFmtId="0" fontId="6" fillId="2" borderId="11" xfId="0" applyFont="1" applyFill="1" applyBorder="1" applyAlignment="1">
      <alignment horizontal="right" vertical="top"/>
    </xf>
    <xf numFmtId="0" fontId="5" fillId="2" borderId="12" xfId="0" applyFont="1" applyFill="1" applyBorder="1" applyAlignment="1">
      <alignment horizontal="left" vertical="top"/>
    </xf>
    <xf numFmtId="0" fontId="7" fillId="2" borderId="21" xfId="0" applyFont="1" applyFill="1" applyBorder="1" applyAlignment="1">
      <alignment horizontal="left" vertical="top" wrapText="1"/>
    </xf>
    <xf numFmtId="0" fontId="6" fillId="2" borderId="21" xfId="0" applyFont="1" applyFill="1" applyBorder="1" applyAlignment="1">
      <alignment horizontal="left" vertical="top" wrapText="1"/>
    </xf>
    <xf numFmtId="0" fontId="5" fillId="2" borderId="25" xfId="0" applyFont="1" applyFill="1" applyBorder="1" applyAlignment="1">
      <alignment horizontal="left" vertical="top" wrapText="1"/>
    </xf>
    <xf numFmtId="164" fontId="8" fillId="2" borderId="26" xfId="0" applyNumberFormat="1" applyFont="1" applyFill="1" applyBorder="1" applyAlignment="1">
      <alignment horizontal="center" wrapText="1"/>
    </xf>
    <xf numFmtId="0" fontId="0" fillId="2" borderId="0" xfId="0" applyFill="1" applyBorder="1" applyAlignment="1">
      <alignment horizontal="left" vertical="top"/>
    </xf>
    <xf numFmtId="0" fontId="5" fillId="2" borderId="0" xfId="0" applyFont="1" applyFill="1" applyBorder="1" applyAlignment="1">
      <alignment horizontal="left" vertical="top"/>
    </xf>
    <xf numFmtId="0" fontId="0" fillId="2" borderId="12" xfId="0" applyFill="1" applyBorder="1" applyAlignment="1">
      <alignment horizontal="left" vertical="top"/>
    </xf>
    <xf numFmtId="0" fontId="0" fillId="2" borderId="0" xfId="0" applyFill="1" applyBorder="1" applyAlignment="1">
      <alignment horizontal="left" vertical="top" wrapText="1"/>
    </xf>
    <xf numFmtId="0" fontId="0" fillId="2" borderId="12" xfId="0" applyFill="1" applyBorder="1" applyAlignment="1">
      <alignment horizontal="left" vertical="top" wrapText="1"/>
    </xf>
    <xf numFmtId="0" fontId="2" fillId="2" borderId="11" xfId="0" applyFont="1" applyFill="1" applyBorder="1" applyAlignment="1">
      <alignment horizontal="left" vertical="top" wrapText="1"/>
    </xf>
    <xf numFmtId="165" fontId="5" fillId="2" borderId="1" xfId="1" applyNumberFormat="1" applyFont="1" applyFill="1" applyBorder="1" applyAlignment="1">
      <alignment horizontal="left" wrapText="1"/>
    </xf>
    <xf numFmtId="165" fontId="5" fillId="2" borderId="26" xfId="1" applyNumberFormat="1" applyFont="1" applyFill="1" applyBorder="1" applyAlignment="1">
      <alignment horizontal="left" wrapText="1"/>
    </xf>
    <xf numFmtId="3" fontId="5" fillId="2" borderId="1" xfId="1" applyNumberFormat="1" applyFont="1" applyFill="1" applyBorder="1" applyAlignment="1"/>
    <xf numFmtId="10" fontId="5" fillId="2" borderId="1" xfId="2" applyNumberFormat="1" applyFont="1" applyFill="1" applyBorder="1" applyAlignment="1">
      <alignment horizontal="right" wrapText="1"/>
    </xf>
    <xf numFmtId="0" fontId="5" fillId="2" borderId="15" xfId="0" applyFont="1" applyFill="1" applyBorder="1" applyAlignment="1">
      <alignment horizontal="center" vertical="center"/>
    </xf>
    <xf numFmtId="0" fontId="0" fillId="2" borderId="14" xfId="0" applyFill="1" applyBorder="1" applyAlignment="1">
      <alignment horizontal="center" vertical="center"/>
    </xf>
    <xf numFmtId="0" fontId="5" fillId="2" borderId="14" xfId="0" applyFont="1" applyFill="1" applyBorder="1" applyAlignment="1">
      <alignment horizontal="left" vertical="center"/>
    </xf>
    <xf numFmtId="0" fontId="18" fillId="2" borderId="11" xfId="0" applyFont="1" applyFill="1" applyBorder="1" applyAlignment="1">
      <alignment horizontal="left" vertical="center"/>
    </xf>
    <xf numFmtId="0" fontId="17" fillId="2" borderId="28" xfId="0" applyFont="1" applyFill="1" applyBorder="1" applyAlignment="1">
      <alignment horizontal="center" wrapText="1"/>
    </xf>
    <xf numFmtId="0" fontId="4" fillId="2" borderId="16" xfId="0" applyFont="1" applyFill="1" applyBorder="1" applyAlignment="1">
      <alignment horizontal="right"/>
    </xf>
    <xf numFmtId="0" fontId="4" fillId="2" borderId="16" xfId="0" applyFont="1" applyFill="1" applyBorder="1" applyAlignment="1">
      <alignment horizontal="center"/>
    </xf>
    <xf numFmtId="165" fontId="5" fillId="0" borderId="1" xfId="1" applyNumberFormat="1" applyFont="1" applyFill="1" applyBorder="1" applyAlignment="1">
      <alignment horizontal="left" wrapText="1"/>
    </xf>
    <xf numFmtId="0" fontId="5" fillId="2" borderId="17" xfId="0" applyFont="1" applyFill="1" applyBorder="1" applyAlignment="1">
      <alignment horizontal="center" wrapText="1"/>
    </xf>
    <xf numFmtId="0" fontId="5" fillId="2" borderId="19" xfId="0" applyFont="1" applyFill="1" applyBorder="1" applyAlignment="1">
      <alignment horizont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18" xfId="0" applyFont="1" applyFill="1" applyBorder="1" applyAlignment="1">
      <alignment horizontal="center" vertical="top" wrapText="1"/>
    </xf>
    <xf numFmtId="0" fontId="6" fillId="2" borderId="8" xfId="0" applyFont="1" applyFill="1" applyBorder="1" applyAlignment="1">
      <alignment horizontal="left" vertical="top"/>
    </xf>
    <xf numFmtId="0" fontId="0" fillId="2" borderId="9" xfId="0" applyFill="1" applyBorder="1" applyAlignment="1">
      <alignment horizontal="left" vertical="top"/>
    </xf>
    <xf numFmtId="0" fontId="6" fillId="2" borderId="11" xfId="0" applyFont="1" applyFill="1" applyBorder="1" applyAlignment="1">
      <alignment horizontal="left" vertical="top"/>
    </xf>
    <xf numFmtId="0" fontId="0" fillId="2" borderId="0" xfId="0" applyFill="1" applyBorder="1" applyAlignment="1">
      <alignment horizontal="left" vertical="top"/>
    </xf>
    <xf numFmtId="0" fontId="5" fillId="2" borderId="0" xfId="0" applyFont="1" applyFill="1" applyBorder="1" applyAlignment="1">
      <alignment horizontal="left" vertical="top"/>
    </xf>
    <xf numFmtId="0" fontId="5" fillId="2" borderId="12" xfId="0" applyFont="1" applyFill="1" applyBorder="1" applyAlignment="1">
      <alignment horizontal="left" vertical="top"/>
    </xf>
    <xf numFmtId="0" fontId="5" fillId="2" borderId="6" xfId="0" applyFont="1" applyFill="1" applyBorder="1" applyAlignment="1">
      <alignment horizontal="left" vertical="top"/>
    </xf>
    <xf numFmtId="0" fontId="0" fillId="2" borderId="24" xfId="0" applyFill="1" applyBorder="1" applyAlignment="1">
      <alignment horizontal="left" vertical="top"/>
    </xf>
    <xf numFmtId="0" fontId="9" fillId="2" borderId="9" xfId="0" applyFont="1" applyFill="1" applyBorder="1" applyAlignment="1">
      <alignment horizontal="left" vertical="top"/>
    </xf>
    <xf numFmtId="0" fontId="0" fillId="2" borderId="10" xfId="0" applyFill="1" applyBorder="1" applyAlignment="1">
      <alignment horizontal="left" vertical="top"/>
    </xf>
    <xf numFmtId="0" fontId="9" fillId="2" borderId="0" xfId="0" applyFont="1" applyFill="1" applyBorder="1" applyAlignment="1">
      <alignment horizontal="left" vertical="top"/>
    </xf>
    <xf numFmtId="0" fontId="10" fillId="2" borderId="12" xfId="0" applyFont="1" applyFill="1" applyBorder="1" applyAlignment="1">
      <alignment horizontal="left" vertical="top"/>
    </xf>
    <xf numFmtId="0" fontId="2" fillId="2" borderId="13" xfId="0" applyFont="1" applyFill="1" applyBorder="1" applyAlignment="1">
      <alignment horizontal="left" vertical="top"/>
    </xf>
    <xf numFmtId="0" fontId="0" fillId="2" borderId="14" xfId="0" applyFill="1" applyBorder="1" applyAlignment="1">
      <alignment horizontal="left" vertical="top"/>
    </xf>
    <xf numFmtId="0" fontId="5" fillId="2" borderId="16" xfId="0" applyFont="1" applyFill="1" applyBorder="1" applyAlignment="1">
      <alignment horizontal="left" vertical="top"/>
    </xf>
    <xf numFmtId="0" fontId="4" fillId="2" borderId="16" xfId="0" applyFont="1" applyFill="1" applyBorder="1" applyAlignment="1">
      <alignment horizontal="left" vertical="top"/>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4"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 fillId="2" borderId="23" xfId="0" applyFont="1" applyFill="1" applyBorder="1" applyAlignment="1">
      <alignment horizontal="left" vertical="center"/>
    </xf>
    <xf numFmtId="0" fontId="0" fillId="2" borderId="7" xfId="0" applyFill="1" applyBorder="1" applyAlignment="1">
      <alignment horizontal="left" vertical="top"/>
    </xf>
    <xf numFmtId="0" fontId="0" fillId="2" borderId="18" xfId="0" applyFill="1" applyBorder="1" applyAlignment="1">
      <alignment horizontal="left" vertical="top"/>
    </xf>
    <xf numFmtId="0" fontId="2" fillId="2" borderId="11" xfId="0" applyFont="1" applyFill="1" applyBorder="1" applyAlignment="1">
      <alignment horizontal="left" vertical="top"/>
    </xf>
    <xf numFmtId="0" fontId="0" fillId="2" borderId="12" xfId="0" applyFill="1" applyBorder="1" applyAlignment="1">
      <alignment horizontal="left" vertical="top"/>
    </xf>
    <xf numFmtId="0" fontId="11" fillId="2" borderId="11"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2" xfId="0" applyFill="1" applyBorder="1" applyAlignment="1">
      <alignment horizontal="left" vertical="top" wrapText="1"/>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2" fillId="2" borderId="11" xfId="0" applyFont="1" applyFill="1" applyBorder="1" applyAlignment="1">
      <alignment horizontal="left" vertical="top" wrapText="1"/>
    </xf>
    <xf numFmtId="0" fontId="7" fillId="2" borderId="11" xfId="0" applyFont="1" applyFill="1" applyBorder="1" applyAlignment="1">
      <alignment horizontal="left" vertical="top"/>
    </xf>
    <xf numFmtId="0" fontId="7" fillId="2" borderId="0" xfId="0" applyFont="1" applyFill="1" applyBorder="1" applyAlignment="1">
      <alignment horizontal="left" vertical="top"/>
    </xf>
    <xf numFmtId="0" fontId="16" fillId="2" borderId="27" xfId="0" applyFont="1" applyFill="1" applyBorder="1" applyAlignment="1">
      <alignment horizontal="left" vertical="center" wrapText="1" indent="2"/>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abSelected="1" zoomScale="110" zoomScaleNormal="110" workbookViewId="0">
      <selection activeCell="A47" sqref="A47"/>
    </sheetView>
  </sheetViews>
  <sheetFormatPr defaultRowHeight="12.75" x14ac:dyDescent="0.2"/>
  <cols>
    <col min="1" max="1" width="76.6640625" customWidth="1"/>
    <col min="2" max="2" width="6.1640625" customWidth="1"/>
    <col min="3" max="3" width="13.83203125" customWidth="1"/>
    <col min="4" max="4" width="14" customWidth="1"/>
    <col min="5" max="6" width="14.1640625" customWidth="1"/>
  </cols>
  <sheetData>
    <row r="1" spans="1:6" ht="12" customHeight="1" x14ac:dyDescent="0.2">
      <c r="A1" s="49" t="s">
        <v>34</v>
      </c>
      <c r="B1" s="50"/>
      <c r="C1" s="50"/>
      <c r="D1" s="50"/>
      <c r="E1" s="57" t="s">
        <v>35</v>
      </c>
      <c r="F1" s="58"/>
    </row>
    <row r="2" spans="1:6" ht="12" customHeight="1" x14ac:dyDescent="0.2">
      <c r="A2" s="51" t="s">
        <v>36</v>
      </c>
      <c r="B2" s="52"/>
      <c r="C2" s="52"/>
      <c r="D2" s="52"/>
      <c r="E2" s="59" t="s">
        <v>37</v>
      </c>
      <c r="F2" s="60"/>
    </row>
    <row r="3" spans="1:6" ht="17.25" customHeight="1" x14ac:dyDescent="0.2">
      <c r="A3" s="18" t="s">
        <v>82</v>
      </c>
      <c r="B3" s="7"/>
      <c r="C3" s="7"/>
      <c r="D3" s="7"/>
      <c r="E3" s="59" t="s">
        <v>82</v>
      </c>
      <c r="F3" s="60"/>
    </row>
    <row r="4" spans="1:6" x14ac:dyDescent="0.2">
      <c r="A4" s="37" t="s">
        <v>88</v>
      </c>
      <c r="B4" s="7"/>
      <c r="C4" s="7"/>
      <c r="D4" s="7"/>
      <c r="E4" s="8" t="s">
        <v>38</v>
      </c>
      <c r="F4" s="19"/>
    </row>
    <row r="5" spans="1:6" x14ac:dyDescent="0.2">
      <c r="A5" s="37" t="s">
        <v>89</v>
      </c>
      <c r="B5" s="25"/>
      <c r="C5" s="53" t="s">
        <v>83</v>
      </c>
      <c r="D5" s="53"/>
      <c r="E5" s="53"/>
      <c r="F5" s="54"/>
    </row>
    <row r="6" spans="1:6" x14ac:dyDescent="0.2">
      <c r="A6" s="37" t="s">
        <v>90</v>
      </c>
      <c r="B6" s="7"/>
      <c r="C6" s="7" t="s">
        <v>84</v>
      </c>
      <c r="D6" s="7" t="s">
        <v>85</v>
      </c>
      <c r="E6" s="55" t="s">
        <v>86</v>
      </c>
      <c r="F6" s="56"/>
    </row>
    <row r="7" spans="1:6" ht="12" customHeight="1" x14ac:dyDescent="0.2">
      <c r="A7" s="42" t="s">
        <v>1</v>
      </c>
      <c r="B7" s="44" t="s">
        <v>2</v>
      </c>
      <c r="C7" s="46" t="s">
        <v>3</v>
      </c>
      <c r="D7" s="47"/>
      <c r="E7" s="46" t="s">
        <v>4</v>
      </c>
      <c r="F7" s="48"/>
    </row>
    <row r="8" spans="1:6" ht="20.25" customHeight="1" x14ac:dyDescent="0.2">
      <c r="A8" s="43"/>
      <c r="B8" s="45"/>
      <c r="C8" s="2" t="s">
        <v>5</v>
      </c>
      <c r="D8" s="2" t="s">
        <v>6</v>
      </c>
      <c r="E8" s="2" t="s">
        <v>7</v>
      </c>
      <c r="F8" s="13" t="s">
        <v>8</v>
      </c>
    </row>
    <row r="9" spans="1:6" ht="18.75" customHeight="1" x14ac:dyDescent="0.15">
      <c r="A9" s="14" t="s">
        <v>39</v>
      </c>
      <c r="B9" s="10">
        <v>1</v>
      </c>
      <c r="C9" s="30">
        <v>398431</v>
      </c>
      <c r="D9" s="30">
        <v>348693</v>
      </c>
      <c r="E9" s="30">
        <v>398431</v>
      </c>
      <c r="F9" s="30">
        <v>348693</v>
      </c>
    </row>
    <row r="10" spans="1:6" ht="12" customHeight="1" x14ac:dyDescent="0.15">
      <c r="A10" s="14" t="s">
        <v>9</v>
      </c>
      <c r="B10" s="10">
        <v>2</v>
      </c>
      <c r="C10" s="30"/>
      <c r="D10" s="30"/>
      <c r="E10" s="30"/>
      <c r="F10" s="30"/>
    </row>
    <row r="11" spans="1:6" ht="12" customHeight="1" x14ac:dyDescent="0.15">
      <c r="A11" s="14" t="s">
        <v>10</v>
      </c>
      <c r="B11" s="10">
        <v>3</v>
      </c>
      <c r="C11" s="30"/>
      <c r="D11" s="30"/>
      <c r="E11" s="30"/>
      <c r="F11" s="30"/>
    </row>
    <row r="12" spans="1:6" ht="12" customHeight="1" x14ac:dyDescent="0.15">
      <c r="A12" s="14" t="s">
        <v>11</v>
      </c>
      <c r="B12" s="10">
        <v>4</v>
      </c>
      <c r="C12" s="30">
        <v>9752</v>
      </c>
      <c r="D12" s="30">
        <v>15321</v>
      </c>
      <c r="E12" s="30">
        <v>9752</v>
      </c>
      <c r="F12" s="30">
        <v>15321</v>
      </c>
    </row>
    <row r="13" spans="1:6" ht="12" customHeight="1" x14ac:dyDescent="0.15">
      <c r="A13" s="14" t="s">
        <v>12</v>
      </c>
      <c r="B13" s="10">
        <v>5</v>
      </c>
      <c r="C13" s="30"/>
      <c r="D13" s="30"/>
      <c r="E13" s="3"/>
      <c r="F13" s="15"/>
    </row>
    <row r="14" spans="1:6" ht="12" customHeight="1" x14ac:dyDescent="0.15">
      <c r="A14" s="14" t="s">
        <v>13</v>
      </c>
      <c r="B14" s="10">
        <v>6</v>
      </c>
      <c r="C14" s="41">
        <f>SUM(C9:C13)</f>
        <v>408183</v>
      </c>
      <c r="D14" s="41">
        <f>SUM(D9:D13)</f>
        <v>364014</v>
      </c>
      <c r="E14" s="41">
        <f t="shared" ref="E14:F14" si="0">SUM(E9:E13)</f>
        <v>408183</v>
      </c>
      <c r="F14" s="30">
        <f t="shared" si="0"/>
        <v>364014</v>
      </c>
    </row>
    <row r="15" spans="1:6" ht="18.75" customHeight="1" x14ac:dyDescent="0.15">
      <c r="A15" s="20" t="s">
        <v>40</v>
      </c>
      <c r="B15" s="10">
        <v>7</v>
      </c>
      <c r="C15" s="41">
        <v>30922</v>
      </c>
      <c r="D15" s="41">
        <v>29692</v>
      </c>
      <c r="E15" s="41">
        <v>30922</v>
      </c>
      <c r="F15" s="30">
        <v>29692</v>
      </c>
    </row>
    <row r="16" spans="1:6" ht="12" customHeight="1" x14ac:dyDescent="0.15">
      <c r="A16" s="20" t="s">
        <v>77</v>
      </c>
      <c r="B16" s="10">
        <v>8</v>
      </c>
      <c r="C16" s="41">
        <v>39384</v>
      </c>
      <c r="D16" s="41">
        <v>46138</v>
      </c>
      <c r="E16" s="41">
        <v>39384</v>
      </c>
      <c r="F16" s="30">
        <v>46138</v>
      </c>
    </row>
    <row r="17" spans="1:6" ht="12" customHeight="1" x14ac:dyDescent="0.15">
      <c r="A17" s="20" t="s">
        <v>78</v>
      </c>
      <c r="B17" s="10">
        <v>9</v>
      </c>
      <c r="C17" s="41">
        <f>C15+C16</f>
        <v>70306</v>
      </c>
      <c r="D17" s="41">
        <f>D15+D16</f>
        <v>75830</v>
      </c>
      <c r="E17" s="41">
        <f>E15+E16</f>
        <v>70306</v>
      </c>
      <c r="F17" s="30">
        <f>F15+F16</f>
        <v>75830</v>
      </c>
    </row>
    <row r="18" spans="1:6" ht="12" customHeight="1" x14ac:dyDescent="0.15">
      <c r="A18" s="14" t="s">
        <v>14</v>
      </c>
      <c r="B18" s="10">
        <v>10</v>
      </c>
      <c r="C18" s="41">
        <v>9548</v>
      </c>
      <c r="D18" s="41">
        <v>7967</v>
      </c>
      <c r="E18" s="41">
        <v>9548</v>
      </c>
      <c r="F18" s="30">
        <v>7967</v>
      </c>
    </row>
    <row r="19" spans="1:6" ht="12" customHeight="1" x14ac:dyDescent="0.15">
      <c r="A19" s="14" t="s">
        <v>15</v>
      </c>
      <c r="B19" s="10">
        <v>11</v>
      </c>
      <c r="C19" s="41">
        <v>16019</v>
      </c>
      <c r="D19" s="41">
        <v>24821</v>
      </c>
      <c r="E19" s="41">
        <v>16019</v>
      </c>
      <c r="F19" s="30">
        <v>24821</v>
      </c>
    </row>
    <row r="20" spans="1:6" ht="12" customHeight="1" x14ac:dyDescent="0.15">
      <c r="A20" s="14" t="s">
        <v>16</v>
      </c>
      <c r="B20" s="10">
        <v>12</v>
      </c>
      <c r="C20" s="41">
        <f>C18+C19</f>
        <v>25567</v>
      </c>
      <c r="D20" s="41">
        <f>D18+D19</f>
        <v>32788</v>
      </c>
      <c r="E20" s="41">
        <f>E18+E19</f>
        <v>25567</v>
      </c>
      <c r="F20" s="30">
        <f>F18+F19</f>
        <v>32788</v>
      </c>
    </row>
    <row r="21" spans="1:6" ht="12" customHeight="1" x14ac:dyDescent="0.15">
      <c r="A21" s="14" t="s">
        <v>17</v>
      </c>
      <c r="B21" s="10">
        <v>13</v>
      </c>
      <c r="C21" s="41">
        <v>104343</v>
      </c>
      <c r="D21" s="41">
        <v>111069</v>
      </c>
      <c r="E21" s="41">
        <v>104343</v>
      </c>
      <c r="F21" s="30">
        <v>111069</v>
      </c>
    </row>
    <row r="22" spans="1:6" ht="12" customHeight="1" x14ac:dyDescent="0.15">
      <c r="A22" s="14" t="s">
        <v>18</v>
      </c>
      <c r="B22" s="10">
        <v>14</v>
      </c>
      <c r="C22" s="41">
        <v>9829</v>
      </c>
      <c r="D22" s="41">
        <v>5992</v>
      </c>
      <c r="E22" s="41">
        <v>9829</v>
      </c>
      <c r="F22" s="30">
        <v>5992</v>
      </c>
    </row>
    <row r="23" spans="1:6" ht="12" customHeight="1" x14ac:dyDescent="0.15">
      <c r="A23" s="14" t="s">
        <v>19</v>
      </c>
      <c r="B23" s="10">
        <v>15</v>
      </c>
      <c r="C23" s="41">
        <v>40901</v>
      </c>
      <c r="D23" s="41">
        <v>47135</v>
      </c>
      <c r="E23" s="41">
        <v>40901</v>
      </c>
      <c r="F23" s="30">
        <v>47135</v>
      </c>
    </row>
    <row r="24" spans="1:6" ht="12" customHeight="1" x14ac:dyDescent="0.15">
      <c r="A24" s="14" t="s">
        <v>20</v>
      </c>
      <c r="B24" s="10">
        <v>16</v>
      </c>
      <c r="C24" s="41">
        <v>250946</v>
      </c>
      <c r="D24" s="41">
        <f>D17+D20+D21+D22+D23</f>
        <v>272814</v>
      </c>
      <c r="E24" s="41">
        <v>250946</v>
      </c>
      <c r="F24" s="30">
        <f t="shared" ref="F24" si="1">F17+F20+F21+F22+F23</f>
        <v>272814</v>
      </c>
    </row>
    <row r="25" spans="1:6" ht="21" customHeight="1" x14ac:dyDescent="0.15">
      <c r="A25" s="21" t="s">
        <v>41</v>
      </c>
      <c r="B25" s="10">
        <v>17</v>
      </c>
      <c r="C25" s="41">
        <f>C14-C24</f>
        <v>157237</v>
      </c>
      <c r="D25" s="41">
        <f t="shared" ref="D25:F25" si="2">D14-D24</f>
        <v>91200</v>
      </c>
      <c r="E25" s="41">
        <f t="shared" si="2"/>
        <v>157237</v>
      </c>
      <c r="F25" s="30">
        <f t="shared" si="2"/>
        <v>91200</v>
      </c>
    </row>
    <row r="26" spans="1:6" ht="12" customHeight="1" x14ac:dyDescent="0.15">
      <c r="A26" s="14" t="s">
        <v>21</v>
      </c>
      <c r="B26" s="10">
        <v>18</v>
      </c>
      <c r="C26" s="30">
        <v>5405</v>
      </c>
      <c r="D26" s="30">
        <v>5045</v>
      </c>
      <c r="E26" s="30">
        <v>5405</v>
      </c>
      <c r="F26" s="30">
        <v>5045</v>
      </c>
    </row>
    <row r="27" spans="1:6" ht="12" customHeight="1" x14ac:dyDescent="0.15">
      <c r="A27" s="14" t="s">
        <v>22</v>
      </c>
      <c r="B27" s="10">
        <v>19</v>
      </c>
      <c r="C27" s="30">
        <v>1960</v>
      </c>
      <c r="D27" s="30">
        <v>1960</v>
      </c>
      <c r="E27" s="30">
        <v>1960</v>
      </c>
      <c r="F27" s="30">
        <v>1960</v>
      </c>
    </row>
    <row r="28" spans="1:6" ht="12" customHeight="1" x14ac:dyDescent="0.15">
      <c r="A28" s="14" t="s">
        <v>23</v>
      </c>
      <c r="B28" s="10">
        <v>20</v>
      </c>
      <c r="C28" s="30">
        <v>544</v>
      </c>
      <c r="D28" s="30">
        <v>-658</v>
      </c>
      <c r="E28" s="30">
        <v>544</v>
      </c>
      <c r="F28" s="30">
        <v>-658</v>
      </c>
    </row>
    <row r="29" spans="1:6" ht="12" customHeight="1" x14ac:dyDescent="0.15">
      <c r="A29" s="14" t="s">
        <v>24</v>
      </c>
      <c r="B29" s="10">
        <v>21</v>
      </c>
      <c r="C29" s="30">
        <f>C27+C28</f>
        <v>2504</v>
      </c>
      <c r="D29" s="30">
        <f t="shared" ref="D29:F29" si="3">D27+D28</f>
        <v>1302</v>
      </c>
      <c r="E29" s="30">
        <f t="shared" si="3"/>
        <v>2504</v>
      </c>
      <c r="F29" s="30">
        <f t="shared" si="3"/>
        <v>1302</v>
      </c>
    </row>
    <row r="30" spans="1:6" ht="12.75" customHeight="1" x14ac:dyDescent="0.15">
      <c r="A30" s="20" t="s">
        <v>44</v>
      </c>
      <c r="B30" s="10">
        <v>22</v>
      </c>
      <c r="C30" s="30">
        <v>1786</v>
      </c>
      <c r="D30" s="30">
        <v>1489</v>
      </c>
      <c r="E30" s="30">
        <v>1786</v>
      </c>
      <c r="F30" s="30">
        <v>1489</v>
      </c>
    </row>
    <row r="31" spans="1:6" ht="12" customHeight="1" x14ac:dyDescent="0.15">
      <c r="A31" s="14" t="s">
        <v>25</v>
      </c>
      <c r="B31" s="10">
        <v>23</v>
      </c>
      <c r="C31" s="30">
        <f>C25+C26+C29-C30</f>
        <v>163360</v>
      </c>
      <c r="D31" s="30">
        <f t="shared" ref="D31:F31" si="4">D25+D26+D29-D30</f>
        <v>96058</v>
      </c>
      <c r="E31" s="30">
        <f t="shared" si="4"/>
        <v>163360</v>
      </c>
      <c r="F31" s="30">
        <f t="shared" si="4"/>
        <v>96058</v>
      </c>
    </row>
    <row r="32" spans="1:6" ht="18.75" customHeight="1" x14ac:dyDescent="0.15">
      <c r="A32" s="20" t="s">
        <v>42</v>
      </c>
      <c r="B32" s="10">
        <v>24</v>
      </c>
      <c r="C32" s="30">
        <v>17492</v>
      </c>
      <c r="D32" s="30">
        <v>20174</v>
      </c>
      <c r="E32" s="30">
        <v>17492</v>
      </c>
      <c r="F32" s="30">
        <v>20174</v>
      </c>
    </row>
    <row r="33" spans="1:6" ht="12" customHeight="1" x14ac:dyDescent="0.15">
      <c r="A33" s="14" t="s">
        <v>26</v>
      </c>
      <c r="B33" s="10">
        <v>25</v>
      </c>
      <c r="C33" s="30">
        <v>14</v>
      </c>
      <c r="D33" s="32">
        <v>0</v>
      </c>
      <c r="E33" s="30">
        <v>14</v>
      </c>
      <c r="F33" s="32">
        <v>0</v>
      </c>
    </row>
    <row r="34" spans="1:6" ht="12" customHeight="1" x14ac:dyDescent="0.15">
      <c r="A34" s="14" t="s">
        <v>27</v>
      </c>
      <c r="B34" s="10">
        <v>26</v>
      </c>
      <c r="C34" s="32">
        <v>0</v>
      </c>
      <c r="D34" s="32">
        <v>0</v>
      </c>
      <c r="E34" s="32">
        <v>0</v>
      </c>
      <c r="F34" s="32">
        <v>0</v>
      </c>
    </row>
    <row r="35" spans="1:6" ht="12" customHeight="1" x14ac:dyDescent="0.15">
      <c r="A35" s="14" t="s">
        <v>28</v>
      </c>
      <c r="B35" s="10">
        <v>27</v>
      </c>
      <c r="C35" s="30">
        <f>C32+C33+C34</f>
        <v>17506</v>
      </c>
      <c r="D35" s="30">
        <f t="shared" ref="D35:F35" si="5">D32+D33+D34</f>
        <v>20174</v>
      </c>
      <c r="E35" s="30">
        <f t="shared" si="5"/>
        <v>17506</v>
      </c>
      <c r="F35" s="30">
        <f t="shared" si="5"/>
        <v>20174</v>
      </c>
    </row>
    <row r="36" spans="1:6" ht="19.5" customHeight="1" x14ac:dyDescent="0.15">
      <c r="A36" s="14" t="s">
        <v>43</v>
      </c>
      <c r="B36" s="9">
        <v>28</v>
      </c>
      <c r="C36" s="30">
        <f>C31-C35</f>
        <v>145854</v>
      </c>
      <c r="D36" s="30">
        <f t="shared" ref="D36:F36" si="6">D31-D35</f>
        <v>75884</v>
      </c>
      <c r="E36" s="30">
        <f t="shared" si="6"/>
        <v>145854</v>
      </c>
      <c r="F36" s="30">
        <f t="shared" si="6"/>
        <v>75884</v>
      </c>
    </row>
    <row r="37" spans="1:6" ht="12" customHeight="1" x14ac:dyDescent="0.15">
      <c r="A37" s="14" t="s">
        <v>29</v>
      </c>
      <c r="B37" s="10">
        <v>29</v>
      </c>
      <c r="C37" s="32">
        <v>0</v>
      </c>
      <c r="D37" s="32">
        <v>0</v>
      </c>
      <c r="E37" s="32">
        <v>0</v>
      </c>
      <c r="F37" s="32">
        <v>0</v>
      </c>
    </row>
    <row r="38" spans="1:6" ht="12" customHeight="1" x14ac:dyDescent="0.15">
      <c r="A38" s="14" t="s">
        <v>30</v>
      </c>
      <c r="B38" s="10">
        <v>30</v>
      </c>
      <c r="C38" s="32">
        <f>C36+C37</f>
        <v>145854</v>
      </c>
      <c r="D38" s="32">
        <f t="shared" ref="D38:F38" si="7">D36+D37</f>
        <v>75884</v>
      </c>
      <c r="E38" s="32">
        <f t="shared" si="7"/>
        <v>145854</v>
      </c>
      <c r="F38" s="32">
        <f t="shared" si="7"/>
        <v>75884</v>
      </c>
    </row>
    <row r="39" spans="1:6" ht="12" customHeight="1" x14ac:dyDescent="0.15">
      <c r="A39" s="14" t="s">
        <v>31</v>
      </c>
      <c r="B39" s="10">
        <v>31</v>
      </c>
      <c r="C39" s="30">
        <v>28432</v>
      </c>
      <c r="D39" s="30">
        <v>16770</v>
      </c>
      <c r="E39" s="30">
        <v>28432</v>
      </c>
      <c r="F39" s="30">
        <v>16770</v>
      </c>
    </row>
    <row r="40" spans="1:6" ht="12" customHeight="1" x14ac:dyDescent="0.15">
      <c r="A40" s="14" t="s">
        <v>32</v>
      </c>
      <c r="B40" s="10">
        <v>32</v>
      </c>
      <c r="C40" s="30">
        <v>7943</v>
      </c>
      <c r="D40" s="30">
        <v>3536</v>
      </c>
      <c r="E40" s="30">
        <v>7943</v>
      </c>
      <c r="F40" s="30">
        <v>3536</v>
      </c>
    </row>
    <row r="41" spans="1:6" ht="12" customHeight="1" x14ac:dyDescent="0.15">
      <c r="A41" s="22" t="s">
        <v>33</v>
      </c>
      <c r="B41" s="23">
        <v>33</v>
      </c>
      <c r="C41" s="31">
        <f>C38-C39-C40</f>
        <v>109479</v>
      </c>
      <c r="D41" s="31">
        <f t="shared" ref="D41:F41" si="8">D38-D39-D40</f>
        <v>55578</v>
      </c>
      <c r="E41" s="31">
        <f t="shared" si="8"/>
        <v>109479</v>
      </c>
      <c r="F41" s="31">
        <f t="shared" si="8"/>
        <v>55578</v>
      </c>
    </row>
    <row r="42" spans="1:6" ht="17.100000000000001" customHeight="1" x14ac:dyDescent="0.2"/>
    <row r="43" spans="1:6" ht="6.95" customHeight="1" x14ac:dyDescent="0.2"/>
    <row r="44" spans="1:6" ht="6.95" customHeight="1" x14ac:dyDescent="0.2"/>
    <row r="45" spans="1:6" ht="6.95" customHeight="1" x14ac:dyDescent="0.2"/>
    <row r="46" spans="1:6" ht="6.95" customHeight="1" x14ac:dyDescent="0.2"/>
    <row r="47" spans="1:6" ht="6.95" customHeight="1" x14ac:dyDescent="0.2"/>
    <row r="48" spans="1:6" ht="6.95" customHeight="1" x14ac:dyDescent="0.2"/>
    <row r="49" ht="6.95" customHeight="1" x14ac:dyDescent="0.2"/>
    <row r="50" ht="6.95" customHeight="1" x14ac:dyDescent="0.2"/>
    <row r="51" ht="6.95" customHeight="1" x14ac:dyDescent="0.2"/>
    <row r="52" ht="6.95" customHeight="1" x14ac:dyDescent="0.2"/>
    <row r="53" ht="6.95" customHeight="1" x14ac:dyDescent="0.2"/>
    <row r="54" ht="8.1" customHeight="1" x14ac:dyDescent="0.2"/>
    <row r="55" ht="17.100000000000001" customHeight="1" x14ac:dyDescent="0.2"/>
    <row r="56" ht="6.95" customHeight="1" x14ac:dyDescent="0.2"/>
    <row r="57" ht="6.95" customHeight="1" x14ac:dyDescent="0.2"/>
    <row r="58" ht="6.95" customHeight="1" x14ac:dyDescent="0.2"/>
    <row r="59" ht="6.95" customHeight="1" x14ac:dyDescent="0.2"/>
    <row r="60" ht="6.95" customHeight="1" x14ac:dyDescent="0.2"/>
    <row r="61" ht="6.95" customHeight="1" x14ac:dyDescent="0.2"/>
    <row r="62" ht="6.95" customHeight="1" x14ac:dyDescent="0.2"/>
    <row r="63" ht="6.95" customHeight="1" x14ac:dyDescent="0.2"/>
    <row r="64" ht="8.1" customHeight="1" x14ac:dyDescent="0.2"/>
    <row r="65" ht="8.1" customHeight="1" x14ac:dyDescent="0.2"/>
    <row r="66" ht="8.1" customHeight="1" x14ac:dyDescent="0.2"/>
    <row r="67" ht="8.1" customHeight="1" x14ac:dyDescent="0.2"/>
    <row r="68" ht="8.1" customHeight="1" x14ac:dyDescent="0.2"/>
    <row r="69" ht="6.95" customHeight="1" x14ac:dyDescent="0.2"/>
    <row r="70" ht="6.95" customHeight="1" x14ac:dyDescent="0.2"/>
    <row r="71" ht="6.95" customHeight="1" x14ac:dyDescent="0.2"/>
    <row r="72" ht="6.95" customHeight="1" x14ac:dyDescent="0.2"/>
    <row r="73" ht="6.95" customHeight="1" x14ac:dyDescent="0.2"/>
    <row r="74" ht="6.95" customHeight="1" x14ac:dyDescent="0.2"/>
  </sheetData>
  <mergeCells count="11">
    <mergeCell ref="A7:A8"/>
    <mergeCell ref="B7:B8"/>
    <mergeCell ref="C7:D7"/>
    <mergeCell ref="E7:F7"/>
    <mergeCell ref="A1:D1"/>
    <mergeCell ref="A2:D2"/>
    <mergeCell ref="C5:F5"/>
    <mergeCell ref="E6:F6"/>
    <mergeCell ref="E1:F1"/>
    <mergeCell ref="E2:F2"/>
    <mergeCell ref="E3:F3"/>
  </mergeCells>
  <pageMargins left="0.45" right="0.4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workbookViewId="0">
      <selection activeCell="A2" sqref="A2"/>
    </sheetView>
  </sheetViews>
  <sheetFormatPr defaultRowHeight="12.75" x14ac:dyDescent="0.2"/>
  <cols>
    <col min="1" max="1" width="62.1640625" customWidth="1"/>
    <col min="3" max="3" width="14.5" customWidth="1"/>
    <col min="4" max="4" width="15.6640625" customWidth="1"/>
    <col min="5" max="6" width="16.33203125" customWidth="1"/>
  </cols>
  <sheetData>
    <row r="1" spans="1:10" s="1" customFormat="1" ht="16.5" customHeight="1" x14ac:dyDescent="0.2">
      <c r="A1" s="11" t="s">
        <v>95</v>
      </c>
      <c r="B1" s="63"/>
      <c r="C1" s="64"/>
      <c r="D1" s="63"/>
      <c r="E1" s="64"/>
      <c r="F1" s="12" t="s">
        <v>45</v>
      </c>
    </row>
    <row r="2" spans="1:10" s="1" customFormat="1" ht="36" customHeight="1" x14ac:dyDescent="0.2">
      <c r="A2" s="85" t="s">
        <v>87</v>
      </c>
      <c r="D2" s="39" t="s">
        <v>96</v>
      </c>
      <c r="E2" s="40" t="s">
        <v>85</v>
      </c>
      <c r="F2" s="38"/>
    </row>
    <row r="3" spans="1:10" s="1" customFormat="1" ht="12" customHeight="1" x14ac:dyDescent="0.2">
      <c r="A3" s="42" t="s">
        <v>49</v>
      </c>
      <c r="B3" s="65" t="s">
        <v>50</v>
      </c>
      <c r="C3" s="67"/>
      <c r="D3" s="68"/>
      <c r="E3" s="69" t="s">
        <v>51</v>
      </c>
      <c r="F3" s="70"/>
    </row>
    <row r="4" spans="1:10" s="1" customFormat="1" ht="12" customHeight="1" x14ac:dyDescent="0.2">
      <c r="A4" s="43"/>
      <c r="B4" s="66"/>
      <c r="C4" s="2" t="s">
        <v>52</v>
      </c>
      <c r="D4" s="2" t="s">
        <v>53</v>
      </c>
      <c r="E4" s="2" t="s">
        <v>54</v>
      </c>
      <c r="F4" s="13" t="s">
        <v>55</v>
      </c>
    </row>
    <row r="5" spans="1:10" s="1" customFormat="1" ht="18" customHeight="1" x14ac:dyDescent="0.15">
      <c r="A5" s="14" t="s">
        <v>56</v>
      </c>
      <c r="B5" s="4">
        <v>34</v>
      </c>
      <c r="C5" s="30">
        <f>'Form RE&amp;I Page 1'!C41</f>
        <v>109479</v>
      </c>
      <c r="D5" s="30">
        <f>'Form RE&amp;I Page 1'!D41</f>
        <v>55578</v>
      </c>
      <c r="E5" s="30">
        <f>'Form RE&amp;I Page 1'!E41</f>
        <v>109479</v>
      </c>
      <c r="F5" s="30">
        <f>'Form RE&amp;I Page 1'!F41</f>
        <v>55578</v>
      </c>
    </row>
    <row r="6" spans="1:10" s="1" customFormat="1" ht="21" customHeight="1" x14ac:dyDescent="0.15">
      <c r="A6" s="14" t="s">
        <v>57</v>
      </c>
      <c r="B6" s="4">
        <v>35</v>
      </c>
      <c r="C6" s="30"/>
      <c r="D6" s="30"/>
      <c r="E6" s="30"/>
      <c r="F6" s="30"/>
    </row>
    <row r="7" spans="1:10" s="1" customFormat="1" ht="12" customHeight="1" x14ac:dyDescent="0.15">
      <c r="A7" s="14" t="s">
        <v>58</v>
      </c>
      <c r="B7" s="4">
        <v>36</v>
      </c>
      <c r="C7" s="30">
        <f>C5+C6</f>
        <v>109479</v>
      </c>
      <c r="D7" s="30">
        <f t="shared" ref="D7:F7" si="0">D5+D6</f>
        <v>55578</v>
      </c>
      <c r="E7" s="30">
        <f t="shared" si="0"/>
        <v>109479</v>
      </c>
      <c r="F7" s="30">
        <f t="shared" si="0"/>
        <v>55578</v>
      </c>
    </row>
    <row r="8" spans="1:10" s="1" customFormat="1" ht="12" customHeight="1" x14ac:dyDescent="0.15">
      <c r="A8" s="14" t="s">
        <v>59</v>
      </c>
      <c r="B8" s="4">
        <v>37</v>
      </c>
      <c r="C8" s="32">
        <v>0</v>
      </c>
      <c r="D8" s="32">
        <v>0</v>
      </c>
      <c r="E8" s="32">
        <v>0</v>
      </c>
      <c r="F8" s="32">
        <v>0</v>
      </c>
    </row>
    <row r="9" spans="1:10" s="1" customFormat="1" ht="12" customHeight="1" x14ac:dyDescent="0.15">
      <c r="A9" s="14" t="s">
        <v>60</v>
      </c>
      <c r="B9" s="4">
        <v>38</v>
      </c>
      <c r="C9" s="32">
        <v>0</v>
      </c>
      <c r="D9" s="32">
        <v>0</v>
      </c>
      <c r="E9" s="32">
        <v>0</v>
      </c>
      <c r="F9" s="32">
        <v>0</v>
      </c>
    </row>
    <row r="10" spans="1:10" s="1" customFormat="1" ht="12" customHeight="1" x14ac:dyDescent="0.15">
      <c r="A10" s="14" t="s">
        <v>61</v>
      </c>
      <c r="B10" s="4">
        <v>39</v>
      </c>
      <c r="C10" s="32">
        <v>0</v>
      </c>
      <c r="D10" s="32">
        <v>0</v>
      </c>
      <c r="E10" s="32">
        <v>0</v>
      </c>
      <c r="F10" s="32">
        <v>0</v>
      </c>
    </row>
    <row r="11" spans="1:10" s="1" customFormat="1" ht="12" customHeight="1" x14ac:dyDescent="0.15">
      <c r="A11" s="14" t="s">
        <v>62</v>
      </c>
      <c r="B11" s="4">
        <v>40</v>
      </c>
      <c r="C11" s="32">
        <v>0</v>
      </c>
      <c r="D11" s="32">
        <v>0</v>
      </c>
      <c r="E11" s="32">
        <v>0</v>
      </c>
      <c r="F11" s="32">
        <v>0</v>
      </c>
    </row>
    <row r="12" spans="1:10" s="1" customFormat="1" ht="12" customHeight="1" x14ac:dyDescent="0.15">
      <c r="A12" s="14" t="s">
        <v>63</v>
      </c>
      <c r="B12" s="4">
        <v>41</v>
      </c>
      <c r="C12" s="30">
        <f>SUM(C7:C11)</f>
        <v>109479</v>
      </c>
      <c r="D12" s="30">
        <f t="shared" ref="D12:F12" si="1">SUM(D7:D11)</f>
        <v>55578</v>
      </c>
      <c r="E12" s="30">
        <f t="shared" si="1"/>
        <v>109479</v>
      </c>
      <c r="F12" s="30">
        <f t="shared" si="1"/>
        <v>55578</v>
      </c>
    </row>
    <row r="13" spans="1:10" s="1" customFormat="1" ht="12" customHeight="1" x14ac:dyDescent="0.15">
      <c r="A13" s="16" t="s">
        <v>81</v>
      </c>
      <c r="B13" s="4">
        <v>42</v>
      </c>
      <c r="C13" s="32">
        <v>0</v>
      </c>
      <c r="D13" s="32">
        <v>0</v>
      </c>
      <c r="E13" s="32">
        <v>0</v>
      </c>
      <c r="F13" s="32">
        <v>0</v>
      </c>
    </row>
    <row r="14" spans="1:10" s="1" customFormat="1" ht="12" customHeight="1" x14ac:dyDescent="0.15">
      <c r="A14" s="16" t="s">
        <v>76</v>
      </c>
      <c r="B14" s="4">
        <v>43</v>
      </c>
      <c r="C14" s="30">
        <f>C12-C13</f>
        <v>109479</v>
      </c>
      <c r="D14" s="30">
        <f t="shared" ref="D14:F14" si="2">D12-D13</f>
        <v>55578</v>
      </c>
      <c r="E14" s="30">
        <f t="shared" si="2"/>
        <v>109479</v>
      </c>
      <c r="F14" s="30">
        <f t="shared" si="2"/>
        <v>55578</v>
      </c>
      <c r="G14" s="5"/>
      <c r="H14" s="5"/>
      <c r="I14" s="5"/>
      <c r="J14" s="5"/>
    </row>
    <row r="15" spans="1:10" s="1" customFormat="1" ht="12" customHeight="1" x14ac:dyDescent="0.15">
      <c r="A15" s="16" t="s">
        <v>74</v>
      </c>
      <c r="B15" s="4">
        <v>44</v>
      </c>
      <c r="C15" s="30">
        <v>52</v>
      </c>
      <c r="D15" s="30">
        <v>26</v>
      </c>
      <c r="E15" s="30">
        <v>52</v>
      </c>
      <c r="F15" s="30">
        <v>26</v>
      </c>
    </row>
    <row r="16" spans="1:10" s="1" customFormat="1" ht="12" customHeight="1" x14ac:dyDescent="0.15">
      <c r="A16" s="16" t="s">
        <v>75</v>
      </c>
      <c r="B16" s="4">
        <v>45</v>
      </c>
      <c r="C16" s="30">
        <v>52</v>
      </c>
      <c r="D16" s="30">
        <v>26</v>
      </c>
      <c r="E16" s="30">
        <v>52</v>
      </c>
      <c r="F16" s="30">
        <v>26</v>
      </c>
    </row>
    <row r="17" spans="1:17" s="1" customFormat="1" ht="12" customHeight="1" x14ac:dyDescent="0.15">
      <c r="A17" s="14" t="s">
        <v>64</v>
      </c>
      <c r="B17" s="4">
        <v>46</v>
      </c>
      <c r="C17" s="32">
        <v>0</v>
      </c>
      <c r="D17" s="32">
        <v>0</v>
      </c>
      <c r="E17" s="32">
        <v>0</v>
      </c>
      <c r="F17" s="32">
        <v>0</v>
      </c>
    </row>
    <row r="18" spans="1:17" s="1" customFormat="1" ht="12" customHeight="1" x14ac:dyDescent="0.15">
      <c r="A18" s="14" t="s">
        <v>65</v>
      </c>
      <c r="B18" s="4">
        <v>47</v>
      </c>
      <c r="C18" s="32">
        <v>0</v>
      </c>
      <c r="D18" s="32">
        <v>0</v>
      </c>
      <c r="E18" s="32">
        <v>0</v>
      </c>
      <c r="F18" s="32">
        <v>0</v>
      </c>
    </row>
    <row r="19" spans="1:17" s="1" customFormat="1" ht="12" customHeight="1" x14ac:dyDescent="0.15">
      <c r="A19" s="14" t="s">
        <v>66</v>
      </c>
      <c r="B19" s="4">
        <v>48</v>
      </c>
      <c r="C19" s="33">
        <f>'Form RE&amp;I Page 1'!C24/'Form RE&amp;I Page 1'!C14</f>
        <v>0.61478797500140869</v>
      </c>
      <c r="D19" s="33">
        <f>'Form RE&amp;I Page 1'!D24/'Form RE&amp;I Page 1'!D14</f>
        <v>0.74946018559725724</v>
      </c>
      <c r="E19" s="33">
        <f>'Form RE&amp;I Page 1'!E24/'Form RE&amp;I Page 1'!E14</f>
        <v>0.61478797500140869</v>
      </c>
      <c r="F19" s="33">
        <f>'Form RE&amp;I Page 1'!F24/'Form RE&amp;I Page 1'!F14</f>
        <v>0.74946018559725724</v>
      </c>
    </row>
    <row r="20" spans="1:17" s="1" customFormat="1" ht="12" customHeight="1" x14ac:dyDescent="0.15">
      <c r="A20" s="14" t="s">
        <v>67</v>
      </c>
      <c r="B20" s="4">
        <v>49</v>
      </c>
      <c r="C20" s="33">
        <f>('Form RE&amp;I Page 1'!C17+'Form RE&amp;I Page 1'!C20)/'Form RE&amp;I Page 1'!C14</f>
        <v>0.23487749367318089</v>
      </c>
      <c r="D20" s="33">
        <f>('Form RE&amp;I Page 1'!D17+'Form RE&amp;I Page 1'!D20)/'Form RE&amp;I Page 1'!D14</f>
        <v>0.29838962237716132</v>
      </c>
      <c r="E20" s="33">
        <f>('Form RE&amp;I Page 1'!E17+'Form RE&amp;I Page 1'!E20)/'Form RE&amp;I Page 1'!E14</f>
        <v>0.23487749367318089</v>
      </c>
      <c r="F20" s="33">
        <f>('Form RE&amp;I Page 1'!F17+'Form RE&amp;I Page 1'!F20)/'Form RE&amp;I Page 1'!F14</f>
        <v>0.29838962237716132</v>
      </c>
    </row>
    <row r="21" spans="1:17" s="1" customFormat="1" ht="12" customHeight="1" x14ac:dyDescent="0.15">
      <c r="A21" s="14" t="s">
        <v>68</v>
      </c>
      <c r="B21" s="4">
        <v>50</v>
      </c>
      <c r="C21" s="33">
        <f>('Form RE&amp;I Page 1'!C21+'Form RE&amp;I Page 1'!C22)/'Form RE&amp;I Page 1'!C14</f>
        <v>0.2797078761241894</v>
      </c>
      <c r="D21" s="33">
        <f>('Form RE&amp;I Page 1'!D21+'Form RE&amp;I Page 1'!D22)/'Form RE&amp;I Page 1'!D14</f>
        <v>0.32158378523902925</v>
      </c>
      <c r="E21" s="33">
        <f>('Form RE&amp;I Page 1'!E21+'Form RE&amp;I Page 1'!E22)/'Form RE&amp;I Page 1'!E14</f>
        <v>0.2797078761241894</v>
      </c>
      <c r="F21" s="33">
        <f>('Form RE&amp;I Page 1'!F21+'Form RE&amp;I Page 1'!F22)/'Form RE&amp;I Page 1'!F14</f>
        <v>0.32158378523902925</v>
      </c>
    </row>
    <row r="22" spans="1:17" s="1" customFormat="1" ht="20.25" customHeight="1" x14ac:dyDescent="0.15">
      <c r="A22" s="14" t="s">
        <v>69</v>
      </c>
      <c r="B22" s="4">
        <v>51</v>
      </c>
      <c r="C22" s="30">
        <f>'Form RE&amp;I Page 1'!C25</f>
        <v>157237</v>
      </c>
      <c r="D22" s="30">
        <f>'Form RE&amp;I Page 1'!D25</f>
        <v>91200</v>
      </c>
      <c r="E22" s="30">
        <f>'Form RE&amp;I Page 1'!E25</f>
        <v>157237</v>
      </c>
      <c r="F22" s="30">
        <f>'Form RE&amp;I Page 1'!F25</f>
        <v>91200</v>
      </c>
    </row>
    <row r="23" spans="1:17" s="1" customFormat="1" ht="12" customHeight="1" x14ac:dyDescent="0.15">
      <c r="A23" s="17" t="s">
        <v>79</v>
      </c>
      <c r="B23" s="4">
        <v>52</v>
      </c>
      <c r="C23" s="30">
        <f>-'Form RE&amp;I Page 1'!C39</f>
        <v>-28432</v>
      </c>
      <c r="D23" s="30">
        <f>-'Form RE&amp;I Page 1'!D39</f>
        <v>-16770</v>
      </c>
      <c r="E23" s="30">
        <f>-'Form RE&amp;I Page 1'!E39</f>
        <v>-28432</v>
      </c>
      <c r="F23" s="30">
        <f>-'Form RE&amp;I Page 1'!F39</f>
        <v>-16770</v>
      </c>
    </row>
    <row r="24" spans="1:17" s="1" customFormat="1" ht="12" customHeight="1" x14ac:dyDescent="0.15">
      <c r="A24" s="17" t="s">
        <v>80</v>
      </c>
      <c r="B24" s="4">
        <v>53</v>
      </c>
      <c r="C24" s="30">
        <f>-'Form RE&amp;I Page 1'!C40</f>
        <v>-7943</v>
      </c>
      <c r="D24" s="30">
        <f>-'Form RE&amp;I Page 1'!D40</f>
        <v>-3536</v>
      </c>
      <c r="E24" s="30">
        <f>-'Form RE&amp;I Page 1'!E40</f>
        <v>-7943</v>
      </c>
      <c r="F24" s="30">
        <f>-'Form RE&amp;I Page 1'!F40</f>
        <v>-3536</v>
      </c>
    </row>
    <row r="25" spans="1:17" s="1" customFormat="1" ht="12" customHeight="1" x14ac:dyDescent="0.15">
      <c r="A25" s="14" t="s">
        <v>70</v>
      </c>
      <c r="B25" s="4">
        <v>54</v>
      </c>
      <c r="C25" s="32">
        <v>0</v>
      </c>
      <c r="D25" s="32">
        <v>0</v>
      </c>
      <c r="E25" s="32">
        <v>0</v>
      </c>
      <c r="F25" s="32">
        <v>0</v>
      </c>
      <c r="G25" s="6"/>
      <c r="H25" s="6"/>
      <c r="I25" s="6"/>
      <c r="J25" s="6"/>
      <c r="K25" s="5"/>
      <c r="L25" s="5"/>
      <c r="M25" s="5"/>
      <c r="N25" s="5"/>
      <c r="O25" s="5"/>
      <c r="P25" s="5"/>
      <c r="Q25" s="5"/>
    </row>
    <row r="26" spans="1:17" s="1" customFormat="1" ht="12" customHeight="1" x14ac:dyDescent="0.15">
      <c r="A26" s="14" t="s">
        <v>71</v>
      </c>
      <c r="B26" s="4">
        <v>55</v>
      </c>
      <c r="C26" s="30">
        <v>20</v>
      </c>
      <c r="D26" s="30">
        <v>25</v>
      </c>
      <c r="E26" s="30">
        <v>20</v>
      </c>
      <c r="F26" s="30">
        <v>25</v>
      </c>
      <c r="G26" s="6"/>
      <c r="H26" s="6"/>
      <c r="I26" s="6"/>
      <c r="J26" s="6"/>
    </row>
    <row r="27" spans="1:17" s="1" customFormat="1" ht="12" customHeight="1" x14ac:dyDescent="0.15">
      <c r="A27" s="14" t="s">
        <v>72</v>
      </c>
      <c r="B27" s="4">
        <v>56</v>
      </c>
      <c r="C27" s="30">
        <f>C22+C23+C24-C25+C26</f>
        <v>120882</v>
      </c>
      <c r="D27" s="30">
        <f t="shared" ref="D27:F27" si="3">D22+D23+D24-D25+D26</f>
        <v>70919</v>
      </c>
      <c r="E27" s="30">
        <f t="shared" si="3"/>
        <v>120882</v>
      </c>
      <c r="F27" s="30">
        <f t="shared" si="3"/>
        <v>70919</v>
      </c>
      <c r="G27" s="6"/>
      <c r="H27" s="6"/>
      <c r="I27" s="6"/>
      <c r="J27" s="6"/>
    </row>
    <row r="28" spans="1:17" ht="13.5" customHeight="1" x14ac:dyDescent="0.2">
      <c r="A28" s="71" t="s">
        <v>46</v>
      </c>
      <c r="B28" s="72"/>
      <c r="C28" s="72"/>
      <c r="D28" s="72"/>
      <c r="E28" s="72"/>
      <c r="F28" s="73"/>
      <c r="G28" s="6"/>
      <c r="H28" s="6"/>
      <c r="I28" s="6"/>
      <c r="J28" s="6"/>
    </row>
    <row r="29" spans="1:17" ht="10.5" customHeight="1" x14ac:dyDescent="0.2">
      <c r="A29" s="74" t="s">
        <v>47</v>
      </c>
      <c r="B29" s="52"/>
      <c r="C29" s="52"/>
      <c r="D29" s="52"/>
      <c r="E29" s="52"/>
      <c r="F29" s="75"/>
    </row>
    <row r="30" spans="1:17" ht="70.5" customHeight="1" x14ac:dyDescent="0.2">
      <c r="A30" s="76" t="s">
        <v>48</v>
      </c>
      <c r="B30" s="77"/>
      <c r="C30" s="77"/>
      <c r="D30" s="77"/>
      <c r="E30" s="77"/>
      <c r="F30" s="78"/>
    </row>
    <row r="31" spans="1:17" ht="11.25" customHeight="1" x14ac:dyDescent="0.2">
      <c r="A31" s="79" t="s">
        <v>0</v>
      </c>
      <c r="B31" s="80"/>
      <c r="C31" s="80"/>
      <c r="D31" s="80"/>
      <c r="E31" s="80"/>
      <c r="F31" s="81"/>
    </row>
    <row r="32" spans="1:17" ht="19.5" customHeight="1" x14ac:dyDescent="0.2">
      <c r="A32" s="82" t="s">
        <v>73</v>
      </c>
      <c r="B32" s="77"/>
      <c r="C32" s="77"/>
      <c r="D32" s="77"/>
      <c r="E32" s="77"/>
      <c r="F32" s="78"/>
    </row>
    <row r="33" spans="1:6" s="24" customFormat="1" ht="11.25" customHeight="1" x14ac:dyDescent="0.2">
      <c r="A33" s="29"/>
      <c r="B33" s="27"/>
      <c r="C33" s="27"/>
      <c r="D33" s="27"/>
      <c r="E33" s="27"/>
      <c r="F33" s="28"/>
    </row>
    <row r="34" spans="1:6" ht="16.5" customHeight="1" x14ac:dyDescent="0.2">
      <c r="A34" s="83" t="s">
        <v>92</v>
      </c>
      <c r="B34" s="84"/>
      <c r="C34" s="84"/>
      <c r="D34" s="84"/>
      <c r="E34" s="84"/>
      <c r="F34" s="26"/>
    </row>
    <row r="35" spans="1:6" ht="15.75" customHeight="1" x14ac:dyDescent="0.2">
      <c r="A35" s="83" t="s">
        <v>93</v>
      </c>
      <c r="B35" s="84"/>
      <c r="C35" s="84"/>
      <c r="D35" s="84"/>
      <c r="E35" s="84"/>
      <c r="F35" s="26"/>
    </row>
    <row r="36" spans="1:6" x14ac:dyDescent="0.2">
      <c r="A36" s="61" t="s">
        <v>94</v>
      </c>
      <c r="B36" s="62"/>
      <c r="C36" s="62"/>
      <c r="D36" s="36" t="s">
        <v>91</v>
      </c>
      <c r="E36" s="35"/>
      <c r="F36" s="34"/>
    </row>
  </sheetData>
  <mergeCells count="14">
    <mergeCell ref="A36:C36"/>
    <mergeCell ref="B1:C1"/>
    <mergeCell ref="D1:E1"/>
    <mergeCell ref="A3:A4"/>
    <mergeCell ref="B3:B4"/>
    <mergeCell ref="C3:D3"/>
    <mergeCell ref="E3:F3"/>
    <mergeCell ref="A28:F28"/>
    <mergeCell ref="A29:F29"/>
    <mergeCell ref="A30:F30"/>
    <mergeCell ref="A31:F31"/>
    <mergeCell ref="A32:F32"/>
    <mergeCell ref="A34:E34"/>
    <mergeCell ref="A35:E35"/>
  </mergeCells>
  <pageMargins left="0.25" right="0.25" top="0.75" bottom="0.75" header="0.3" footer="0.3"/>
  <pageSetup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RE&amp;I Page 1</vt:lpstr>
      <vt:lpstr>Form RE&amp;I Page 2</vt:lpstr>
      <vt:lpstr>'Form RE&amp;I Page 1'!Print_Area</vt:lpstr>
      <vt:lpstr>'Form RE&amp;I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Melody Tupas</cp:lastModifiedBy>
  <cp:lastPrinted>2020-04-30T21:30:21Z</cp:lastPrinted>
  <dcterms:created xsi:type="dcterms:W3CDTF">2012-12-18T14:52:16Z</dcterms:created>
  <dcterms:modified xsi:type="dcterms:W3CDTF">2020-04-30T21:31:23Z</dcterms:modified>
</cp:coreProperties>
</file>