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19\Reports\External Reports\STB &amp; AAR Reporting\CBS &amp; RE&amp;I\Q1 2019\"/>
    </mc:Choice>
  </mc:AlternateContent>
  <bookViews>
    <workbookView xWindow="0" yWindow="0" windowWidth="25200" windowHeight="11385"/>
  </bookViews>
  <sheets>
    <sheet name="REI" sheetId="1" r:id="rId1"/>
  </sheets>
  <externalReferences>
    <externalReference r:id="rId2"/>
    <externalReference r:id="rId3"/>
    <externalReference r:id="rId4"/>
  </externalReferences>
  <definedNames>
    <definedName name="_xlnm.Print_Area" localSheetId="0">REI!$A$1:$G$93</definedName>
    <definedName name="_xlnm.Print_Titles" localSheetId="0">REI!$3:$11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6" i="1" l="1"/>
  <c r="J66" i="1" s="1"/>
  <c r="I65" i="1"/>
  <c r="J65" i="1" s="1"/>
  <c r="I64" i="1"/>
  <c r="J59" i="1"/>
  <c r="I58" i="1"/>
  <c r="I57" i="1"/>
  <c r="I56" i="1"/>
  <c r="J56" i="1"/>
  <c r="I55" i="1"/>
  <c r="J55" i="1"/>
  <c r="J54" i="1"/>
  <c r="I53" i="1"/>
  <c r="J53" i="1" s="1"/>
  <c r="J52" i="1"/>
  <c r="I51" i="1"/>
  <c r="I50" i="1"/>
  <c r="J49" i="1"/>
  <c r="I49" i="1"/>
  <c r="I48" i="1"/>
  <c r="J48" i="1"/>
  <c r="J47" i="1"/>
  <c r="I46" i="1"/>
  <c r="J46" i="1"/>
  <c r="I45" i="1"/>
  <c r="J44" i="1"/>
  <c r="I43" i="1"/>
  <c r="J43" i="1"/>
  <c r="I42" i="1"/>
  <c r="I41" i="1"/>
  <c r="I40" i="1"/>
  <c r="J40" i="1"/>
  <c r="J39" i="1"/>
  <c r="I38" i="1"/>
  <c r="J38" i="1"/>
  <c r="I36" i="1"/>
  <c r="J36" i="1"/>
  <c r="I34" i="1"/>
  <c r="J34" i="1"/>
  <c r="I33" i="1"/>
  <c r="I35" i="1" s="1"/>
  <c r="I32" i="1"/>
  <c r="I31" i="1"/>
  <c r="J31" i="1" s="1"/>
  <c r="I29" i="1"/>
  <c r="I28" i="1"/>
  <c r="I27" i="1"/>
  <c r="J27" i="1" s="1"/>
  <c r="I26" i="1"/>
  <c r="J26" i="1"/>
  <c r="I25" i="1"/>
  <c r="J25" i="1"/>
  <c r="I23" i="1"/>
  <c r="I22" i="1"/>
  <c r="J22" i="1" s="1"/>
  <c r="I20" i="1"/>
  <c r="I18" i="1"/>
  <c r="J18" i="1"/>
  <c r="I17" i="1"/>
  <c r="J17" i="1"/>
  <c r="I16" i="1"/>
  <c r="J16" i="1"/>
  <c r="I15" i="1"/>
  <c r="J15" i="1" s="1"/>
  <c r="J14" i="1"/>
  <c r="I14" i="1"/>
  <c r="I13" i="1"/>
  <c r="J13" i="1"/>
  <c r="J57" i="1" l="1"/>
  <c r="J20" i="1"/>
  <c r="I24" i="1"/>
  <c r="J24" i="1" s="1"/>
  <c r="J32" i="1"/>
  <c r="J41" i="1"/>
  <c r="J45" i="1"/>
  <c r="J64" i="1"/>
  <c r="I21" i="1"/>
  <c r="J21" i="1"/>
  <c r="J28" i="1"/>
  <c r="J29" i="1"/>
  <c r="J33" i="1"/>
  <c r="J42" i="1"/>
  <c r="J50" i="1"/>
  <c r="J51" i="1"/>
  <c r="J58" i="1"/>
  <c r="J35" i="1"/>
  <c r="J23" i="1"/>
</calcChain>
</file>

<file path=xl/sharedStrings.xml><?xml version="1.0" encoding="utf-8"?>
<sst xmlns="http://schemas.openxmlformats.org/spreadsheetml/2006/main" count="116" uniqueCount="105">
  <si>
    <t>SURFACE TRANSPORTATION BOARD - QUARTERLY REPORT OF REVENUES, EXPENSES, AND INCOME - RAILROADS</t>
  </si>
  <si>
    <t>FORM RE&amp;I</t>
  </si>
  <si>
    <t>Washington, DC 20423</t>
  </si>
  <si>
    <t>UNION PACIFIC RAILROAD COMPANY</t>
  </si>
  <si>
    <t>OMB Clearance No. 2140-0013</t>
  </si>
  <si>
    <t>1400 Douglas Street</t>
  </si>
  <si>
    <t>Expiration Date 11/30/2021</t>
  </si>
  <si>
    <t>Omaha, Nebraska  68179</t>
  </si>
  <si>
    <r>
      <t xml:space="preserve">Railroad Report No. :     </t>
    </r>
    <r>
      <rPr>
        <u/>
        <sz val="8"/>
        <rFont val="Arial"/>
        <family val="2"/>
      </rPr>
      <t/>
    </r>
  </si>
  <si>
    <t xml:space="preserve">RC139400  </t>
  </si>
  <si>
    <r>
      <t xml:space="preserve">Year:  </t>
    </r>
    <r>
      <rPr>
        <u/>
        <sz val="8"/>
        <rFont val="Arial"/>
        <family val="2"/>
      </rPr>
      <t xml:space="preserve">  </t>
    </r>
    <r>
      <rPr>
        <u/>
        <sz val="8"/>
        <color indexed="12"/>
        <rFont val="Arial"/>
        <family val="2"/>
      </rPr>
      <t>2019</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</si>
  <si>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</si>
  <si>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</si>
  <si>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</si>
  <si>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</si>
  <si>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</si>
  <si>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</si>
  <si>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</si>
  <si>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</si>
  <si>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</si>
  <si>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</si>
  <si>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</si>
  <si>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</si>
  <si>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</si>
  <si>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</si>
  <si>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</si>
  <si>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</si>
  <si>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</si>
  <si>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</si>
  <si>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</si>
  <si>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</si>
  <si>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</si>
  <si>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</si>
  <si>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</si>
  <si>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</si>
  <si>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</si>
  <si>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</si>
  <si>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</si>
  <si>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</si>
  <si>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</si>
  <si>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</si>
  <si>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</si>
  <si>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</si>
  <si>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</si>
  <si>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</si>
  <si>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</si>
  <si>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</si>
  <si>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</si>
  <si>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</si>
  <si>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</si>
  <si>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</si>
  <si>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</si>
  <si>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</si>
  <si>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</si>
  <si>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</si>
  <si>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</si>
  <si>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</si>
  <si>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</si>
  <si>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</si>
  <si>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</si>
  <si>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</si>
  <si>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</si>
  <si>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</si>
  <si>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</si>
  <si>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</si>
  <si>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</si>
  <si>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</si>
  <si>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</si>
  <si>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</si>
  <si>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</si>
  <si>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</si>
  <si>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</si>
  <si>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</si>
  <si>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</si>
  <si>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</si>
  <si>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</si>
  <si>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</si>
  <si>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</si>
  <si>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</si>
  <si>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</si>
  <si>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</si>
  <si>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</si>
  <si>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</si>
  <si>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</si>
  <si>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</si>
  <si>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</si>
  <si>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</si>
  <si>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</si>
  <si>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</si>
  <si>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</si>
  <si>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</si>
  <si>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</si>
  <si>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</si>
  <si>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</si>
  <si>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</si>
  <si>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</si>
  <si>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</si>
  <si>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</si>
  <si>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</si>
  <si>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Jeffrey Hultgren                                                                   </t>
    </r>
  </si>
  <si>
    <r>
      <t>Title:  Director</t>
    </r>
    <r>
      <rPr>
        <u/>
        <sz val="9"/>
        <rFont val="Arial"/>
        <family val="2"/>
      </rPr>
      <t xml:space="preserve"> - Reporting &amp; Analysis                                                  </t>
    </r>
  </si>
  <si>
    <r>
      <t xml:space="preserve">Date: </t>
    </r>
    <r>
      <rPr>
        <u/>
        <sz val="9"/>
        <rFont val="Arial"/>
        <family val="2"/>
      </rPr>
      <t xml:space="preserve">  </t>
    </r>
    <r>
      <rPr>
        <u/>
        <sz val="9"/>
        <color rgb="FF0000FF"/>
        <rFont val="Arial"/>
        <family val="2"/>
      </rPr>
      <t>March 31, 2019</t>
    </r>
    <r>
      <rPr>
        <u/>
        <sz val="9"/>
        <rFont val="Arial"/>
        <family val="2"/>
      </rPr>
      <t xml:space="preserve">  </t>
    </r>
    <r>
      <rPr>
        <sz val="9"/>
        <rFont val="Arial"/>
        <family val="2"/>
      </rPr>
      <t xml:space="preserve">           Signature: </t>
    </r>
    <r>
      <rPr>
        <u/>
        <sz val="9"/>
        <rFont val="Arial"/>
        <family val="2"/>
      </rPr>
      <t xml:space="preserve">.                                                                                                                            </t>
    </r>
  </si>
  <si>
    <t>Telephone No.</t>
  </si>
  <si>
    <t xml:space="preserve">  (402) 544-8168</t>
  </si>
  <si>
    <t>Quarter: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</si>
</sst>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5" x14ac:knownFonts="1">
    <font>
      <sz val="10"/>
      <name val="Arial"/>
      <family val="2"/>
    </font>
    <font>
      <sz val="10"/>
      <name val="Arial"/>
      <family val="2"/>
    </font>
    <font>
      <b/>
      <sz val="8"/>
      <name val="Arial"/>
      <family val="2"/>
    </font>
    <font>
      <b/>
      <sz val="9"/>
      <name val="Arial"/>
      <family val="2"/>
    </font>
    <font>
      <sz val="8"/>
      <name val="Arial"/>
      <family val="2"/>
    </font>
    <font>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
      <u/>
      <sz val="9"/>
      <color rgb="FF0000FF"/>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12" fillId="0" borderId="0"/>
  </cellStyleXfs>
  <cellXfs count="147">
    <xf numFmtId="0" fontId="0" fillId="0" borderId="0" xfId="0"/>
    <xf numFmtId="0" fontId="2" fillId="0" borderId="0" xfId="2" applyFont="1" applyAlignment="1"/>
    <xf numFmtId="0" fontId="2" fillId="0" borderId="0" xfId="2" applyFont="1" applyFill="1" applyAlignment="1"/>
    <xf numFmtId="0" fontId="3" fillId="0" borderId="0" xfId="2" applyFont="1" applyFill="1"/>
    <xf numFmtId="0" fontId="4" fillId="0" borderId="0" xfId="2" applyFont="1" applyFill="1" applyBorder="1"/>
    <xf numFmtId="0" fontId="4" fillId="0" borderId="0" xfId="2" applyFont="1" applyFill="1"/>
    <xf numFmtId="0" fontId="2" fillId="0" borderId="0" xfId="2" applyFont="1" applyAlignment="1">
      <alignment horizontal="left"/>
    </xf>
    <xf numFmtId="0" fontId="2" fillId="0" borderId="0" xfId="2" applyFont="1" applyAlignment="1">
      <alignment horizontal="center"/>
    </xf>
    <xf numFmtId="0" fontId="2" fillId="0" borderId="0" xfId="2" applyFont="1" applyFill="1" applyAlignment="1">
      <alignment horizontal="center"/>
    </xf>
    <xf numFmtId="0" fontId="4" fillId="0" borderId="0" xfId="2" applyFont="1" applyBorder="1"/>
    <xf numFmtId="0" fontId="4" fillId="0" borderId="0" xfId="2" applyFont="1" applyBorder="1" applyAlignment="1">
      <alignment horizontal="left"/>
    </xf>
    <xf numFmtId="0" fontId="1" fillId="0" borderId="0" xfId="2" applyFont="1"/>
    <xf numFmtId="0" fontId="1" fillId="0" borderId="0" xfId="2" applyFont="1" applyFill="1"/>
    <xf numFmtId="0" fontId="2" fillId="0" borderId="0" xfId="2" applyFont="1" applyFill="1" applyBorder="1" applyAlignment="1">
      <alignment horizontal="center"/>
    </xf>
    <xf numFmtId="0" fontId="4" fillId="0" borderId="1" xfId="2" applyFont="1" applyFill="1" applyBorder="1"/>
    <xf numFmtId="0" fontId="2" fillId="0" borderId="0" xfId="2" applyFont="1" applyBorder="1" applyAlignment="1">
      <alignment horizontal="center"/>
    </xf>
    <xf numFmtId="14" fontId="7" fillId="0" borderId="1" xfId="2" applyNumberFormat="1" applyFont="1" applyFill="1" applyBorder="1" applyAlignment="1">
      <alignment horizontal="left"/>
    </xf>
    <xf numFmtId="0" fontId="4" fillId="0" borderId="0" xfId="2" applyFont="1" applyFill="1" applyBorder="1" applyAlignment="1">
      <alignment horizontal="left"/>
    </xf>
    <xf numFmtId="0" fontId="7" fillId="0" borderId="1" xfId="2" applyFont="1" applyFill="1" applyBorder="1" applyAlignment="1"/>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Continuous"/>
    </xf>
    <xf numFmtId="0" fontId="4" fillId="0" borderId="2" xfId="2" applyFont="1" applyBorder="1" applyAlignment="1">
      <alignment horizontal="centerContinuous"/>
    </xf>
    <xf numFmtId="0" fontId="4" fillId="0" borderId="5" xfId="2" applyFont="1" applyFill="1" applyBorder="1" applyAlignment="1">
      <alignment horizontal="centerContinuous"/>
    </xf>
    <xf numFmtId="0" fontId="4" fillId="0" borderId="3" xfId="2" applyFont="1" applyFill="1" applyBorder="1" applyAlignment="1">
      <alignment horizontal="centerContinuous"/>
    </xf>
    <xf numFmtId="0" fontId="4" fillId="0" borderId="6" xfId="2" applyFont="1" applyFill="1" applyBorder="1" applyAlignment="1">
      <alignment horizontal="centerContinuous"/>
    </xf>
    <xf numFmtId="0" fontId="4" fillId="0" borderId="7" xfId="2" applyFont="1" applyFill="1" applyBorder="1"/>
    <xf numFmtId="0" fontId="4" fillId="0" borderId="7" xfId="2" applyFont="1" applyBorder="1" applyAlignment="1">
      <alignment horizontal="center"/>
    </xf>
    <xf numFmtId="0" fontId="4" fillId="0" borderId="0" xfId="2" applyFont="1" applyBorder="1" applyAlignment="1">
      <alignment horizontal="center"/>
    </xf>
    <xf numFmtId="0" fontId="4" fillId="0" borderId="8" xfId="2" applyFont="1" applyBorder="1" applyAlignment="1">
      <alignment horizontal="center"/>
    </xf>
    <xf numFmtId="0" fontId="4" fillId="0" borderId="9" xfId="2" applyFont="1" applyFill="1" applyBorder="1" applyAlignment="1">
      <alignment horizontal="center"/>
    </xf>
    <xf numFmtId="0" fontId="4" fillId="0" borderId="4" xfId="2" applyFont="1" applyFill="1" applyBorder="1" applyAlignment="1">
      <alignment horizontal="center"/>
    </xf>
    <xf numFmtId="0" fontId="4" fillId="0" borderId="10" xfId="2" applyFont="1" applyFill="1" applyBorder="1" applyAlignment="1">
      <alignment horizontal="center"/>
    </xf>
    <xf numFmtId="0" fontId="4" fillId="0" borderId="11" xfId="2" applyFont="1" applyBorder="1" applyAlignment="1">
      <alignment horizontal="center"/>
    </xf>
    <xf numFmtId="0" fontId="4" fillId="0" borderId="1" xfId="2" applyFont="1" applyBorder="1" applyAlignment="1">
      <alignment horizontal="center"/>
    </xf>
    <xf numFmtId="0" fontId="4" fillId="0" borderId="12" xfId="2" applyFont="1" applyBorder="1" applyAlignment="1">
      <alignment horizontal="center"/>
    </xf>
    <xf numFmtId="0" fontId="4" fillId="0" borderId="13" xfId="2" applyFont="1" applyFill="1" applyBorder="1" applyAlignment="1">
      <alignment horizontal="center"/>
    </xf>
    <xf numFmtId="0" fontId="4" fillId="0" borderId="12" xfId="2" applyFont="1" applyFill="1" applyBorder="1" applyAlignment="1">
      <alignment horizontal="center"/>
    </xf>
    <xf numFmtId="0" fontId="4" fillId="0" borderId="14" xfId="2" applyFont="1" applyFill="1" applyBorder="1" applyAlignment="1">
      <alignment horizontal="center"/>
    </xf>
    <xf numFmtId="0" fontId="9" fillId="0" borderId="7" xfId="2" applyFont="1" applyBorder="1" applyAlignment="1">
      <alignment horizontal="center"/>
    </xf>
    <xf numFmtId="0" fontId="9" fillId="0" borderId="0" xfId="2" applyFont="1" applyBorder="1" applyAlignment="1">
      <alignment horizontal="center"/>
    </xf>
    <xf numFmtId="0" fontId="4" fillId="0" borderId="8" xfId="2" applyFont="1" applyBorder="1" applyAlignment="1"/>
    <xf numFmtId="0" fontId="4" fillId="0" borderId="15" xfId="2" applyFont="1" applyFill="1" applyBorder="1" applyAlignment="1"/>
    <xf numFmtId="0" fontId="4" fillId="0" borderId="5" xfId="2" applyFont="1" applyFill="1" applyBorder="1" applyAlignment="1"/>
    <xf numFmtId="0" fontId="4" fillId="0" borderId="10" xfId="2" applyFont="1" applyFill="1" applyBorder="1" applyAlignment="1"/>
    <xf numFmtId="0" fontId="10" fillId="0" borderId="0" xfId="2" applyFont="1" applyFill="1" applyAlignment="1">
      <alignment horizontal="center"/>
    </xf>
    <xf numFmtId="0" fontId="4" fillId="0" borderId="11" xfId="2" applyFont="1" applyBorder="1"/>
    <xf numFmtId="0" fontId="4" fillId="0" borderId="12" xfId="2" applyFont="1" applyBorder="1" applyAlignment="1">
      <alignment horizontal="centerContinuous"/>
    </xf>
    <xf numFmtId="37" fontId="4" fillId="0" borderId="13" xfId="2" applyNumberFormat="1" applyFont="1" applyFill="1" applyBorder="1"/>
    <xf numFmtId="37" fontId="5" fillId="0" borderId="13" xfId="2" applyNumberFormat="1" applyFont="1" applyFill="1" applyBorder="1"/>
    <xf numFmtId="37" fontId="5" fillId="0" borderId="14" xfId="2" applyNumberFormat="1" applyFont="1" applyFill="1" applyBorder="1"/>
    <xf numFmtId="41" fontId="11" fillId="0" borderId="0" xfId="2" applyNumberFormat="1" applyFont="1" applyFill="1"/>
    <xf numFmtId="37" fontId="4" fillId="0" borderId="0" xfId="2" applyNumberFormat="1" applyFont="1" applyFill="1"/>
    <xf numFmtId="0" fontId="4" fillId="2" borderId="11" xfId="2" applyFont="1" applyFill="1" applyBorder="1"/>
    <xf numFmtId="0" fontId="4" fillId="2" borderId="1" xfId="2" applyFont="1" applyFill="1" applyBorder="1"/>
    <xf numFmtId="0" fontId="4" fillId="2" borderId="12" xfId="2" applyFont="1" applyFill="1" applyBorder="1" applyAlignment="1">
      <alignment horizontal="centerContinuous"/>
    </xf>
    <xf numFmtId="0" fontId="2" fillId="2" borderId="11" xfId="2" applyFont="1" applyFill="1" applyBorder="1"/>
    <xf numFmtId="37" fontId="4" fillId="0" borderId="16" xfId="2" applyNumberFormat="1" applyFont="1" applyFill="1" applyBorder="1"/>
    <xf numFmtId="37" fontId="4" fillId="0" borderId="14" xfId="2" applyNumberFormat="1" applyFont="1" applyFill="1" applyBorder="1"/>
    <xf numFmtId="41" fontId="11" fillId="0" borderId="17" xfId="2" applyNumberFormat="1" applyFont="1" applyFill="1" applyBorder="1"/>
    <xf numFmtId="0" fontId="9" fillId="2" borderId="2" xfId="2" applyFont="1" applyFill="1" applyBorder="1" applyAlignment="1">
      <alignment horizontal="center"/>
    </xf>
    <xf numFmtId="0" fontId="9" fillId="2" borderId="0" xfId="2" applyFont="1" applyFill="1" applyBorder="1" applyAlignment="1">
      <alignment horizontal="center"/>
    </xf>
    <xf numFmtId="0" fontId="4" fillId="2" borderId="4" xfId="2" applyFont="1" applyFill="1" applyBorder="1" applyAlignment="1">
      <alignment horizontal="centerContinuous"/>
    </xf>
    <xf numFmtId="37" fontId="4" fillId="0" borderId="15" xfId="2" applyNumberFormat="1" applyFont="1" applyFill="1" applyBorder="1"/>
    <xf numFmtId="0" fontId="7" fillId="0" borderId="15" xfId="0" applyFont="1" applyFill="1" applyBorder="1"/>
    <xf numFmtId="0" fontId="7" fillId="0" borderId="10" xfId="0" applyFont="1" applyFill="1" applyBorder="1"/>
    <xf numFmtId="0" fontId="4" fillId="0" borderId="16" xfId="2" applyFont="1" applyFill="1" applyBorder="1"/>
    <xf numFmtId="0" fontId="7" fillId="0" borderId="18" xfId="0" applyFont="1" applyFill="1" applyBorder="1"/>
    <xf numFmtId="0" fontId="4" fillId="2" borderId="0" xfId="2" applyFont="1" applyFill="1" applyBorder="1"/>
    <xf numFmtId="0" fontId="4" fillId="2" borderId="19" xfId="2" applyFont="1" applyFill="1" applyBorder="1"/>
    <xf numFmtId="0" fontId="4" fillId="2" borderId="6" xfId="2" applyFont="1" applyFill="1" applyBorder="1"/>
    <xf numFmtId="0" fontId="4" fillId="2" borderId="20" xfId="2" applyFont="1" applyFill="1" applyBorder="1" applyAlignment="1">
      <alignment horizontal="centerContinuous"/>
    </xf>
    <xf numFmtId="41" fontId="11" fillId="0" borderId="0" xfId="2" applyNumberFormat="1" applyFont="1" applyFill="1" applyBorder="1"/>
    <xf numFmtId="37" fontId="4" fillId="0" borderId="18" xfId="2" applyNumberFormat="1" applyFont="1" applyFill="1" applyBorder="1"/>
    <xf numFmtId="0" fontId="4" fillId="2" borderId="7" xfId="2" applyFont="1" applyFill="1" applyBorder="1"/>
    <xf numFmtId="0" fontId="4" fillId="2" borderId="8" xfId="2" applyFont="1" applyFill="1" applyBorder="1" applyAlignment="1">
      <alignment horizontal="centerContinuous"/>
    </xf>
    <xf numFmtId="37" fontId="4" fillId="0" borderId="3" xfId="2" applyNumberFormat="1" applyFont="1" applyFill="1" applyBorder="1"/>
    <xf numFmtId="37" fontId="4" fillId="0" borderId="21" xfId="2" applyNumberFormat="1" applyFont="1" applyFill="1" applyBorder="1"/>
    <xf numFmtId="37" fontId="5" fillId="0" borderId="10" xfId="2" applyNumberFormat="1" applyFont="1" applyFill="1" applyBorder="1"/>
    <xf numFmtId="0" fontId="4" fillId="0" borderId="13" xfId="2" applyFont="1" applyFill="1" applyBorder="1"/>
    <xf numFmtId="37" fontId="7" fillId="0" borderId="14" xfId="0" applyNumberFormat="1" applyFont="1" applyFill="1" applyBorder="1"/>
    <xf numFmtId="37" fontId="7" fillId="0" borderId="10" xfId="2" applyNumberFormat="1" applyFont="1" applyFill="1" applyBorder="1"/>
    <xf numFmtId="0" fontId="4" fillId="0" borderId="11" xfId="2" applyFont="1" applyFill="1" applyBorder="1"/>
    <xf numFmtId="0" fontId="4" fillId="2" borderId="19" xfId="2" applyFont="1" applyFill="1" applyBorder="1" applyAlignment="1"/>
    <xf numFmtId="0" fontId="4" fillId="2" borderId="22" xfId="2" applyFont="1" applyFill="1" applyBorder="1"/>
    <xf numFmtId="0" fontId="4" fillId="2" borderId="23" xfId="2" applyFont="1" applyFill="1" applyBorder="1" applyAlignment="1">
      <alignment horizontal="center" vertical="top"/>
    </xf>
    <xf numFmtId="0" fontId="4" fillId="0" borderId="24" xfId="2" applyFont="1" applyFill="1" applyBorder="1"/>
    <xf numFmtId="37" fontId="7" fillId="0" borderId="25" xfId="2" applyNumberFormat="1" applyFont="1" applyFill="1" applyBorder="1"/>
    <xf numFmtId="0" fontId="4" fillId="2" borderId="2" xfId="2" applyFont="1" applyFill="1" applyBorder="1" applyAlignment="1"/>
    <xf numFmtId="0" fontId="4" fillId="2" borderId="3" xfId="2" applyFont="1" applyFill="1" applyBorder="1"/>
    <xf numFmtId="0" fontId="4" fillId="2" borderId="26" xfId="2" applyFont="1" applyFill="1" applyBorder="1" applyAlignment="1">
      <alignment horizontal="center" vertical="top"/>
    </xf>
    <xf numFmtId="37" fontId="7" fillId="0" borderId="18" xfId="2" applyNumberFormat="1" applyFont="1" applyFill="1" applyBorder="1"/>
    <xf numFmtId="0" fontId="4" fillId="2" borderId="11" xfId="2" applyFont="1" applyFill="1" applyBorder="1" applyAlignment="1">
      <alignment horizontal="left" wrapText="1" indent="1"/>
    </xf>
    <xf numFmtId="0" fontId="4" fillId="2" borderId="27" xfId="2" applyFont="1" applyFill="1" applyBorder="1" applyAlignment="1">
      <alignment horizontal="center" vertical="top"/>
    </xf>
    <xf numFmtId="37" fontId="7" fillId="0" borderId="14" xfId="2" applyNumberFormat="1" applyFont="1" applyFill="1" applyBorder="1"/>
    <xf numFmtId="41" fontId="4" fillId="0" borderId="13" xfId="2" applyNumberFormat="1" applyFont="1" applyFill="1" applyBorder="1"/>
    <xf numFmtId="0" fontId="4" fillId="2" borderId="28" xfId="2" applyFont="1" applyFill="1" applyBorder="1" applyAlignment="1">
      <alignment horizontal="centerContinuous"/>
    </xf>
    <xf numFmtId="0" fontId="4" fillId="0" borderId="12" xfId="2" applyFont="1" applyFill="1" applyBorder="1" applyAlignment="1">
      <alignment horizontal="centerContinuous"/>
    </xf>
    <xf numFmtId="0" fontId="4" fillId="0" borderId="13" xfId="2" applyFont="1" applyFill="1" applyBorder="1" applyAlignment="1">
      <alignment horizontal="right"/>
    </xf>
    <xf numFmtId="0" fontId="4" fillId="0" borderId="25" xfId="2" applyFont="1" applyFill="1" applyBorder="1" applyAlignment="1">
      <alignment horizontal="right"/>
    </xf>
    <xf numFmtId="0" fontId="4" fillId="0" borderId="14" xfId="2" applyFont="1" applyFill="1" applyBorder="1" applyAlignment="1">
      <alignment horizontal="right"/>
    </xf>
    <xf numFmtId="37" fontId="4" fillId="0" borderId="24" xfId="2" applyNumberFormat="1" applyFont="1" applyFill="1" applyBorder="1"/>
    <xf numFmtId="37" fontId="7" fillId="0" borderId="24" xfId="2" applyNumberFormat="1" applyFont="1" applyFill="1" applyBorder="1"/>
    <xf numFmtId="0" fontId="7" fillId="0" borderId="25" xfId="0" applyFont="1" applyFill="1" applyBorder="1"/>
    <xf numFmtId="10" fontId="4" fillId="0" borderId="13" xfId="2" applyNumberFormat="1" applyFont="1" applyFill="1" applyBorder="1"/>
    <xf numFmtId="10" fontId="5" fillId="0" borderId="13" xfId="1" applyNumberFormat="1" applyFont="1" applyFill="1" applyBorder="1"/>
    <xf numFmtId="10" fontId="5" fillId="0" borderId="14" xfId="1" applyNumberFormat="1" applyFont="1" applyFill="1" applyBorder="1"/>
    <xf numFmtId="10" fontId="4" fillId="0" borderId="13" xfId="1" applyNumberFormat="1" applyFont="1" applyFill="1" applyBorder="1"/>
    <xf numFmtId="10" fontId="4" fillId="0" borderId="29" xfId="1" applyNumberFormat="1" applyFont="1" applyFill="1" applyBorder="1"/>
    <xf numFmtId="0" fontId="4" fillId="2" borderId="2" xfId="2" applyFont="1" applyFill="1" applyBorder="1"/>
    <xf numFmtId="0" fontId="4" fillId="0" borderId="15" xfId="2" applyFont="1" applyFill="1" applyBorder="1"/>
    <xf numFmtId="0" fontId="4" fillId="0" borderId="3" xfId="2" applyFont="1" applyFill="1" applyBorder="1"/>
    <xf numFmtId="0" fontId="2" fillId="2" borderId="7" xfId="2" applyFont="1" applyFill="1" applyBorder="1"/>
    <xf numFmtId="0" fontId="1" fillId="0" borderId="7" xfId="2" applyFont="1" applyBorder="1"/>
    <xf numFmtId="0" fontId="4" fillId="2" borderId="11" xfId="2" applyFont="1" applyFill="1" applyBorder="1" applyAlignment="1">
      <alignment horizontal="center"/>
    </xf>
    <xf numFmtId="0" fontId="1" fillId="0" borderId="0" xfId="2" applyFont="1" applyFill="1" applyBorder="1"/>
    <xf numFmtId="38" fontId="4" fillId="0" borderId="13" xfId="2" applyNumberFormat="1" applyFont="1" applyFill="1" applyBorder="1"/>
    <xf numFmtId="0" fontId="2" fillId="2" borderId="19" xfId="2" applyFont="1" applyFill="1" applyBorder="1"/>
    <xf numFmtId="0" fontId="4" fillId="2" borderId="19" xfId="2" applyFont="1" applyFill="1" applyBorder="1" applyAlignment="1">
      <alignment horizontal="center"/>
    </xf>
    <xf numFmtId="38" fontId="1" fillId="0" borderId="0" xfId="2" applyNumberFormat="1" applyFont="1" applyFill="1"/>
    <xf numFmtId="0" fontId="2" fillId="3" borderId="0" xfId="3" applyFont="1" applyFill="1" applyBorder="1" applyAlignment="1">
      <alignment horizontal="left" vertical="center"/>
    </xf>
    <xf numFmtId="0" fontId="4" fillId="3" borderId="0" xfId="3" applyFont="1" applyFill="1" applyBorder="1" applyAlignment="1">
      <alignment horizontal="left" vertical="top"/>
    </xf>
    <xf numFmtId="0" fontId="4" fillId="3" borderId="1" xfId="3" applyFont="1" applyFill="1" applyBorder="1" applyAlignment="1">
      <alignment horizontal="left" vertical="top" wrapText="1"/>
    </xf>
    <xf numFmtId="0" fontId="4" fillId="2" borderId="3" xfId="2" applyFont="1" applyFill="1" applyBorder="1" applyAlignment="1"/>
    <xf numFmtId="0" fontId="4" fillId="2" borderId="3" xfId="2"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horizontal="centerContinuous"/>
    </xf>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Border="1" applyAlignment="1">
      <alignment horizontal="left" vertical="center" wrapText="1"/>
    </xf>
    <xf numFmtId="0" fontId="4" fillId="3" borderId="30" xfId="3" applyFont="1" applyFill="1" applyBorder="1" applyAlignment="1">
      <alignment horizontal="left" vertical="center" wrapText="1"/>
    </xf>
    <xf numFmtId="0" fontId="11" fillId="0" borderId="7" xfId="2" applyFont="1" applyBorder="1" applyAlignment="1"/>
    <xf numFmtId="0" fontId="11" fillId="0" borderId="0" xfId="2" applyFont="1" applyBorder="1"/>
    <xf numFmtId="0" fontId="11" fillId="0" borderId="30" xfId="2" applyFont="1" applyBorder="1"/>
    <xf numFmtId="0" fontId="11" fillId="0" borderId="0" xfId="2" applyFont="1" applyFill="1"/>
    <xf numFmtId="0" fontId="11" fillId="0" borderId="7" xfId="2" applyFont="1" applyBorder="1"/>
    <xf numFmtId="0" fontId="11" fillId="0" borderId="0" xfId="2" applyFont="1" applyFill="1" applyBorder="1"/>
    <xf numFmtId="0" fontId="11" fillId="0" borderId="0" xfId="2" applyFont="1" applyBorder="1" applyAlignment="1">
      <alignment horizontal="right"/>
    </xf>
    <xf numFmtId="0" fontId="11" fillId="0" borderId="20" xfId="2" quotePrefix="1" applyFont="1" applyBorder="1"/>
    <xf numFmtId="0" fontId="11" fillId="0" borderId="11" xfId="2" applyFont="1" applyBorder="1"/>
    <xf numFmtId="0" fontId="11" fillId="0" borderId="1" xfId="2" applyFont="1" applyBorder="1"/>
    <xf numFmtId="0" fontId="11" fillId="0" borderId="20" xfId="2" applyFont="1" applyBorder="1"/>
    <xf numFmtId="0" fontId="4" fillId="0" borderId="0" xfId="2" applyFont="1"/>
    <xf numFmtId="38" fontId="4" fillId="0" borderId="29" xfId="2" applyNumberFormat="1" applyFont="1" applyFill="1" applyBorder="1"/>
  </cellXfs>
  <cellStyles count="4">
    <cellStyle name="Normal" xfId="0" builtinId="0"/>
    <cellStyle name="Normal 5 2" xfId="3"/>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15\Reports\External%20Reports\STB%20&amp;%20AAR%20Reporting\R-1\Schedules%20in%20Progress%20(Not%20Complete)\2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2015\Reports\External%20Reports\STB%20&amp;%20AAR%20Reporting\R-1\Schedules%20in%20Progress%20(Not%20Complete)\4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2015\Reports\External%20Reports\STB%20&amp;%20AAR%20Reporting\R-1\Schedules%20in%20Progress%20(Not%20Complete)\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16"/>
      <sheetName val="210-17"/>
      <sheetName val="210-18"/>
    </sheetNames>
    <sheetDataSet>
      <sheetData sheetId="0">
        <row r="25">
          <cell r="E25">
            <v>20396565</v>
          </cell>
        </row>
        <row r="26">
          <cell r="E26">
            <v>118814</v>
          </cell>
        </row>
        <row r="27">
          <cell r="E27">
            <v>680</v>
          </cell>
        </row>
        <row r="28">
          <cell r="E28">
            <v>170748</v>
          </cell>
        </row>
        <row r="29">
          <cell r="E29">
            <v>28410</v>
          </cell>
        </row>
        <row r="30">
          <cell r="E30">
            <v>144363</v>
          </cell>
        </row>
        <row r="31">
          <cell r="E31">
            <v>843465</v>
          </cell>
        </row>
        <row r="32">
          <cell r="E32">
            <v>12111</v>
          </cell>
        </row>
        <row r="37">
          <cell r="E37">
            <v>90054</v>
          </cell>
        </row>
        <row r="39">
          <cell r="E39">
            <v>0</v>
          </cell>
        </row>
        <row r="40">
          <cell r="E40">
            <v>21805210</v>
          </cell>
        </row>
        <row r="42">
          <cell r="E42">
            <v>7966820</v>
          </cell>
        </row>
        <row r="44">
          <cell r="E44">
            <v>23018</v>
          </cell>
        </row>
        <row r="45">
          <cell r="E45">
            <v>107957</v>
          </cell>
        </row>
        <row r="46">
          <cell r="E46">
            <v>0</v>
          </cell>
        </row>
        <row r="47">
          <cell r="E47">
            <v>225</v>
          </cell>
        </row>
        <row r="48">
          <cell r="E48">
            <v>141328</v>
          </cell>
        </row>
        <row r="49">
          <cell r="E49">
            <v>0</v>
          </cell>
        </row>
        <row r="50">
          <cell r="E50">
            <v>302</v>
          </cell>
        </row>
        <row r="51">
          <cell r="E51">
            <v>0</v>
          </cell>
        </row>
        <row r="52">
          <cell r="E52">
            <v>150428</v>
          </cell>
        </row>
        <row r="54">
          <cell r="E54">
            <v>31454</v>
          </cell>
        </row>
        <row r="55">
          <cell r="E55">
            <v>82283</v>
          </cell>
        </row>
        <row r="59">
          <cell r="E59">
            <v>12533</v>
          </cell>
        </row>
        <row r="62">
          <cell r="E62">
            <v>0</v>
          </cell>
        </row>
        <row r="63">
          <cell r="E63">
            <v>0</v>
          </cell>
        </row>
        <row r="64">
          <cell r="E64">
            <v>48476</v>
          </cell>
        </row>
        <row r="65">
          <cell r="E65">
            <v>0</v>
          </cell>
        </row>
        <row r="67">
          <cell r="E67">
            <v>8442806</v>
          </cell>
        </row>
      </sheetData>
      <sheetData sheetId="1">
        <row r="10">
          <cell r="E10">
            <v>107021</v>
          </cell>
        </row>
        <row r="11">
          <cell r="E11">
            <v>0</v>
          </cell>
        </row>
        <row r="12">
          <cell r="E12">
            <v>0</v>
          </cell>
        </row>
        <row r="13">
          <cell r="E13">
            <v>3926</v>
          </cell>
        </row>
        <row r="14">
          <cell r="E14">
            <v>110947</v>
          </cell>
        </row>
        <row r="15">
          <cell r="E15">
            <v>8331859</v>
          </cell>
        </row>
        <row r="18">
          <cell r="E18">
            <v>7604</v>
          </cell>
        </row>
        <row r="21">
          <cell r="E21">
            <v>8324255</v>
          </cell>
        </row>
        <row r="24">
          <cell r="E24">
            <v>2125974</v>
          </cell>
        </row>
        <row r="25">
          <cell r="E25">
            <v>218044</v>
          </cell>
        </row>
        <row r="26">
          <cell r="E26">
            <v>-50084</v>
          </cell>
        </row>
        <row r="27">
          <cell r="E27">
            <v>830441</v>
          </cell>
        </row>
        <row r="29">
          <cell r="E29">
            <v>5199880</v>
          </cell>
        </row>
        <row r="34">
          <cell r="E34">
            <v>0</v>
          </cell>
        </row>
        <row r="35">
          <cell r="E35">
            <v>5199880</v>
          </cell>
        </row>
        <row r="37">
          <cell r="E37">
            <v>0</v>
          </cell>
        </row>
        <row r="38">
          <cell r="E38">
            <v>0</v>
          </cell>
        </row>
        <row r="39">
          <cell r="E39">
            <v>0</v>
          </cell>
        </row>
        <row r="43">
          <cell r="E43">
            <v>5199880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410"/>
    </sheetNames>
    <sheetDataSet>
      <sheetData sheetId="0"/>
      <sheetData sheetId="1">
        <row r="106">
          <cell r="K106">
            <v>1012682</v>
          </cell>
        </row>
        <row r="107">
          <cell r="K107">
            <v>336573</v>
          </cell>
        </row>
        <row r="108">
          <cell r="K108">
            <v>99499</v>
          </cell>
        </row>
        <row r="121">
          <cell r="K121">
            <v>2737244</v>
          </cell>
        </row>
        <row r="136">
          <cell r="K136">
            <v>434981</v>
          </cell>
        </row>
        <row r="168">
          <cell r="K168">
            <v>57499</v>
          </cell>
        </row>
        <row r="205">
          <cell r="K205">
            <v>148558</v>
          </cell>
        </row>
        <row r="212">
          <cell r="K212">
            <v>3297059</v>
          </cell>
        </row>
        <row r="233">
          <cell r="K233">
            <v>4520249</v>
          </cell>
        </row>
        <row r="262">
          <cell r="K262">
            <v>852738</v>
          </cell>
        </row>
        <row r="269">
          <cell r="K269">
            <v>90059</v>
          </cell>
        </row>
        <row r="281">
          <cell r="K281">
            <v>486628</v>
          </cell>
        </row>
        <row r="304">
          <cell r="K304">
            <v>392410</v>
          </cell>
        </row>
        <row r="325">
          <cell r="K325">
            <v>1462003</v>
          </cell>
        </row>
        <row r="326">
          <cell r="K326">
            <v>13838390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
    </sheetNames>
    <sheetDataSet>
      <sheetData sheetId="0">
        <row r="36">
          <cell r="E36">
            <v>1908000</v>
          </cell>
        </row>
        <row r="37">
          <cell r="E3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4"/>
  <sheetViews>
    <sheetView tabSelected="1" zoomScale="110" zoomScaleNormal="110" zoomScaleSheetLayoutView="110" workbookViewId="0">
      <selection activeCell="D21" sqref="D21"/>
    </sheetView>
  </sheetViews>
  <sheetFormatPr defaultRowHeight="11.25" x14ac:dyDescent="0.2"/>
  <cols>
    <col min="1" max="1" width="55.7109375" style="145" customWidth="1"/>
    <col min="2" max="2" width="2" style="145" customWidth="1"/>
    <col min="3" max="3" width="5.28515625" style="145" customWidth="1"/>
    <col min="4" max="4" width="13.85546875" style="145" customWidth="1"/>
    <col min="5" max="7" width="13.85546875" style="5" customWidth="1"/>
    <col min="8" max="8" width="4.42578125" style="5" customWidth="1"/>
    <col min="9" max="9" width="13.5703125" style="5" hidden="1" customWidth="1"/>
    <col min="10" max="10" width="14.28515625" style="5" hidden="1" customWidth="1"/>
    <col min="11" max="11" width="9.140625" style="5" hidden="1" customWidth="1"/>
    <col min="12" max="12" width="1.28515625" style="5" customWidth="1"/>
    <col min="13" max="13" width="9.140625" style="5" customWidth="1"/>
    <col min="14" max="16384" width="9.140625" style="5"/>
  </cols>
  <sheetData>
    <row r="1" spans="1:13" ht="12" x14ac:dyDescent="0.2">
      <c r="A1" s="1" t="s">
        <v>0</v>
      </c>
      <c r="B1" s="1"/>
      <c r="C1" s="1"/>
      <c r="D1" s="1"/>
      <c r="E1" s="2"/>
      <c r="F1" s="2"/>
      <c r="G1" s="3" t="s">
        <v>1</v>
      </c>
      <c r="H1" s="4"/>
    </row>
    <row r="2" spans="1:13" x14ac:dyDescent="0.2">
      <c r="A2" s="6" t="s">
        <v>2</v>
      </c>
      <c r="B2" s="7"/>
      <c r="C2" s="7"/>
      <c r="D2" s="7"/>
      <c r="E2" s="8"/>
      <c r="H2" s="4"/>
    </row>
    <row r="3" spans="1:13" s="4" customFormat="1" ht="12.75" customHeight="1" x14ac:dyDescent="0.2">
      <c r="A3" s="9" t="s">
        <v>3</v>
      </c>
      <c r="B3" s="10"/>
      <c r="C3" s="11"/>
      <c r="D3" s="11"/>
      <c r="E3" s="12"/>
      <c r="F3" s="13" t="s">
        <v>4</v>
      </c>
      <c r="G3" s="13"/>
    </row>
    <row r="4" spans="1:13" s="4" customFormat="1" ht="12.75" customHeight="1" x14ac:dyDescent="0.2">
      <c r="A4" s="9" t="s">
        <v>5</v>
      </c>
      <c r="B4" s="9"/>
      <c r="C4" s="9"/>
      <c r="D4" s="9"/>
      <c r="F4" s="13" t="s">
        <v>6</v>
      </c>
      <c r="G4" s="13"/>
    </row>
    <row r="5" spans="1:13" s="4" customFormat="1" ht="12.75" customHeight="1" x14ac:dyDescent="0.2">
      <c r="A5" s="9" t="s">
        <v>7</v>
      </c>
      <c r="B5" s="9"/>
      <c r="C5" s="9"/>
      <c r="D5" s="9"/>
    </row>
    <row r="6" spans="1:13" s="4" customFormat="1" ht="12.75" customHeight="1" x14ac:dyDescent="0.2">
      <c r="A6" s="9"/>
      <c r="B6" s="9"/>
      <c r="C6" s="9" t="s">
        <v>8</v>
      </c>
      <c r="D6" s="11"/>
      <c r="E6" s="14" t="s">
        <v>9</v>
      </c>
      <c r="F6" s="4" t="s">
        <v>104</v>
      </c>
      <c r="G6" s="4" t="s">
        <v>10</v>
      </c>
    </row>
    <row r="7" spans="1:13" s="4" customFormat="1" ht="12.75" customHeight="1" x14ac:dyDescent="0.2">
      <c r="A7" s="15"/>
      <c r="B7" s="9"/>
      <c r="C7" s="9" t="s">
        <v>11</v>
      </c>
      <c r="D7" s="11"/>
      <c r="E7" s="16">
        <v>43555</v>
      </c>
      <c r="F7" s="17" t="s">
        <v>12</v>
      </c>
      <c r="G7" s="18" t="s">
        <v>13</v>
      </c>
    </row>
    <row r="8" spans="1:13" s="4" customFormat="1" ht="6" customHeight="1" x14ac:dyDescent="0.2">
      <c r="A8" s="9"/>
      <c r="B8" s="9"/>
      <c r="C8" s="19"/>
      <c r="D8" s="19"/>
      <c r="E8" s="14"/>
      <c r="F8" s="14"/>
      <c r="G8" s="14"/>
    </row>
    <row r="9" spans="1:13" ht="12.75" customHeight="1" thickBot="1" x14ac:dyDescent="0.25">
      <c r="A9" s="20" t="s">
        <v>14</v>
      </c>
      <c r="B9" s="21"/>
      <c r="C9" s="22"/>
      <c r="D9" s="23" t="s">
        <v>15</v>
      </c>
      <c r="E9" s="24"/>
      <c r="F9" s="25" t="s">
        <v>16</v>
      </c>
      <c r="G9" s="26"/>
      <c r="H9" s="27"/>
    </row>
    <row r="10" spans="1:13" ht="12.75" customHeight="1" x14ac:dyDescent="0.2">
      <c r="A10" s="28" t="s">
        <v>17</v>
      </c>
      <c r="B10" s="29"/>
      <c r="C10" s="30" t="s">
        <v>18</v>
      </c>
      <c r="D10" s="31" t="s">
        <v>19</v>
      </c>
      <c r="E10" s="32" t="s">
        <v>20</v>
      </c>
      <c r="F10" s="31" t="s">
        <v>19</v>
      </c>
      <c r="G10" s="33" t="s">
        <v>20</v>
      </c>
      <c r="H10" s="27"/>
    </row>
    <row r="11" spans="1:13" ht="12.75" customHeight="1" x14ac:dyDescent="0.2">
      <c r="A11" s="34" t="s">
        <v>21</v>
      </c>
      <c r="B11" s="35"/>
      <c r="C11" s="36" t="s">
        <v>22</v>
      </c>
      <c r="D11" s="37" t="s">
        <v>23</v>
      </c>
      <c r="E11" s="38" t="s">
        <v>24</v>
      </c>
      <c r="F11" s="37" t="s">
        <v>25</v>
      </c>
      <c r="G11" s="39" t="s">
        <v>26</v>
      </c>
      <c r="H11" s="27"/>
    </row>
    <row r="12" spans="1:13" ht="12.75" customHeight="1" x14ac:dyDescent="0.2">
      <c r="A12" s="40" t="s">
        <v>27</v>
      </c>
      <c r="B12" s="41"/>
      <c r="C12" s="42"/>
      <c r="D12" s="43"/>
      <c r="E12" s="44"/>
      <c r="F12" s="43"/>
      <c r="G12" s="45"/>
      <c r="H12" s="4"/>
      <c r="I12" s="46" t="s">
        <v>28</v>
      </c>
      <c r="J12" s="46" t="s">
        <v>29</v>
      </c>
    </row>
    <row r="13" spans="1:13" ht="12.75" customHeight="1" x14ac:dyDescent="0.2">
      <c r="A13" s="47" t="s">
        <v>30</v>
      </c>
      <c r="B13" s="19"/>
      <c r="C13" s="48">
        <v>1</v>
      </c>
      <c r="D13" s="49">
        <v>5009997</v>
      </c>
      <c r="E13" s="50">
        <v>5121993</v>
      </c>
      <c r="F13" s="49">
        <v>5009997</v>
      </c>
      <c r="G13" s="51">
        <v>5121993</v>
      </c>
      <c r="H13" s="4"/>
      <c r="I13" s="52">
        <f>'[1]210-16'!$E$25</f>
        <v>20396565</v>
      </c>
      <c r="J13" s="52">
        <f>+F13-I13</f>
        <v>-15386568</v>
      </c>
      <c r="K13" s="8">
        <v>210</v>
      </c>
      <c r="M13" s="53"/>
    </row>
    <row r="14" spans="1:13" ht="12.75" customHeight="1" x14ac:dyDescent="0.2">
      <c r="A14" s="47" t="s">
        <v>31</v>
      </c>
      <c r="B14" s="19"/>
      <c r="C14" s="48">
        <v>2</v>
      </c>
      <c r="D14" s="49">
        <v>30680</v>
      </c>
      <c r="E14" s="50">
        <v>30623</v>
      </c>
      <c r="F14" s="49">
        <v>30680</v>
      </c>
      <c r="G14" s="51">
        <v>30623</v>
      </c>
      <c r="H14" s="4"/>
      <c r="I14" s="52">
        <f>'[1]210-16'!$E$26</f>
        <v>118814</v>
      </c>
      <c r="J14" s="52">
        <f t="shared" ref="J14:J66" si="0">+F14-I14</f>
        <v>-88134</v>
      </c>
      <c r="K14" s="8">
        <v>210</v>
      </c>
      <c r="M14" s="53"/>
    </row>
    <row r="15" spans="1:13" ht="12.75" customHeight="1" x14ac:dyDescent="0.2">
      <c r="A15" s="47" t="s">
        <v>32</v>
      </c>
      <c r="B15" s="19"/>
      <c r="C15" s="48">
        <v>3</v>
      </c>
      <c r="D15" s="49">
        <v>30</v>
      </c>
      <c r="E15" s="50">
        <v>30</v>
      </c>
      <c r="F15" s="49">
        <v>30</v>
      </c>
      <c r="G15" s="51">
        <v>30</v>
      </c>
      <c r="H15" s="4"/>
      <c r="I15" s="52">
        <f>'[1]210-16'!$E$27</f>
        <v>680</v>
      </c>
      <c r="J15" s="52">
        <f t="shared" si="0"/>
        <v>-650</v>
      </c>
      <c r="K15" s="8">
        <v>210</v>
      </c>
      <c r="M15" s="53"/>
    </row>
    <row r="16" spans="1:13" ht="12.75" customHeight="1" x14ac:dyDescent="0.2">
      <c r="A16" s="47" t="s">
        <v>33</v>
      </c>
      <c r="B16" s="19"/>
      <c r="C16" s="48">
        <v>4</v>
      </c>
      <c r="D16" s="49">
        <v>339114</v>
      </c>
      <c r="E16" s="50">
        <v>318481</v>
      </c>
      <c r="F16" s="49">
        <v>339114</v>
      </c>
      <c r="G16" s="51">
        <v>318481</v>
      </c>
      <c r="H16" s="4"/>
      <c r="I16" s="52">
        <f>'[1]210-16'!$E$28+'[1]210-16'!$E$29+'[1]210-16'!$E$30+'[1]210-16'!$E$31+'[1]210-16'!$E$37+'[1]210-16'!$E$39</f>
        <v>1277040</v>
      </c>
      <c r="J16" s="52">
        <f t="shared" si="0"/>
        <v>-937926</v>
      </c>
      <c r="K16" s="8">
        <v>210</v>
      </c>
      <c r="M16" s="53"/>
    </row>
    <row r="17" spans="1:19" ht="12.75" customHeight="1" x14ac:dyDescent="0.2">
      <c r="A17" s="54" t="s">
        <v>34</v>
      </c>
      <c r="B17" s="55"/>
      <c r="C17" s="56">
        <v>5</v>
      </c>
      <c r="D17" s="49">
        <v>4389</v>
      </c>
      <c r="E17" s="50">
        <v>3637</v>
      </c>
      <c r="F17" s="49">
        <v>4389</v>
      </c>
      <c r="G17" s="51">
        <v>3637</v>
      </c>
      <c r="H17" s="4"/>
      <c r="I17" s="52">
        <f>'[1]210-16'!$E$32</f>
        <v>12111</v>
      </c>
      <c r="J17" s="52">
        <f t="shared" si="0"/>
        <v>-7722</v>
      </c>
      <c r="K17" s="8">
        <v>210</v>
      </c>
      <c r="M17" s="53"/>
    </row>
    <row r="18" spans="1:19" ht="12.75" customHeight="1" thickBot="1" x14ac:dyDescent="0.25">
      <c r="A18" s="57" t="s">
        <v>35</v>
      </c>
      <c r="B18" s="55"/>
      <c r="C18" s="56">
        <v>6</v>
      </c>
      <c r="D18" s="58">
        <v>5384210</v>
      </c>
      <c r="E18" s="49">
        <v>5474764</v>
      </c>
      <c r="F18" s="58">
        <v>5384210</v>
      </c>
      <c r="G18" s="59">
        <v>5474764</v>
      </c>
      <c r="H18" s="4"/>
      <c r="I18" s="60">
        <f>'[1]210-16'!$E$40</f>
        <v>21805210</v>
      </c>
      <c r="J18" s="52">
        <f t="shared" si="0"/>
        <v>-16421000</v>
      </c>
      <c r="K18" s="8">
        <v>210</v>
      </c>
      <c r="M18" s="53"/>
    </row>
    <row r="19" spans="1:19" ht="12.75" customHeight="1" x14ac:dyDescent="0.2">
      <c r="A19" s="61" t="s">
        <v>36</v>
      </c>
      <c r="B19" s="62"/>
      <c r="C19" s="63"/>
      <c r="D19" s="64"/>
      <c r="E19" s="65"/>
      <c r="F19" s="64"/>
      <c r="G19" s="66"/>
      <c r="H19" s="27"/>
      <c r="I19" s="52"/>
      <c r="J19" s="52"/>
      <c r="M19" s="53"/>
    </row>
    <row r="20" spans="1:19" ht="12.75" customHeight="1" x14ac:dyDescent="0.2">
      <c r="A20" s="54" t="s">
        <v>37</v>
      </c>
      <c r="B20" s="55"/>
      <c r="C20" s="56">
        <v>7</v>
      </c>
      <c r="D20" s="49">
        <v>410119</v>
      </c>
      <c r="E20" s="50">
        <v>394056</v>
      </c>
      <c r="F20" s="49">
        <v>410119</v>
      </c>
      <c r="G20" s="51">
        <v>394056</v>
      </c>
      <c r="H20" s="27"/>
      <c r="I20" s="52">
        <f>'[2]410'!$K$106+'[2]410'!$K$107+'[2]410'!$K$108</f>
        <v>1448754</v>
      </c>
      <c r="J20" s="52">
        <f>+F20-I20</f>
        <v>-1038635</v>
      </c>
      <c r="K20" s="8">
        <v>410</v>
      </c>
      <c r="M20" s="53"/>
    </row>
    <row r="21" spans="1:19" ht="12.75" customHeight="1" x14ac:dyDescent="0.2">
      <c r="A21" s="54" t="s">
        <v>38</v>
      </c>
      <c r="B21" s="55"/>
      <c r="C21" s="56">
        <v>8</v>
      </c>
      <c r="D21" s="49">
        <v>340972</v>
      </c>
      <c r="E21" s="50">
        <v>355459</v>
      </c>
      <c r="F21" s="49">
        <v>340972</v>
      </c>
      <c r="G21" s="51">
        <v>355459</v>
      </c>
      <c r="H21" s="27"/>
      <c r="I21" s="52">
        <f>+I22-I20</f>
        <v>1288490</v>
      </c>
      <c r="J21" s="52">
        <f>+F21-I21</f>
        <v>-947518</v>
      </c>
      <c r="K21" s="8">
        <v>410</v>
      </c>
      <c r="M21" s="53"/>
      <c r="P21" s="53"/>
      <c r="Q21" s="53"/>
      <c r="R21" s="53"/>
      <c r="S21" s="53"/>
    </row>
    <row r="22" spans="1:19" ht="12.75" customHeight="1" x14ac:dyDescent="0.2">
      <c r="A22" s="54" t="s">
        <v>39</v>
      </c>
      <c r="B22" s="55"/>
      <c r="C22" s="56">
        <v>9</v>
      </c>
      <c r="D22" s="49">
        <v>751091</v>
      </c>
      <c r="E22" s="49">
        <v>749515</v>
      </c>
      <c r="F22" s="49">
        <v>751091</v>
      </c>
      <c r="G22" s="59">
        <v>749515</v>
      </c>
      <c r="H22" s="27"/>
      <c r="I22" s="52">
        <f>'[2]410'!$K$121</f>
        <v>2737244</v>
      </c>
      <c r="J22" s="52">
        <f t="shared" si="0"/>
        <v>-1986153</v>
      </c>
      <c r="K22" s="8">
        <v>410</v>
      </c>
      <c r="M22" s="53"/>
    </row>
    <row r="23" spans="1:19" ht="12.75" customHeight="1" x14ac:dyDescent="0.2">
      <c r="A23" s="54" t="s">
        <v>40</v>
      </c>
      <c r="B23" s="55"/>
      <c r="C23" s="56">
        <v>10</v>
      </c>
      <c r="D23" s="49">
        <v>162348</v>
      </c>
      <c r="E23" s="50">
        <v>177990</v>
      </c>
      <c r="F23" s="49">
        <v>162348</v>
      </c>
      <c r="G23" s="51">
        <v>177990</v>
      </c>
      <c r="H23" s="27"/>
      <c r="I23" s="52">
        <f>'[2]410'!$K$136+'[2]410'!$K$168+'[2]410'!$K$205</f>
        <v>641038</v>
      </c>
      <c r="J23" s="52">
        <f t="shared" si="0"/>
        <v>-478690</v>
      </c>
      <c r="K23" s="8">
        <v>410</v>
      </c>
      <c r="M23" s="53"/>
      <c r="Q23" s="53"/>
      <c r="S23" s="53"/>
    </row>
    <row r="24" spans="1:19" ht="12.75" customHeight="1" x14ac:dyDescent="0.2">
      <c r="A24" s="54" t="s">
        <v>41</v>
      </c>
      <c r="B24" s="55"/>
      <c r="C24" s="56">
        <v>11</v>
      </c>
      <c r="D24" s="49">
        <v>588330.08200000005</v>
      </c>
      <c r="E24" s="50">
        <v>619999</v>
      </c>
      <c r="F24" s="49">
        <v>588330.08200000005</v>
      </c>
      <c r="G24" s="51">
        <v>619999</v>
      </c>
      <c r="H24" s="27"/>
      <c r="I24" s="52">
        <f>+I25-I23</f>
        <v>2656021</v>
      </c>
      <c r="J24" s="52">
        <f t="shared" si="0"/>
        <v>-2067690.9180000001</v>
      </c>
      <c r="K24" s="8">
        <v>410</v>
      </c>
      <c r="M24" s="53"/>
    </row>
    <row r="25" spans="1:19" ht="12.75" customHeight="1" x14ac:dyDescent="0.2">
      <c r="A25" s="54" t="s">
        <v>42</v>
      </c>
      <c r="B25" s="55"/>
      <c r="C25" s="56">
        <v>12</v>
      </c>
      <c r="D25" s="49">
        <v>750678.08200000005</v>
      </c>
      <c r="E25" s="59">
        <v>797989</v>
      </c>
      <c r="F25" s="49">
        <v>750678.08200000005</v>
      </c>
      <c r="G25" s="59">
        <v>797989</v>
      </c>
      <c r="H25" s="27"/>
      <c r="I25" s="52">
        <f>'[2]410'!$K$212</f>
        <v>3297059</v>
      </c>
      <c r="J25" s="52">
        <f t="shared" si="0"/>
        <v>-2546380.9180000001</v>
      </c>
      <c r="K25" s="8">
        <v>410</v>
      </c>
      <c r="M25" s="53"/>
    </row>
    <row r="26" spans="1:19" ht="12.75" customHeight="1" x14ac:dyDescent="0.2">
      <c r="A26" s="54" t="s">
        <v>43</v>
      </c>
      <c r="B26" s="55"/>
      <c r="C26" s="56">
        <v>13</v>
      </c>
      <c r="D26" s="49">
        <v>1596378</v>
      </c>
      <c r="E26" s="50">
        <v>1692008</v>
      </c>
      <c r="F26" s="49">
        <v>1596378</v>
      </c>
      <c r="G26" s="51">
        <v>1692008</v>
      </c>
      <c r="H26" s="27"/>
      <c r="I26" s="52">
        <f>'[2]410'!$K$233+'[2]410'!$K$262+'[2]410'!$K$269</f>
        <v>5463046</v>
      </c>
      <c r="J26" s="52">
        <f t="shared" si="0"/>
        <v>-3866668</v>
      </c>
      <c r="K26" s="8">
        <v>410</v>
      </c>
      <c r="M26" s="53"/>
    </row>
    <row r="27" spans="1:19" ht="12.75" customHeight="1" x14ac:dyDescent="0.2">
      <c r="A27" s="54" t="s">
        <v>44</v>
      </c>
      <c r="B27" s="55"/>
      <c r="C27" s="56">
        <v>14</v>
      </c>
      <c r="D27" s="49">
        <v>132188</v>
      </c>
      <c r="E27" s="50">
        <v>135893</v>
      </c>
      <c r="F27" s="49">
        <v>132188</v>
      </c>
      <c r="G27" s="51">
        <v>135893</v>
      </c>
      <c r="H27" s="27"/>
      <c r="I27" s="52">
        <f>'[2]410'!$K$281+'[2]410'!$K$304</f>
        <v>879038</v>
      </c>
      <c r="J27" s="52">
        <f t="shared" si="0"/>
        <v>-746850</v>
      </c>
      <c r="K27" s="8">
        <v>410</v>
      </c>
      <c r="M27" s="53"/>
    </row>
    <row r="28" spans="1:19" ht="12.75" customHeight="1" x14ac:dyDescent="0.2">
      <c r="A28" s="54" t="s">
        <v>45</v>
      </c>
      <c r="B28" s="55"/>
      <c r="C28" s="56">
        <v>15</v>
      </c>
      <c r="D28" s="49">
        <v>230477.44500000001</v>
      </c>
      <c r="E28" s="50">
        <v>212308</v>
      </c>
      <c r="F28" s="49">
        <v>230477.44500000001</v>
      </c>
      <c r="G28" s="51">
        <v>212308</v>
      </c>
      <c r="H28" s="27"/>
      <c r="I28" s="52">
        <f>'[2]410'!$K$325</f>
        <v>1462003</v>
      </c>
      <c r="J28" s="52">
        <f t="shared" si="0"/>
        <v>-1231525.5549999999</v>
      </c>
      <c r="K28" s="8">
        <v>410</v>
      </c>
      <c r="M28" s="53"/>
    </row>
    <row r="29" spans="1:19" ht="12.75" customHeight="1" x14ac:dyDescent="0.2">
      <c r="A29" s="57" t="s">
        <v>46</v>
      </c>
      <c r="B29" s="55"/>
      <c r="C29" s="56">
        <v>16</v>
      </c>
      <c r="D29" s="49">
        <v>3460811.5269999998</v>
      </c>
      <c r="E29" s="59">
        <v>3587713</v>
      </c>
      <c r="F29" s="49">
        <v>3460811.5269999998</v>
      </c>
      <c r="G29" s="59">
        <v>3587713</v>
      </c>
      <c r="H29" s="27"/>
      <c r="I29" s="52">
        <f>'[2]410'!$K$326</f>
        <v>13838390</v>
      </c>
      <c r="J29" s="52">
        <f t="shared" si="0"/>
        <v>-10377578.473000001</v>
      </c>
      <c r="K29" s="8">
        <v>410</v>
      </c>
      <c r="M29" s="53"/>
    </row>
    <row r="30" spans="1:19" ht="12.75" customHeight="1" x14ac:dyDescent="0.2">
      <c r="A30" s="61" t="s">
        <v>47</v>
      </c>
      <c r="B30" s="62"/>
      <c r="C30" s="63"/>
      <c r="D30" s="67"/>
      <c r="E30" s="68"/>
      <c r="F30" s="67"/>
      <c r="G30" s="68"/>
      <c r="H30" s="27"/>
      <c r="I30" s="52"/>
      <c r="J30" s="52"/>
      <c r="M30" s="53"/>
    </row>
    <row r="31" spans="1:19" ht="12.75" customHeight="1" x14ac:dyDescent="0.2">
      <c r="A31" s="57" t="s">
        <v>48</v>
      </c>
      <c r="B31" s="55"/>
      <c r="C31" s="56">
        <v>17</v>
      </c>
      <c r="D31" s="49">
        <v>1923398.473</v>
      </c>
      <c r="E31" s="59">
        <v>1887051</v>
      </c>
      <c r="F31" s="49">
        <v>1923398.473</v>
      </c>
      <c r="G31" s="59">
        <v>1887051</v>
      </c>
      <c r="H31" s="27"/>
      <c r="I31" s="52">
        <f>'[1]210-16'!$E$42</f>
        <v>7966820</v>
      </c>
      <c r="J31" s="52">
        <f t="shared" si="0"/>
        <v>-6043421.5269999998</v>
      </c>
      <c r="K31" s="8">
        <v>210</v>
      </c>
      <c r="M31" s="53"/>
    </row>
    <row r="32" spans="1:19" ht="12.75" customHeight="1" x14ac:dyDescent="0.2">
      <c r="A32" s="54" t="s">
        <v>49</v>
      </c>
      <c r="B32" s="69"/>
      <c r="C32" s="56">
        <v>18</v>
      </c>
      <c r="D32" s="49">
        <v>71618</v>
      </c>
      <c r="E32" s="50">
        <v>129354</v>
      </c>
      <c r="F32" s="49">
        <v>71618</v>
      </c>
      <c r="G32" s="51">
        <v>129354</v>
      </c>
      <c r="H32" s="27"/>
      <c r="I32" s="52">
        <f>'[1]210-16'!$E$44+'[1]210-16'!$E$45+'[1]210-16'!$E$46+'[1]210-16'!$E$47+'[1]210-16'!$E$48+'[1]210-16'!$E$49+'[1]210-16'!$E$50+'[1]210-16'!$E$51+'[1]210-16'!$E$52</f>
        <v>423258</v>
      </c>
      <c r="J32" s="52">
        <f>+F32-I32</f>
        <v>-351640</v>
      </c>
      <c r="K32" s="8">
        <v>210</v>
      </c>
      <c r="M32" s="53"/>
    </row>
    <row r="33" spans="1:13" ht="12.75" customHeight="1" x14ac:dyDescent="0.2">
      <c r="A33" s="70" t="s">
        <v>50</v>
      </c>
      <c r="B33" s="71"/>
      <c r="C33" s="72">
        <v>19</v>
      </c>
      <c r="D33" s="49">
        <v>33646.387999999999</v>
      </c>
      <c r="E33" s="50">
        <v>52000</v>
      </c>
      <c r="F33" s="49">
        <v>33646.387999999999</v>
      </c>
      <c r="G33" s="51">
        <v>52000</v>
      </c>
      <c r="H33" s="27"/>
      <c r="I33" s="52">
        <f>'[1]210-16'!$E$54</f>
        <v>31454</v>
      </c>
      <c r="J33" s="52">
        <f t="shared" si="0"/>
        <v>2192.387999999999</v>
      </c>
      <c r="K33" s="8">
        <v>210</v>
      </c>
      <c r="M33" s="53"/>
    </row>
    <row r="34" spans="1:13" ht="12.75" customHeight="1" x14ac:dyDescent="0.2">
      <c r="A34" s="54" t="s">
        <v>51</v>
      </c>
      <c r="B34" s="55"/>
      <c r="C34" s="56">
        <v>20</v>
      </c>
      <c r="D34" s="49">
        <v>19192.138999999996</v>
      </c>
      <c r="E34" s="50">
        <v>3741</v>
      </c>
      <c r="F34" s="49">
        <v>19192.138999999996</v>
      </c>
      <c r="G34" s="51">
        <v>3741</v>
      </c>
      <c r="H34" s="27"/>
      <c r="I34" s="73">
        <f>'[1]210-16'!$E$55</f>
        <v>82283</v>
      </c>
      <c r="J34" s="52">
        <f t="shared" si="0"/>
        <v>-63090.861000000004</v>
      </c>
      <c r="K34" s="8">
        <v>210</v>
      </c>
      <c r="M34" s="53"/>
    </row>
    <row r="35" spans="1:13" ht="12.75" customHeight="1" x14ac:dyDescent="0.2">
      <c r="A35" s="57" t="s">
        <v>52</v>
      </c>
      <c r="B35" s="55"/>
      <c r="C35" s="56">
        <v>21</v>
      </c>
      <c r="D35" s="49">
        <v>52837.526999999995</v>
      </c>
      <c r="E35" s="74">
        <v>55741</v>
      </c>
      <c r="F35" s="49">
        <v>52837.526999999995</v>
      </c>
      <c r="G35" s="74">
        <v>55741</v>
      </c>
      <c r="H35" s="27"/>
      <c r="I35" s="52">
        <f>+I33+I34</f>
        <v>113737</v>
      </c>
      <c r="J35" s="52">
        <f t="shared" si="0"/>
        <v>-60899.473000000005</v>
      </c>
      <c r="K35" s="8">
        <v>210</v>
      </c>
      <c r="M35" s="53"/>
    </row>
    <row r="36" spans="1:13" ht="12.75" customHeight="1" x14ac:dyDescent="0.2">
      <c r="A36" s="75" t="s">
        <v>53</v>
      </c>
      <c r="B36" s="69"/>
      <c r="C36" s="76">
        <v>22</v>
      </c>
      <c r="D36" s="64">
        <v>2546</v>
      </c>
      <c r="E36" s="77">
        <v>90267</v>
      </c>
      <c r="F36" s="78">
        <v>2546</v>
      </c>
      <c r="G36" s="79">
        <v>90267</v>
      </c>
      <c r="H36" s="4"/>
      <c r="I36" s="52">
        <f>'[1]210-16'!$E$59+'[1]210-16'!$E$62+'[1]210-16'!$E$63+'[1]210-16'!$E$64+'[1]210-16'!$E$65</f>
        <v>61009</v>
      </c>
      <c r="J36" s="52">
        <f t="shared" si="0"/>
        <v>-58463</v>
      </c>
      <c r="K36" s="8">
        <v>210</v>
      </c>
      <c r="M36" s="53"/>
    </row>
    <row r="37" spans="1:13" ht="12.75" customHeight="1" x14ac:dyDescent="0.2">
      <c r="A37" s="54" t="s">
        <v>54</v>
      </c>
      <c r="B37" s="55"/>
      <c r="C37" s="56"/>
      <c r="D37" s="80"/>
      <c r="E37" s="81"/>
      <c r="F37" s="80"/>
      <c r="G37" s="81"/>
      <c r="H37" s="27"/>
      <c r="I37" s="52"/>
      <c r="J37" s="52"/>
      <c r="M37" s="53"/>
    </row>
    <row r="38" spans="1:13" ht="12.75" customHeight="1" x14ac:dyDescent="0.2">
      <c r="A38" s="57" t="s">
        <v>55</v>
      </c>
      <c r="B38" s="55"/>
      <c r="C38" s="56">
        <v>23</v>
      </c>
      <c r="D38" s="49">
        <v>2045308</v>
      </c>
      <c r="E38" s="59">
        <v>1981879</v>
      </c>
      <c r="F38" s="49">
        <v>2045308</v>
      </c>
      <c r="G38" s="59">
        <v>1981879</v>
      </c>
      <c r="H38" s="27"/>
      <c r="I38" s="52">
        <f>'[1]210-16'!$E$67</f>
        <v>8442806</v>
      </c>
      <c r="J38" s="52">
        <f t="shared" si="0"/>
        <v>-6397498</v>
      </c>
      <c r="K38" s="8">
        <v>210</v>
      </c>
      <c r="M38" s="53"/>
    </row>
    <row r="39" spans="1:13" ht="12.75" customHeight="1" x14ac:dyDescent="0.2">
      <c r="A39" s="61" t="s">
        <v>56</v>
      </c>
      <c r="B39" s="62"/>
      <c r="C39" s="63"/>
      <c r="D39" s="67"/>
      <c r="E39" s="68"/>
      <c r="F39" s="67"/>
      <c r="G39" s="68"/>
      <c r="H39" s="27"/>
      <c r="I39" s="52"/>
      <c r="J39" s="52">
        <f t="shared" si="0"/>
        <v>0</v>
      </c>
      <c r="M39" s="53"/>
    </row>
    <row r="40" spans="1:13" ht="12.75" customHeight="1" x14ac:dyDescent="0.2">
      <c r="A40" s="54" t="s">
        <v>57</v>
      </c>
      <c r="B40" s="55"/>
      <c r="C40" s="56">
        <v>24</v>
      </c>
      <c r="D40" s="49">
        <v>15581</v>
      </c>
      <c r="E40" s="50">
        <v>20543</v>
      </c>
      <c r="F40" s="49">
        <v>15581</v>
      </c>
      <c r="G40" s="51">
        <v>20543</v>
      </c>
      <c r="H40" s="27"/>
      <c r="I40" s="52">
        <f>'[1]210-17'!$E$10+'[1]210-17'!$E$11</f>
        <v>107021</v>
      </c>
      <c r="J40" s="52">
        <f t="shared" si="0"/>
        <v>-91440</v>
      </c>
      <c r="K40" s="8">
        <v>210</v>
      </c>
      <c r="M40" s="53"/>
    </row>
    <row r="41" spans="1:13" ht="12.75" customHeight="1" x14ac:dyDescent="0.2">
      <c r="A41" s="54" t="s">
        <v>58</v>
      </c>
      <c r="B41" s="55"/>
      <c r="C41" s="56">
        <v>25</v>
      </c>
      <c r="D41" s="49">
        <v>51003</v>
      </c>
      <c r="E41" s="50">
        <v>0</v>
      </c>
      <c r="F41" s="49">
        <v>51003</v>
      </c>
      <c r="G41" s="51">
        <v>0</v>
      </c>
      <c r="H41" s="27"/>
      <c r="I41" s="52">
        <f>'[1]210-17'!$E$12</f>
        <v>0</v>
      </c>
      <c r="J41" s="52">
        <f t="shared" si="0"/>
        <v>51003</v>
      </c>
      <c r="K41" s="8">
        <v>210</v>
      </c>
      <c r="M41" s="53"/>
    </row>
    <row r="42" spans="1:13" ht="12.75" customHeight="1" x14ac:dyDescent="0.2">
      <c r="A42" s="54" t="s">
        <v>59</v>
      </c>
      <c r="B42" s="55"/>
      <c r="C42" s="56">
        <v>26</v>
      </c>
      <c r="D42" s="49">
        <v>327</v>
      </c>
      <c r="E42" s="50">
        <v>1096</v>
      </c>
      <c r="F42" s="49">
        <v>327</v>
      </c>
      <c r="G42" s="51">
        <v>1096</v>
      </c>
      <c r="H42" s="27"/>
      <c r="I42" s="52">
        <f>'[1]210-17'!$E$13</f>
        <v>3926</v>
      </c>
      <c r="J42" s="52">
        <f t="shared" si="0"/>
        <v>-3599</v>
      </c>
      <c r="K42" s="8">
        <v>210</v>
      </c>
      <c r="M42" s="53"/>
    </row>
    <row r="43" spans="1:13" ht="12.75" customHeight="1" x14ac:dyDescent="0.2">
      <c r="A43" s="57" t="s">
        <v>60</v>
      </c>
      <c r="B43" s="55"/>
      <c r="C43" s="56">
        <v>27</v>
      </c>
      <c r="D43" s="49">
        <v>66911</v>
      </c>
      <c r="E43" s="59">
        <v>21639</v>
      </c>
      <c r="F43" s="49">
        <v>66911</v>
      </c>
      <c r="G43" s="59">
        <v>21639</v>
      </c>
      <c r="H43" s="27"/>
      <c r="I43" s="52">
        <f>'[1]210-17'!$E$14</f>
        <v>110947</v>
      </c>
      <c r="J43" s="52">
        <f t="shared" si="0"/>
        <v>-44036</v>
      </c>
      <c r="K43" s="8">
        <v>210</v>
      </c>
      <c r="M43" s="53"/>
    </row>
    <row r="44" spans="1:13" ht="12.75" customHeight="1" x14ac:dyDescent="0.2">
      <c r="A44" s="61" t="s">
        <v>47</v>
      </c>
      <c r="B44" s="62"/>
      <c r="C44" s="63"/>
      <c r="D44" s="67"/>
      <c r="E44" s="82"/>
      <c r="F44" s="67"/>
      <c r="G44" s="82"/>
      <c r="H44" s="27"/>
      <c r="I44" s="52"/>
      <c r="J44" s="52">
        <f t="shared" si="0"/>
        <v>0</v>
      </c>
      <c r="M44" s="53"/>
    </row>
    <row r="45" spans="1:13" ht="12.75" customHeight="1" x14ac:dyDescent="0.2">
      <c r="A45" s="57" t="s">
        <v>61</v>
      </c>
      <c r="B45" s="55"/>
      <c r="C45" s="56">
        <v>28</v>
      </c>
      <c r="D45" s="49">
        <v>1978397</v>
      </c>
      <c r="E45" s="50">
        <v>1960240</v>
      </c>
      <c r="F45" s="49">
        <v>1978397</v>
      </c>
      <c r="G45" s="51">
        <v>1960240</v>
      </c>
      <c r="H45" s="27"/>
      <c r="I45" s="52">
        <f>'[1]210-17'!$E$15</f>
        <v>8331859</v>
      </c>
      <c r="J45" s="52">
        <f t="shared" si="0"/>
        <v>-6353462</v>
      </c>
      <c r="K45" s="8">
        <v>210</v>
      </c>
      <c r="M45" s="53"/>
    </row>
    <row r="46" spans="1:13" ht="12.75" customHeight="1" x14ac:dyDescent="0.2">
      <c r="A46" s="83" t="s">
        <v>62</v>
      </c>
      <c r="B46" s="55"/>
      <c r="C46" s="56">
        <v>29</v>
      </c>
      <c r="D46" s="49">
        <v>0</v>
      </c>
      <c r="E46" s="50">
        <v>1460</v>
      </c>
      <c r="F46" s="49">
        <v>0</v>
      </c>
      <c r="G46" s="51">
        <v>1460</v>
      </c>
      <c r="H46" s="27"/>
      <c r="I46" s="52">
        <f>'[1]210-17'!$E$18</f>
        <v>7604</v>
      </c>
      <c r="J46" s="52">
        <f t="shared" si="0"/>
        <v>-7604</v>
      </c>
      <c r="K46" s="8">
        <v>210</v>
      </c>
      <c r="M46" s="53"/>
    </row>
    <row r="47" spans="1:13" ht="12.75" customHeight="1" x14ac:dyDescent="0.2">
      <c r="A47" s="83" t="s">
        <v>63</v>
      </c>
      <c r="B47" s="55"/>
      <c r="C47" s="56">
        <v>30</v>
      </c>
      <c r="D47" s="80"/>
      <c r="E47" s="81"/>
      <c r="F47" s="80"/>
      <c r="G47" s="81"/>
      <c r="H47" s="27"/>
      <c r="I47" s="52"/>
      <c r="J47" s="52">
        <f t="shared" si="0"/>
        <v>0</v>
      </c>
      <c r="M47" s="53"/>
    </row>
    <row r="48" spans="1:13" ht="12.75" customHeight="1" x14ac:dyDescent="0.2">
      <c r="A48" s="57" t="s">
        <v>64</v>
      </c>
      <c r="B48" s="55"/>
      <c r="C48" s="56">
        <v>31</v>
      </c>
      <c r="D48" s="49">
        <v>1978397</v>
      </c>
      <c r="E48" s="59">
        <v>1958780</v>
      </c>
      <c r="F48" s="49">
        <v>1978397</v>
      </c>
      <c r="G48" s="59">
        <v>1958780</v>
      </c>
      <c r="H48" s="27"/>
      <c r="I48" s="52">
        <f>'[1]210-17'!$E$21</f>
        <v>8324255</v>
      </c>
      <c r="J48" s="52">
        <f>+F48-I48</f>
        <v>-6345858</v>
      </c>
      <c r="K48" s="8">
        <v>210</v>
      </c>
      <c r="M48" s="53"/>
    </row>
    <row r="49" spans="1:13" ht="12.75" customHeight="1" x14ac:dyDescent="0.2">
      <c r="A49" s="54" t="s">
        <v>65</v>
      </c>
      <c r="B49" s="55"/>
      <c r="C49" s="56">
        <v>32</v>
      </c>
      <c r="D49" s="49">
        <v>341366</v>
      </c>
      <c r="E49" s="50">
        <v>354321</v>
      </c>
      <c r="F49" s="49">
        <v>341366</v>
      </c>
      <c r="G49" s="51">
        <v>354321</v>
      </c>
      <c r="H49" s="27"/>
      <c r="I49" s="52">
        <f>'[1]210-17'!$E$24+'[1]210-17'!$E$25+'[1]210-17'!$E$26</f>
        <v>2293934</v>
      </c>
      <c r="J49" s="52">
        <f t="shared" si="0"/>
        <v>-1952568</v>
      </c>
      <c r="K49" s="8">
        <v>210</v>
      </c>
      <c r="M49" s="53"/>
    </row>
    <row r="50" spans="1:13" ht="12.75" customHeight="1" x14ac:dyDescent="0.2">
      <c r="A50" s="54" t="s">
        <v>66</v>
      </c>
      <c r="B50" s="55"/>
      <c r="C50" s="56">
        <v>33</v>
      </c>
      <c r="D50" s="49">
        <v>103293</v>
      </c>
      <c r="E50" s="50">
        <v>109065</v>
      </c>
      <c r="F50" s="49">
        <v>103293</v>
      </c>
      <c r="G50" s="51">
        <v>109065</v>
      </c>
      <c r="H50" s="27"/>
      <c r="I50" s="52">
        <f>'[1]210-17'!$E$27</f>
        <v>830441</v>
      </c>
      <c r="J50" s="52">
        <f t="shared" si="0"/>
        <v>-727148</v>
      </c>
      <c r="K50" s="8">
        <v>210</v>
      </c>
      <c r="M50" s="53"/>
    </row>
    <row r="51" spans="1:13" ht="12.75" customHeight="1" x14ac:dyDescent="0.2">
      <c r="A51" s="57" t="s">
        <v>67</v>
      </c>
      <c r="B51" s="55"/>
      <c r="C51" s="56">
        <v>34</v>
      </c>
      <c r="D51" s="49">
        <v>1533738</v>
      </c>
      <c r="E51" s="59">
        <v>1495394</v>
      </c>
      <c r="F51" s="49">
        <v>1533738</v>
      </c>
      <c r="G51" s="59">
        <v>1495394</v>
      </c>
      <c r="H51" s="27"/>
      <c r="I51" s="52">
        <f>'[1]210-17'!$E$29</f>
        <v>5199880</v>
      </c>
      <c r="J51" s="52">
        <f t="shared" si="0"/>
        <v>-3666142</v>
      </c>
      <c r="K51" s="8">
        <v>210</v>
      </c>
      <c r="M51" s="53"/>
    </row>
    <row r="52" spans="1:13" ht="12" x14ac:dyDescent="0.2">
      <c r="A52" s="84" t="s">
        <v>68</v>
      </c>
      <c r="B52" s="85"/>
      <c r="C52" s="86">
        <v>35</v>
      </c>
      <c r="D52" s="87"/>
      <c r="E52" s="88"/>
      <c r="F52" s="87"/>
      <c r="G52" s="88"/>
      <c r="H52" s="27"/>
      <c r="I52" s="52"/>
      <c r="J52" s="52">
        <f t="shared" si="0"/>
        <v>0</v>
      </c>
      <c r="M52" s="53"/>
    </row>
    <row r="53" spans="1:13" ht="12" x14ac:dyDescent="0.2">
      <c r="A53" s="89" t="s">
        <v>69</v>
      </c>
      <c r="B53" s="90"/>
      <c r="C53" s="91">
        <v>36</v>
      </c>
      <c r="D53" s="67"/>
      <c r="E53" s="92"/>
      <c r="F53" s="67"/>
      <c r="G53" s="92"/>
      <c r="H53" s="27"/>
      <c r="I53" s="52">
        <f>'[1]210-17'!$E$34</f>
        <v>0</v>
      </c>
      <c r="J53" s="52">
        <f t="shared" si="0"/>
        <v>0</v>
      </c>
      <c r="K53" s="8">
        <v>210</v>
      </c>
      <c r="M53" s="53"/>
    </row>
    <row r="54" spans="1:13" ht="12" x14ac:dyDescent="0.2">
      <c r="A54" s="93" t="s">
        <v>70</v>
      </c>
      <c r="B54" s="55"/>
      <c r="C54" s="94"/>
      <c r="D54" s="80"/>
      <c r="E54" s="95"/>
      <c r="F54" s="80"/>
      <c r="G54" s="95"/>
      <c r="H54" s="27"/>
      <c r="I54" s="52"/>
      <c r="J54" s="52">
        <f t="shared" si="0"/>
        <v>0</v>
      </c>
      <c r="K54" s="8"/>
      <c r="M54" s="53"/>
    </row>
    <row r="55" spans="1:13" ht="12.75" customHeight="1" x14ac:dyDescent="0.2">
      <c r="A55" s="57" t="s">
        <v>71</v>
      </c>
      <c r="B55" s="55"/>
      <c r="C55" s="56">
        <v>37</v>
      </c>
      <c r="D55" s="49">
        <v>1533738</v>
      </c>
      <c r="E55" s="59">
        <v>1495394</v>
      </c>
      <c r="F55" s="49">
        <v>1533738</v>
      </c>
      <c r="G55" s="59">
        <v>1495394</v>
      </c>
      <c r="H55" s="27"/>
      <c r="I55" s="52">
        <f>'[1]210-17'!$E$35</f>
        <v>5199880</v>
      </c>
      <c r="J55" s="52">
        <f t="shared" si="0"/>
        <v>-3666142</v>
      </c>
      <c r="K55" s="8">
        <v>210</v>
      </c>
      <c r="M55" s="53"/>
    </row>
    <row r="56" spans="1:13" ht="12.75" customHeight="1" x14ac:dyDescent="0.2">
      <c r="A56" s="54" t="s">
        <v>72</v>
      </c>
      <c r="B56" s="55"/>
      <c r="C56" s="56">
        <v>38</v>
      </c>
      <c r="D56" s="96">
        <v>0</v>
      </c>
      <c r="E56" s="95"/>
      <c r="F56" s="96">
        <v>0</v>
      </c>
      <c r="G56" s="95"/>
      <c r="H56" s="27"/>
      <c r="I56" s="52">
        <f>'[1]210-17'!$E$37</f>
        <v>0</v>
      </c>
      <c r="J56" s="52">
        <f t="shared" si="0"/>
        <v>0</v>
      </c>
      <c r="K56" s="8">
        <v>210</v>
      </c>
      <c r="M56" s="53"/>
    </row>
    <row r="57" spans="1:13" ht="12.75" customHeight="1" x14ac:dyDescent="0.2">
      <c r="A57" s="54" t="s">
        <v>73</v>
      </c>
      <c r="B57" s="55"/>
      <c r="C57" s="56">
        <v>39</v>
      </c>
      <c r="D57" s="96">
        <v>0</v>
      </c>
      <c r="E57" s="95"/>
      <c r="F57" s="96">
        <v>0</v>
      </c>
      <c r="G57" s="95"/>
      <c r="H57" s="27"/>
      <c r="I57" s="52">
        <f>'[1]210-17'!$E$38</f>
        <v>0</v>
      </c>
      <c r="J57" s="52">
        <f t="shared" si="0"/>
        <v>0</v>
      </c>
      <c r="K57" s="8">
        <v>210</v>
      </c>
      <c r="M57" s="53"/>
    </row>
    <row r="58" spans="1:13" ht="12.75" customHeight="1" x14ac:dyDescent="0.2">
      <c r="A58" s="54" t="s">
        <v>74</v>
      </c>
      <c r="B58" s="55"/>
      <c r="C58" s="56">
        <v>40</v>
      </c>
      <c r="D58" s="96">
        <v>0</v>
      </c>
      <c r="E58" s="95"/>
      <c r="F58" s="96">
        <v>0</v>
      </c>
      <c r="G58" s="95"/>
      <c r="H58" s="27"/>
      <c r="I58" s="52">
        <f>'[1]210-17'!$E$39</f>
        <v>0</v>
      </c>
      <c r="J58" s="52">
        <f t="shared" si="0"/>
        <v>0</v>
      </c>
      <c r="K58" s="8">
        <v>210</v>
      </c>
      <c r="M58" s="53"/>
    </row>
    <row r="59" spans="1:13" ht="12.75" customHeight="1" x14ac:dyDescent="0.2">
      <c r="A59" s="70" t="s">
        <v>75</v>
      </c>
      <c r="B59" s="71"/>
      <c r="C59" s="97">
        <v>41</v>
      </c>
      <c r="D59" s="87"/>
      <c r="E59" s="88"/>
      <c r="F59" s="87"/>
      <c r="G59" s="88"/>
      <c r="H59" s="27"/>
      <c r="I59" s="52"/>
      <c r="J59" s="52">
        <f t="shared" si="0"/>
        <v>0</v>
      </c>
      <c r="M59" s="53"/>
    </row>
    <row r="60" spans="1:13" ht="12.75" customHeight="1" x14ac:dyDescent="0.2">
      <c r="A60" s="83" t="s">
        <v>76</v>
      </c>
      <c r="B60" s="14"/>
      <c r="C60" s="98">
        <v>42</v>
      </c>
      <c r="D60" s="80"/>
      <c r="E60" s="95"/>
      <c r="F60" s="80"/>
      <c r="G60" s="95"/>
      <c r="H60" s="27"/>
      <c r="I60" s="52"/>
      <c r="J60" s="52"/>
      <c r="M60" s="53"/>
    </row>
    <row r="61" spans="1:13" ht="12.75" customHeight="1" x14ac:dyDescent="0.2">
      <c r="A61" s="83" t="s">
        <v>77</v>
      </c>
      <c r="B61" s="14"/>
      <c r="C61" s="98">
        <v>43</v>
      </c>
      <c r="D61" s="49">
        <v>1533738</v>
      </c>
      <c r="E61" s="49">
        <v>1495394</v>
      </c>
      <c r="F61" s="49">
        <v>1533738</v>
      </c>
      <c r="G61" s="59">
        <v>1495394</v>
      </c>
      <c r="H61" s="27"/>
      <c r="I61" s="52"/>
      <c r="J61" s="52"/>
      <c r="M61" s="53"/>
    </row>
    <row r="62" spans="1:13" ht="12.75" customHeight="1" x14ac:dyDescent="0.2">
      <c r="A62" s="83" t="s">
        <v>78</v>
      </c>
      <c r="B62" s="14"/>
      <c r="C62" s="98">
        <v>44</v>
      </c>
      <c r="D62" s="99" t="s">
        <v>79</v>
      </c>
      <c r="E62" s="99" t="s">
        <v>79</v>
      </c>
      <c r="F62" s="99" t="s">
        <v>79</v>
      </c>
      <c r="G62" s="100" t="s">
        <v>79</v>
      </c>
      <c r="H62" s="4"/>
      <c r="I62" s="52"/>
      <c r="J62" s="52"/>
      <c r="M62" s="53"/>
    </row>
    <row r="63" spans="1:13" ht="12.75" customHeight="1" x14ac:dyDescent="0.2">
      <c r="A63" s="83" t="s">
        <v>80</v>
      </c>
      <c r="B63" s="14"/>
      <c r="C63" s="98">
        <v>45</v>
      </c>
      <c r="D63" s="99" t="s">
        <v>79</v>
      </c>
      <c r="E63" s="99" t="s">
        <v>79</v>
      </c>
      <c r="F63" s="99" t="s">
        <v>79</v>
      </c>
      <c r="G63" s="101" t="s">
        <v>79</v>
      </c>
      <c r="H63" s="4"/>
      <c r="I63" s="52"/>
      <c r="J63" s="52"/>
      <c r="M63" s="53"/>
    </row>
    <row r="64" spans="1:13" ht="12.75" customHeight="1" x14ac:dyDescent="0.2">
      <c r="A64" s="57" t="s">
        <v>81</v>
      </c>
      <c r="B64" s="55"/>
      <c r="C64" s="56">
        <v>46</v>
      </c>
      <c r="D64" s="49">
        <v>1533738</v>
      </c>
      <c r="E64" s="59">
        <v>1495394</v>
      </c>
      <c r="F64" s="49">
        <v>1533738</v>
      </c>
      <c r="G64" s="59">
        <v>1495394</v>
      </c>
      <c r="H64" s="27"/>
      <c r="I64" s="52">
        <f>'[1]210-17'!$E$43</f>
        <v>5199880</v>
      </c>
      <c r="J64" s="52">
        <f t="shared" si="0"/>
        <v>-3666142</v>
      </c>
      <c r="K64" s="8">
        <v>210</v>
      </c>
      <c r="M64" s="53"/>
    </row>
    <row r="65" spans="1:13" ht="12.75" customHeight="1" x14ac:dyDescent="0.2">
      <c r="A65" s="54" t="s">
        <v>82</v>
      </c>
      <c r="B65" s="55"/>
      <c r="C65" s="56">
        <v>47</v>
      </c>
      <c r="D65" s="49">
        <v>633000</v>
      </c>
      <c r="E65" s="50">
        <v>568000</v>
      </c>
      <c r="F65" s="49">
        <v>633000</v>
      </c>
      <c r="G65" s="51">
        <v>568000</v>
      </c>
      <c r="H65" s="27"/>
      <c r="I65" s="52">
        <f>'[3]220'!$E$36</f>
        <v>1908000</v>
      </c>
      <c r="J65" s="52">
        <f t="shared" si="0"/>
        <v>-1275000</v>
      </c>
      <c r="K65" s="8">
        <v>220</v>
      </c>
      <c r="M65" s="53"/>
    </row>
    <row r="66" spans="1:13" ht="12.75" customHeight="1" x14ac:dyDescent="0.2">
      <c r="A66" s="54" t="s">
        <v>83</v>
      </c>
      <c r="B66" s="55"/>
      <c r="C66" s="56">
        <v>48</v>
      </c>
      <c r="D66" s="102"/>
      <c r="E66" s="103"/>
      <c r="F66" s="87"/>
      <c r="G66" s="104"/>
      <c r="H66" s="27"/>
      <c r="I66" s="52">
        <f>'[3]220'!$E$37</f>
        <v>0</v>
      </c>
      <c r="J66" s="52">
        <f t="shared" si="0"/>
        <v>0</v>
      </c>
      <c r="K66" s="8">
        <v>220</v>
      </c>
      <c r="M66" s="53"/>
    </row>
    <row r="67" spans="1:13" ht="12.75" customHeight="1" x14ac:dyDescent="0.2">
      <c r="A67" s="54" t="s">
        <v>84</v>
      </c>
      <c r="B67" s="55"/>
      <c r="C67" s="56">
        <v>49</v>
      </c>
      <c r="D67" s="105">
        <v>0.64277053216720736</v>
      </c>
      <c r="E67" s="106">
        <v>0.65531829317208923</v>
      </c>
      <c r="F67" s="105">
        <v>0.64277053216720736</v>
      </c>
      <c r="G67" s="107">
        <v>0.65531829317208923</v>
      </c>
      <c r="H67" s="27"/>
      <c r="M67" s="53"/>
    </row>
    <row r="68" spans="1:13" ht="12.75" customHeight="1" x14ac:dyDescent="0.2">
      <c r="A68" s="54" t="s">
        <v>85</v>
      </c>
      <c r="B68" s="55"/>
      <c r="C68" s="56">
        <v>50</v>
      </c>
      <c r="D68" s="105">
        <v>0.27892097113596981</v>
      </c>
      <c r="E68" s="106">
        <v>0.28266131654259435</v>
      </c>
      <c r="F68" s="105">
        <v>0.27892097113596981</v>
      </c>
      <c r="G68" s="107">
        <v>0.28266131654259435</v>
      </c>
      <c r="H68" s="27"/>
      <c r="M68" s="53"/>
    </row>
    <row r="69" spans="1:13" ht="12.75" customHeight="1" thickBot="1" x14ac:dyDescent="0.25">
      <c r="A69" s="54" t="s">
        <v>86</v>
      </c>
      <c r="B69" s="71"/>
      <c r="C69" s="56">
        <v>51</v>
      </c>
      <c r="D69" s="108">
        <v>0.32104356999448386</v>
      </c>
      <c r="E69" s="106">
        <v>0.33387758814809188</v>
      </c>
      <c r="F69" s="109">
        <v>0.32104356999448386</v>
      </c>
      <c r="G69" s="107">
        <v>0.33387758814809188</v>
      </c>
      <c r="H69" s="27"/>
      <c r="M69" s="53"/>
    </row>
    <row r="70" spans="1:13" s="4" customFormat="1" ht="12.75" customHeight="1" x14ac:dyDescent="0.2">
      <c r="A70" s="110"/>
      <c r="B70" s="90"/>
      <c r="C70" s="110"/>
      <c r="D70" s="111"/>
      <c r="E70" s="112"/>
      <c r="G70" s="112"/>
    </row>
    <row r="71" spans="1:13" s="4" customFormat="1" ht="12.75" customHeight="1" x14ac:dyDescent="0.2">
      <c r="A71" s="113" t="s">
        <v>87</v>
      </c>
      <c r="B71" s="69"/>
      <c r="C71" s="114"/>
      <c r="D71" s="67"/>
    </row>
    <row r="72" spans="1:13" s="4" customFormat="1" ht="12.75" customHeight="1" x14ac:dyDescent="0.2">
      <c r="A72" s="54" t="s">
        <v>88</v>
      </c>
      <c r="B72" s="55"/>
      <c r="C72" s="115">
        <v>52</v>
      </c>
      <c r="D72" s="117">
        <v>1923398.473</v>
      </c>
      <c r="E72" s="12"/>
      <c r="G72" s="116"/>
    </row>
    <row r="73" spans="1:13" s="4" customFormat="1" ht="12.75" customHeight="1" x14ac:dyDescent="0.2">
      <c r="A73" s="54" t="s">
        <v>65</v>
      </c>
      <c r="B73" s="55"/>
      <c r="C73" s="115">
        <v>53</v>
      </c>
      <c r="D73" s="49">
        <v>-341366</v>
      </c>
      <c r="E73" s="12"/>
      <c r="G73" s="116"/>
    </row>
    <row r="74" spans="1:13" s="4" customFormat="1" ht="12.75" customHeight="1" x14ac:dyDescent="0.2">
      <c r="A74" s="54" t="s">
        <v>89</v>
      </c>
      <c r="B74" s="55"/>
      <c r="C74" s="115">
        <v>54</v>
      </c>
      <c r="D74" s="49">
        <v>-103293</v>
      </c>
      <c r="E74" s="12"/>
      <c r="G74" s="116"/>
    </row>
    <row r="75" spans="1:13" s="4" customFormat="1" ht="12.75" customHeight="1" x14ac:dyDescent="0.2">
      <c r="A75" s="54" t="s">
        <v>90</v>
      </c>
      <c r="B75" s="55"/>
      <c r="C75" s="115">
        <v>55</v>
      </c>
      <c r="D75" s="117">
        <v>0</v>
      </c>
      <c r="E75" s="12"/>
      <c r="G75" s="116"/>
    </row>
    <row r="76" spans="1:13" s="4" customFormat="1" ht="12.75" customHeight="1" x14ac:dyDescent="0.2">
      <c r="A76" s="54" t="s">
        <v>91</v>
      </c>
      <c r="B76" s="55"/>
      <c r="C76" s="115">
        <v>56</v>
      </c>
      <c r="D76" s="117">
        <v>0</v>
      </c>
      <c r="E76" s="12"/>
      <c r="G76" s="116"/>
    </row>
    <row r="77" spans="1:13" s="4" customFormat="1" ht="12.75" customHeight="1" thickBot="1" x14ac:dyDescent="0.25">
      <c r="A77" s="118" t="s">
        <v>92</v>
      </c>
      <c r="B77" s="85"/>
      <c r="C77" s="119">
        <v>57</v>
      </c>
      <c r="D77" s="146">
        <v>1478739.473</v>
      </c>
      <c r="E77" s="120"/>
      <c r="G77" s="116"/>
    </row>
    <row r="78" spans="1:13" s="4" customFormat="1" ht="12.75" x14ac:dyDescent="0.2">
      <c r="A78" s="69"/>
      <c r="B78" s="69"/>
      <c r="C78" s="69"/>
      <c r="D78" s="69"/>
      <c r="E78" s="116"/>
    </row>
    <row r="79" spans="1:13" s="4" customFormat="1" ht="4.5" customHeight="1" x14ac:dyDescent="0.2">
      <c r="A79" s="69"/>
      <c r="B79" s="69"/>
      <c r="C79" s="69"/>
      <c r="E79" s="12"/>
    </row>
    <row r="80" spans="1:13" s="4" customFormat="1" x14ac:dyDescent="0.2">
      <c r="A80" s="121" t="s">
        <v>93</v>
      </c>
      <c r="B80" s="121"/>
      <c r="C80" s="121"/>
      <c r="D80" s="121"/>
      <c r="E80" s="121"/>
      <c r="F80" s="121"/>
      <c r="G80" s="121"/>
    </row>
    <row r="81" spans="1:12" s="4" customFormat="1" x14ac:dyDescent="0.2">
      <c r="A81" s="122" t="s">
        <v>94</v>
      </c>
      <c r="B81" s="122"/>
      <c r="C81" s="122"/>
      <c r="D81" s="122"/>
      <c r="E81" s="122"/>
      <c r="F81" s="122"/>
      <c r="G81" s="122"/>
    </row>
    <row r="82" spans="1:12" s="4" customFormat="1" ht="6" customHeight="1" x14ac:dyDescent="0.2">
      <c r="A82" s="69"/>
      <c r="B82" s="69"/>
      <c r="C82" s="69"/>
      <c r="E82" s="12"/>
    </row>
    <row r="83" spans="1:12" s="4" customFormat="1" ht="138.75" customHeight="1" x14ac:dyDescent="0.2">
      <c r="A83" s="123" t="s">
        <v>95</v>
      </c>
      <c r="B83" s="123"/>
      <c r="C83" s="123"/>
      <c r="D83" s="123"/>
      <c r="E83" s="123"/>
      <c r="F83" s="123"/>
      <c r="G83" s="123"/>
    </row>
    <row r="84" spans="1:12" s="4" customFormat="1" ht="12.75" customHeight="1" x14ac:dyDescent="0.2">
      <c r="A84" s="124" t="s">
        <v>96</v>
      </c>
      <c r="B84" s="124"/>
      <c r="C84" s="125"/>
      <c r="D84" s="125"/>
      <c r="E84" s="125"/>
      <c r="F84" s="125"/>
      <c r="G84" s="125"/>
    </row>
    <row r="85" spans="1:12" s="4" customFormat="1" ht="9.75" customHeight="1" x14ac:dyDescent="0.2">
      <c r="A85" s="126"/>
      <c r="B85" s="126"/>
      <c r="C85" s="127"/>
      <c r="D85" s="127"/>
      <c r="E85" s="127"/>
      <c r="F85" s="127"/>
      <c r="G85" s="127"/>
    </row>
    <row r="86" spans="1:12" s="4" customFormat="1" x14ac:dyDescent="0.2">
      <c r="A86" s="128" t="s">
        <v>97</v>
      </c>
      <c r="B86" s="129"/>
      <c r="C86" s="129"/>
      <c r="D86" s="129"/>
      <c r="E86" s="129"/>
      <c r="F86" s="129"/>
      <c r="G86" s="130"/>
    </row>
    <row r="87" spans="1:12" s="4" customFormat="1" ht="51.75" customHeight="1" x14ac:dyDescent="0.2">
      <c r="A87" s="131" t="s">
        <v>98</v>
      </c>
      <c r="B87" s="132"/>
      <c r="C87" s="132"/>
      <c r="D87" s="132"/>
      <c r="E87" s="132"/>
      <c r="F87" s="132"/>
      <c r="G87" s="133"/>
    </row>
    <row r="88" spans="1:12" s="137" customFormat="1" ht="12" x14ac:dyDescent="0.2">
      <c r="A88" s="134" t="s">
        <v>99</v>
      </c>
      <c r="B88" s="135"/>
      <c r="C88" s="135"/>
      <c r="D88" s="135"/>
      <c r="E88" s="135"/>
      <c r="F88" s="135"/>
      <c r="G88" s="136"/>
    </row>
    <row r="89" spans="1:12" s="139" customFormat="1" ht="16.5" customHeight="1" x14ac:dyDescent="0.2">
      <c r="A89" s="138"/>
      <c r="B89" s="135"/>
      <c r="C89" s="135"/>
      <c r="D89" s="135"/>
      <c r="E89" s="135"/>
      <c r="F89" s="135"/>
      <c r="G89" s="136"/>
    </row>
    <row r="90" spans="1:12" s="137" customFormat="1" ht="12" x14ac:dyDescent="0.2">
      <c r="A90" s="138" t="s">
        <v>100</v>
      </c>
      <c r="B90" s="135"/>
      <c r="C90" s="135"/>
      <c r="D90" s="135"/>
      <c r="E90" s="135"/>
      <c r="F90" s="135"/>
      <c r="G90" s="136"/>
      <c r="H90" s="139"/>
      <c r="I90" s="139"/>
      <c r="J90" s="139"/>
      <c r="K90" s="139"/>
    </row>
    <row r="91" spans="1:12" s="139" customFormat="1" ht="16.5" customHeight="1" x14ac:dyDescent="0.2">
      <c r="A91" s="138"/>
      <c r="B91" s="135"/>
      <c r="C91" s="135"/>
      <c r="D91" s="135"/>
      <c r="E91" s="135"/>
      <c r="F91" s="135"/>
      <c r="G91" s="136"/>
    </row>
    <row r="92" spans="1:12" s="139" customFormat="1" ht="16.5" customHeight="1" x14ac:dyDescent="0.2">
      <c r="A92" s="138" t="s">
        <v>101</v>
      </c>
      <c r="B92" s="135"/>
      <c r="C92" s="135"/>
      <c r="D92" s="135"/>
      <c r="E92" s="135"/>
      <c r="F92" s="140" t="s">
        <v>102</v>
      </c>
      <c r="G92" s="141" t="s">
        <v>103</v>
      </c>
    </row>
    <row r="93" spans="1:12" s="116" customFormat="1" ht="6.75" customHeight="1" x14ac:dyDescent="0.2">
      <c r="A93" s="142"/>
      <c r="B93" s="143"/>
      <c r="C93" s="143"/>
      <c r="D93" s="143"/>
      <c r="E93" s="143"/>
      <c r="F93" s="143"/>
      <c r="G93" s="144"/>
      <c r="H93" s="139"/>
      <c r="I93" s="139"/>
      <c r="J93" s="139"/>
      <c r="K93" s="139"/>
      <c r="L93" s="139"/>
    </row>
    <row r="94" spans="1:12" s="4" customFormat="1" ht="12.75" customHeight="1" x14ac:dyDescent="0.2"/>
    <row r="95" spans="1:12" s="4" customFormat="1" ht="12.75" customHeight="1" x14ac:dyDescent="0.2"/>
    <row r="96" spans="1:12" s="4" customFormat="1" ht="6" customHeight="1" x14ac:dyDescent="0.2"/>
    <row r="97" spans="1:7" s="4" customFormat="1" ht="12.75" customHeight="1" x14ac:dyDescent="0.2"/>
    <row r="98" spans="1:7" s="4" customFormat="1" ht="6" customHeight="1" x14ac:dyDescent="0.2"/>
    <row r="99" spans="1:7" x14ac:dyDescent="0.2">
      <c r="A99" s="4"/>
      <c r="B99" s="4"/>
      <c r="C99" s="4"/>
      <c r="D99" s="4"/>
      <c r="E99" s="4"/>
      <c r="F99" s="4"/>
      <c r="G99" s="4"/>
    </row>
    <row r="100" spans="1:7" x14ac:dyDescent="0.2">
      <c r="A100" s="4"/>
      <c r="B100" s="4"/>
      <c r="C100" s="4"/>
      <c r="D100" s="4"/>
      <c r="E100" s="4"/>
      <c r="F100" s="4"/>
      <c r="G100" s="4"/>
    </row>
    <row r="101" spans="1:7" x14ac:dyDescent="0.2">
      <c r="A101" s="4"/>
      <c r="B101" s="4"/>
      <c r="C101" s="4"/>
      <c r="D101" s="4"/>
      <c r="E101" s="4"/>
      <c r="F101" s="4"/>
      <c r="G101" s="4"/>
    </row>
    <row r="102" spans="1:7" x14ac:dyDescent="0.2">
      <c r="A102" s="4"/>
      <c r="B102" s="4"/>
      <c r="C102" s="4"/>
      <c r="D102" s="4"/>
      <c r="E102" s="4"/>
      <c r="F102" s="4"/>
      <c r="G102" s="4"/>
    </row>
    <row r="103" spans="1:7" x14ac:dyDescent="0.2">
      <c r="A103" s="5"/>
      <c r="B103" s="5"/>
      <c r="C103" s="5"/>
      <c r="D103" s="5"/>
    </row>
    <row r="104" spans="1:7" x14ac:dyDescent="0.2">
      <c r="A104" s="5"/>
      <c r="B104" s="5"/>
      <c r="C104" s="5"/>
      <c r="D104" s="5"/>
    </row>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6" fitToHeight="2" orientation="portrait" blackAndWhite="1" r:id="rId1"/>
  <headerFooter alignWithMargins="0"/>
  <rowBreaks count="1" manualBreakCount="1">
    <brk id="64" max="6"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aaud097</dc:creator>
  <cp:lastModifiedBy>aaud097</cp:lastModifiedBy>
  <dcterms:created xsi:type="dcterms:W3CDTF">2019-05-03T13:56:28Z</dcterms:created>
  <dcterms:modified xsi:type="dcterms:W3CDTF">2019-05-03T14:24:19Z</dcterms:modified>
</cp:coreProperties>
</file>