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3860"/>
  </bookViews>
  <sheets>
    <sheet name="1.1 Sch250" sheetId="1" r:id="rId1"/>
    <sheet name="1.2 Part b" sheetId="2" r:id="rId2"/>
    <sheet name="1.3 Footnote" sheetId="3" r:id="rId3"/>
  </sheets>
  <definedNames>
    <definedName name="_xlnm._FilterDatabase" localSheetId="0" hidden="1">'1.1 Sch250'!$N$30:$R$53</definedName>
    <definedName name="Companies" localSheetId="0">'1.1 Sch250'!$A$26:$T$98</definedName>
    <definedName name="_xlnm.Print_Area" localSheetId="0">'1.1 Sch250'!$B$1:$J$60</definedName>
    <definedName name="_xlnm.Print_Area" localSheetId="1">'1.2 Part b'!$A$2:$E$76</definedName>
    <definedName name="_xlnm.Print_Area" localSheetId="2">'1.3 Footnote'!$A$2:$E$8</definedName>
    <definedName name="_xlnm.Print_Titles" localSheetId="0">'1.1 Sch250'!$1:$4</definedName>
    <definedName name="STBsch250p1" localSheetId="0">'1.1 Sch250'!$B$1:$J$60</definedName>
  </definedNames>
  <calcPr calcId="125725"/>
</workbook>
</file>

<file path=xl/calcChain.xml><?xml version="1.0" encoding="utf-8"?>
<calcChain xmlns="http://schemas.openxmlformats.org/spreadsheetml/2006/main">
  <c r="E51" i="2"/>
  <c r="A2" i="3"/>
  <c r="E72" i="2"/>
  <c r="E70"/>
  <c r="E74" s="1"/>
  <c r="I13" i="1" s="1"/>
  <c r="I11"/>
  <c r="E25" i="2"/>
  <c r="H25" i="1"/>
  <c r="I23"/>
  <c r="I25" s="1"/>
  <c r="H23"/>
  <c r="I16" l="1"/>
  <c r="E48" i="2"/>
  <c r="E53" s="1"/>
</calcChain>
</file>

<file path=xl/sharedStrings.xml><?xml version="1.0" encoding="utf-8"?>
<sst xmlns="http://schemas.openxmlformats.org/spreadsheetml/2006/main" count="202" uniqueCount="141">
  <si>
    <t>With PPA</t>
  </si>
  <si>
    <t>Road Initials :  GTC    Year:   2013</t>
  </si>
  <si>
    <t>250. CONSOLIDATED INFORMATION FOR REVENUE ADEQUACY DETERMINATION</t>
  </si>
  <si>
    <t>(Dollars in Thousands)</t>
  </si>
  <si>
    <t xml:space="preserve">Beginning </t>
  </si>
  <si>
    <t>End of</t>
  </si>
  <si>
    <t xml:space="preserve">Line </t>
  </si>
  <si>
    <t>Item</t>
  </si>
  <si>
    <t>of year</t>
  </si>
  <si>
    <t>year</t>
  </si>
  <si>
    <t>No.</t>
  </si>
  <si>
    <t>( a )</t>
  </si>
  <si>
    <t>( b )</t>
  </si>
  <si>
    <t>( c )</t>
  </si>
  <si>
    <t>Adjusted Net Railway Operating Income For Reporting Entity</t>
  </si>
  <si>
    <t>Combined / Consolidated Net Railway Operating Income For Reporting Entity</t>
  </si>
  <si>
    <t xml:space="preserve">  Add: Interest Income from Working Capital Allowance - Cash Portion</t>
  </si>
  <si>
    <t xml:space="preserve">              Income Taxes Associated with Non-Rail Income and Deductions</t>
  </si>
  <si>
    <t>N/A</t>
  </si>
  <si>
    <t xml:space="preserve">             Gain or (Loss) from Transfer / Reclassification to Nonrail-Status</t>
  </si>
  <si>
    <t xml:space="preserve">                  (Net of Income Taxes)   </t>
  </si>
  <si>
    <t>Adjusted Net Railway Operating Income (Lines 1,2,3 &amp; 4)</t>
  </si>
  <si>
    <t>Adjusted Investment in Railroad Property for Reporting Entity</t>
  </si>
  <si>
    <t>Combined Investment in Railroad Property Used in Transportation Service</t>
  </si>
  <si>
    <t xml:space="preserve">  Less: Interest During Construction</t>
  </si>
  <si>
    <t xml:space="preserve">                Other Elements of Investment (if debit balance)</t>
  </si>
  <si>
    <t xml:space="preserve">  Add: Net Rail Assets of Rail-Related Affiliates</t>
  </si>
  <si>
    <t xml:space="preserve">              Working Capital Allowance</t>
  </si>
  <si>
    <t>Net Investment Base Before Adjustments for Deferred Taxes (Lines 6 through 10)</t>
  </si>
  <si>
    <t>Less: Accumulated Deferred Income Tax Credits</t>
  </si>
  <si>
    <t>Net Investment Base (Lines 11-12)</t>
  </si>
  <si>
    <t>In the space provided, please list all railroads and rail-related affiliated companies which are being</t>
  </si>
  <si>
    <t>reported in this consolidated report, along with the nature of the business for each company.</t>
  </si>
  <si>
    <t>Code</t>
  </si>
  <si>
    <t>Name of Affiliate</t>
  </si>
  <si>
    <t>Nature of Business</t>
  </si>
  <si>
    <t>2000</t>
  </si>
  <si>
    <t>Grand Trunk Corporation</t>
  </si>
  <si>
    <t>Railroad-related</t>
  </si>
  <si>
    <t>2400</t>
  </si>
  <si>
    <t>Bessemer and Lake Erie Railroad Company</t>
  </si>
  <si>
    <t>Railroad</t>
  </si>
  <si>
    <t>2170</t>
  </si>
  <si>
    <t>Cedar River Railroad Company</t>
  </si>
  <si>
    <t>2160</t>
  </si>
  <si>
    <t>Chicago, Central &amp; Pacific Railroad Company</t>
  </si>
  <si>
    <t>2490</t>
  </si>
  <si>
    <t>CN Customs Brokerage Services (USA) Inc.</t>
  </si>
  <si>
    <t>2470</t>
  </si>
  <si>
    <t>*</t>
  </si>
  <si>
    <t>Elgin, Joliet and Eastern Railway Company</t>
  </si>
  <si>
    <t>2480</t>
  </si>
  <si>
    <t>GTC Spectrum Corporation</t>
  </si>
  <si>
    <t>2433</t>
  </si>
  <si>
    <t>GLF Great Lakes Corp.</t>
  </si>
  <si>
    <t>2431</t>
  </si>
  <si>
    <t>GLF Holdings Corp.</t>
  </si>
  <si>
    <t>Rail-related</t>
  </si>
  <si>
    <t>2010</t>
  </si>
  <si>
    <t>Grand Trunk Western Railroad Company</t>
  </si>
  <si>
    <t>2430</t>
  </si>
  <si>
    <t>Great Lakes Fleet, Inc.</t>
  </si>
  <si>
    <t>2100</t>
  </si>
  <si>
    <t>IC Financial Services Corporation</t>
  </si>
  <si>
    <t>Rail Equipment Leasing</t>
  </si>
  <si>
    <t>2120</t>
  </si>
  <si>
    <t>IC Leasing Corporation II</t>
  </si>
  <si>
    <t>2144</t>
  </si>
  <si>
    <t>IC Railmarine Terminal Company</t>
  </si>
  <si>
    <t>2060</t>
  </si>
  <si>
    <t>Illinois Central Corporation</t>
  </si>
  <si>
    <t>2070</t>
  </si>
  <si>
    <t>Illinois Central Railroad Company</t>
  </si>
  <si>
    <t>2365</t>
  </si>
  <si>
    <t>Sault Ste. Marie Bridge Company</t>
  </si>
  <si>
    <t>2137</t>
  </si>
  <si>
    <t>Stellar Distribution Services Inc.</t>
  </si>
  <si>
    <t>2420</t>
  </si>
  <si>
    <t>The Pittsburgh and Conneaut Dock Company</t>
  </si>
  <si>
    <t>2090</t>
  </si>
  <si>
    <t>Waterloo Railway Company</t>
  </si>
  <si>
    <t>2355</t>
  </si>
  <si>
    <t>Wisconsin Central Ltd.</t>
  </si>
  <si>
    <t>2350</t>
  </si>
  <si>
    <t>Wisconsin Central Transportation Corporation</t>
  </si>
  <si>
    <t>2360</t>
  </si>
  <si>
    <t>Wisconsin Chicago Link Ltd.</t>
  </si>
  <si>
    <t>NOTICE</t>
  </si>
  <si>
    <t>These companies were either merged into another company, or changed its name during the year 2013.</t>
  </si>
  <si>
    <t>SCHEDULE 250 - PART B</t>
  </si>
  <si>
    <t>Determination of Nonrail Taxes</t>
  </si>
  <si>
    <t>This table is designed to facilitate the calculation of taxes that are not rail-related. The amount to be reported on Schedule 250, Line 3.</t>
  </si>
  <si>
    <t>PART I - DETERMINE TAXES ON NONRAILROAD INCOME FOR ALL COMBINED / CONSOLIDATED RAILROADS</t>
  </si>
  <si>
    <t>(EXCLUDES ALL RAIL-RELATED AFFILIATES)</t>
  </si>
  <si>
    <t>(1)</t>
  </si>
  <si>
    <t>Determine Combined / Consolidated Adjusted income from continuing operations (before taxes) for all affiliated railroads (all</t>
  </si>
  <si>
    <t>classes). Do not include rail-related affiliates that are not railroads in this part. This represents the total combined / consolidated</t>
  </si>
  <si>
    <t>amounts for all items listed below for railroads in the reporting entity.</t>
  </si>
  <si>
    <t>Income from continuing operations (before taxes) should be the equivalent of the numbers contained in the R-1 Schedule 210, Line</t>
  </si>
  <si>
    <t>46, adjusted to include all railroads in the reporting entity.</t>
  </si>
  <si>
    <t xml:space="preserve"> -   Equity in undistributed earnings, which represents the total of Schedule 210, Line 26, for all railroads in the reporting entity</t>
  </si>
  <si>
    <t>-   Dividends in affiliated companies. (If the affiliate is 80% or more controlled by the parent railroad, then deduct 100% of the</t>
  </si>
  <si>
    <t>affiliate's dividend. If the affiliate is less than 80% controlled by the parent railroad, then deduct 80% of the affiliate's dividend.</t>
  </si>
  <si>
    <t>=   Adjusted income from continuing operations (before taxes). This represents "A" in item (3) below.</t>
  </si>
  <si>
    <t>(2)</t>
  </si>
  <si>
    <t>Determine Combined / Consolidated Adjusted Pre-tax NROI for all railroads in the reporting entity</t>
  </si>
  <si>
    <t>Combined / Consolidated Pre-Tax NROI for the entire entity, which equals the amount shown on Schedule 250, Line 1.</t>
  </si>
  <si>
    <t>+   Current provision for taxes, which represents the consolidated amounts of Schedule 210, Line 51, for all railroads in the</t>
  </si>
  <si>
    <t>reporting entity. (This figure includes both Account 556, Income Taxes on Ordinary Income and Account 557, Provision for</t>
  </si>
  <si>
    <t>Deferred Taxes.</t>
  </si>
  <si>
    <t>+   Interest income on working capital allowance, which represents the total consolidated interest income relative to the working</t>
  </si>
  <si>
    <t>capital component of the net investment base and should equal the amount shown in Schedule 250, Line 2, for all railroads in</t>
  </si>
  <si>
    <t>the reporting entity.</t>
  </si>
  <si>
    <t>+   Release of premiums on funded debt, which represents the consolidated total of the release of premium on funded debt as shown</t>
  </si>
  <si>
    <t>on Schedule 210, Line 22, for all railroads in the reporting entity.</t>
  </si>
  <si>
    <t>-   Total fixed charges, which represents the consolidated total of fixed charges as shown on Schedule 210, Line 42 for all</t>
  </si>
  <si>
    <t>railroads in the reporting entity</t>
  </si>
  <si>
    <t>-   Railroad-related income from affiliated (other than railroads) which was included in consolidated NROI (Schedule 250, Line 1).</t>
  </si>
  <si>
    <t>=   Combined / Consolidated Pre-tax Adjusted NROI for all railroads. This represents "B" in item (3) below.</t>
  </si>
  <si>
    <t>(3)</t>
  </si>
  <si>
    <t>Calculate the railroad-related tax ratio:   "B/A"</t>
  </si>
  <si>
    <t>(4)</t>
  </si>
  <si>
    <t>Compute the nonrailroad-related complement (1 - Railroad-related income ratio) which equals the Nonrailroad-related tax ratio.</t>
  </si>
  <si>
    <t>(5)</t>
  </si>
  <si>
    <t>Compute the nonrailroad portion of the total provision for taxes.  This equals:</t>
  </si>
  <si>
    <t xml:space="preserve">        The Nonrailroad- related tax ratio (Item (4) above) times the total current taxes accrued on ordinary income (Account 556)</t>
  </si>
  <si>
    <t>which represents the consolidated amounts of Schedule 210, Line 47, 48 and 49 for all railroads in the reporting entity.</t>
  </si>
  <si>
    <t>PART II - DETERMINE NONRAILROAD-RELATED TAXES FOR RAIL-RELATED AFFILIATES (EXCLUDES ALL AFFILIATED RAILROADS)</t>
  </si>
  <si>
    <t>(6)</t>
  </si>
  <si>
    <t>This is calculated by dividing the nonrailroad-related income for combined rail-related affiliates by the total pre-tax net income for</t>
  </si>
  <si>
    <t>all combined rail-related affiliates and multiplying this result by the total taxes (current provision plus deferred). This equals the</t>
  </si>
  <si>
    <t>taxes on nonrailroad income for all affiliated companies.</t>
  </si>
  <si>
    <t>PART III - DETERMINE TOTAL NONRAILROAD-RELATED TAXES</t>
  </si>
  <si>
    <t>(7)</t>
  </si>
  <si>
    <t>This is determined as follows:</t>
  </si>
  <si>
    <t>Total income taxes on nonrailroad-related income for all railroads in the reporting entity (Item (5) above).</t>
  </si>
  <si>
    <t>+   Total Nonrailroad-related taxes for rail-related affiliated (item (6) above).</t>
  </si>
  <si>
    <t>Equals total nonrailroad-related taxes. (This amount should be transferred to Schedule 250, Part A, Line 3).</t>
  </si>
  <si>
    <t>SCHEDULE 250 - FOOTNOTE</t>
  </si>
  <si>
    <t xml:space="preserve">As at December 31, 2013 and 2012, the net accumulated government grants outstanding were $103,806 and $46,745.  </t>
  </si>
  <si>
    <t>Amortization of these grants was $1,590 and $876 for the years ended December 31, 2013 and 2012.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</si>
</sst>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7">
    <font>
      <sz val="10"/>
      <name val="Arial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Cambria"/>
      <family val="1"/>
      <scheme val="maj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31"/>
        <bgColor indexed="64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54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5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9" borderId="0" applyNumberFormat="0" applyBorder="0" applyAlignment="0" applyProtection="0"/>
    <xf numFmtId="0" fontId="6" fillId="17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8" fillId="21" borderId="0" applyNumberFormat="0" applyBorder="0" applyAlignment="0" applyProtection="0"/>
    <xf numFmtId="0" fontId="9" fillId="25" borderId="20" applyNumberFormat="0" applyAlignment="0" applyProtection="0"/>
    <xf numFmtId="0" fontId="10" fillId="18" borderId="21" applyNumberFormat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6" fillId="14" borderId="0" applyNumberFormat="0" applyBorder="0" applyAlignment="0" applyProtection="0"/>
    <xf numFmtId="0" fontId="14" fillId="0" borderId="22" applyNumberFormat="0" applyFill="0" applyAlignment="0" applyProtection="0"/>
    <xf numFmtId="0" fontId="15" fillId="0" borderId="23" applyNumberFormat="0" applyFill="0" applyAlignment="0" applyProtection="0"/>
    <xf numFmtId="0" fontId="16" fillId="0" borderId="24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20" applyNumberFormat="0" applyAlignment="0" applyProtection="0"/>
    <xf numFmtId="0" fontId="18" fillId="0" borderId="25" applyNumberFormat="0" applyFill="0" applyAlignment="0" applyProtection="0"/>
    <xf numFmtId="0" fontId="18" fillId="22" borderId="0" applyNumberFormat="0" applyBorder="0" applyAlignment="0" applyProtection="0"/>
    <xf numFmtId="0" fontId="1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9" fillId="29" borderId="0"/>
    <xf numFmtId="0" fontId="1" fillId="0" borderId="0"/>
    <xf numFmtId="0" fontId="1" fillId="0" borderId="0"/>
    <xf numFmtId="0" fontId="11" fillId="2" borderId="1" applyNumberFormat="0" applyFont="0" applyAlignment="0" applyProtection="0"/>
    <xf numFmtId="0" fontId="6" fillId="2" borderId="1" applyNumberFormat="0" applyFont="0" applyAlignment="0" applyProtection="0"/>
    <xf numFmtId="0" fontId="20" fillId="25" borderId="26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19" fillId="30" borderId="20" applyNumberFormat="0" applyProtection="0">
      <alignment vertical="center"/>
    </xf>
    <xf numFmtId="4" fontId="21" fillId="31" borderId="26" applyNumberFormat="0" applyProtection="0">
      <alignment vertical="center"/>
    </xf>
    <xf numFmtId="4" fontId="22" fillId="30" borderId="27" applyNumberFormat="0" applyProtection="0">
      <alignment vertical="center"/>
    </xf>
    <xf numFmtId="4" fontId="23" fillId="31" borderId="20" applyNumberFormat="0" applyProtection="0">
      <alignment vertical="center"/>
    </xf>
    <xf numFmtId="4" fontId="24" fillId="31" borderId="26" applyNumberFormat="0" applyProtection="0">
      <alignment vertical="center"/>
    </xf>
    <xf numFmtId="4" fontId="25" fillId="30" borderId="27" applyNumberFormat="0" applyProtection="0">
      <alignment vertical="center"/>
    </xf>
    <xf numFmtId="4" fontId="19" fillId="31" borderId="20" applyNumberFormat="0" applyProtection="0">
      <alignment horizontal="left" vertical="center" indent="1"/>
    </xf>
    <xf numFmtId="4" fontId="21" fillId="31" borderId="26" applyNumberFormat="0" applyProtection="0">
      <alignment horizontal="left" vertical="center" indent="1"/>
    </xf>
    <xf numFmtId="4" fontId="22" fillId="30" borderId="27" applyNumberFormat="0" applyProtection="0">
      <alignment horizontal="left" vertical="center" indent="1"/>
    </xf>
    <xf numFmtId="0" fontId="26" fillId="30" borderId="27" applyNumberFormat="0" applyProtection="0">
      <alignment horizontal="left" vertical="top" indent="1"/>
    </xf>
    <xf numFmtId="4" fontId="21" fillId="31" borderId="26" applyNumberFormat="0" applyProtection="0">
      <alignment horizontal="left" vertical="center" indent="1"/>
    </xf>
    <xf numFmtId="0" fontId="22" fillId="30" borderId="27" applyNumberFormat="0" applyProtection="0">
      <alignment horizontal="left" vertical="top" indent="1"/>
    </xf>
    <xf numFmtId="4" fontId="19" fillId="32" borderId="20" applyNumberFormat="0" applyProtection="0">
      <alignment horizontal="left" vertical="center" indent="1"/>
    </xf>
    <xf numFmtId="0" fontId="3" fillId="33" borderId="26" applyNumberFormat="0" applyProtection="0">
      <alignment horizontal="left" vertical="center" indent="1"/>
    </xf>
    <xf numFmtId="0" fontId="3" fillId="33" borderId="26" applyNumberFormat="0" applyProtection="0">
      <alignment horizontal="left" vertical="center" indent="1"/>
    </xf>
    <xf numFmtId="0" fontId="3" fillId="33" borderId="26" applyNumberFormat="0" applyProtection="0">
      <alignment horizontal="left" vertical="center" indent="1"/>
    </xf>
    <xf numFmtId="0" fontId="3" fillId="33" borderId="26" applyNumberFormat="0" applyProtection="0">
      <alignment horizontal="left" vertical="center" indent="1"/>
    </xf>
    <xf numFmtId="0" fontId="3" fillId="33" borderId="26" applyNumberFormat="0" applyProtection="0">
      <alignment horizontal="left" vertical="center" indent="1"/>
    </xf>
    <xf numFmtId="0" fontId="3" fillId="33" borderId="26" applyNumberFormat="0" applyProtection="0">
      <alignment horizontal="left" vertical="center" indent="1"/>
    </xf>
    <xf numFmtId="4" fontId="22" fillId="34" borderId="0" applyNumberFormat="0" applyProtection="0">
      <alignment horizontal="left" vertical="center" indent="1"/>
    </xf>
    <xf numFmtId="4" fontId="19" fillId="35" borderId="20" applyNumberFormat="0" applyProtection="0">
      <alignment horizontal="right" vertical="center"/>
    </xf>
    <xf numFmtId="4" fontId="21" fillId="36" borderId="26" applyNumberFormat="0" applyProtection="0">
      <alignment horizontal="right" vertical="center"/>
    </xf>
    <xf numFmtId="4" fontId="21" fillId="35" borderId="27" applyNumberFormat="0" applyProtection="0">
      <alignment horizontal="right" vertical="center"/>
    </xf>
    <xf numFmtId="4" fontId="19" fillId="37" borderId="20" applyNumberFormat="0" applyProtection="0">
      <alignment horizontal="right" vertical="center"/>
    </xf>
    <xf numFmtId="4" fontId="21" fillId="38" borderId="26" applyNumberFormat="0" applyProtection="0">
      <alignment horizontal="right" vertical="center"/>
    </xf>
    <xf numFmtId="4" fontId="21" fillId="39" borderId="27" applyNumberFormat="0" applyProtection="0">
      <alignment horizontal="right" vertical="center"/>
    </xf>
    <xf numFmtId="4" fontId="19" fillId="40" borderId="28" applyNumberFormat="0" applyProtection="0">
      <alignment horizontal="right" vertical="center"/>
    </xf>
    <xf numFmtId="4" fontId="21" fillId="41" borderId="26" applyNumberFormat="0" applyProtection="0">
      <alignment horizontal="right" vertical="center"/>
    </xf>
    <xf numFmtId="4" fontId="21" fillId="40" borderId="27" applyNumberFormat="0" applyProtection="0">
      <alignment horizontal="right" vertical="center"/>
    </xf>
    <xf numFmtId="4" fontId="19" fillId="42" borderId="20" applyNumberFormat="0" applyProtection="0">
      <alignment horizontal="right" vertical="center"/>
    </xf>
    <xf numFmtId="4" fontId="21" fillId="43" borderId="26" applyNumberFormat="0" applyProtection="0">
      <alignment horizontal="right" vertical="center"/>
    </xf>
    <xf numFmtId="4" fontId="21" fillId="42" borderId="27" applyNumberFormat="0" applyProtection="0">
      <alignment horizontal="right" vertical="center"/>
    </xf>
    <xf numFmtId="4" fontId="19" fillId="44" borderId="20" applyNumberFormat="0" applyProtection="0">
      <alignment horizontal="right" vertical="center"/>
    </xf>
    <xf numFmtId="4" fontId="21" fillId="45" borderId="26" applyNumberFormat="0" applyProtection="0">
      <alignment horizontal="right" vertical="center"/>
    </xf>
    <xf numFmtId="4" fontId="21" fillId="44" borderId="27" applyNumberFormat="0" applyProtection="0">
      <alignment horizontal="right" vertical="center"/>
    </xf>
    <xf numFmtId="4" fontId="19" fillId="46" borderId="20" applyNumberFormat="0" applyProtection="0">
      <alignment horizontal="right" vertical="center"/>
    </xf>
    <xf numFmtId="4" fontId="21" fillId="47" borderId="26" applyNumberFormat="0" applyProtection="0">
      <alignment horizontal="right" vertical="center"/>
    </xf>
    <xf numFmtId="4" fontId="21" fillId="46" borderId="27" applyNumberFormat="0" applyProtection="0">
      <alignment horizontal="right" vertical="center"/>
    </xf>
    <xf numFmtId="4" fontId="19" fillId="48" borderId="20" applyNumberFormat="0" applyProtection="0">
      <alignment horizontal="right" vertical="center"/>
    </xf>
    <xf numFmtId="4" fontId="21" fillId="49" borderId="26" applyNumberFormat="0" applyProtection="0">
      <alignment horizontal="right" vertical="center"/>
    </xf>
    <xf numFmtId="4" fontId="21" fillId="48" borderId="27" applyNumberFormat="0" applyProtection="0">
      <alignment horizontal="right" vertical="center"/>
    </xf>
    <xf numFmtId="4" fontId="19" fillId="50" borderId="20" applyNumberFormat="0" applyProtection="0">
      <alignment horizontal="right" vertical="center"/>
    </xf>
    <xf numFmtId="4" fontId="21" fillId="51" borderId="26" applyNumberFormat="0" applyProtection="0">
      <alignment horizontal="right" vertical="center"/>
    </xf>
    <xf numFmtId="4" fontId="21" fillId="50" borderId="27" applyNumberFormat="0" applyProtection="0">
      <alignment horizontal="right" vertical="center"/>
    </xf>
    <xf numFmtId="4" fontId="19" fillId="52" borderId="20" applyNumberFormat="0" applyProtection="0">
      <alignment horizontal="right" vertical="center"/>
    </xf>
    <xf numFmtId="4" fontId="21" fillId="53" borderId="26" applyNumberFormat="0" applyProtection="0">
      <alignment horizontal="right" vertical="center"/>
    </xf>
    <xf numFmtId="4" fontId="21" fillId="52" borderId="27" applyNumberFormat="0" applyProtection="0">
      <alignment horizontal="right" vertical="center"/>
    </xf>
    <xf numFmtId="4" fontId="19" fillId="54" borderId="28" applyNumberFormat="0" applyProtection="0">
      <alignment horizontal="left" vertical="center" indent="1"/>
    </xf>
    <xf numFmtId="4" fontId="22" fillId="55" borderId="26" applyNumberFormat="0" applyProtection="0">
      <alignment horizontal="left" vertical="center" indent="1"/>
    </xf>
    <xf numFmtId="4" fontId="22" fillId="54" borderId="29" applyNumberFormat="0" applyProtection="0">
      <alignment horizontal="left" vertical="center" indent="1"/>
    </xf>
    <xf numFmtId="4" fontId="3" fillId="56" borderId="28" applyNumberFormat="0" applyProtection="0">
      <alignment horizontal="left" vertical="center" indent="1"/>
    </xf>
    <xf numFmtId="4" fontId="21" fillId="57" borderId="30" applyNumberFormat="0" applyProtection="0">
      <alignment horizontal="left" vertical="center" indent="1"/>
    </xf>
    <xf numFmtId="4" fontId="21" fillId="58" borderId="0" applyNumberFormat="0" applyProtection="0">
      <alignment horizontal="left" vertical="center" indent="1"/>
    </xf>
    <xf numFmtId="4" fontId="3" fillId="56" borderId="28" applyNumberFormat="0" applyProtection="0">
      <alignment horizontal="left" vertical="center" indent="1"/>
    </xf>
    <xf numFmtId="4" fontId="27" fillId="59" borderId="0" applyNumberFormat="0" applyProtection="0">
      <alignment horizontal="left" vertical="center" indent="1"/>
    </xf>
    <xf numFmtId="4" fontId="27" fillId="59" borderId="0" applyNumberFormat="0" applyProtection="0">
      <alignment horizontal="left" vertical="center" indent="1"/>
    </xf>
    <xf numFmtId="4" fontId="27" fillId="56" borderId="0" applyNumberFormat="0" applyProtection="0">
      <alignment horizontal="left" vertical="center" indent="1"/>
    </xf>
    <xf numFmtId="4" fontId="19" fillId="34" borderId="20" applyNumberFormat="0" applyProtection="0">
      <alignment horizontal="right" vertical="center"/>
    </xf>
    <xf numFmtId="0" fontId="3" fillId="33" borderId="26" applyNumberFormat="0" applyProtection="0">
      <alignment horizontal="left" vertical="center" indent="1"/>
    </xf>
    <xf numFmtId="0" fontId="3" fillId="33" borderId="26" applyNumberFormat="0" applyProtection="0">
      <alignment horizontal="left" vertical="center" indent="1"/>
    </xf>
    <xf numFmtId="4" fontId="21" fillId="34" borderId="27" applyNumberFormat="0" applyProtection="0">
      <alignment horizontal="right" vertical="center"/>
    </xf>
    <xf numFmtId="4" fontId="19" fillId="58" borderId="28" applyNumberFormat="0" applyProtection="0">
      <alignment horizontal="left" vertical="center" indent="1"/>
    </xf>
    <xf numFmtId="4" fontId="21" fillId="57" borderId="26" applyNumberFormat="0" applyProtection="0">
      <alignment horizontal="left" vertical="center" indent="1"/>
    </xf>
    <xf numFmtId="4" fontId="21" fillId="57" borderId="26" applyNumberFormat="0" applyProtection="0">
      <alignment horizontal="left" vertical="center" indent="1"/>
    </xf>
    <xf numFmtId="4" fontId="21" fillId="58" borderId="0" applyNumberFormat="0" applyProtection="0">
      <alignment horizontal="left" vertical="center" indent="1"/>
    </xf>
    <xf numFmtId="4" fontId="19" fillId="34" borderId="28" applyNumberFormat="0" applyProtection="0">
      <alignment horizontal="left" vertical="center" indent="1"/>
    </xf>
    <xf numFmtId="4" fontId="21" fillId="60" borderId="26" applyNumberFormat="0" applyProtection="0">
      <alignment horizontal="left" vertical="center" indent="1"/>
    </xf>
    <xf numFmtId="4" fontId="21" fillId="60" borderId="26" applyNumberFormat="0" applyProtection="0">
      <alignment horizontal="left" vertical="center" indent="1"/>
    </xf>
    <xf numFmtId="4" fontId="21" fillId="34" borderId="0" applyNumberFormat="0" applyProtection="0">
      <alignment horizontal="left" vertical="center" indent="1"/>
    </xf>
    <xf numFmtId="0" fontId="19" fillId="61" borderId="20" applyNumberFormat="0" applyProtection="0">
      <alignment horizontal="left" vertical="center" indent="1"/>
    </xf>
    <xf numFmtId="0" fontId="3" fillId="60" borderId="26" applyNumberFormat="0" applyProtection="0">
      <alignment horizontal="left" vertical="center" indent="1"/>
    </xf>
    <xf numFmtId="0" fontId="3" fillId="60" borderId="26" applyNumberFormat="0" applyProtection="0">
      <alignment horizontal="left" vertical="center" indent="1"/>
    </xf>
    <xf numFmtId="0" fontId="3" fillId="56" borderId="27" applyNumberFormat="0" applyProtection="0">
      <alignment horizontal="left" vertical="center" indent="1"/>
    </xf>
    <xf numFmtId="0" fontId="19" fillId="56" borderId="27" applyNumberFormat="0" applyProtection="0">
      <alignment horizontal="left" vertical="top" indent="1"/>
    </xf>
    <xf numFmtId="0" fontId="3" fillId="60" borderId="26" applyNumberFormat="0" applyProtection="0">
      <alignment horizontal="left" vertical="center" indent="1"/>
    </xf>
    <xf numFmtId="0" fontId="3" fillId="60" borderId="26" applyNumberFormat="0" applyProtection="0">
      <alignment horizontal="left" vertical="center" indent="1"/>
    </xf>
    <xf numFmtId="0" fontId="3" fillId="60" borderId="26" applyNumberFormat="0" applyProtection="0">
      <alignment horizontal="left" vertical="center" indent="1"/>
    </xf>
    <xf numFmtId="0" fontId="3" fillId="60" borderId="26" applyNumberFormat="0" applyProtection="0">
      <alignment horizontal="left" vertical="center" indent="1"/>
    </xf>
    <xf numFmtId="0" fontId="3" fillId="56" borderId="27" applyNumberFormat="0" applyProtection="0">
      <alignment horizontal="left" vertical="top" indent="1"/>
    </xf>
    <xf numFmtId="0" fontId="19" fillId="62" borderId="20" applyNumberFormat="0" applyProtection="0">
      <alignment horizontal="left" vertical="center" indent="1"/>
    </xf>
    <xf numFmtId="0" fontId="3" fillId="63" borderId="26" applyNumberFormat="0" applyProtection="0">
      <alignment horizontal="left" vertical="center" indent="1"/>
    </xf>
    <xf numFmtId="0" fontId="3" fillId="63" borderId="26" applyNumberFormat="0" applyProtection="0">
      <alignment horizontal="left" vertical="center" indent="1"/>
    </xf>
    <xf numFmtId="0" fontId="3" fillId="34" borderId="27" applyNumberFormat="0" applyProtection="0">
      <alignment horizontal="left" vertical="center" indent="1"/>
    </xf>
    <xf numFmtId="0" fontId="19" fillId="34" borderId="27" applyNumberFormat="0" applyProtection="0">
      <alignment horizontal="left" vertical="top" indent="1"/>
    </xf>
    <xf numFmtId="0" fontId="3" fillId="63" borderId="26" applyNumberFormat="0" applyProtection="0">
      <alignment horizontal="left" vertical="center" indent="1"/>
    </xf>
    <xf numFmtId="0" fontId="3" fillId="63" borderId="26" applyNumberFormat="0" applyProtection="0">
      <alignment horizontal="left" vertical="center" indent="1"/>
    </xf>
    <xf numFmtId="0" fontId="3" fillId="63" borderId="26" applyNumberFormat="0" applyProtection="0">
      <alignment horizontal="left" vertical="center" indent="1"/>
    </xf>
    <xf numFmtId="0" fontId="3" fillId="63" borderId="26" applyNumberFormat="0" applyProtection="0">
      <alignment horizontal="left" vertical="center" indent="1"/>
    </xf>
    <xf numFmtId="0" fontId="3" fillId="34" borderId="27" applyNumberFormat="0" applyProtection="0">
      <alignment horizontal="left" vertical="top" indent="1"/>
    </xf>
    <xf numFmtId="0" fontId="19" fillId="64" borderId="20" applyNumberFormat="0" applyProtection="0">
      <alignment horizontal="left" vertical="center" indent="1"/>
    </xf>
    <xf numFmtId="0" fontId="3" fillId="65" borderId="26" applyNumberFormat="0" applyProtection="0">
      <alignment horizontal="left" vertical="center" indent="1"/>
    </xf>
    <xf numFmtId="0" fontId="3" fillId="65" borderId="26" applyNumberFormat="0" applyProtection="0">
      <alignment horizontal="left" vertical="center" indent="1"/>
    </xf>
    <xf numFmtId="0" fontId="3" fillId="64" borderId="27" applyNumberFormat="0" applyProtection="0">
      <alignment horizontal="left" vertical="center" indent="1"/>
    </xf>
    <xf numFmtId="0" fontId="19" fillId="64" borderId="27" applyNumberFormat="0" applyProtection="0">
      <alignment horizontal="left" vertical="top" indent="1"/>
    </xf>
    <xf numFmtId="0" fontId="3" fillId="65" borderId="26" applyNumberFormat="0" applyProtection="0">
      <alignment horizontal="left" vertical="center" indent="1"/>
    </xf>
    <xf numFmtId="0" fontId="3" fillId="65" borderId="26" applyNumberFormat="0" applyProtection="0">
      <alignment horizontal="left" vertical="center" indent="1"/>
    </xf>
    <xf numFmtId="0" fontId="3" fillId="64" borderId="27" applyNumberFormat="0" applyProtection="0">
      <alignment horizontal="left" vertical="top" indent="1"/>
    </xf>
    <xf numFmtId="0" fontId="19" fillId="58" borderId="20" applyNumberFormat="0" applyProtection="0">
      <alignment horizontal="left" vertical="center" indent="1"/>
    </xf>
    <xf numFmtId="0" fontId="3" fillId="33" borderId="26" applyNumberFormat="0" applyProtection="0">
      <alignment horizontal="left" vertical="center" indent="1"/>
    </xf>
    <xf numFmtId="0" fontId="3" fillId="33" borderId="26" applyNumberFormat="0" applyProtection="0">
      <alignment horizontal="left" vertical="center" indent="1"/>
    </xf>
    <xf numFmtId="0" fontId="3" fillId="58" borderId="27" applyNumberFormat="0" applyProtection="0">
      <alignment horizontal="left" vertical="center" indent="1"/>
    </xf>
    <xf numFmtId="0" fontId="19" fillId="58" borderId="27" applyNumberFormat="0" applyProtection="0">
      <alignment horizontal="left" vertical="top" indent="1"/>
    </xf>
    <xf numFmtId="0" fontId="3" fillId="33" borderId="26" applyNumberFormat="0" applyProtection="0">
      <alignment horizontal="left" vertical="center" indent="1"/>
    </xf>
    <xf numFmtId="0" fontId="3" fillId="33" borderId="26" applyNumberFormat="0" applyProtection="0">
      <alignment horizontal="left" vertical="center" indent="1"/>
    </xf>
    <xf numFmtId="0" fontId="3" fillId="58" borderId="27" applyNumberFormat="0" applyProtection="0">
      <alignment horizontal="left" vertical="top" indent="1"/>
    </xf>
    <xf numFmtId="0" fontId="19" fillId="66" borderId="31" applyNumberFormat="0">
      <protection locked="0"/>
    </xf>
    <xf numFmtId="0" fontId="3" fillId="66" borderId="13" applyNumberFormat="0">
      <protection locked="0"/>
    </xf>
    <xf numFmtId="0" fontId="28" fillId="56" borderId="32" applyBorder="0"/>
    <xf numFmtId="4" fontId="29" fillId="67" borderId="27" applyNumberFormat="0" applyProtection="0">
      <alignment vertical="center"/>
    </xf>
    <xf numFmtId="4" fontId="21" fillId="68" borderId="26" applyNumberFormat="0" applyProtection="0">
      <alignment vertical="center"/>
    </xf>
    <xf numFmtId="4" fontId="21" fillId="67" borderId="27" applyNumberFormat="0" applyProtection="0">
      <alignment vertical="center"/>
    </xf>
    <xf numFmtId="4" fontId="23" fillId="68" borderId="13" applyNumberFormat="0" applyProtection="0">
      <alignment vertical="center"/>
    </xf>
    <xf numFmtId="4" fontId="24" fillId="68" borderId="26" applyNumberFormat="0" applyProtection="0">
      <alignment vertical="center"/>
    </xf>
    <xf numFmtId="4" fontId="24" fillId="67" borderId="27" applyNumberFormat="0" applyProtection="0">
      <alignment vertical="center"/>
    </xf>
    <xf numFmtId="4" fontId="29" fillId="61" borderId="27" applyNumberFormat="0" applyProtection="0">
      <alignment horizontal="left" vertical="center" indent="1"/>
    </xf>
    <xf numFmtId="4" fontId="21" fillId="68" borderId="26" applyNumberFormat="0" applyProtection="0">
      <alignment horizontal="left" vertical="center" indent="1"/>
    </xf>
    <xf numFmtId="4" fontId="21" fillId="67" borderId="27" applyNumberFormat="0" applyProtection="0">
      <alignment horizontal="left" vertical="center" indent="1"/>
    </xf>
    <xf numFmtId="0" fontId="29" fillId="67" borderId="27" applyNumberFormat="0" applyProtection="0">
      <alignment horizontal="left" vertical="top" indent="1"/>
    </xf>
    <xf numFmtId="4" fontId="21" fillId="68" borderId="26" applyNumberFormat="0" applyProtection="0">
      <alignment horizontal="left" vertical="center" indent="1"/>
    </xf>
    <xf numFmtId="0" fontId="21" fillId="67" borderId="27" applyNumberFormat="0" applyProtection="0">
      <alignment horizontal="left" vertical="top" indent="1"/>
    </xf>
    <xf numFmtId="4" fontId="19" fillId="0" borderId="20" applyNumberFormat="0" applyProtection="0">
      <alignment horizontal="right" vertical="center"/>
    </xf>
    <xf numFmtId="4" fontId="21" fillId="57" borderId="26" applyNumberFormat="0" applyProtection="0">
      <alignment horizontal="right" vertical="center"/>
    </xf>
    <xf numFmtId="4" fontId="21" fillId="58" borderId="27" applyNumberFormat="0" applyProtection="0">
      <alignment horizontal="right" vertical="center"/>
    </xf>
    <xf numFmtId="4" fontId="23" fillId="69" borderId="20" applyNumberFormat="0" applyProtection="0">
      <alignment horizontal="right" vertical="center"/>
    </xf>
    <xf numFmtId="4" fontId="24" fillId="57" borderId="26" applyNumberFormat="0" applyProtection="0">
      <alignment horizontal="right" vertical="center"/>
    </xf>
    <xf numFmtId="4" fontId="24" fillId="58" borderId="27" applyNumberFormat="0" applyProtection="0">
      <alignment horizontal="right" vertical="center"/>
    </xf>
    <xf numFmtId="4" fontId="19" fillId="32" borderId="20" applyNumberFormat="0" applyProtection="0">
      <alignment horizontal="left" vertical="center" indent="1"/>
    </xf>
    <xf numFmtId="0" fontId="3" fillId="33" borderId="26" applyNumberFormat="0" applyProtection="0">
      <alignment horizontal="left" vertical="center" indent="1"/>
    </xf>
    <xf numFmtId="0" fontId="3" fillId="33" borderId="26" applyNumberFormat="0" applyProtection="0">
      <alignment horizontal="left" vertical="center" indent="1"/>
    </xf>
    <xf numFmtId="0" fontId="3" fillId="33" borderId="26" applyNumberFormat="0" applyProtection="0">
      <alignment horizontal="left" vertical="center" indent="1"/>
    </xf>
    <xf numFmtId="0" fontId="3" fillId="33" borderId="26" applyNumberFormat="0" applyProtection="0">
      <alignment horizontal="left" vertical="center" indent="1"/>
    </xf>
    <xf numFmtId="0" fontId="3" fillId="33" borderId="26" applyNumberFormat="0" applyProtection="0">
      <alignment horizontal="left" vertical="center" indent="1"/>
    </xf>
    <xf numFmtId="0" fontId="3" fillId="33" borderId="26" applyNumberFormat="0" applyProtection="0">
      <alignment horizontal="left" vertical="center" indent="1"/>
    </xf>
    <xf numFmtId="4" fontId="21" fillId="34" borderId="27" applyNumberFormat="0" applyProtection="0">
      <alignment horizontal="left" vertical="center" indent="1"/>
    </xf>
    <xf numFmtId="0" fontId="29" fillId="34" borderId="27" applyNumberFormat="0" applyProtection="0">
      <alignment horizontal="left" vertical="top" indent="1"/>
    </xf>
    <xf numFmtId="0" fontId="3" fillId="33" borderId="26" applyNumberFormat="0" applyProtection="0">
      <alignment horizontal="left" vertical="center" indent="1"/>
    </xf>
    <xf numFmtId="0" fontId="3" fillId="33" borderId="26" applyNumberFormat="0" applyProtection="0">
      <alignment horizontal="left" vertical="center" indent="1"/>
    </xf>
    <xf numFmtId="0" fontId="3" fillId="33" borderId="26" applyNumberFormat="0" applyProtection="0">
      <alignment horizontal="left" vertical="center" indent="1"/>
    </xf>
    <xf numFmtId="0" fontId="3" fillId="33" borderId="26" applyNumberFormat="0" applyProtection="0">
      <alignment horizontal="left" vertical="center" indent="1"/>
    </xf>
    <xf numFmtId="0" fontId="21" fillId="34" borderId="27" applyNumberFormat="0" applyProtection="0">
      <alignment horizontal="left" vertical="top" indent="1"/>
    </xf>
    <xf numFmtId="4" fontId="30" fillId="70" borderId="28" applyNumberFormat="0" applyProtection="0">
      <alignment horizontal="left" vertical="center" indent="1"/>
    </xf>
    <xf numFmtId="0" fontId="31" fillId="0" borderId="0"/>
    <xf numFmtId="0" fontId="31" fillId="0" borderId="0"/>
    <xf numFmtId="4" fontId="32" fillId="70" borderId="0" applyNumberFormat="0" applyProtection="0">
      <alignment horizontal="left" vertical="center" indent="1"/>
    </xf>
    <xf numFmtId="0" fontId="19" fillId="71" borderId="13"/>
    <xf numFmtId="4" fontId="33" fillId="66" borderId="20" applyNumberFormat="0" applyProtection="0">
      <alignment horizontal="right" vertical="center"/>
    </xf>
    <xf numFmtId="4" fontId="34" fillId="57" borderId="26" applyNumberFormat="0" applyProtection="0">
      <alignment horizontal="right" vertical="center"/>
    </xf>
    <xf numFmtId="4" fontId="34" fillId="58" borderId="27" applyNumberFormat="0" applyProtection="0">
      <alignment horizontal="right" vertical="center"/>
    </xf>
    <xf numFmtId="0" fontId="35" fillId="0" borderId="0" applyNumberFormat="0" applyFill="0" applyBorder="0" applyAlignment="0" applyProtection="0"/>
    <xf numFmtId="0" fontId="13" fillId="0" borderId="33" applyNumberFormat="0" applyFill="0" applyAlignment="0" applyProtection="0"/>
    <xf numFmtId="0" fontId="36" fillId="0" borderId="0" applyNumberFormat="0" applyFill="0" applyBorder="0" applyAlignment="0" applyProtection="0"/>
  </cellStyleXfs>
  <cellXfs count="110">
    <xf numFmtId="0" fontId="0" fillId="0" borderId="0" xfId="0"/>
    <xf numFmtId="0" fontId="3" fillId="0" borderId="0" xfId="1"/>
    <xf numFmtId="0" fontId="4" fillId="3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3" fillId="0" borderId="0" xfId="1" applyFont="1"/>
    <xf numFmtId="0" fontId="3" fillId="0" borderId="0" xfId="1" applyBorder="1"/>
    <xf numFmtId="0" fontId="4" fillId="0" borderId="0" xfId="1" applyFont="1" applyAlignment="1">
      <alignment horizontal="right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5" xfId="1" applyBorder="1" applyAlignment="1">
      <alignment horizontal="center"/>
    </xf>
    <xf numFmtId="0" fontId="3" fillId="0" borderId="0" xfId="1" applyBorder="1" applyAlignment="1">
      <alignment horizontal="center"/>
    </xf>
    <xf numFmtId="0" fontId="3" fillId="0" borderId="6" xfId="1" applyBorder="1" applyAlignment="1">
      <alignment horizontal="center"/>
    </xf>
    <xf numFmtId="0" fontId="3" fillId="0" borderId="7" xfId="1" applyBorder="1"/>
    <xf numFmtId="0" fontId="3" fillId="0" borderId="8" xfId="1" applyBorder="1"/>
    <xf numFmtId="0" fontId="3" fillId="0" borderId="9" xfId="1" applyBorder="1"/>
    <xf numFmtId="0" fontId="3" fillId="0" borderId="10" xfId="1" applyBorder="1" applyAlignment="1">
      <alignment horizontal="center"/>
    </xf>
    <xf numFmtId="0" fontId="3" fillId="0" borderId="6" xfId="1" applyBorder="1"/>
    <xf numFmtId="0" fontId="3" fillId="0" borderId="6" xfId="1" applyBorder="1" applyAlignment="1">
      <alignment horizontal="center"/>
    </xf>
    <xf numFmtId="0" fontId="3" fillId="0" borderId="11" xfId="1" applyBorder="1" applyAlignment="1">
      <alignment horizontal="center"/>
    </xf>
    <xf numFmtId="0" fontId="3" fillId="0" borderId="12" xfId="1" applyBorder="1"/>
    <xf numFmtId="0" fontId="3" fillId="0" borderId="2" xfId="1" applyBorder="1"/>
    <xf numFmtId="38" fontId="3" fillId="0" borderId="12" xfId="1" applyNumberFormat="1" applyBorder="1"/>
    <xf numFmtId="0" fontId="3" fillId="0" borderId="10" xfId="1" applyBorder="1"/>
    <xf numFmtId="0" fontId="4" fillId="0" borderId="5" xfId="1" applyFont="1" applyBorder="1" applyAlignment="1">
      <alignment horizontal="left"/>
    </xf>
    <xf numFmtId="38" fontId="3" fillId="0" borderId="10" xfId="1" applyNumberFormat="1" applyBorder="1"/>
    <xf numFmtId="38" fontId="3" fillId="0" borderId="11" xfId="1" applyNumberFormat="1" applyBorder="1"/>
    <xf numFmtId="0" fontId="3" fillId="0" borderId="13" xfId="1" applyBorder="1" applyAlignment="1">
      <alignment horizontal="center"/>
    </xf>
    <xf numFmtId="0" fontId="3" fillId="0" borderId="14" xfId="1" quotePrefix="1" applyBorder="1"/>
    <xf numFmtId="38" fontId="3" fillId="0" borderId="13" xfId="1" applyNumberFormat="1" applyBorder="1"/>
    <xf numFmtId="38" fontId="4" fillId="0" borderId="10" xfId="1" applyNumberFormat="1" applyFont="1" applyBorder="1" applyAlignment="1">
      <alignment horizontal="center"/>
    </xf>
    <xf numFmtId="164" fontId="3" fillId="4" borderId="13" xfId="2" applyNumberFormat="1" applyFont="1" applyFill="1" applyBorder="1" applyAlignment="1">
      <alignment horizontal="right"/>
    </xf>
    <xf numFmtId="0" fontId="3" fillId="0" borderId="12" xfId="1" applyBorder="1" applyAlignment="1">
      <alignment horizontal="center"/>
    </xf>
    <xf numFmtId="0" fontId="3" fillId="0" borderId="2" xfId="1" quotePrefix="1" applyBorder="1"/>
    <xf numFmtId="38" fontId="3" fillId="0" borderId="5" xfId="1" applyNumberFormat="1" applyBorder="1"/>
    <xf numFmtId="0" fontId="3" fillId="0" borderId="4" xfId="1" applyBorder="1" applyAlignment="1">
      <alignment horizontal="center"/>
    </xf>
    <xf numFmtId="0" fontId="3" fillId="0" borderId="15" xfId="1" applyBorder="1" applyAlignment="1">
      <alignment horizontal="center"/>
    </xf>
    <xf numFmtId="0" fontId="3" fillId="0" borderId="16" xfId="1" applyBorder="1" applyAlignment="1">
      <alignment horizontal="left"/>
    </xf>
    <xf numFmtId="38" fontId="3" fillId="0" borderId="17" xfId="1" applyNumberFormat="1" applyBorder="1"/>
    <xf numFmtId="38" fontId="3" fillId="0" borderId="15" xfId="1" applyNumberFormat="1" applyBorder="1"/>
    <xf numFmtId="0" fontId="3" fillId="0" borderId="0" xfId="1" applyAlignment="1">
      <alignment horizontal="center"/>
    </xf>
    <xf numFmtId="0" fontId="4" fillId="0" borderId="10" xfId="1" applyFont="1" applyBorder="1" applyAlignment="1">
      <alignment horizontal="left"/>
    </xf>
    <xf numFmtId="38" fontId="3" fillId="4" borderId="10" xfId="1" applyNumberFormat="1" applyFill="1" applyBorder="1"/>
    <xf numFmtId="0" fontId="3" fillId="0" borderId="11" xfId="1" applyBorder="1" applyAlignment="1">
      <alignment horizontal="left"/>
    </xf>
    <xf numFmtId="0" fontId="3" fillId="0" borderId="13" xfId="1" quotePrefix="1" applyBorder="1"/>
    <xf numFmtId="0" fontId="3" fillId="0" borderId="13" xfId="1" applyBorder="1"/>
    <xf numFmtId="164" fontId="3" fillId="0" borderId="13" xfId="2" applyNumberFormat="1" applyFont="1" applyFill="1" applyBorder="1"/>
    <xf numFmtId="0" fontId="3" fillId="0" borderId="3" xfId="1" applyBorder="1"/>
    <xf numFmtId="0" fontId="3" fillId="0" borderId="4" xfId="1" applyBorder="1"/>
    <xf numFmtId="0" fontId="3" fillId="0" borderId="5" xfId="1" applyBorder="1"/>
    <xf numFmtId="38" fontId="3" fillId="0" borderId="0" xfId="1" applyNumberFormat="1" applyBorder="1"/>
    <xf numFmtId="0" fontId="3" fillId="0" borderId="0" xfId="1" applyAlignment="1">
      <alignment horizontal="right"/>
    </xf>
    <xf numFmtId="0" fontId="4" fillId="0" borderId="9" xfId="1" applyFont="1" applyBorder="1"/>
    <xf numFmtId="0" fontId="4" fillId="0" borderId="7" xfId="1" applyFont="1" applyBorder="1"/>
    <xf numFmtId="0" fontId="3" fillId="0" borderId="18" xfId="1" applyBorder="1"/>
    <xf numFmtId="49" fontId="3" fillId="0" borderId="0" xfId="1" applyNumberFormat="1" applyFont="1" applyAlignment="1">
      <alignment horizontal="center"/>
    </xf>
    <xf numFmtId="0" fontId="3" fillId="0" borderId="5" xfId="1" applyFont="1" applyFill="1" applyBorder="1" applyAlignment="1">
      <alignment horizontal="right"/>
    </xf>
    <xf numFmtId="0" fontId="3" fillId="0" borderId="6" xfId="1" applyFont="1" applyFill="1" applyBorder="1"/>
    <xf numFmtId="0" fontId="3" fillId="0" borderId="5" xfId="1" applyFont="1" applyFill="1" applyBorder="1"/>
    <xf numFmtId="0" fontId="3" fillId="0" borderId="0" xfId="1" applyFont="1" applyFill="1" applyBorder="1"/>
    <xf numFmtId="0" fontId="3" fillId="0" borderId="0" xfId="1" applyFont="1" applyFill="1"/>
    <xf numFmtId="0" fontId="3" fillId="0" borderId="0" xfId="1" applyFill="1"/>
    <xf numFmtId="0" fontId="3" fillId="0" borderId="0" xfId="1" applyFill="1" applyAlignment="1">
      <alignment horizontal="center"/>
    </xf>
    <xf numFmtId="0" fontId="3" fillId="0" borderId="7" xfId="1" applyFill="1" applyBorder="1"/>
    <xf numFmtId="0" fontId="3" fillId="0" borderId="9" xfId="1" applyFill="1" applyBorder="1"/>
    <xf numFmtId="0" fontId="3" fillId="0" borderId="8" xfId="1" applyFill="1" applyBorder="1"/>
    <xf numFmtId="0" fontId="4" fillId="0" borderId="14" xfId="1" applyFont="1" applyFill="1" applyBorder="1" applyAlignment="1">
      <alignment horizontal="center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right"/>
    </xf>
    <xf numFmtId="0" fontId="3" fillId="0" borderId="3" xfId="1" applyFont="1" applyFill="1" applyBorder="1"/>
    <xf numFmtId="0" fontId="3" fillId="0" borderId="3" xfId="1" applyFill="1" applyBorder="1"/>
    <xf numFmtId="0" fontId="3" fillId="0" borderId="4" xfId="1" applyFill="1" applyBorder="1"/>
    <xf numFmtId="0" fontId="3" fillId="0" borderId="5" xfId="1" applyFill="1" applyBorder="1"/>
    <xf numFmtId="0" fontId="3" fillId="0" borderId="0" xfId="1" applyFill="1" applyBorder="1"/>
    <xf numFmtId="0" fontId="3" fillId="0" borderId="6" xfId="1" applyFill="1" applyBorder="1"/>
    <xf numFmtId="0" fontId="3" fillId="0" borderId="8" xfId="1" applyFont="1" applyFill="1" applyBorder="1"/>
    <xf numFmtId="0" fontId="2" fillId="0" borderId="0" xfId="1" applyFont="1" applyAlignment="1">
      <alignment horizontal="center"/>
    </xf>
    <xf numFmtId="0" fontId="2" fillId="0" borderId="0" xfId="1" applyFont="1"/>
    <xf numFmtId="0" fontId="4" fillId="0" borderId="0" xfId="1" applyFont="1" applyAlignment="1">
      <alignment horizontal="center"/>
    </xf>
    <xf numFmtId="0" fontId="3" fillId="0" borderId="8" xfId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4" fillId="0" borderId="0" xfId="1" quotePrefix="1" applyFont="1" applyAlignment="1">
      <alignment horizontal="center"/>
    </xf>
    <xf numFmtId="0" fontId="4" fillId="0" borderId="0" xfId="1" applyFont="1"/>
    <xf numFmtId="0" fontId="2" fillId="0" borderId="0" xfId="1" applyFont="1" applyBorder="1" applyAlignment="1">
      <alignment horizontal="center"/>
    </xf>
    <xf numFmtId="164" fontId="3" fillId="0" borderId="8" xfId="2" applyNumberFormat="1" applyFill="1" applyBorder="1"/>
    <xf numFmtId="164" fontId="3" fillId="0" borderId="0" xfId="2" applyNumberFormat="1" applyFill="1" applyBorder="1"/>
    <xf numFmtId="0" fontId="3" fillId="0" borderId="0" xfId="1" quotePrefix="1"/>
    <xf numFmtId="164" fontId="3" fillId="0" borderId="0" xfId="2" applyNumberFormat="1" applyFill="1"/>
    <xf numFmtId="0" fontId="5" fillId="0" borderId="0" xfId="1" applyFont="1" applyBorder="1" applyAlignment="1">
      <alignment horizontal="center"/>
    </xf>
    <xf numFmtId="0" fontId="2" fillId="0" borderId="0" xfId="1" applyFont="1" applyBorder="1"/>
    <xf numFmtId="0" fontId="3" fillId="0" borderId="0" xfId="1" quotePrefix="1" applyAlignment="1">
      <alignment horizontal="center"/>
    </xf>
    <xf numFmtId="10" fontId="3" fillId="0" borderId="8" xfId="3" applyNumberFormat="1" applyFill="1" applyBorder="1"/>
    <xf numFmtId="10" fontId="3" fillId="0" borderId="0" xfId="3" applyNumberFormat="1" applyFill="1"/>
    <xf numFmtId="0" fontId="2" fillId="0" borderId="0" xfId="1" quotePrefix="1" applyFont="1"/>
    <xf numFmtId="164" fontId="3" fillId="0" borderId="0" xfId="2" applyNumberFormat="1" applyFont="1" applyFill="1"/>
    <xf numFmtId="0" fontId="3" fillId="0" borderId="19" xfId="1" applyBorder="1"/>
    <xf numFmtId="0" fontId="3" fillId="0" borderId="19" xfId="1" applyBorder="1" applyAlignment="1">
      <alignment horizontal="center"/>
    </xf>
    <xf numFmtId="0" fontId="2" fillId="0" borderId="19" xfId="1" applyFont="1" applyBorder="1" applyAlignment="1">
      <alignment horizontal="center"/>
    </xf>
    <xf numFmtId="164" fontId="3" fillId="0" borderId="19" xfId="2" applyNumberFormat="1" applyFill="1" applyBorder="1"/>
    <xf numFmtId="0" fontId="3" fillId="0" borderId="0" xfId="1" applyFont="1" applyFill="1" applyAlignment="1">
      <alignment horizontal="left"/>
    </xf>
    <xf numFmtId="164" fontId="3" fillId="0" borderId="13" xfId="2" applyNumberFormat="1" applyFont="1" applyFill="1" applyBorder="1" applyAlignment="1">
      <alignment horizontal="right"/>
    </xf>
    <xf numFmtId="0" fontId="3" fillId="0" borderId="12" xfId="1" applyFont="1" applyBorder="1"/>
    <xf numFmtId="38" fontId="3" fillId="0" borderId="10" xfId="1" applyNumberFormat="1" applyFont="1" applyBorder="1"/>
    <xf numFmtId="38" fontId="3" fillId="4" borderId="15" xfId="1" applyNumberFormat="1" applyFont="1" applyFill="1" applyBorder="1"/>
    <xf numFmtId="38" fontId="3" fillId="4" borderId="10" xfId="1" applyNumberFormat="1" applyFont="1" applyFill="1" applyBorder="1"/>
    <xf numFmtId="164" fontId="3" fillId="0" borderId="11" xfId="2" applyNumberFormat="1" applyFont="1" applyFill="1" applyBorder="1"/>
    <xf numFmtId="164" fontId="3" fillId="0" borderId="0" xfId="2" applyNumberFormat="1" applyFont="1" applyFill="1" applyBorder="1"/>
    <xf numFmtId="164" fontId="3" fillId="0" borderId="8" xfId="2" applyNumberFormat="1" applyFont="1" applyFill="1" applyBorder="1"/>
  </cellXfs>
  <cellStyles count="257">
    <cellStyle name="Accent1 - 20%" xfId="4"/>
    <cellStyle name="Accent1 - 40%" xfId="5"/>
    <cellStyle name="Accent1 - 60%" xfId="6"/>
    <cellStyle name="Accent1 2" xfId="7"/>
    <cellStyle name="Accent1 3" xfId="8"/>
    <cellStyle name="Accent1 4" xfId="9"/>
    <cellStyle name="Accent1 5" xfId="10"/>
    <cellStyle name="Accent1 6" xfId="11"/>
    <cellStyle name="Accent1 7" xfId="12"/>
    <cellStyle name="Accent1 8" xfId="13"/>
    <cellStyle name="Accent1 9" xfId="14"/>
    <cellStyle name="Accent2 - 20%" xfId="15"/>
    <cellStyle name="Accent2 - 40%" xfId="16"/>
    <cellStyle name="Accent2 - 60%" xfId="17"/>
    <cellStyle name="Accent2 2" xfId="18"/>
    <cellStyle name="Accent2 3" xfId="19"/>
    <cellStyle name="Accent2 4" xfId="20"/>
    <cellStyle name="Accent2 5" xfId="21"/>
    <cellStyle name="Accent2 6" xfId="22"/>
    <cellStyle name="Accent2 7" xfId="23"/>
    <cellStyle name="Accent2 8" xfId="24"/>
    <cellStyle name="Accent2 9" xfId="25"/>
    <cellStyle name="Accent3 - 20%" xfId="26"/>
    <cellStyle name="Accent3 - 40%" xfId="27"/>
    <cellStyle name="Accent3 - 60%" xfId="28"/>
    <cellStyle name="Accent3 2" xfId="29"/>
    <cellStyle name="Accent3 3" xfId="30"/>
    <cellStyle name="Accent3 4" xfId="31"/>
    <cellStyle name="Accent3 5" xfId="32"/>
    <cellStyle name="Accent3 6" xfId="33"/>
    <cellStyle name="Accent3 7" xfId="34"/>
    <cellStyle name="Accent3 8" xfId="35"/>
    <cellStyle name="Accent3 9" xfId="36"/>
    <cellStyle name="Accent4 - 20%" xfId="37"/>
    <cellStyle name="Accent4 - 40%" xfId="38"/>
    <cellStyle name="Accent4 - 60%" xfId="39"/>
    <cellStyle name="Accent4 2" xfId="40"/>
    <cellStyle name="Accent4 3" xfId="41"/>
    <cellStyle name="Accent4 4" xfId="42"/>
    <cellStyle name="Accent4 5" xfId="43"/>
    <cellStyle name="Accent4 6" xfId="44"/>
    <cellStyle name="Accent4 7" xfId="45"/>
    <cellStyle name="Accent4 8" xfId="46"/>
    <cellStyle name="Accent4 9" xfId="47"/>
    <cellStyle name="Accent5 - 20%" xfId="48"/>
    <cellStyle name="Accent5 - 40%" xfId="49"/>
    <cellStyle name="Accent5 - 60%" xfId="50"/>
    <cellStyle name="Accent5 2" xfId="51"/>
    <cellStyle name="Accent5 3" xfId="52"/>
    <cellStyle name="Accent5 4" xfId="53"/>
    <cellStyle name="Accent5 5" xfId="54"/>
    <cellStyle name="Accent5 6" xfId="55"/>
    <cellStyle name="Accent5 7" xfId="56"/>
    <cellStyle name="Accent5 8" xfId="57"/>
    <cellStyle name="Accent5 9" xfId="58"/>
    <cellStyle name="Accent6 - 20%" xfId="59"/>
    <cellStyle name="Accent6 - 40%" xfId="60"/>
    <cellStyle name="Accent6 - 60%" xfId="61"/>
    <cellStyle name="Accent6 2" xfId="62"/>
    <cellStyle name="Accent6 3" xfId="63"/>
    <cellStyle name="Accent6 4" xfId="64"/>
    <cellStyle name="Accent6 5" xfId="65"/>
    <cellStyle name="Accent6 6" xfId="66"/>
    <cellStyle name="Accent6 7" xfId="67"/>
    <cellStyle name="Accent6 8" xfId="68"/>
    <cellStyle name="Accent6 9" xfId="69"/>
    <cellStyle name="Bad 2" xfId="70"/>
    <cellStyle name="Calculation 2" xfId="71"/>
    <cellStyle name="Check Cell 2" xfId="72"/>
    <cellStyle name="Comma 2" xfId="73"/>
    <cellStyle name="Comma 2 2" xfId="74"/>
    <cellStyle name="Comma 3" xfId="2"/>
    <cellStyle name="Comma 4" xfId="75"/>
    <cellStyle name="Comma 5" xfId="76"/>
    <cellStyle name="Comma 6" xfId="77"/>
    <cellStyle name="Comma 7" xfId="78"/>
    <cellStyle name="Emphasis 1" xfId="79"/>
    <cellStyle name="Emphasis 2" xfId="80"/>
    <cellStyle name="Emphasis 3" xfId="81"/>
    <cellStyle name="Good 2" xfId="82"/>
    <cellStyle name="Heading 1 2" xfId="83"/>
    <cellStyle name="Heading 2 2" xfId="84"/>
    <cellStyle name="Heading 3 2" xfId="85"/>
    <cellStyle name="Heading 4 2" xfId="86"/>
    <cellStyle name="Input 2" xfId="87"/>
    <cellStyle name="Linked Cell 2" xfId="88"/>
    <cellStyle name="Neutral 2" xfId="89"/>
    <cellStyle name="Normal" xfId="0" builtinId="0"/>
    <cellStyle name="Normal 10" xfId="90"/>
    <cellStyle name="Normal 2" xfId="91"/>
    <cellStyle name="Normal 2 2" xfId="92"/>
    <cellStyle name="Normal 3" xfId="93"/>
    <cellStyle name="Normal 3 2" xfId="94"/>
    <cellStyle name="Normal 4" xfId="1"/>
    <cellStyle name="Normal 5" xfId="95"/>
    <cellStyle name="Normal 6" xfId="96"/>
    <cellStyle name="Normal 7" xfId="97"/>
    <cellStyle name="Normal 8" xfId="98"/>
    <cellStyle name="Normal 9" xfId="99"/>
    <cellStyle name="Note 2" xfId="100"/>
    <cellStyle name="Note 3" xfId="101"/>
    <cellStyle name="Output 2" xfId="102"/>
    <cellStyle name="Percent 2" xfId="103"/>
    <cellStyle name="Percent 2 2" xfId="104"/>
    <cellStyle name="Percent 3" xfId="3"/>
    <cellStyle name="Percent 4" xfId="105"/>
    <cellStyle name="SAPBEXaggData" xfId="106"/>
    <cellStyle name="SAPBEXaggData 2" xfId="107"/>
    <cellStyle name="SAPBEXaggData 3" xfId="108"/>
    <cellStyle name="SAPBEXaggDataEmph" xfId="109"/>
    <cellStyle name="SAPBEXaggDataEmph 2" xfId="110"/>
    <cellStyle name="SAPBEXaggDataEmph 3" xfId="111"/>
    <cellStyle name="SAPBEXaggItem" xfId="112"/>
    <cellStyle name="SAPBEXaggItem 2" xfId="113"/>
    <cellStyle name="SAPBEXaggItem 3" xfId="114"/>
    <cellStyle name="SAPBEXaggItemX" xfId="115"/>
    <cellStyle name="SAPBEXaggItemX 2" xfId="116"/>
    <cellStyle name="SAPBEXaggItemX 3" xfId="117"/>
    <cellStyle name="SAPBEXchaText" xfId="118"/>
    <cellStyle name="SAPBEXchaText 2" xfId="119"/>
    <cellStyle name="SAPBEXchaText 2 2" xfId="120"/>
    <cellStyle name="SAPBEXchaText 3" xfId="121"/>
    <cellStyle name="SAPBEXchaText 3 2" xfId="122"/>
    <cellStyle name="SAPBEXchaText 4" xfId="123"/>
    <cellStyle name="SAPBEXchaText 5" xfId="124"/>
    <cellStyle name="SAPBEXchaText 6" xfId="125"/>
    <cellStyle name="SAPBEXexcBad7" xfId="126"/>
    <cellStyle name="SAPBEXexcBad7 2" xfId="127"/>
    <cellStyle name="SAPBEXexcBad7 3" xfId="128"/>
    <cellStyle name="SAPBEXexcBad8" xfId="129"/>
    <cellStyle name="SAPBEXexcBad8 2" xfId="130"/>
    <cellStyle name="SAPBEXexcBad8 3" xfId="131"/>
    <cellStyle name="SAPBEXexcBad9" xfId="132"/>
    <cellStyle name="SAPBEXexcBad9 2" xfId="133"/>
    <cellStyle name="SAPBEXexcBad9 3" xfId="134"/>
    <cellStyle name="SAPBEXexcCritical4" xfId="135"/>
    <cellStyle name="SAPBEXexcCritical4 2" xfId="136"/>
    <cellStyle name="SAPBEXexcCritical4 3" xfId="137"/>
    <cellStyle name="SAPBEXexcCritical5" xfId="138"/>
    <cellStyle name="SAPBEXexcCritical5 2" xfId="139"/>
    <cellStyle name="SAPBEXexcCritical5 3" xfId="140"/>
    <cellStyle name="SAPBEXexcCritical6" xfId="141"/>
    <cellStyle name="SAPBEXexcCritical6 2" xfId="142"/>
    <cellStyle name="SAPBEXexcCritical6 3" xfId="143"/>
    <cellStyle name="SAPBEXexcGood1" xfId="144"/>
    <cellStyle name="SAPBEXexcGood1 2" xfId="145"/>
    <cellStyle name="SAPBEXexcGood1 3" xfId="146"/>
    <cellStyle name="SAPBEXexcGood2" xfId="147"/>
    <cellStyle name="SAPBEXexcGood2 2" xfId="148"/>
    <cellStyle name="SAPBEXexcGood2 3" xfId="149"/>
    <cellStyle name="SAPBEXexcGood3" xfId="150"/>
    <cellStyle name="SAPBEXexcGood3 2" xfId="151"/>
    <cellStyle name="SAPBEXexcGood3 3" xfId="152"/>
    <cellStyle name="SAPBEXfilterDrill" xfId="153"/>
    <cellStyle name="SAPBEXfilterDrill 2" xfId="154"/>
    <cellStyle name="SAPBEXfilterDrill 3" xfId="155"/>
    <cellStyle name="SAPBEXfilterItem" xfId="156"/>
    <cellStyle name="SAPBEXfilterItem 2" xfId="157"/>
    <cellStyle name="SAPBEXfilterItem 3" xfId="158"/>
    <cellStyle name="SAPBEXfilterText" xfId="159"/>
    <cellStyle name="SAPBEXfilterText 2" xfId="160"/>
    <cellStyle name="SAPBEXfilterText 3" xfId="161"/>
    <cellStyle name="SAPBEXfilterText 4" xfId="162"/>
    <cellStyle name="SAPBEXformats" xfId="163"/>
    <cellStyle name="SAPBEXformats 2" xfId="164"/>
    <cellStyle name="SAPBEXformats 3" xfId="165"/>
    <cellStyle name="SAPBEXformats 4" xfId="166"/>
    <cellStyle name="SAPBEXheaderItem" xfId="167"/>
    <cellStyle name="SAPBEXheaderItem 2" xfId="168"/>
    <cellStyle name="SAPBEXheaderItem 3" xfId="169"/>
    <cellStyle name="SAPBEXheaderItem 4" xfId="170"/>
    <cellStyle name="SAPBEXheaderText" xfId="171"/>
    <cellStyle name="SAPBEXheaderText 2" xfId="172"/>
    <cellStyle name="SAPBEXheaderText 3" xfId="173"/>
    <cellStyle name="SAPBEXheaderText 4" xfId="174"/>
    <cellStyle name="SAPBEXHLevel0" xfId="175"/>
    <cellStyle name="SAPBEXHLevel0 2" xfId="176"/>
    <cellStyle name="SAPBEXHLevel0 3" xfId="177"/>
    <cellStyle name="SAPBEXHLevel0 4" xfId="178"/>
    <cellStyle name="SAPBEXHLevel0X" xfId="179"/>
    <cellStyle name="SAPBEXHLevel0X 2" xfId="180"/>
    <cellStyle name="SAPBEXHLevel0X 2 2" xfId="181"/>
    <cellStyle name="SAPBEXHLevel0X 3" xfId="182"/>
    <cellStyle name="SAPBEXHLevel0X 4" xfId="183"/>
    <cellStyle name="SAPBEXHLevel0X 5" xfId="184"/>
    <cellStyle name="SAPBEXHLevel1" xfId="185"/>
    <cellStyle name="SAPBEXHLevel1 2" xfId="186"/>
    <cellStyle name="SAPBEXHLevel1 3" xfId="187"/>
    <cellStyle name="SAPBEXHLevel1 4" xfId="188"/>
    <cellStyle name="SAPBEXHLevel1X" xfId="189"/>
    <cellStyle name="SAPBEXHLevel1X 2" xfId="190"/>
    <cellStyle name="SAPBEXHLevel1X 2 2" xfId="191"/>
    <cellStyle name="SAPBEXHLevel1X 3" xfId="192"/>
    <cellStyle name="SAPBEXHLevel1X 4" xfId="193"/>
    <cellStyle name="SAPBEXHLevel1X 5" xfId="194"/>
    <cellStyle name="SAPBEXHLevel2" xfId="195"/>
    <cellStyle name="SAPBEXHLevel2 2" xfId="196"/>
    <cellStyle name="SAPBEXHLevel2 3" xfId="197"/>
    <cellStyle name="SAPBEXHLevel2 4" xfId="198"/>
    <cellStyle name="SAPBEXHLevel2X" xfId="199"/>
    <cellStyle name="SAPBEXHLevel2X 2" xfId="200"/>
    <cellStyle name="SAPBEXHLevel2X 3" xfId="201"/>
    <cellStyle name="SAPBEXHLevel2X 4" xfId="202"/>
    <cellStyle name="SAPBEXHLevel3" xfId="203"/>
    <cellStyle name="SAPBEXHLevel3 2" xfId="204"/>
    <cellStyle name="SAPBEXHLevel3 3" xfId="205"/>
    <cellStyle name="SAPBEXHLevel3 4" xfId="206"/>
    <cellStyle name="SAPBEXHLevel3X" xfId="207"/>
    <cellStyle name="SAPBEXHLevel3X 2" xfId="208"/>
    <cellStyle name="SAPBEXHLevel3X 3" xfId="209"/>
    <cellStyle name="SAPBEXHLevel3X 4" xfId="210"/>
    <cellStyle name="SAPBEXinputData" xfId="211"/>
    <cellStyle name="SAPBEXinputData 2" xfId="212"/>
    <cellStyle name="SAPBEXItemHeader" xfId="213"/>
    <cellStyle name="SAPBEXresData" xfId="214"/>
    <cellStyle name="SAPBEXresData 2" xfId="215"/>
    <cellStyle name="SAPBEXresData 3" xfId="216"/>
    <cellStyle name="SAPBEXresDataEmph" xfId="217"/>
    <cellStyle name="SAPBEXresDataEmph 2" xfId="218"/>
    <cellStyle name="SAPBEXresDataEmph 3" xfId="219"/>
    <cellStyle name="SAPBEXresItem" xfId="220"/>
    <cellStyle name="SAPBEXresItem 2" xfId="221"/>
    <cellStyle name="SAPBEXresItem 3" xfId="222"/>
    <cellStyle name="SAPBEXresItemX" xfId="223"/>
    <cellStyle name="SAPBEXresItemX 2" xfId="224"/>
    <cellStyle name="SAPBEXresItemX 3" xfId="225"/>
    <cellStyle name="SAPBEXstdData" xfId="226"/>
    <cellStyle name="SAPBEXstdData 2" xfId="227"/>
    <cellStyle name="SAPBEXstdData 3" xfId="228"/>
    <cellStyle name="SAPBEXstdDataEmph" xfId="229"/>
    <cellStyle name="SAPBEXstdDataEmph 2" xfId="230"/>
    <cellStyle name="SAPBEXstdDataEmph 3" xfId="231"/>
    <cellStyle name="SAPBEXstdItem" xfId="232"/>
    <cellStyle name="SAPBEXstdItem 2" xfId="233"/>
    <cellStyle name="SAPBEXstdItem 2 2" xfId="234"/>
    <cellStyle name="SAPBEXstdItem 3" xfId="235"/>
    <cellStyle name="SAPBEXstdItem 3 2" xfId="236"/>
    <cellStyle name="SAPBEXstdItem 4" xfId="237"/>
    <cellStyle name="SAPBEXstdItem 5" xfId="238"/>
    <cellStyle name="SAPBEXstdItem 6" xfId="239"/>
    <cellStyle name="SAPBEXstdItemX" xfId="240"/>
    <cellStyle name="SAPBEXstdItemX 2" xfId="241"/>
    <cellStyle name="SAPBEXstdItemX 2 2" xfId="242"/>
    <cellStyle name="SAPBEXstdItemX 3" xfId="243"/>
    <cellStyle name="SAPBEXstdItemX 4" xfId="244"/>
    <cellStyle name="SAPBEXstdItemX 5" xfId="245"/>
    <cellStyle name="SAPBEXtitle" xfId="246"/>
    <cellStyle name="SAPBEXtitle 2" xfId="247"/>
    <cellStyle name="SAPBEXtitle 3" xfId="248"/>
    <cellStyle name="SAPBEXtitle 4" xfId="249"/>
    <cellStyle name="SAPBEXunassignedItem" xfId="250"/>
    <cellStyle name="SAPBEXundefined" xfId="251"/>
    <cellStyle name="SAPBEXundefined 2" xfId="252"/>
    <cellStyle name="SAPBEXundefined 3" xfId="253"/>
    <cellStyle name="Sheet Title" xfId="254"/>
    <cellStyle name="Total 2" xfId="255"/>
    <cellStyle name="Warning Text 2" xfId="2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14"/>
  <sheetViews>
    <sheetView tabSelected="1" zoomScaleNormal="100" workbookViewId="0">
      <selection activeCell="T4" sqref="T4"/>
    </sheetView>
  </sheetViews>
  <sheetFormatPr defaultColWidth="9.140625" defaultRowHeight="12.75"/>
  <cols>
    <col min="1" max="1" width="6.140625" style="40" customWidth="1"/>
    <col min="2" max="2" width="7.140625" style="1" customWidth="1"/>
    <col min="3" max="3" width="69.85546875" style="1" customWidth="1"/>
    <col min="4" max="4" width="16" style="1" hidden="1" customWidth="1"/>
    <col min="5" max="5" width="18.140625" style="1" hidden="1" customWidth="1"/>
    <col min="6" max="6" width="7.85546875" style="1" hidden="1" customWidth="1"/>
    <col min="7" max="7" width="4" style="1" hidden="1" customWidth="1"/>
    <col min="8" max="8" width="16" style="1" customWidth="1"/>
    <col min="9" max="9" width="18.140625" style="1" customWidth="1"/>
    <col min="10" max="10" width="7.85546875" style="1" customWidth="1"/>
    <col min="11" max="11" width="13.7109375" customWidth="1"/>
    <col min="12" max="12" width="14.28515625" customWidth="1"/>
    <col min="13" max="13" width="11.28515625" bestFit="1" customWidth="1"/>
    <col min="14" max="14" width="19" bestFit="1" customWidth="1"/>
    <col min="15" max="19" width="15.42578125" customWidth="1"/>
    <col min="20" max="20" width="16.85546875" customWidth="1"/>
    <col min="21" max="21" width="9.140625" style="1"/>
    <col min="22" max="22" width="22.5703125" style="1" bestFit="1" customWidth="1"/>
    <col min="23" max="16384" width="9.140625" style="1"/>
  </cols>
  <sheetData>
    <row r="1" spans="2:10">
      <c r="E1" s="2" t="s">
        <v>0</v>
      </c>
      <c r="I1" s="3"/>
    </row>
    <row r="2" spans="2:10">
      <c r="B2" s="4" t="s">
        <v>1</v>
      </c>
      <c r="F2" s="5"/>
      <c r="J2" s="6"/>
    </row>
    <row r="3" spans="2:10" ht="15.75" customHeight="1">
      <c r="B3" s="7" t="s">
        <v>2</v>
      </c>
      <c r="C3" s="8"/>
      <c r="D3" s="8"/>
      <c r="E3" s="8"/>
      <c r="F3" s="8"/>
      <c r="G3" s="8"/>
      <c r="H3" s="8"/>
      <c r="I3" s="8"/>
      <c r="J3" s="9"/>
    </row>
    <row r="4" spans="2:10">
      <c r="B4" s="10" t="s">
        <v>3</v>
      </c>
      <c r="C4" s="11"/>
      <c r="D4" s="11"/>
      <c r="E4" s="11"/>
      <c r="F4" s="11"/>
      <c r="G4" s="11"/>
      <c r="H4" s="11"/>
      <c r="I4" s="11"/>
      <c r="J4" s="12"/>
    </row>
    <row r="5" spans="2:10">
      <c r="B5" s="13"/>
      <c r="C5" s="14"/>
      <c r="D5" s="14"/>
      <c r="E5" s="14"/>
      <c r="F5" s="14"/>
      <c r="G5" s="14"/>
      <c r="H5" s="14"/>
      <c r="I5" s="14"/>
      <c r="J5" s="15"/>
    </row>
    <row r="6" spans="2:10">
      <c r="B6" s="16"/>
      <c r="C6" s="16"/>
      <c r="D6" s="16" t="s">
        <v>4</v>
      </c>
      <c r="E6" s="16" t="s">
        <v>5</v>
      </c>
      <c r="F6" s="17"/>
      <c r="H6" s="16" t="s">
        <v>4</v>
      </c>
      <c r="I6" s="16" t="s">
        <v>5</v>
      </c>
      <c r="J6" s="16"/>
    </row>
    <row r="7" spans="2:10">
      <c r="B7" s="16" t="s">
        <v>6</v>
      </c>
      <c r="C7" s="16" t="s">
        <v>7</v>
      </c>
      <c r="D7" s="16" t="s">
        <v>8</v>
      </c>
      <c r="E7" s="16" t="s">
        <v>9</v>
      </c>
      <c r="F7" s="18" t="s">
        <v>6</v>
      </c>
      <c r="H7" s="16" t="s">
        <v>8</v>
      </c>
      <c r="I7" s="16" t="s">
        <v>9</v>
      </c>
      <c r="J7" s="18" t="s">
        <v>6</v>
      </c>
    </row>
    <row r="8" spans="2:10">
      <c r="B8" s="19" t="s">
        <v>10</v>
      </c>
      <c r="C8" s="19" t="s">
        <v>11</v>
      </c>
      <c r="D8" s="16" t="s">
        <v>12</v>
      </c>
      <c r="E8" s="19" t="s">
        <v>13</v>
      </c>
      <c r="F8" s="19" t="s">
        <v>10</v>
      </c>
      <c r="H8" s="16" t="s">
        <v>12</v>
      </c>
      <c r="I8" s="19" t="s">
        <v>13</v>
      </c>
      <c r="J8" s="19" t="s">
        <v>10</v>
      </c>
    </row>
    <row r="9" spans="2:10">
      <c r="B9" s="20"/>
      <c r="C9" s="21"/>
      <c r="D9" s="22"/>
      <c r="E9" s="22"/>
      <c r="F9" s="20"/>
      <c r="H9" s="22"/>
      <c r="I9" s="22"/>
      <c r="J9" s="20"/>
    </row>
    <row r="10" spans="2:10">
      <c r="B10" s="23"/>
      <c r="C10" s="24" t="s">
        <v>14</v>
      </c>
      <c r="D10" s="25"/>
      <c r="E10" s="25"/>
      <c r="F10" s="23"/>
      <c r="H10" s="25"/>
      <c r="I10" s="25"/>
      <c r="J10" s="23"/>
    </row>
    <row r="11" spans="2:10" ht="14.1" customHeight="1">
      <c r="B11" s="19">
        <v>1</v>
      </c>
      <c r="C11" s="13" t="s">
        <v>15</v>
      </c>
      <c r="D11" s="25"/>
      <c r="E11" s="26">
        <v>187195</v>
      </c>
      <c r="F11" s="19">
        <v>1</v>
      </c>
      <c r="H11" s="25"/>
      <c r="I11" s="26">
        <f>ROUND('1.2 Part b'!E30,0)</f>
        <v>833386</v>
      </c>
      <c r="J11" s="19">
        <v>1</v>
      </c>
    </row>
    <row r="12" spans="2:10" ht="14.1" customHeight="1">
      <c r="B12" s="27">
        <v>2</v>
      </c>
      <c r="C12" s="28" t="s">
        <v>16</v>
      </c>
      <c r="D12" s="25"/>
      <c r="E12" s="29">
        <v>1737</v>
      </c>
      <c r="F12" s="27">
        <v>2</v>
      </c>
      <c r="H12" s="25"/>
      <c r="I12" s="102">
        <v>8</v>
      </c>
      <c r="J12" s="27">
        <v>2</v>
      </c>
    </row>
    <row r="13" spans="2:10" ht="14.1" customHeight="1">
      <c r="B13" s="27">
        <v>3</v>
      </c>
      <c r="C13" s="28" t="s">
        <v>17</v>
      </c>
      <c r="D13" s="30" t="s">
        <v>18</v>
      </c>
      <c r="E13" s="29">
        <v>19662.696158160405</v>
      </c>
      <c r="F13" s="27">
        <v>3</v>
      </c>
      <c r="H13" s="30" t="s">
        <v>18</v>
      </c>
      <c r="I13" s="31">
        <f>ROUND('1.2 Part b'!E74,0)</f>
        <v>8468</v>
      </c>
      <c r="J13" s="27">
        <v>3</v>
      </c>
    </row>
    <row r="14" spans="2:10" ht="14.1" customHeight="1">
      <c r="B14" s="32">
        <v>4</v>
      </c>
      <c r="C14" s="33" t="s">
        <v>19</v>
      </c>
      <c r="D14" s="25"/>
      <c r="E14" s="22"/>
      <c r="F14" s="32">
        <v>4</v>
      </c>
      <c r="H14" s="34"/>
      <c r="I14" s="103"/>
      <c r="J14" s="35">
        <v>4</v>
      </c>
    </row>
    <row r="15" spans="2:10" ht="14.1" customHeight="1">
      <c r="B15" s="19"/>
      <c r="C15" s="13" t="s">
        <v>20</v>
      </c>
      <c r="D15" s="25"/>
      <c r="E15" s="26">
        <v>14170</v>
      </c>
      <c r="F15" s="19"/>
      <c r="H15" s="25"/>
      <c r="I15" s="104">
        <v>1502</v>
      </c>
      <c r="J15" s="19"/>
    </row>
    <row r="16" spans="2:10" ht="17.25" customHeight="1" thickBot="1">
      <c r="B16" s="36">
        <v>5</v>
      </c>
      <c r="C16" s="37" t="s">
        <v>21</v>
      </c>
      <c r="D16" s="38"/>
      <c r="E16" s="39">
        <v>222764.6961581604</v>
      </c>
      <c r="F16" s="36">
        <v>5</v>
      </c>
      <c r="H16" s="38"/>
      <c r="I16" s="105">
        <f>I11+I12+I13+I15</f>
        <v>843364</v>
      </c>
      <c r="J16" s="36">
        <v>5</v>
      </c>
    </row>
    <row r="17" spans="1:21" ht="19.5" customHeight="1" thickTop="1">
      <c r="B17" s="16"/>
      <c r="C17" s="41" t="s">
        <v>22</v>
      </c>
      <c r="D17" s="25"/>
      <c r="E17" s="25"/>
      <c r="F17" s="16"/>
      <c r="H17" s="42"/>
      <c r="I17" s="106"/>
      <c r="J17" s="16"/>
    </row>
    <row r="18" spans="1:21" ht="17.25" customHeight="1">
      <c r="B18" s="19">
        <v>6</v>
      </c>
      <c r="C18" s="43" t="s">
        <v>23</v>
      </c>
      <c r="D18" s="26">
        <v>5070363</v>
      </c>
      <c r="E18" s="26">
        <v>5283247</v>
      </c>
      <c r="F18" s="19">
        <v>6</v>
      </c>
      <c r="H18" s="107">
        <v>10055224</v>
      </c>
      <c r="I18" s="107">
        <v>10427524</v>
      </c>
      <c r="J18" s="19">
        <v>6</v>
      </c>
    </row>
    <row r="19" spans="1:21" ht="13.5" customHeight="1">
      <c r="B19" s="27">
        <v>7</v>
      </c>
      <c r="C19" s="44" t="s">
        <v>24</v>
      </c>
      <c r="D19" s="29">
        <v>11042</v>
      </c>
      <c r="E19" s="29">
        <v>10674</v>
      </c>
      <c r="F19" s="27">
        <v>7</v>
      </c>
      <c r="H19" s="46">
        <v>2113</v>
      </c>
      <c r="I19" s="46">
        <v>2113</v>
      </c>
      <c r="J19" s="27">
        <v>7</v>
      </c>
    </row>
    <row r="20" spans="1:21" ht="14.1" customHeight="1">
      <c r="B20" s="27">
        <v>8</v>
      </c>
      <c r="C20" s="45" t="s">
        <v>25</v>
      </c>
      <c r="D20" s="29">
        <v>0</v>
      </c>
      <c r="E20" s="29">
        <v>0</v>
      </c>
      <c r="F20" s="27">
        <v>8</v>
      </c>
      <c r="H20" s="46">
        <v>1863</v>
      </c>
      <c r="I20" s="46">
        <v>1788</v>
      </c>
      <c r="J20" s="27">
        <v>8</v>
      </c>
    </row>
    <row r="21" spans="1:21" ht="14.1" customHeight="1">
      <c r="B21" s="27">
        <v>9</v>
      </c>
      <c r="C21" s="44" t="s">
        <v>26</v>
      </c>
      <c r="D21" s="29">
        <v>206679</v>
      </c>
      <c r="E21" s="29">
        <v>204272</v>
      </c>
      <c r="F21" s="27">
        <v>9</v>
      </c>
      <c r="H21" s="46">
        <v>141883</v>
      </c>
      <c r="I21" s="46">
        <v>143560</v>
      </c>
      <c r="J21" s="27">
        <v>9</v>
      </c>
    </row>
    <row r="22" spans="1:21" ht="14.1" customHeight="1">
      <c r="B22" s="27">
        <v>10</v>
      </c>
      <c r="C22" s="45" t="s">
        <v>27</v>
      </c>
      <c r="D22" s="29">
        <v>33553</v>
      </c>
      <c r="E22" s="29">
        <v>30243</v>
      </c>
      <c r="F22" s="27">
        <v>10</v>
      </c>
      <c r="H22" s="46">
        <v>73221</v>
      </c>
      <c r="I22" s="46">
        <v>92522</v>
      </c>
      <c r="J22" s="27">
        <v>10</v>
      </c>
    </row>
    <row r="23" spans="1:21" ht="14.1" customHeight="1">
      <c r="B23" s="27">
        <v>11</v>
      </c>
      <c r="C23" s="45" t="s">
        <v>28</v>
      </c>
      <c r="D23" s="29">
        <v>5299553</v>
      </c>
      <c r="E23" s="29">
        <v>5507088</v>
      </c>
      <c r="F23" s="27">
        <v>11</v>
      </c>
      <c r="H23" s="46">
        <f>H18-H19-H20+H21+H22</f>
        <v>10266352</v>
      </c>
      <c r="I23" s="46">
        <f>I18-I19-I20+I21+I22</f>
        <v>10659705</v>
      </c>
      <c r="J23" s="27">
        <v>11</v>
      </c>
    </row>
    <row r="24" spans="1:21" ht="14.1" customHeight="1">
      <c r="B24" s="27">
        <v>12</v>
      </c>
      <c r="C24" s="44" t="s">
        <v>29</v>
      </c>
      <c r="D24" s="29">
        <v>1604712</v>
      </c>
      <c r="E24" s="29">
        <v>1636957</v>
      </c>
      <c r="F24" s="27">
        <v>12</v>
      </c>
      <c r="H24" s="46">
        <v>3289708</v>
      </c>
      <c r="I24" s="46">
        <v>3387475</v>
      </c>
      <c r="J24" s="27">
        <v>12</v>
      </c>
    </row>
    <row r="25" spans="1:21" ht="14.1" customHeight="1">
      <c r="B25" s="27">
        <v>13</v>
      </c>
      <c r="C25" s="45" t="s">
        <v>30</v>
      </c>
      <c r="D25" s="29">
        <v>3694841</v>
      </c>
      <c r="E25" s="29">
        <v>3870131</v>
      </c>
      <c r="F25" s="27">
        <v>13</v>
      </c>
      <c r="H25" s="46">
        <f>H23-H24</f>
        <v>6976644</v>
      </c>
      <c r="I25" s="46">
        <f>I23-I24</f>
        <v>7272230</v>
      </c>
      <c r="J25" s="27">
        <v>13</v>
      </c>
    </row>
    <row r="26" spans="1:21">
      <c r="B26" s="21"/>
      <c r="C26" s="47"/>
      <c r="D26" s="47"/>
      <c r="E26" s="47"/>
      <c r="F26" s="48"/>
      <c r="H26" s="47"/>
      <c r="I26" s="47"/>
      <c r="J26" s="48"/>
    </row>
    <row r="27" spans="1:21">
      <c r="B27" s="49"/>
      <c r="C27" s="5" t="s">
        <v>31</v>
      </c>
      <c r="D27" s="5"/>
      <c r="E27" s="5"/>
      <c r="F27" s="17"/>
      <c r="H27" s="50"/>
      <c r="I27" s="5"/>
      <c r="J27" s="17"/>
    </row>
    <row r="28" spans="1:21">
      <c r="B28" s="49"/>
      <c r="C28" s="5" t="s">
        <v>32</v>
      </c>
      <c r="D28" s="5"/>
      <c r="E28" s="5"/>
      <c r="F28" s="17"/>
      <c r="H28" s="5"/>
      <c r="I28" s="5"/>
      <c r="J28" s="17"/>
    </row>
    <row r="29" spans="1:21">
      <c r="B29" s="13"/>
      <c r="C29" s="14"/>
      <c r="D29" s="14"/>
      <c r="E29" s="14"/>
      <c r="F29" s="15"/>
      <c r="H29" s="14"/>
      <c r="I29" s="14"/>
      <c r="J29" s="15"/>
      <c r="U29" s="51"/>
    </row>
    <row r="30" spans="1:21">
      <c r="A30" s="40" t="s">
        <v>33</v>
      </c>
      <c r="B30" s="13"/>
      <c r="C30" s="52" t="s">
        <v>34</v>
      </c>
      <c r="D30" s="53" t="s">
        <v>35</v>
      </c>
      <c r="E30" s="14"/>
      <c r="F30" s="54"/>
      <c r="H30" s="53" t="s">
        <v>35</v>
      </c>
      <c r="I30" s="14"/>
      <c r="J30" s="54"/>
      <c r="U30" s="51"/>
    </row>
    <row r="31" spans="1:21" ht="12.75" customHeight="1">
      <c r="B31" s="21"/>
      <c r="C31" s="48"/>
      <c r="D31" s="21"/>
      <c r="E31" s="47"/>
      <c r="F31" s="17"/>
      <c r="H31" s="21"/>
      <c r="I31" s="47"/>
      <c r="J31" s="17"/>
    </row>
    <row r="32" spans="1:21">
      <c r="A32" s="55" t="s">
        <v>36</v>
      </c>
      <c r="B32" s="56"/>
      <c r="C32" s="57" t="s">
        <v>37</v>
      </c>
      <c r="D32" s="58" t="s">
        <v>38</v>
      </c>
      <c r="E32" s="59"/>
      <c r="F32" s="57"/>
      <c r="G32" s="60"/>
      <c r="H32" s="58" t="s">
        <v>57</v>
      </c>
      <c r="I32" s="59"/>
      <c r="J32" s="57"/>
    </row>
    <row r="33" spans="1:22" ht="12.75" customHeight="1">
      <c r="A33" s="55" t="s">
        <v>39</v>
      </c>
      <c r="B33" s="56"/>
      <c r="C33" s="57" t="s">
        <v>40</v>
      </c>
      <c r="D33" s="58" t="s">
        <v>41</v>
      </c>
      <c r="E33" s="59"/>
      <c r="F33" s="57"/>
      <c r="G33" s="60"/>
      <c r="H33" s="58" t="s">
        <v>41</v>
      </c>
      <c r="I33" s="59"/>
      <c r="J33" s="57"/>
    </row>
    <row r="34" spans="1:22">
      <c r="A34" s="55" t="s">
        <v>42</v>
      </c>
      <c r="B34" s="56"/>
      <c r="C34" s="57" t="s">
        <v>43</v>
      </c>
      <c r="D34" s="58" t="s">
        <v>41</v>
      </c>
      <c r="E34" s="59"/>
      <c r="F34" s="57"/>
      <c r="G34" s="60"/>
      <c r="H34" s="58" t="s">
        <v>41</v>
      </c>
      <c r="I34" s="59"/>
      <c r="J34" s="57"/>
    </row>
    <row r="35" spans="1:22" ht="12.75" customHeight="1">
      <c r="A35" s="55" t="s">
        <v>44</v>
      </c>
      <c r="B35" s="56"/>
      <c r="C35" s="57" t="s">
        <v>45</v>
      </c>
      <c r="D35" s="58" t="s">
        <v>41</v>
      </c>
      <c r="E35" s="59"/>
      <c r="F35" s="57"/>
      <c r="G35" s="60"/>
      <c r="H35" s="58" t="s">
        <v>41</v>
      </c>
      <c r="I35" s="59"/>
      <c r="J35" s="57"/>
    </row>
    <row r="36" spans="1:22" ht="12.75" customHeight="1">
      <c r="A36" s="55" t="s">
        <v>46</v>
      </c>
      <c r="B36" s="56"/>
      <c r="C36" s="57" t="s">
        <v>47</v>
      </c>
      <c r="D36" s="58" t="s">
        <v>38</v>
      </c>
      <c r="E36" s="59"/>
      <c r="F36" s="57"/>
      <c r="G36" s="60"/>
      <c r="H36" s="58" t="s">
        <v>57</v>
      </c>
      <c r="I36" s="59"/>
      <c r="J36" s="57"/>
    </row>
    <row r="37" spans="1:22">
      <c r="A37" s="55" t="s">
        <v>48</v>
      </c>
      <c r="B37" s="56" t="s">
        <v>49</v>
      </c>
      <c r="C37" s="57" t="s">
        <v>50</v>
      </c>
      <c r="D37" s="58" t="s">
        <v>41</v>
      </c>
      <c r="E37" s="59"/>
      <c r="F37" s="57"/>
      <c r="G37" s="60"/>
      <c r="H37" s="58" t="s">
        <v>41</v>
      </c>
      <c r="I37" s="59"/>
      <c r="J37" s="57"/>
    </row>
    <row r="38" spans="1:22">
      <c r="A38" s="55" t="s">
        <v>51</v>
      </c>
      <c r="B38" s="56"/>
      <c r="C38" s="57" t="s">
        <v>52</v>
      </c>
      <c r="D38" s="58" t="s">
        <v>41</v>
      </c>
      <c r="E38" s="59"/>
      <c r="F38" s="57"/>
      <c r="G38" s="60"/>
      <c r="H38" s="58" t="s">
        <v>57</v>
      </c>
      <c r="I38" s="59"/>
      <c r="J38" s="57"/>
    </row>
    <row r="39" spans="1:22">
      <c r="A39" s="55" t="s">
        <v>53</v>
      </c>
      <c r="B39" s="56"/>
      <c r="C39" s="57" t="s">
        <v>54</v>
      </c>
      <c r="D39" s="58" t="s">
        <v>38</v>
      </c>
      <c r="E39" s="59"/>
      <c r="F39" s="57"/>
      <c r="G39" s="60"/>
      <c r="H39" s="58" t="s">
        <v>57</v>
      </c>
      <c r="I39" s="59"/>
      <c r="J39" s="57"/>
      <c r="V39" s="61"/>
    </row>
    <row r="40" spans="1:22">
      <c r="A40" s="55" t="s">
        <v>55</v>
      </c>
      <c r="B40" s="56" t="s">
        <v>49</v>
      </c>
      <c r="C40" s="57" t="s">
        <v>56</v>
      </c>
      <c r="D40" s="58" t="s">
        <v>38</v>
      </c>
      <c r="E40" s="59"/>
      <c r="F40" s="57"/>
      <c r="G40" s="60"/>
      <c r="H40" s="58" t="s">
        <v>57</v>
      </c>
      <c r="I40" s="59"/>
      <c r="J40" s="57"/>
      <c r="V40" s="61"/>
    </row>
    <row r="41" spans="1:22" ht="12.75" customHeight="1">
      <c r="A41" s="55" t="s">
        <v>58</v>
      </c>
      <c r="B41" s="56"/>
      <c r="C41" s="57" t="s">
        <v>59</v>
      </c>
      <c r="D41" s="58" t="s">
        <v>41</v>
      </c>
      <c r="E41" s="59"/>
      <c r="F41" s="57"/>
      <c r="G41" s="60"/>
      <c r="H41" s="58" t="s">
        <v>41</v>
      </c>
      <c r="I41" s="59"/>
      <c r="J41" s="57"/>
      <c r="V41" s="61"/>
    </row>
    <row r="42" spans="1:22" ht="12.75" customHeight="1">
      <c r="A42" s="55" t="s">
        <v>60</v>
      </c>
      <c r="B42" s="56"/>
      <c r="C42" s="57" t="s">
        <v>61</v>
      </c>
      <c r="D42" s="58" t="s">
        <v>38</v>
      </c>
      <c r="E42" s="59"/>
      <c r="F42" s="57"/>
      <c r="G42" s="60"/>
      <c r="H42" s="58" t="s">
        <v>57</v>
      </c>
      <c r="I42" s="59"/>
      <c r="J42" s="57"/>
      <c r="V42" s="61"/>
    </row>
    <row r="43" spans="1:22">
      <c r="A43" s="55" t="s">
        <v>62</v>
      </c>
      <c r="B43" s="56"/>
      <c r="C43" s="57" t="s">
        <v>63</v>
      </c>
      <c r="D43" s="58" t="s">
        <v>64</v>
      </c>
      <c r="E43" s="59"/>
      <c r="F43" s="57"/>
      <c r="G43" s="60"/>
      <c r="H43" s="58" t="s">
        <v>64</v>
      </c>
      <c r="I43" s="59"/>
      <c r="J43" s="57"/>
      <c r="V43" s="61"/>
    </row>
    <row r="44" spans="1:22" ht="12.75" customHeight="1">
      <c r="A44" s="55" t="s">
        <v>65</v>
      </c>
      <c r="B44" s="56"/>
      <c r="C44" s="57" t="s">
        <v>66</v>
      </c>
      <c r="D44" s="58" t="s">
        <v>64</v>
      </c>
      <c r="E44" s="59"/>
      <c r="F44" s="57"/>
      <c r="G44" s="60"/>
      <c r="H44" s="58" t="s">
        <v>64</v>
      </c>
      <c r="I44" s="59"/>
      <c r="J44" s="57"/>
      <c r="V44" s="61"/>
    </row>
    <row r="45" spans="1:22" ht="12.75" customHeight="1">
      <c r="A45" s="55" t="s">
        <v>67</v>
      </c>
      <c r="B45" s="56" t="s">
        <v>49</v>
      </c>
      <c r="C45" s="57" t="s">
        <v>68</v>
      </c>
      <c r="D45" s="58" t="s">
        <v>38</v>
      </c>
      <c r="E45" s="59"/>
      <c r="F45" s="57"/>
      <c r="G45" s="60"/>
      <c r="H45" s="58" t="s">
        <v>57</v>
      </c>
      <c r="I45" s="59"/>
      <c r="J45" s="57"/>
      <c r="V45" s="61"/>
    </row>
    <row r="46" spans="1:22" ht="12.75" customHeight="1">
      <c r="A46" s="55" t="s">
        <v>69</v>
      </c>
      <c r="B46" s="56"/>
      <c r="C46" s="57" t="s">
        <v>70</v>
      </c>
      <c r="D46" s="58" t="s">
        <v>38</v>
      </c>
      <c r="E46" s="59"/>
      <c r="F46" s="57"/>
      <c r="G46" s="60"/>
      <c r="H46" s="58" t="s">
        <v>57</v>
      </c>
      <c r="I46" s="59"/>
      <c r="J46" s="57"/>
      <c r="V46" s="61"/>
    </row>
    <row r="47" spans="1:22" ht="12.75" customHeight="1">
      <c r="A47" s="55" t="s">
        <v>71</v>
      </c>
      <c r="B47" s="56"/>
      <c r="C47" s="57" t="s">
        <v>72</v>
      </c>
      <c r="D47" s="58" t="s">
        <v>41</v>
      </c>
      <c r="E47" s="59"/>
      <c r="F47" s="57"/>
      <c r="G47" s="60"/>
      <c r="H47" s="58" t="s">
        <v>41</v>
      </c>
      <c r="I47" s="59"/>
      <c r="J47" s="57"/>
      <c r="V47" s="61"/>
    </row>
    <row r="48" spans="1:22">
      <c r="A48" s="55" t="s">
        <v>73</v>
      </c>
      <c r="B48" s="56"/>
      <c r="C48" s="57" t="s">
        <v>74</v>
      </c>
      <c r="D48" s="58" t="s">
        <v>41</v>
      </c>
      <c r="E48" s="59"/>
      <c r="F48" s="57"/>
      <c r="G48" s="60"/>
      <c r="H48" s="58" t="s">
        <v>41</v>
      </c>
      <c r="I48" s="59"/>
      <c r="J48" s="57"/>
      <c r="V48" s="61"/>
    </row>
    <row r="49" spans="1:22">
      <c r="A49" s="55" t="s">
        <v>75</v>
      </c>
      <c r="B49" s="56"/>
      <c r="C49" s="57" t="s">
        <v>76</v>
      </c>
      <c r="D49" s="58" t="s">
        <v>38</v>
      </c>
      <c r="E49" s="59"/>
      <c r="F49" s="57"/>
      <c r="G49" s="60"/>
      <c r="H49" s="58" t="s">
        <v>57</v>
      </c>
      <c r="I49" s="59"/>
      <c r="J49" s="57"/>
      <c r="V49" s="61"/>
    </row>
    <row r="50" spans="1:22">
      <c r="A50" s="55" t="s">
        <v>77</v>
      </c>
      <c r="B50" s="56"/>
      <c r="C50" s="57" t="s">
        <v>78</v>
      </c>
      <c r="D50" s="58" t="s">
        <v>38</v>
      </c>
      <c r="E50" s="59"/>
      <c r="F50" s="57"/>
      <c r="G50" s="60"/>
      <c r="H50" s="58" t="s">
        <v>57</v>
      </c>
      <c r="I50" s="59"/>
      <c r="J50" s="57"/>
      <c r="V50" s="61"/>
    </row>
    <row r="51" spans="1:22">
      <c r="A51" s="55" t="s">
        <v>79</v>
      </c>
      <c r="B51" s="56"/>
      <c r="C51" s="57" t="s">
        <v>80</v>
      </c>
      <c r="D51" s="58" t="s">
        <v>41</v>
      </c>
      <c r="E51" s="59"/>
      <c r="F51" s="57"/>
      <c r="G51" s="60"/>
      <c r="H51" s="58" t="s">
        <v>41</v>
      </c>
      <c r="I51" s="59"/>
      <c r="J51" s="57"/>
      <c r="V51" s="61"/>
    </row>
    <row r="52" spans="1:22">
      <c r="A52" s="55" t="s">
        <v>81</v>
      </c>
      <c r="B52" s="56"/>
      <c r="C52" s="57" t="s">
        <v>82</v>
      </c>
      <c r="D52" s="58" t="s">
        <v>41</v>
      </c>
      <c r="E52" s="59"/>
      <c r="F52" s="57"/>
      <c r="G52" s="60"/>
      <c r="H52" s="58" t="s">
        <v>41</v>
      </c>
      <c r="I52" s="59"/>
      <c r="J52" s="57"/>
    </row>
    <row r="53" spans="1:22" ht="12.75" customHeight="1">
      <c r="A53" s="55" t="s">
        <v>83</v>
      </c>
      <c r="B53" s="56" t="s">
        <v>49</v>
      </c>
      <c r="C53" s="57" t="s">
        <v>84</v>
      </c>
      <c r="D53" s="58" t="s">
        <v>38</v>
      </c>
      <c r="E53" s="59"/>
      <c r="F53" s="57"/>
      <c r="G53" s="60"/>
      <c r="H53" s="58" t="s">
        <v>57</v>
      </c>
      <c r="I53" s="59"/>
      <c r="J53" s="57"/>
      <c r="V53" s="61"/>
    </row>
    <row r="54" spans="1:22" ht="12.75" customHeight="1">
      <c r="A54" s="55" t="s">
        <v>85</v>
      </c>
      <c r="B54" s="49"/>
      <c r="C54" s="60" t="s">
        <v>86</v>
      </c>
      <c r="D54" s="58" t="s">
        <v>41</v>
      </c>
      <c r="E54" s="59"/>
      <c r="F54" s="57"/>
      <c r="G54" s="60"/>
      <c r="H54" s="58" t="s">
        <v>41</v>
      </c>
      <c r="I54" s="59"/>
      <c r="J54" s="57"/>
      <c r="V54" s="61"/>
    </row>
    <row r="55" spans="1:22" s="61" customFormat="1">
      <c r="A55" s="62"/>
      <c r="B55" s="63"/>
      <c r="C55" s="64"/>
      <c r="D55" s="65"/>
      <c r="E55" s="65"/>
      <c r="F55" s="65"/>
      <c r="G55" s="65"/>
      <c r="H55" s="65"/>
      <c r="I55" s="65"/>
      <c r="J55" s="64"/>
      <c r="K55"/>
      <c r="L55"/>
      <c r="M55"/>
      <c r="N55"/>
      <c r="O55"/>
      <c r="P55"/>
      <c r="Q55"/>
      <c r="R55"/>
      <c r="S55"/>
      <c r="T55"/>
    </row>
    <row r="56" spans="1:22" ht="18" customHeight="1">
      <c r="B56" s="66" t="s">
        <v>87</v>
      </c>
      <c r="C56" s="67"/>
      <c r="D56" s="67"/>
      <c r="E56" s="67"/>
      <c r="F56" s="67"/>
      <c r="G56" s="67"/>
      <c r="H56" s="67"/>
      <c r="I56" s="67"/>
      <c r="J56" s="68"/>
    </row>
    <row r="57" spans="1:22">
      <c r="B57" s="69" t="s">
        <v>49</v>
      </c>
      <c r="C57" s="70" t="s">
        <v>88</v>
      </c>
      <c r="D57" s="71"/>
      <c r="E57" s="71"/>
      <c r="F57" s="72"/>
      <c r="G57" s="71"/>
      <c r="H57" s="71"/>
      <c r="I57" s="71"/>
      <c r="J57" s="72"/>
    </row>
    <row r="58" spans="1:22">
      <c r="B58" s="73"/>
      <c r="C58" s="59"/>
      <c r="D58" s="74"/>
      <c r="E58" s="74"/>
      <c r="F58" s="75"/>
      <c r="G58" s="74"/>
      <c r="H58" s="74"/>
      <c r="I58" s="74"/>
      <c r="J58" s="75"/>
    </row>
    <row r="59" spans="1:22">
      <c r="B59" s="73"/>
      <c r="C59" s="59"/>
      <c r="D59" s="74"/>
      <c r="E59" s="74"/>
      <c r="F59" s="75"/>
      <c r="G59" s="74"/>
      <c r="H59" s="74"/>
      <c r="I59" s="74"/>
      <c r="J59" s="75"/>
    </row>
    <row r="60" spans="1:22">
      <c r="B60" s="63"/>
      <c r="C60" s="76"/>
      <c r="D60" s="65"/>
      <c r="E60" s="65"/>
      <c r="F60" s="64"/>
      <c r="G60" s="65"/>
      <c r="H60" s="65"/>
      <c r="I60" s="65"/>
      <c r="J60" s="64"/>
    </row>
    <row r="61" spans="1:22" customFormat="1"/>
    <row r="62" spans="1:22" customFormat="1"/>
    <row r="63" spans="1:22" customFormat="1"/>
    <row r="64" spans="1:22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 ht="12.75" customHeight="1"/>
    <row r="83" customFormat="1" ht="12.75" customHeight="1"/>
    <row r="84" customFormat="1" ht="12.75" customHeight="1"/>
    <row r="85" customFormat="1" ht="12.75" customHeight="1"/>
    <row r="86" customFormat="1" ht="12.75" customHeigh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 ht="6" customHeigh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</sheetData>
  <mergeCells count="3">
    <mergeCell ref="B3:J3"/>
    <mergeCell ref="B4:J4"/>
    <mergeCell ref="B56:J56"/>
  </mergeCells>
  <printOptions horizontalCentered="1"/>
  <pageMargins left="0.25" right="0.25" top="0.5" bottom="0.75" header="0.25" footer="0.5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topLeftCell="A12" zoomScale="85" zoomScaleNormal="85" workbookViewId="0">
      <selection activeCell="E51" sqref="E51"/>
    </sheetView>
  </sheetViews>
  <sheetFormatPr defaultColWidth="9.140625" defaultRowHeight="12.75"/>
  <cols>
    <col min="1" max="1" width="9.140625" style="1"/>
    <col min="2" max="2" width="103.140625" style="1" customWidth="1"/>
    <col min="3" max="3" width="1.5703125" style="1" customWidth="1"/>
    <col min="4" max="4" width="3" style="77" customWidth="1"/>
    <col min="5" max="5" width="11.42578125" style="1" bestFit="1" customWidth="1"/>
    <col min="6" max="6" width="9.140625" style="78"/>
    <col min="7" max="16384" width="9.140625" style="1"/>
  </cols>
  <sheetData>
    <row r="1" spans="1:5">
      <c r="E1" s="3"/>
    </row>
    <row r="2" spans="1:5">
      <c r="A2" s="4" t="s">
        <v>1</v>
      </c>
      <c r="E2" s="6"/>
    </row>
    <row r="3" spans="1:5">
      <c r="B3" s="79" t="s">
        <v>89</v>
      </c>
    </row>
    <row r="4" spans="1:5">
      <c r="B4" s="40" t="s">
        <v>3</v>
      </c>
    </row>
    <row r="5" spans="1:5">
      <c r="B5" s="40" t="s">
        <v>90</v>
      </c>
    </row>
    <row r="6" spans="1:5">
      <c r="B6" s="40"/>
    </row>
    <row r="7" spans="1:5">
      <c r="B7" s="40" t="s">
        <v>91</v>
      </c>
    </row>
    <row r="8" spans="1:5">
      <c r="A8" s="14"/>
      <c r="B8" s="80"/>
      <c r="C8" s="5"/>
    </row>
    <row r="9" spans="1:5">
      <c r="B9" s="40" t="s">
        <v>92</v>
      </c>
      <c r="C9" s="47"/>
      <c r="D9" s="81"/>
      <c r="E9" s="47"/>
    </row>
    <row r="10" spans="1:5">
      <c r="A10" s="14"/>
      <c r="B10" s="80" t="s">
        <v>93</v>
      </c>
      <c r="C10" s="14"/>
      <c r="D10" s="82"/>
      <c r="E10" s="14"/>
    </row>
    <row r="12" spans="1:5">
      <c r="A12" s="83" t="s">
        <v>94</v>
      </c>
      <c r="B12" s="84" t="s">
        <v>95</v>
      </c>
    </row>
    <row r="13" spans="1:5">
      <c r="A13" s="84"/>
      <c r="B13" s="84" t="s">
        <v>96</v>
      </c>
    </row>
    <row r="14" spans="1:5">
      <c r="A14" s="84"/>
      <c r="B14" s="84" t="s">
        <v>97</v>
      </c>
    </row>
    <row r="17" spans="1:5">
      <c r="B17" s="1" t="s">
        <v>98</v>
      </c>
      <c r="E17" s="5"/>
    </row>
    <row r="18" spans="1:5">
      <c r="B18" s="1" t="s">
        <v>99</v>
      </c>
      <c r="D18" s="85"/>
      <c r="E18" s="86">
        <v>913279</v>
      </c>
    </row>
    <row r="19" spans="1:5">
      <c r="D19" s="85"/>
      <c r="E19" s="87"/>
    </row>
    <row r="20" spans="1:5">
      <c r="B20" s="88" t="s">
        <v>100</v>
      </c>
      <c r="D20" s="85"/>
      <c r="E20" s="86">
        <v>1299</v>
      </c>
    </row>
    <row r="21" spans="1:5">
      <c r="D21" s="85"/>
      <c r="E21" s="87"/>
    </row>
    <row r="22" spans="1:5">
      <c r="B22" s="88" t="s">
        <v>101</v>
      </c>
      <c r="D22" s="85"/>
    </row>
    <row r="23" spans="1:5">
      <c r="B23" s="1" t="s">
        <v>102</v>
      </c>
      <c r="D23" s="85"/>
      <c r="E23" s="86">
        <v>0</v>
      </c>
    </row>
    <row r="24" spans="1:5">
      <c r="D24" s="85"/>
      <c r="E24" s="87"/>
    </row>
    <row r="25" spans="1:5">
      <c r="B25" s="88" t="s">
        <v>103</v>
      </c>
      <c r="D25" s="85"/>
      <c r="E25" s="86">
        <f>E18-E20-E23</f>
        <v>911980</v>
      </c>
    </row>
    <row r="26" spans="1:5">
      <c r="A26" s="14"/>
      <c r="B26" s="14"/>
      <c r="C26" s="14"/>
      <c r="D26" s="82"/>
      <c r="E26" s="86"/>
    </row>
    <row r="27" spans="1:5">
      <c r="E27" s="89"/>
    </row>
    <row r="28" spans="1:5">
      <c r="A28" s="83" t="s">
        <v>104</v>
      </c>
      <c r="B28" s="84" t="s">
        <v>105</v>
      </c>
      <c r="E28" s="89"/>
    </row>
    <row r="30" spans="1:5">
      <c r="B30" s="1" t="s">
        <v>106</v>
      </c>
      <c r="D30" s="90"/>
      <c r="E30" s="109">
        <v>833386</v>
      </c>
    </row>
    <row r="31" spans="1:5">
      <c r="D31" s="90"/>
      <c r="E31" s="87"/>
    </row>
    <row r="32" spans="1:5">
      <c r="B32" s="88" t="s">
        <v>107</v>
      </c>
      <c r="D32" s="90"/>
      <c r="E32" s="89"/>
    </row>
    <row r="33" spans="2:5">
      <c r="B33" s="1" t="s">
        <v>108</v>
      </c>
      <c r="D33" s="90"/>
      <c r="E33" s="89"/>
    </row>
    <row r="34" spans="2:5">
      <c r="B34" s="1" t="s">
        <v>109</v>
      </c>
      <c r="D34" s="90"/>
      <c r="E34" s="86">
        <v>325563</v>
      </c>
    </row>
    <row r="35" spans="2:5">
      <c r="D35" s="90"/>
      <c r="E35" s="89"/>
    </row>
    <row r="36" spans="2:5">
      <c r="B36" s="88" t="s">
        <v>110</v>
      </c>
      <c r="D36" s="90"/>
      <c r="E36" s="89"/>
    </row>
    <row r="37" spans="2:5">
      <c r="B37" s="1" t="s">
        <v>111</v>
      </c>
      <c r="D37" s="90"/>
    </row>
    <row r="38" spans="2:5">
      <c r="B38" s="1" t="s">
        <v>112</v>
      </c>
      <c r="D38" s="90"/>
      <c r="E38" s="86">
        <v>8</v>
      </c>
    </row>
    <row r="39" spans="2:5">
      <c r="D39" s="90"/>
      <c r="E39" s="89"/>
    </row>
    <row r="40" spans="2:5">
      <c r="B40" s="88" t="s">
        <v>113</v>
      </c>
      <c r="D40" s="90"/>
      <c r="E40" s="89"/>
    </row>
    <row r="41" spans="2:5">
      <c r="B41" s="1" t="s">
        <v>114</v>
      </c>
      <c r="D41" s="90"/>
      <c r="E41" s="86">
        <v>0</v>
      </c>
    </row>
    <row r="42" spans="2:5">
      <c r="D42" s="90"/>
      <c r="E42" s="89"/>
    </row>
    <row r="43" spans="2:5">
      <c r="B43" s="88" t="s">
        <v>115</v>
      </c>
      <c r="D43" s="90"/>
      <c r="E43" s="89"/>
    </row>
    <row r="44" spans="2:5">
      <c r="B44" s="1" t="s">
        <v>116</v>
      </c>
      <c r="D44" s="90"/>
      <c r="E44" s="86">
        <v>221000</v>
      </c>
    </row>
    <row r="45" spans="2:5">
      <c r="D45" s="90"/>
      <c r="E45" s="89"/>
    </row>
    <row r="46" spans="2:5">
      <c r="B46" s="88" t="s">
        <v>117</v>
      </c>
      <c r="D46" s="90"/>
      <c r="E46" s="109">
        <v>55943</v>
      </c>
    </row>
    <row r="47" spans="2:5">
      <c r="D47" s="90"/>
      <c r="E47" s="87"/>
    </row>
    <row r="48" spans="2:5">
      <c r="B48" s="88" t="s">
        <v>118</v>
      </c>
      <c r="D48" s="90"/>
      <c r="E48" s="87">
        <f>E30+E34+E38+E41-E44-E46</f>
        <v>882014</v>
      </c>
    </row>
    <row r="49" spans="1:6">
      <c r="A49" s="14"/>
      <c r="B49" s="14"/>
      <c r="C49" s="14"/>
      <c r="D49" s="82"/>
      <c r="E49" s="86"/>
    </row>
    <row r="50" spans="1:6">
      <c r="F50" s="91"/>
    </row>
    <row r="51" spans="1:6">
      <c r="A51" s="92" t="s">
        <v>119</v>
      </c>
      <c r="B51" s="1" t="s">
        <v>120</v>
      </c>
      <c r="E51" s="93">
        <f>ROUND(E48/E25,4)</f>
        <v>0.96709999999999996</v>
      </c>
      <c r="F51" s="91"/>
    </row>
    <row r="52" spans="1:6">
      <c r="E52" s="94"/>
    </row>
    <row r="53" spans="1:6">
      <c r="A53" s="92" t="s">
        <v>121</v>
      </c>
      <c r="B53" s="1" t="s">
        <v>122</v>
      </c>
      <c r="E53" s="93">
        <f>1-E51</f>
        <v>3.290000000000004E-2</v>
      </c>
      <c r="F53" s="95"/>
    </row>
    <row r="54" spans="1:6">
      <c r="E54" s="89"/>
    </row>
    <row r="55" spans="1:6">
      <c r="A55" s="92" t="s">
        <v>123</v>
      </c>
      <c r="B55" s="1" t="s">
        <v>124</v>
      </c>
      <c r="E55" s="89"/>
    </row>
    <row r="56" spans="1:6">
      <c r="E56" s="89"/>
    </row>
    <row r="57" spans="1:6">
      <c r="B57" s="88" t="s">
        <v>125</v>
      </c>
      <c r="E57" s="89"/>
      <c r="F57" s="4"/>
    </row>
    <row r="58" spans="1:6">
      <c r="B58" s="1" t="s">
        <v>126</v>
      </c>
      <c r="E58" s="96">
        <v>9168</v>
      </c>
    </row>
    <row r="59" spans="1:6">
      <c r="A59" s="14"/>
      <c r="B59" s="14"/>
      <c r="C59" s="14"/>
      <c r="D59" s="82"/>
      <c r="E59" s="61"/>
    </row>
    <row r="60" spans="1:6">
      <c r="A60" s="97"/>
      <c r="B60" s="98" t="s">
        <v>127</v>
      </c>
      <c r="C60" s="97"/>
      <c r="D60" s="99"/>
      <c r="E60" s="100"/>
    </row>
    <row r="61" spans="1:6">
      <c r="E61" s="89"/>
    </row>
    <row r="62" spans="1:6">
      <c r="A62" s="92" t="s">
        <v>128</v>
      </c>
      <c r="B62" s="1" t="s">
        <v>129</v>
      </c>
      <c r="E62" s="89"/>
    </row>
    <row r="63" spans="1:6">
      <c r="B63" s="1" t="s">
        <v>130</v>
      </c>
      <c r="E63" s="61"/>
    </row>
    <row r="64" spans="1:6">
      <c r="B64" s="1" t="s">
        <v>131</v>
      </c>
      <c r="E64" s="89">
        <v>-700.14271594410741</v>
      </c>
    </row>
    <row r="65" spans="1:5">
      <c r="A65" s="14"/>
      <c r="B65" s="14"/>
      <c r="C65" s="14"/>
      <c r="D65" s="82"/>
      <c r="E65" s="86"/>
    </row>
    <row r="66" spans="1:5">
      <c r="A66" s="14"/>
      <c r="B66" s="80" t="s">
        <v>132</v>
      </c>
      <c r="C66" s="14"/>
      <c r="D66" s="99"/>
      <c r="E66" s="100"/>
    </row>
    <row r="67" spans="1:5">
      <c r="E67" s="89"/>
    </row>
    <row r="68" spans="1:5">
      <c r="A68" s="92" t="s">
        <v>133</v>
      </c>
      <c r="B68" s="1" t="s">
        <v>134</v>
      </c>
      <c r="E68" s="89"/>
    </row>
    <row r="69" spans="1:5">
      <c r="E69" s="61"/>
    </row>
    <row r="70" spans="1:5">
      <c r="B70" s="1" t="s">
        <v>135</v>
      </c>
      <c r="E70" s="87">
        <f>E58</f>
        <v>9168</v>
      </c>
    </row>
    <row r="71" spans="1:5">
      <c r="E71" s="96"/>
    </row>
    <row r="72" spans="1:5">
      <c r="B72" s="88" t="s">
        <v>136</v>
      </c>
      <c r="E72" s="109">
        <f>E64</f>
        <v>-700.14271594410741</v>
      </c>
    </row>
    <row r="73" spans="1:5">
      <c r="E73" s="108"/>
    </row>
    <row r="74" spans="1:5">
      <c r="B74" s="1" t="s">
        <v>137</v>
      </c>
      <c r="E74" s="108">
        <f>E70+E72</f>
        <v>8467.8572840558918</v>
      </c>
    </row>
    <row r="75" spans="1:5">
      <c r="A75" s="14"/>
      <c r="B75" s="14"/>
      <c r="C75" s="14"/>
      <c r="D75" s="82"/>
      <c r="E75" s="86"/>
    </row>
  </sheetData>
  <printOptions horizontalCentered="1"/>
  <pageMargins left="0.25" right="0.25" top="0.5" bottom="0.5" header="0.5" footer="0.5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"/>
  <sheetViews>
    <sheetView zoomScale="85" zoomScaleNormal="85" workbookViewId="0"/>
  </sheetViews>
  <sheetFormatPr defaultColWidth="9.140625" defaultRowHeight="12.75"/>
  <cols>
    <col min="1" max="1" width="9.140625" style="1"/>
    <col min="2" max="2" width="103.140625" style="1" customWidth="1"/>
    <col min="3" max="3" width="1.5703125" style="1" customWidth="1"/>
    <col min="4" max="4" width="2" style="1" customWidth="1"/>
    <col min="5" max="5" width="11.42578125" style="1" bestFit="1" customWidth="1"/>
    <col min="6" max="16384" width="9.140625" style="1"/>
  </cols>
  <sheetData>
    <row r="1" spans="1:5">
      <c r="E1" s="3"/>
    </row>
    <row r="2" spans="1:5">
      <c r="A2" s="4" t="str">
        <f>'1.1 Sch250'!B2</f>
        <v>Road Initials :  GTC    Year:   2013</v>
      </c>
      <c r="E2" s="6"/>
    </row>
    <row r="3" spans="1:5">
      <c r="B3" s="79" t="s">
        <v>138</v>
      </c>
    </row>
    <row r="4" spans="1:5">
      <c r="B4" s="40" t="s">
        <v>3</v>
      </c>
    </row>
    <row r="5" spans="1:5">
      <c r="B5" s="40"/>
    </row>
    <row r="6" spans="1:5">
      <c r="B6" s="101" t="s">
        <v>139</v>
      </c>
    </row>
    <row r="7" spans="1:5">
      <c r="B7" s="101" t="s">
        <v>140</v>
      </c>
    </row>
    <row r="8" spans="1:5">
      <c r="B8" s="101"/>
    </row>
    <row r="9" spans="1:5">
      <c r="B9" s="61"/>
    </row>
    <row r="17" spans="2:2">
      <c r="B17" s="101"/>
    </row>
    <row r="18" spans="2:2">
      <c r="B18" s="101"/>
    </row>
    <row r="19" spans="2:2">
      <c r="B19" s="101"/>
    </row>
  </sheetData>
  <pageMargins left="0.25" right="0.25" top="0.5" bottom="0.5" header="0.5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1.1 Sch250</vt:lpstr>
      <vt:lpstr>1.2 Part b</vt:lpstr>
      <vt:lpstr>1.3 Footnote</vt:lpstr>
      <vt:lpstr>'1.1 Sch250'!Companies</vt:lpstr>
      <vt:lpstr>'1.1 Sch250'!Print_Area</vt:lpstr>
      <vt:lpstr>'1.2 Part b'!Print_Area</vt:lpstr>
      <vt:lpstr>'1.3 Footnote'!Print_Area</vt:lpstr>
      <vt:lpstr>'1.1 Sch250'!Print_Titles</vt:lpstr>
      <vt:lpstr>'1.1 Sch250'!STBsch250p1</vt:lpstr>
    </vt:vector>
  </TitlesOfParts>
  <Company>CN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149189</dc:creator>
  <cp:lastModifiedBy>149189</cp:lastModifiedBy>
  <cp:lastPrinted>2014-04-30T18:39:33Z</cp:lastPrinted>
  <dcterms:created xsi:type="dcterms:W3CDTF">2014-04-30T18:34:01Z</dcterms:created>
  <dcterms:modified xsi:type="dcterms:W3CDTF">2014-04-30T18:41:01Z</dcterms:modified>
</cp:coreProperties>
</file>