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MIN_SLB\USCorpAcc_SOO\_Folders NOT used monthly\2017 R-1\Sch 250\"/>
    </mc:Choice>
  </mc:AlternateContent>
  <bookViews>
    <workbookView xWindow="0" yWindow="0" windowWidth="28800" windowHeight="12300" activeTab="1"/>
  </bookViews>
  <sheets>
    <sheet name="SCH250YEAR2017-COMBINED" sheetId="1" r:id="rId1"/>
    <sheet name="250CB2017" sheetId="2" r:id="rId2"/>
  </sheets>
  <definedNames>
    <definedName name="_xlnm.Print_Area" localSheetId="1">'250CB2017'!$A$1:$J$80</definedName>
    <definedName name="_xlnm.Print_Area" localSheetId="0">'SCH250YEAR2017-COMBINED'!$A$1:$I$88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2" l="1"/>
  <c r="G29" i="2" s="1"/>
  <c r="E27" i="2"/>
  <c r="E29" i="2" s="1"/>
  <c r="G17" i="2"/>
  <c r="G16" i="2"/>
  <c r="G81" i="1"/>
  <c r="G79" i="1"/>
  <c r="G83" i="1" s="1"/>
  <c r="G53" i="1"/>
  <c r="G30" i="1"/>
  <c r="G55" i="1" l="1"/>
  <c r="G58" i="1" s="1"/>
  <c r="G19" i="2"/>
  <c r="D71" i="2" s="1"/>
</calcChain>
</file>

<file path=xl/sharedStrings.xml><?xml version="1.0" encoding="utf-8"?>
<sst xmlns="http://schemas.openxmlformats.org/spreadsheetml/2006/main" count="172" uniqueCount="146">
  <si>
    <t>Road Initials:    SOO        Year:    2017</t>
  </si>
  <si>
    <t>Consolidated</t>
  </si>
  <si>
    <t xml:space="preserve"> </t>
  </si>
  <si>
    <t>250.    PART B</t>
  </si>
  <si>
    <t>Determination of Nonrail Taxes</t>
  </si>
  <si>
    <t>(Dollars in Thousands)</t>
  </si>
  <si>
    <t>This table is designed to facilitate the calculation of taxes that are not rail-related, the amount to be reported on</t>
  </si>
  <si>
    <t>Schedule 250, Line 3.</t>
  </si>
  <si>
    <t>Part I-</t>
  </si>
  <si>
    <t>DETERMINE TAXES ON NONRAILROAD INCOME FOR ALL COMBINED/CONSOLIDATED</t>
  </si>
  <si>
    <t>RAILROADS (EXCLUDES ALL RAIL-RELATED AFFILIATES).</t>
  </si>
  <si>
    <t>(1)</t>
  </si>
  <si>
    <t>Determine Combined/Consolidated Adjusted income from continuing operations (before taxes) for all</t>
  </si>
  <si>
    <t>affiliated railroads (all classes).  Do not include rail-related affiliates that are not railroads in this</t>
  </si>
  <si>
    <t>part.  this represents the total combined/consolidated amounts for all items listed below for all railroads</t>
  </si>
  <si>
    <t>in the reporting entity.</t>
  </si>
  <si>
    <t>Income from continuing operations (before taxes) should be the equivalent of the numbers contained</t>
  </si>
  <si>
    <t>in the R-1 Schedule 210, Line 46, adjusted to include all railroads in the reporting entity.</t>
  </si>
  <si>
    <t>-</t>
  </si>
  <si>
    <t>Equity in undistributed earnings, which represents the total of Schedule 210, Line 26, for all railroads in</t>
  </si>
  <si>
    <t>the reporting entity.</t>
  </si>
  <si>
    <t>Dividends in affiiated companies.  (If the affiliate is 80% or more controlled by the parent railroad, then</t>
  </si>
  <si>
    <t>deduct 100% of the affiliate's dividend.  If the affiliate is less than 80% controlled by the parent railroad,</t>
  </si>
  <si>
    <t>then deduct 80% of the affiliate's dividend).</t>
  </si>
  <si>
    <t>=</t>
  </si>
  <si>
    <t>Adjusted income from continuing operations (before taxes).  This represents "A" in Item (3) below.</t>
  </si>
  <si>
    <t>(2)</t>
  </si>
  <si>
    <t>Determine Combined/Consolidated Adjusted Pre-tax NROI for all railroads in the reporting entity</t>
  </si>
  <si>
    <t>Combined/Consolidated Pre-tax NROI for the entire entity, which equals the amount shown on</t>
  </si>
  <si>
    <t>Schedule 250, Line 1.</t>
  </si>
  <si>
    <t>+</t>
  </si>
  <si>
    <t>Current Provision for taxes, which represents the consolidated amounts of Schedule 210, Line 51, for all</t>
  </si>
  <si>
    <t>railroads in the reporting entity.  (This figure includes _x001E__both_x001F_ Account 556, Income Taxes on Ordinary Income</t>
  </si>
  <si>
    <t>and Account 557, Provision for Deferred Taxes.)</t>
  </si>
  <si>
    <t>Dakota, Minnesota &amp; Eastern Railroad Corporation (DME)</t>
  </si>
  <si>
    <t xml:space="preserve">Interest income on working capital allowance, which represents the total consolidated interest income </t>
  </si>
  <si>
    <t>relative to the working capital component of the net investment base and should equal the amount shown in</t>
  </si>
  <si>
    <t>Schedule 250, Line 2, for all railroads in the reporting entity.</t>
  </si>
  <si>
    <t>Release of premiums on funded debt, which represents the consolidated total of release of premium on</t>
  </si>
  <si>
    <t>funded debt as shown on Schedule 210, Line 22, for all railroads in the reporting entity.</t>
  </si>
  <si>
    <t>Total fixed charges, which represents the consolidated total of fixed charges as shown on</t>
  </si>
  <si>
    <t>Schedule 210, Line 42, for all railroads in the reporting entity.</t>
  </si>
  <si>
    <t>Railroad-related income from affiliates (other than railroads) which was included in consolidated NROI</t>
  </si>
  <si>
    <t>(Schedule 250, Line 1).</t>
  </si>
  <si>
    <t>Combined/Consolidated Pre-Tax Adjusted NROI for all railroads.  This represents "B" in Item (3) below.</t>
  </si>
  <si>
    <t xml:space="preserve">(3) </t>
  </si>
  <si>
    <t>Calculate the railroad-related tax ratio:  "B/A"</t>
  </si>
  <si>
    <t xml:space="preserve">(4) </t>
  </si>
  <si>
    <t xml:space="preserve">Soo had State &amp; Federal government grants and subsidies in account 783 of $26,007 and $26,907 at 12-31-2017 and 12-31-2016  </t>
  </si>
  <si>
    <t>Compute the nonrailroad-related complement: (1-Railroad-related income ratio) which equals the</t>
  </si>
  <si>
    <t>Nonrailroad-related tax ratio.</t>
  </si>
  <si>
    <t xml:space="preserve">(5) </t>
  </si>
  <si>
    <t>Compute the nonrailroad portion of the total provisions for taxes.  This equals:</t>
  </si>
  <si>
    <t>The Nonrailroad-related tax ratio (Item (4) above) times the total current income taxes accrued on</t>
  </si>
  <si>
    <t>ordinary income (Account 556) which represents the consolidated amounts of Schedule 210,</t>
  </si>
  <si>
    <t>Lines 47, 48, and 49 for all railroads in the reporting entity.</t>
  </si>
  <si>
    <t>Part II-</t>
  </si>
  <si>
    <t>DETERMINE NONRAILROAD-RELATED TAXES FOR RAIL-RELATED AFFILIATES</t>
  </si>
  <si>
    <t>(EXCLUDES ALL AFFILIATED RAILROADS).</t>
  </si>
  <si>
    <t>(6)</t>
  </si>
  <si>
    <t>This is calculated by dividing the nonrailroad-related income for combined rail-related affiliates by the</t>
  </si>
  <si>
    <t>total pre-tax net income for all combined rail-related affiliates and multiplying this result by the total</t>
  </si>
  <si>
    <t>taxes (current provision plus deferred).  This equals the taxes on nonrailroad income for all affiliated</t>
  </si>
  <si>
    <t>companies.</t>
  </si>
  <si>
    <t>Part III-</t>
  </si>
  <si>
    <t>DETERMINE TOTAL NONRAILROAD-RELATED TAXES</t>
  </si>
  <si>
    <t>(7)</t>
  </si>
  <si>
    <t>This is determined as follows:</t>
  </si>
  <si>
    <t>Total income taxes on nonrailroad-related income for all railroads in the reporting entity (Item 5 above).</t>
  </si>
  <si>
    <t>Total Nonrailroad-related taxes for rail-related affiliates (Item 6 above).</t>
  </si>
  <si>
    <t>Total nonrailroad-related taxes (This amount should be transferred to Schedule 250, Part A, Line 3).</t>
  </si>
  <si>
    <t>250.    CONSOLIDATED INFORMATION FOR REVENUE ADEQUACY DETERMINATION</t>
  </si>
  <si>
    <t>Line</t>
  </si>
  <si>
    <t>Beginning</t>
  </si>
  <si>
    <t>End</t>
  </si>
  <si>
    <t>No.</t>
  </si>
  <si>
    <t>Item</t>
  </si>
  <si>
    <t xml:space="preserve">of year </t>
  </si>
  <si>
    <t>of year</t>
  </si>
  <si>
    <t>(a)</t>
  </si>
  <si>
    <t>(b)</t>
  </si>
  <si>
    <t>(c)</t>
  </si>
  <si>
    <t xml:space="preserve">      Adjusted Net Railway Operating Income For Reporting Entity</t>
  </si>
  <si>
    <t>1</t>
  </si>
  <si>
    <t>Combined/Consolidated Net Railway Operating Income for Reporting Entity</t>
  </si>
  <si>
    <t>2</t>
  </si>
  <si>
    <t xml:space="preserve">  Add:  Interest Income from Working Capital Allowance-Cash Portion </t>
  </si>
  <si>
    <t>3</t>
  </si>
  <si>
    <t xml:space="preserve">            Income Taxes Associated with Non-Rail Income and Deductions  </t>
  </si>
  <si>
    <t>N/A</t>
  </si>
  <si>
    <t>4</t>
  </si>
  <si>
    <t xml:space="preserve">            Gain or (loss) from transfer/reclassification to nonrail-status (net of income taxes)</t>
  </si>
  <si>
    <t>5</t>
  </si>
  <si>
    <t xml:space="preserve">      Adjusted Net Railway Operating Income (Lines 1, 2, 3 &amp; 4)</t>
  </si>
  <si>
    <t xml:space="preserve">      Adjusted Investment in Railroad Property for Reporting Entity</t>
  </si>
  <si>
    <t>6</t>
  </si>
  <si>
    <t>Combined Investment in Railroad Property Used in Transportation Service</t>
  </si>
  <si>
    <t>7</t>
  </si>
  <si>
    <t xml:space="preserve">  Less:  Interest During Construction</t>
  </si>
  <si>
    <t>8</t>
  </si>
  <si>
    <t xml:space="preserve">            Other Elements of Investment (if debit balance)</t>
  </si>
  <si>
    <t>9</t>
  </si>
  <si>
    <t xml:space="preserve">  Add:  Net Rail Assets of Rail-Related Affiliates</t>
  </si>
  <si>
    <t>10</t>
  </si>
  <si>
    <t xml:space="preserve">            Working Capital Allowance</t>
  </si>
  <si>
    <t>11</t>
  </si>
  <si>
    <t>Net Investment Base Before Adjustment for Deferred Taxes (Lines 6 through 10)</t>
  </si>
  <si>
    <t>12</t>
  </si>
  <si>
    <t xml:space="preserve">  Less:  Accumulated Deferred Income Tax Credits</t>
  </si>
  <si>
    <t>13</t>
  </si>
  <si>
    <t>Net Investment Base (Line 11-12)</t>
  </si>
  <si>
    <t>In the space provided, please list all railroads and rail-related affiliated companies which are being reported in this consolidation,</t>
  </si>
  <si>
    <t>along with the nature of the business for each company.</t>
  </si>
  <si>
    <t xml:space="preserve">                     Name of Affiliate</t>
  </si>
  <si>
    <t xml:space="preserve">                                   Nature of Business</t>
  </si>
  <si>
    <t xml:space="preserve">Soo Line Corporation </t>
  </si>
  <si>
    <t xml:space="preserve">          Railroad Related</t>
  </si>
  <si>
    <t>Soo Line Railroad Company (SLRR)</t>
  </si>
  <si>
    <t xml:space="preserve">          Railroad</t>
  </si>
  <si>
    <t>Soo System Radio Communications Corporation</t>
  </si>
  <si>
    <t>Wyoming Dakota Railroad Properties, Inc.</t>
  </si>
  <si>
    <t>Soo Line Holding Company</t>
  </si>
  <si>
    <t xml:space="preserve">          Financing - Rail Related</t>
  </si>
  <si>
    <t>Delaware and Hudson Railway Company, Inc. (DH)</t>
  </si>
  <si>
    <t>Wilkes Barre Connecting Railroad Company</t>
  </si>
  <si>
    <t>Northern Coal and Iron Company</t>
  </si>
  <si>
    <t xml:space="preserve">          Railroad - Leased Line</t>
  </si>
  <si>
    <t>Albany &amp; Vermont Railroad Company</t>
  </si>
  <si>
    <t>Saratoga &amp; Schenectady Railroad Company</t>
  </si>
  <si>
    <t>CPR Locomotive Equity Company</t>
  </si>
  <si>
    <t>Soo Green Holding LLC</t>
  </si>
  <si>
    <t>Canadian Pacific PTC LLC</t>
  </si>
  <si>
    <t>CPR US Inc.</t>
  </si>
  <si>
    <t xml:space="preserve">Footnote 1) Government Funding (per STB letter dated 6-21-2010):  </t>
  </si>
  <si>
    <t xml:space="preserve">respectively, which are not included in figures above.  During 2017 Soo amortized $900 of account 783 balances to revenue  </t>
  </si>
  <si>
    <t>Account 503.</t>
  </si>
  <si>
    <t>Footnote 2) Income tax reform impact on Schedule 250 Return on Investment calculation</t>
  </si>
  <si>
    <t>On December 22, 2017, the United States ("U.S.") enacted the "Tax Cuts and Jobs Act" which has been commonly</t>
  </si>
  <si>
    <t xml:space="preserve">referred to as U.S. tax reform. A significant change under this reform is the reduction of U.S. federal statutory corporate income </t>
  </si>
  <si>
    <t xml:space="preserve">tax rate from 35% to 21% beginning in 2018. As a result of this the Company revalued its account 786 deferred income tax </t>
  </si>
  <si>
    <t xml:space="preserve">balances accordingly. The revaluation of deferred tax associated with rate changes total a net $446,841 in 2017 (2016 - $nil) </t>
  </si>
  <si>
    <t xml:space="preserve">reducing income tax expense of the period in account 557. Without this adjustment, Combined/Consolidated Net Railway </t>
  </si>
  <si>
    <t xml:space="preserve">Operating Income for Reporting Entity on line 1 would be $315,815 and Accumulated Deferred Income Tax Credits on line 12 </t>
  </si>
  <si>
    <t xml:space="preserve">would have been 1,342,982.  Had this adjustment not been made, the revenue adequacy return on investment calculation </t>
  </si>
  <si>
    <t>above would have 10.71% instead of the 23.90% shown using the standard template as filled in above.</t>
  </si>
  <si>
    <t xml:space="preserve">ROI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</si>
</sst>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2"/>
      <name val="Arial"/>
      <family val="2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2" borderId="0"/>
  </cellStyleXfs>
  <cellXfs count="54">
    <xf numFmtId="0" fontId="0" fillId="2" borderId="0" xfId="0"/>
    <xf numFmtId="0" fontId="1" fillId="2" borderId="0" xfId="0" applyNumberFormat="1" applyFont="1" applyAlignment="1">
      <alignment vertical="center"/>
    </xf>
    <xf numFmtId="0" fontId="2" fillId="2" borderId="0" xfId="0" applyNumberFormat="1" applyFont="1" applyAlignment="1">
      <alignment vertical="center"/>
    </xf>
    <xf numFmtId="0" fontId="0" fillId="2" borderId="0" xfId="0" applyNumberFormat="1" applyAlignment="1">
      <alignment vertical="center"/>
    </xf>
    <xf numFmtId="0" fontId="1" fillId="2" borderId="1" xfId="0" applyNumberFormat="1" applyFont="1" applyBorder="1" applyAlignment="1">
      <alignment vertical="center"/>
    </xf>
    <xf numFmtId="0" fontId="1" fillId="2" borderId="2" xfId="0" applyNumberFormat="1" applyFont="1" applyBorder="1" applyAlignment="1">
      <alignment vertical="center"/>
    </xf>
    <xf numFmtId="0" fontId="1" fillId="2" borderId="3" xfId="0" applyNumberFormat="1" applyFont="1" applyBorder="1" applyAlignment="1">
      <alignment vertical="center"/>
    </xf>
    <xf numFmtId="0" fontId="1" fillId="2" borderId="4" xfId="0" applyNumberFormat="1" applyFont="1" applyBorder="1" applyAlignment="1">
      <alignment vertical="center"/>
    </xf>
    <xf numFmtId="0" fontId="1" fillId="2" borderId="5" xfId="0" applyNumberFormat="1" applyFont="1" applyBorder="1" applyAlignment="1">
      <alignment vertical="center"/>
    </xf>
    <xf numFmtId="0" fontId="1" fillId="2" borderId="4" xfId="0" applyNumberFormat="1" applyFont="1" applyBorder="1" applyAlignment="1">
      <alignment horizontal="centerContinuous" vertical="center"/>
    </xf>
    <xf numFmtId="0" fontId="2" fillId="2" borderId="0" xfId="0" applyNumberFormat="1" applyFont="1" applyAlignment="1">
      <alignment horizontal="centerContinuous" vertical="center"/>
    </xf>
    <xf numFmtId="0" fontId="1" fillId="2" borderId="0" xfId="0" applyNumberFormat="1" applyFont="1" applyAlignment="1">
      <alignment horizontal="centerContinuous" vertical="center"/>
    </xf>
    <xf numFmtId="0" fontId="1" fillId="2" borderId="0" xfId="0" applyNumberFormat="1" applyFont="1" applyBorder="1" applyAlignment="1">
      <alignment horizontal="centerContinuous" vertical="center"/>
    </xf>
    <xf numFmtId="0" fontId="1" fillId="2" borderId="0" xfId="0" applyNumberFormat="1" applyFont="1" applyBorder="1" applyAlignment="1">
      <alignment vertical="center"/>
    </xf>
    <xf numFmtId="0" fontId="1" fillId="2" borderId="0" xfId="0" applyNumberFormat="1" applyFont="1" applyAlignment="1">
      <alignment horizontal="center" vertical="center"/>
    </xf>
    <xf numFmtId="37" fontId="1" fillId="2" borderId="0" xfId="0" applyNumberFormat="1" applyFont="1" applyAlignment="1">
      <alignment vertical="center"/>
    </xf>
    <xf numFmtId="0" fontId="1" fillId="2" borderId="4" xfId="0" applyNumberFormat="1" applyFont="1" applyBorder="1" applyAlignment="1">
      <alignment horizontal="center" vertical="center"/>
    </xf>
    <xf numFmtId="37" fontId="1" fillId="2" borderId="6" xfId="0" applyNumberFormat="1" applyFont="1" applyBorder="1" applyAlignment="1">
      <alignment vertical="center"/>
    </xf>
    <xf numFmtId="0" fontId="2" fillId="2" borderId="0" xfId="0" applyNumberFormat="1" applyFont="1" applyAlignment="1">
      <alignment horizontal="center" vertical="center"/>
    </xf>
    <xf numFmtId="37" fontId="1" fillId="0" borderId="6" xfId="0" applyNumberFormat="1" applyFont="1" applyFill="1" applyBorder="1" applyAlignment="1">
      <alignment vertical="center"/>
    </xf>
    <xf numFmtId="0" fontId="1" fillId="2" borderId="4" xfId="0" quotePrefix="1" applyNumberFormat="1" applyFont="1" applyBorder="1" applyAlignment="1">
      <alignment horizontal="center" vertical="center"/>
    </xf>
    <xf numFmtId="9" fontId="1" fillId="2" borderId="6" xfId="0" applyNumberFormat="1" applyFont="1" applyBorder="1" applyAlignment="1">
      <alignment vertical="center"/>
    </xf>
    <xf numFmtId="0" fontId="1" fillId="2" borderId="6" xfId="0" applyNumberFormat="1" applyFont="1" applyBorder="1" applyAlignment="1">
      <alignment vertical="center"/>
    </xf>
    <xf numFmtId="0" fontId="1" fillId="2" borderId="7" xfId="0" applyNumberFormat="1" applyFont="1" applyBorder="1" applyAlignment="1">
      <alignment vertical="center"/>
    </xf>
    <xf numFmtId="0" fontId="1" fillId="2" borderId="8" xfId="0" applyNumberFormat="1" applyFont="1" applyBorder="1" applyAlignment="1">
      <alignment vertical="center"/>
    </xf>
    <xf numFmtId="0" fontId="1" fillId="2" borderId="9" xfId="0" applyNumberFormat="1" applyFont="1" applyBorder="1" applyAlignment="1">
      <alignment vertical="center"/>
    </xf>
    <xf numFmtId="0" fontId="1" fillId="2" borderId="0" xfId="0" quotePrefix="1" applyNumberFormat="1" applyFont="1" applyAlignment="1">
      <alignment vertical="center"/>
    </xf>
    <xf numFmtId="0" fontId="0" fillId="2" borderId="1" xfId="0" applyNumberFormat="1" applyBorder="1" applyAlignment="1">
      <alignment vertical="center"/>
    </xf>
    <xf numFmtId="0" fontId="0" fillId="2" borderId="4" xfId="0" applyNumberFormat="1" applyBorder="1" applyAlignment="1">
      <alignment vertical="center"/>
    </xf>
    <xf numFmtId="0" fontId="0" fillId="2" borderId="4" xfId="0" applyNumberFormat="1" applyBorder="1" applyAlignment="1">
      <alignment horizontal="centerContinuous" vertical="center"/>
    </xf>
    <xf numFmtId="0" fontId="1" fillId="2" borderId="10" xfId="0" applyNumberFormat="1" applyFont="1" applyBorder="1" applyAlignment="1">
      <alignment vertical="center"/>
    </xf>
    <xf numFmtId="0" fontId="1" fillId="2" borderId="11" xfId="0" applyNumberFormat="1" applyFont="1" applyBorder="1" applyAlignment="1">
      <alignment vertical="center"/>
    </xf>
    <xf numFmtId="0" fontId="1" fillId="2" borderId="12" xfId="0" applyNumberFormat="1" applyFont="1" applyBorder="1" applyAlignment="1">
      <alignment vertical="center"/>
    </xf>
    <xf numFmtId="0" fontId="2" fillId="2" borderId="11" xfId="0" applyNumberFormat="1" applyFont="1" applyBorder="1" applyAlignment="1">
      <alignment vertical="center"/>
    </xf>
    <xf numFmtId="0" fontId="1" fillId="2" borderId="13" xfId="0" applyNumberFormat="1" applyFont="1" applyBorder="1" applyAlignment="1">
      <alignment vertical="center"/>
    </xf>
    <xf numFmtId="0" fontId="1" fillId="2" borderId="14" xfId="0" applyNumberFormat="1" applyFont="1" applyBorder="1" applyAlignment="1">
      <alignment vertical="center"/>
    </xf>
    <xf numFmtId="0" fontId="1" fillId="2" borderId="13" xfId="0" applyNumberFormat="1" applyFont="1" applyBorder="1" applyAlignment="1">
      <alignment horizontal="center" vertical="center"/>
    </xf>
    <xf numFmtId="0" fontId="1" fillId="2" borderId="15" xfId="0" applyNumberFormat="1" applyFont="1" applyBorder="1" applyAlignment="1">
      <alignment vertical="center"/>
    </xf>
    <xf numFmtId="0" fontId="1" fillId="2" borderId="16" xfId="0" applyNumberFormat="1" applyFont="1" applyBorder="1" applyAlignment="1">
      <alignment vertical="center"/>
    </xf>
    <xf numFmtId="0" fontId="1" fillId="2" borderId="15" xfId="0" applyNumberFormat="1" applyFont="1" applyBorder="1" applyAlignment="1">
      <alignment horizontal="center" vertical="center"/>
    </xf>
    <xf numFmtId="37" fontId="1" fillId="2" borderId="0" xfId="0" applyNumberFormat="1" applyFont="1" applyAlignment="1">
      <alignment horizontal="center" vertical="center"/>
    </xf>
    <xf numFmtId="0" fontId="1" fillId="2" borderId="17" xfId="0" applyNumberFormat="1" applyFont="1" applyBorder="1" applyAlignment="1">
      <alignment horizontal="center" vertical="center"/>
    </xf>
    <xf numFmtId="0" fontId="1" fillId="2" borderId="18" xfId="0" applyNumberFormat="1" applyFont="1" applyBorder="1" applyAlignment="1">
      <alignment vertical="center"/>
    </xf>
    <xf numFmtId="0" fontId="1" fillId="2" borderId="19" xfId="0" applyNumberFormat="1" applyFont="1" applyBorder="1" applyAlignment="1">
      <alignment vertical="center"/>
    </xf>
    <xf numFmtId="37" fontId="1" fillId="2" borderId="18" xfId="0" applyNumberFormat="1" applyFont="1" applyBorder="1" applyAlignment="1">
      <alignment vertical="center"/>
    </xf>
    <xf numFmtId="0" fontId="1" fillId="2" borderId="20" xfId="0" applyNumberFormat="1" applyFont="1" applyBorder="1" applyAlignment="1">
      <alignment vertical="center"/>
    </xf>
    <xf numFmtId="0" fontId="1" fillId="2" borderId="21" xfId="0" applyNumberFormat="1" applyFont="1" applyBorder="1" applyAlignment="1">
      <alignment vertical="center"/>
    </xf>
    <xf numFmtId="0" fontId="1" fillId="2" borderId="22" xfId="0" applyNumberFormat="1" applyFont="1" applyBorder="1" applyAlignment="1">
      <alignment vertical="center"/>
    </xf>
    <xf numFmtId="37" fontId="1" fillId="2" borderId="22" xfId="0" applyNumberFormat="1" applyFont="1" applyBorder="1" applyAlignment="1">
      <alignment vertical="center"/>
    </xf>
    <xf numFmtId="0" fontId="1" fillId="2" borderId="23" xfId="0" applyNumberFormat="1" applyFont="1" applyBorder="1" applyAlignment="1">
      <alignment vertical="center"/>
    </xf>
    <xf numFmtId="0" fontId="1" fillId="2" borderId="24" xfId="0" applyNumberFormat="1" applyFont="1" applyBorder="1" applyAlignment="1">
      <alignment vertical="center"/>
    </xf>
    <xf numFmtId="0" fontId="1" fillId="2" borderId="0" xfId="0" applyNumberFormat="1" applyFont="1" applyAlignment="1">
      <alignment horizontal="right" vertical="center"/>
    </xf>
    <xf numFmtId="10" fontId="1" fillId="2" borderId="0" xfId="0" applyNumberFormat="1" applyFont="1" applyAlignment="1">
      <alignment horizontal="left" vertical="center"/>
    </xf>
    <xf numFmtId="0" fontId="0" fillId="2" borderId="7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showOutlineSymbols="0" topLeftCell="A55" zoomScale="150" zoomScaleNormal="150" workbookViewId="0">
      <selection activeCell="K40" sqref="K40"/>
    </sheetView>
  </sheetViews>
  <sheetFormatPr defaultColWidth="11.44140625" defaultRowHeight="15" x14ac:dyDescent="0.2"/>
  <cols>
    <col min="1" max="1" width="4.6640625" style="3" customWidth="1"/>
    <col min="2" max="2" width="5.6640625" style="3" customWidth="1"/>
    <col min="3" max="3" width="32.109375" style="3" customWidth="1"/>
    <col min="4" max="4" width="17.6640625" style="3" customWidth="1"/>
    <col min="5" max="5" width="6.6640625" style="3" customWidth="1"/>
    <col min="6" max="6" width="1.6640625" style="3" customWidth="1"/>
    <col min="7" max="7" width="6.6640625" style="3" customWidth="1"/>
    <col min="8" max="8" width="1.6640625" style="3" customWidth="1"/>
    <col min="9" max="9" width="2.6640625" style="3" customWidth="1"/>
    <col min="10" max="16384" width="11.44140625" style="3"/>
  </cols>
  <sheetData>
    <row r="1" spans="1:9" ht="14.1" customHeight="1" thickBot="1" x14ac:dyDescent="0.25">
      <c r="A1" s="1" t="s">
        <v>0</v>
      </c>
      <c r="B1" s="1"/>
      <c r="C1" s="1"/>
      <c r="D1" s="1" t="s">
        <v>1</v>
      </c>
      <c r="E1" s="2"/>
      <c r="F1" s="1"/>
      <c r="G1" s="1"/>
      <c r="H1" s="1"/>
      <c r="I1" s="1" t="s">
        <v>2</v>
      </c>
    </row>
    <row r="2" spans="1:9" ht="8.1" customHeight="1" thickTop="1" x14ac:dyDescent="0.2">
      <c r="A2" s="4"/>
      <c r="B2" s="5"/>
      <c r="C2" s="5"/>
      <c r="D2" s="5"/>
      <c r="E2" s="5"/>
      <c r="F2" s="5"/>
      <c r="G2" s="5"/>
      <c r="H2" s="5"/>
      <c r="I2" s="6"/>
    </row>
    <row r="3" spans="1:9" ht="8.1" customHeight="1" x14ac:dyDescent="0.2">
      <c r="A3" s="7"/>
      <c r="B3" s="1"/>
      <c r="C3" s="1"/>
      <c r="D3" s="1"/>
      <c r="E3" s="1"/>
      <c r="F3" s="1"/>
      <c r="G3" s="1"/>
      <c r="H3" s="1"/>
      <c r="I3" s="8"/>
    </row>
    <row r="4" spans="1:9" ht="8.1" customHeight="1" x14ac:dyDescent="0.2">
      <c r="A4" s="9"/>
      <c r="B4" s="10" t="s">
        <v>3</v>
      </c>
      <c r="C4" s="11"/>
      <c r="D4" s="11"/>
      <c r="E4" s="11"/>
      <c r="F4" s="11"/>
      <c r="G4" s="11"/>
      <c r="H4" s="11"/>
      <c r="I4" s="8"/>
    </row>
    <row r="5" spans="1:9" ht="8.1" customHeight="1" x14ac:dyDescent="0.2">
      <c r="A5" s="9"/>
      <c r="B5" s="10" t="s">
        <v>4</v>
      </c>
      <c r="C5" s="11"/>
      <c r="D5" s="11"/>
      <c r="E5" s="11"/>
      <c r="F5" s="11"/>
      <c r="G5" s="11"/>
      <c r="H5" s="11"/>
      <c r="I5" s="8"/>
    </row>
    <row r="6" spans="1:9" ht="8.1" customHeight="1" x14ac:dyDescent="0.2">
      <c r="A6" s="9"/>
      <c r="B6" s="11" t="s">
        <v>5</v>
      </c>
      <c r="C6" s="11"/>
      <c r="D6" s="11"/>
      <c r="E6" s="11"/>
      <c r="F6" s="11"/>
      <c r="G6" s="11"/>
      <c r="H6" s="11"/>
      <c r="I6" s="8"/>
    </row>
    <row r="7" spans="1:9" ht="8.1" customHeight="1" x14ac:dyDescent="0.2">
      <c r="A7" s="7"/>
      <c r="B7" s="1"/>
      <c r="C7" s="1"/>
      <c r="D7" s="1"/>
      <c r="E7" s="1"/>
      <c r="F7" s="1"/>
      <c r="G7" s="1"/>
      <c r="H7" s="1"/>
      <c r="I7" s="8"/>
    </row>
    <row r="8" spans="1:9" ht="8.1" customHeight="1" x14ac:dyDescent="0.2">
      <c r="A8" s="7"/>
      <c r="B8" s="1"/>
      <c r="C8" s="1"/>
      <c r="D8" s="1"/>
      <c r="E8" s="1"/>
      <c r="F8" s="1"/>
      <c r="G8" s="1"/>
      <c r="H8" s="1"/>
      <c r="I8" s="8"/>
    </row>
    <row r="9" spans="1:9" ht="8.1" customHeight="1" x14ac:dyDescent="0.2">
      <c r="A9" s="7"/>
      <c r="B9" s="1"/>
      <c r="C9" s="1" t="s">
        <v>6</v>
      </c>
      <c r="D9" s="1"/>
      <c r="E9" s="1"/>
      <c r="F9" s="1"/>
      <c r="G9" s="1"/>
      <c r="H9" s="1"/>
      <c r="I9" s="8"/>
    </row>
    <row r="10" spans="1:9" ht="8.1" customHeight="1" x14ac:dyDescent="0.2">
      <c r="A10" s="7"/>
      <c r="B10" s="1"/>
      <c r="C10" s="1" t="s">
        <v>7</v>
      </c>
      <c r="D10" s="1"/>
      <c r="E10" s="1"/>
      <c r="F10" s="1"/>
      <c r="G10" s="1"/>
      <c r="H10" s="1"/>
      <c r="I10" s="8"/>
    </row>
    <row r="11" spans="1:9" ht="8.1" customHeight="1" x14ac:dyDescent="0.2">
      <c r="A11" s="7"/>
      <c r="B11" s="1"/>
      <c r="C11" s="1"/>
      <c r="D11" s="1"/>
      <c r="E11" s="1"/>
      <c r="F11" s="1"/>
      <c r="G11" s="1"/>
      <c r="H11" s="1"/>
      <c r="I11" s="8"/>
    </row>
    <row r="12" spans="1:9" ht="8.1" customHeight="1" x14ac:dyDescent="0.2">
      <c r="A12" s="7"/>
      <c r="B12" s="14" t="s">
        <v>8</v>
      </c>
      <c r="C12" s="1" t="s">
        <v>9</v>
      </c>
      <c r="D12" s="1"/>
      <c r="E12" s="1"/>
      <c r="F12" s="1"/>
      <c r="G12" s="1"/>
      <c r="H12" s="1"/>
      <c r="I12" s="8"/>
    </row>
    <row r="13" spans="1:9" ht="8.1" customHeight="1" x14ac:dyDescent="0.2">
      <c r="A13" s="7"/>
      <c r="B13" s="1"/>
      <c r="C13" s="1" t="s">
        <v>10</v>
      </c>
      <c r="D13" s="1"/>
      <c r="E13" s="15"/>
      <c r="F13" s="1"/>
      <c r="G13" s="15"/>
      <c r="H13" s="1"/>
      <c r="I13" s="8"/>
    </row>
    <row r="14" spans="1:9" ht="8.1" customHeight="1" x14ac:dyDescent="0.2">
      <c r="A14" s="7"/>
      <c r="B14" s="1"/>
      <c r="C14" s="1"/>
      <c r="D14" s="1"/>
      <c r="E14" s="15"/>
      <c r="F14" s="1"/>
      <c r="G14" s="15"/>
      <c r="H14" s="1"/>
      <c r="I14" s="8"/>
    </row>
    <row r="15" spans="1:9" ht="8.1" customHeight="1" x14ac:dyDescent="0.2">
      <c r="A15" s="16" t="s">
        <v>11</v>
      </c>
      <c r="B15" s="1"/>
      <c r="C15" s="1" t="s">
        <v>12</v>
      </c>
      <c r="D15" s="1"/>
      <c r="E15" s="15"/>
      <c r="F15" s="1"/>
      <c r="G15" s="15"/>
      <c r="H15" s="1"/>
      <c r="I15" s="8"/>
    </row>
    <row r="16" spans="1:9" ht="8.1" customHeight="1" x14ac:dyDescent="0.2">
      <c r="A16" s="7"/>
      <c r="B16" s="1"/>
      <c r="C16" s="1" t="s">
        <v>13</v>
      </c>
      <c r="D16" s="1"/>
      <c r="E16" s="15"/>
      <c r="F16" s="1"/>
      <c r="G16" s="15"/>
      <c r="H16" s="1"/>
      <c r="I16" s="8"/>
    </row>
    <row r="17" spans="1:9" ht="8.1" customHeight="1" x14ac:dyDescent="0.2">
      <c r="A17" s="7"/>
      <c r="B17" s="1"/>
      <c r="C17" s="1" t="s">
        <v>14</v>
      </c>
      <c r="D17" s="1"/>
      <c r="E17" s="15"/>
      <c r="F17" s="1"/>
      <c r="G17" s="15"/>
      <c r="H17" s="1"/>
      <c r="I17" s="8"/>
    </row>
    <row r="18" spans="1:9" ht="8.1" customHeight="1" x14ac:dyDescent="0.2">
      <c r="A18" s="7"/>
      <c r="B18" s="1"/>
      <c r="C18" s="1" t="s">
        <v>15</v>
      </c>
      <c r="D18" s="1"/>
      <c r="E18" s="15"/>
      <c r="F18" s="1"/>
      <c r="H18" s="1"/>
      <c r="I18" s="8"/>
    </row>
    <row r="19" spans="1:9" ht="8.1" customHeight="1" x14ac:dyDescent="0.2">
      <c r="A19" s="7"/>
      <c r="B19" s="1"/>
      <c r="C19" s="1"/>
      <c r="D19" s="1"/>
      <c r="E19" s="15"/>
      <c r="F19" s="1"/>
      <c r="G19" s="15"/>
      <c r="H19" s="1"/>
      <c r="I19" s="8"/>
    </row>
    <row r="20" spans="1:9" ht="8.1" customHeight="1" x14ac:dyDescent="0.2">
      <c r="A20" s="7"/>
      <c r="B20" s="1"/>
      <c r="C20" s="1" t="s">
        <v>16</v>
      </c>
      <c r="D20" s="1"/>
      <c r="E20" s="15"/>
      <c r="F20" s="1"/>
      <c r="G20" s="15"/>
      <c r="H20" s="1"/>
      <c r="I20" s="8"/>
    </row>
    <row r="21" spans="1:9" ht="8.1" customHeight="1" x14ac:dyDescent="0.2">
      <c r="A21" s="7"/>
      <c r="B21" s="1"/>
      <c r="C21" s="1" t="s">
        <v>17</v>
      </c>
      <c r="D21" s="1"/>
      <c r="E21" s="15"/>
      <c r="F21" s="1"/>
      <c r="G21" s="17">
        <v>361851</v>
      </c>
      <c r="H21" s="1"/>
      <c r="I21" s="8"/>
    </row>
    <row r="22" spans="1:9" ht="8.1" customHeight="1" x14ac:dyDescent="0.2">
      <c r="A22" s="7"/>
      <c r="B22" s="1"/>
      <c r="C22" s="1"/>
      <c r="D22" s="1"/>
      <c r="E22" s="15"/>
      <c r="F22" s="1"/>
      <c r="G22" s="15"/>
      <c r="H22" s="1"/>
      <c r="I22" s="8"/>
    </row>
    <row r="23" spans="1:9" ht="8.1" customHeight="1" x14ac:dyDescent="0.2">
      <c r="A23" s="7"/>
      <c r="B23" s="18" t="s">
        <v>18</v>
      </c>
      <c r="C23" s="1" t="s">
        <v>19</v>
      </c>
      <c r="D23" s="1"/>
      <c r="E23" s="15"/>
      <c r="F23" s="1"/>
      <c r="G23" s="15"/>
      <c r="H23" s="1"/>
      <c r="I23" s="8"/>
    </row>
    <row r="24" spans="1:9" ht="8.1" customHeight="1" x14ac:dyDescent="0.2">
      <c r="A24" s="7"/>
      <c r="B24" s="1"/>
      <c r="C24" s="1" t="s">
        <v>20</v>
      </c>
      <c r="D24" s="1"/>
      <c r="E24" s="15"/>
      <c r="F24" s="1"/>
      <c r="G24" s="17">
        <v>16881</v>
      </c>
      <c r="H24" s="1"/>
      <c r="I24" s="8"/>
    </row>
    <row r="25" spans="1:9" ht="8.1" customHeight="1" x14ac:dyDescent="0.2">
      <c r="A25" s="7"/>
      <c r="B25" s="1"/>
      <c r="C25" s="1"/>
      <c r="D25" s="1"/>
      <c r="E25" s="15"/>
      <c r="F25" s="1"/>
      <c r="G25" s="15"/>
      <c r="H25" s="1"/>
      <c r="I25" s="8"/>
    </row>
    <row r="26" spans="1:9" ht="8.1" customHeight="1" x14ac:dyDescent="0.2">
      <c r="A26" s="7"/>
      <c r="B26" s="18" t="s">
        <v>18</v>
      </c>
      <c r="C26" s="1" t="s">
        <v>21</v>
      </c>
      <c r="D26" s="1"/>
      <c r="E26" s="15"/>
      <c r="F26" s="1"/>
      <c r="G26" s="15"/>
      <c r="H26" s="1"/>
      <c r="I26" s="8"/>
    </row>
    <row r="27" spans="1:9" ht="8.1" customHeight="1" x14ac:dyDescent="0.2">
      <c r="A27" s="7"/>
      <c r="B27" s="1"/>
      <c r="C27" s="1" t="s">
        <v>22</v>
      </c>
      <c r="D27" s="1"/>
      <c r="E27" s="15"/>
      <c r="F27" s="1"/>
      <c r="G27" s="15"/>
      <c r="H27" s="1"/>
      <c r="I27" s="8"/>
    </row>
    <row r="28" spans="1:9" ht="12.75" customHeight="1" x14ac:dyDescent="0.2">
      <c r="A28" s="7"/>
      <c r="B28" s="1"/>
      <c r="C28" s="1" t="s">
        <v>23</v>
      </c>
      <c r="D28" s="1"/>
      <c r="E28" s="15"/>
      <c r="F28" s="1"/>
      <c r="G28" s="19">
        <v>3</v>
      </c>
      <c r="H28" s="1"/>
      <c r="I28" s="8"/>
    </row>
    <row r="29" spans="1:9" ht="8.1" customHeight="1" x14ac:dyDescent="0.2">
      <c r="A29" s="7"/>
      <c r="B29" s="1"/>
      <c r="C29" s="1"/>
      <c r="D29" s="1"/>
      <c r="E29" s="15"/>
      <c r="F29" s="1"/>
      <c r="G29" s="15"/>
      <c r="H29" s="1"/>
      <c r="I29" s="8"/>
    </row>
    <row r="30" spans="1:9" ht="8.1" customHeight="1" x14ac:dyDescent="0.2">
      <c r="A30" s="7"/>
      <c r="B30" s="18" t="s">
        <v>24</v>
      </c>
      <c r="C30" s="1" t="s">
        <v>25</v>
      </c>
      <c r="D30" s="1"/>
      <c r="E30" s="15"/>
      <c r="F30" s="1"/>
      <c r="G30" s="17">
        <f>G21-G24-G28</f>
        <v>344967</v>
      </c>
      <c r="H30" s="1"/>
      <c r="I30" s="8"/>
    </row>
    <row r="31" spans="1:9" ht="8.1" customHeight="1" x14ac:dyDescent="0.2">
      <c r="A31" s="7"/>
      <c r="B31" s="1"/>
      <c r="C31" s="1"/>
      <c r="D31" s="1"/>
      <c r="E31" s="15"/>
      <c r="F31" s="1"/>
      <c r="G31" s="15"/>
      <c r="H31" s="1"/>
      <c r="I31" s="8"/>
    </row>
    <row r="32" spans="1:9" ht="8.1" customHeight="1" x14ac:dyDescent="0.2">
      <c r="A32" s="16" t="s">
        <v>26</v>
      </c>
      <c r="B32" s="1"/>
      <c r="C32" s="1" t="s">
        <v>27</v>
      </c>
      <c r="D32" s="1"/>
      <c r="E32" s="15"/>
      <c r="F32" s="1"/>
      <c r="G32" s="15"/>
      <c r="H32" s="1"/>
      <c r="I32" s="8"/>
    </row>
    <row r="33" spans="1:9" ht="8.1" customHeight="1" x14ac:dyDescent="0.2">
      <c r="A33" s="7"/>
      <c r="B33" s="1"/>
      <c r="C33" s="1" t="s">
        <v>28</v>
      </c>
      <c r="D33" s="1"/>
      <c r="E33" s="15"/>
      <c r="F33" s="1"/>
      <c r="G33" s="15"/>
      <c r="H33" s="1"/>
      <c r="I33" s="8"/>
    </row>
    <row r="34" spans="1:9" ht="8.1" customHeight="1" x14ac:dyDescent="0.2">
      <c r="A34" s="7"/>
      <c r="B34" s="1"/>
      <c r="C34" s="1" t="s">
        <v>29</v>
      </c>
      <c r="D34" s="1"/>
      <c r="E34" s="15"/>
      <c r="F34" s="1"/>
      <c r="G34" s="19">
        <v>762656</v>
      </c>
      <c r="H34" s="1"/>
      <c r="I34" s="8"/>
    </row>
    <row r="35" spans="1:9" ht="8.1" customHeight="1" x14ac:dyDescent="0.2">
      <c r="A35" s="7"/>
      <c r="B35" s="1"/>
      <c r="C35" s="1"/>
      <c r="D35" s="1"/>
      <c r="E35" s="15"/>
      <c r="F35" s="1"/>
      <c r="G35" s="15"/>
      <c r="H35" s="1"/>
      <c r="I35" s="8"/>
    </row>
    <row r="36" spans="1:9" ht="8.1" customHeight="1" x14ac:dyDescent="0.2">
      <c r="A36" s="7"/>
      <c r="B36" s="18" t="s">
        <v>30</v>
      </c>
      <c r="C36" s="1" t="s">
        <v>31</v>
      </c>
      <c r="D36" s="1"/>
      <c r="E36" s="15"/>
      <c r="F36" s="1"/>
      <c r="G36" s="15"/>
      <c r="H36" s="1"/>
      <c r="I36" s="8"/>
    </row>
    <row r="37" spans="1:9" ht="8.1" customHeight="1" x14ac:dyDescent="0.2">
      <c r="A37" s="7"/>
      <c r="B37" s="1"/>
      <c r="C37" s="1" t="s">
        <v>32</v>
      </c>
      <c r="D37" s="1"/>
      <c r="E37" s="15"/>
      <c r="F37" s="1"/>
      <c r="G37" s="15"/>
      <c r="H37" s="1"/>
      <c r="I37" s="8"/>
    </row>
    <row r="38" spans="1:9" ht="8.1" customHeight="1" x14ac:dyDescent="0.2">
      <c r="A38" s="7"/>
      <c r="B38" s="1"/>
      <c r="C38" s="1" t="s">
        <v>33</v>
      </c>
      <c r="D38" s="1"/>
      <c r="E38" s="1"/>
      <c r="F38" s="1"/>
      <c r="G38" s="17">
        <v>-296603</v>
      </c>
      <c r="H38" s="1"/>
      <c r="I38" s="8"/>
    </row>
    <row r="39" spans="1:9" ht="8.1" customHeight="1" x14ac:dyDescent="0.2">
      <c r="A39" s="7"/>
      <c r="B39" s="1"/>
      <c r="C39" s="1" t="s">
        <v>34</v>
      </c>
      <c r="D39" s="1"/>
      <c r="E39" s="1"/>
      <c r="F39" s="1"/>
      <c r="G39" s="1"/>
      <c r="H39" s="1"/>
      <c r="I39" s="8"/>
    </row>
    <row r="40" spans="1:9" ht="8.1" customHeight="1" x14ac:dyDescent="0.2">
      <c r="A40" s="7"/>
      <c r="B40" s="18" t="s">
        <v>30</v>
      </c>
      <c r="C40" s="1" t="s">
        <v>35</v>
      </c>
      <c r="D40" s="1"/>
      <c r="E40" s="1"/>
      <c r="F40" s="1"/>
      <c r="G40" s="1"/>
      <c r="H40" s="1"/>
      <c r="I40" s="8"/>
    </row>
    <row r="41" spans="1:9" ht="8.1" customHeight="1" x14ac:dyDescent="0.2">
      <c r="A41" s="7"/>
      <c r="B41" s="1"/>
      <c r="C41" s="1" t="s">
        <v>36</v>
      </c>
      <c r="D41" s="1"/>
      <c r="E41" s="1"/>
      <c r="F41" s="1"/>
      <c r="G41" s="1"/>
      <c r="H41" s="1"/>
      <c r="I41" s="8"/>
    </row>
    <row r="42" spans="1:9" ht="12.75" customHeight="1" x14ac:dyDescent="0.2">
      <c r="A42" s="7"/>
      <c r="B42" s="1"/>
      <c r="C42" s="1" t="s">
        <v>37</v>
      </c>
      <c r="D42" s="1"/>
      <c r="E42" s="15"/>
      <c r="F42" s="1"/>
      <c r="G42" s="19">
        <v>7</v>
      </c>
      <c r="H42" s="1"/>
      <c r="I42" s="8"/>
    </row>
    <row r="43" spans="1:9" ht="7.5" customHeight="1" x14ac:dyDescent="0.2">
      <c r="A43" s="7"/>
      <c r="B43" s="1"/>
      <c r="C43" s="1"/>
      <c r="D43" s="1"/>
      <c r="E43" s="15"/>
      <c r="F43" s="1"/>
      <c r="G43" s="15"/>
      <c r="H43" s="1"/>
      <c r="I43" s="8"/>
    </row>
    <row r="44" spans="1:9" ht="8.1" customHeight="1" x14ac:dyDescent="0.2">
      <c r="A44" s="7"/>
      <c r="B44" s="18" t="s">
        <v>30</v>
      </c>
      <c r="C44" s="1" t="s">
        <v>38</v>
      </c>
      <c r="D44" s="1"/>
      <c r="E44" s="15"/>
      <c r="F44" s="1"/>
      <c r="G44" s="15"/>
      <c r="H44" s="1"/>
      <c r="I44" s="8"/>
    </row>
    <row r="45" spans="1:9" ht="8.1" customHeight="1" x14ac:dyDescent="0.2">
      <c r="A45" s="7"/>
      <c r="B45" s="1"/>
      <c r="C45" s="1" t="s">
        <v>39</v>
      </c>
      <c r="D45" s="1"/>
      <c r="E45" s="15"/>
      <c r="F45" s="1"/>
      <c r="G45" s="19">
        <v>0</v>
      </c>
      <c r="H45" s="1"/>
      <c r="I45" s="8"/>
    </row>
    <row r="46" spans="1:9" ht="8.1" customHeight="1" x14ac:dyDescent="0.2">
      <c r="A46" s="7"/>
      <c r="B46" s="1"/>
      <c r="C46" s="1"/>
      <c r="D46" s="1"/>
      <c r="E46" s="15"/>
      <c r="F46" s="1"/>
      <c r="G46" s="15"/>
      <c r="H46" s="1"/>
      <c r="I46" s="8"/>
    </row>
    <row r="47" spans="1:9" ht="8.1" customHeight="1" x14ac:dyDescent="0.2">
      <c r="A47" s="7"/>
      <c r="B47" s="18" t="s">
        <v>18</v>
      </c>
      <c r="C47" s="1" t="s">
        <v>40</v>
      </c>
      <c r="D47" s="1"/>
      <c r="E47" s="15"/>
      <c r="F47" s="1"/>
      <c r="G47" s="15"/>
      <c r="H47" s="1"/>
      <c r="I47" s="8"/>
    </row>
    <row r="48" spans="1:9" ht="12" customHeight="1" x14ac:dyDescent="0.2">
      <c r="A48" s="7"/>
      <c r="B48" s="1"/>
      <c r="C48" s="1" t="s">
        <v>41</v>
      </c>
      <c r="D48" s="1"/>
      <c r="E48" s="15"/>
      <c r="F48" s="1"/>
      <c r="G48" s="19">
        <v>138192</v>
      </c>
      <c r="H48" s="1"/>
      <c r="I48" s="8"/>
    </row>
    <row r="49" spans="1:9" ht="8.1" customHeight="1" x14ac:dyDescent="0.2">
      <c r="A49" s="7"/>
      <c r="B49" s="1"/>
      <c r="C49" s="1"/>
      <c r="D49" s="1"/>
      <c r="E49" s="15"/>
      <c r="F49" s="1"/>
      <c r="G49" s="15"/>
      <c r="H49" s="1"/>
      <c r="I49" s="8"/>
    </row>
    <row r="50" spans="1:9" ht="8.1" customHeight="1" x14ac:dyDescent="0.2">
      <c r="A50" s="7"/>
      <c r="B50" s="18" t="s">
        <v>18</v>
      </c>
      <c r="C50" s="1" t="s">
        <v>42</v>
      </c>
      <c r="D50" s="1"/>
      <c r="E50" s="15"/>
      <c r="F50" s="1"/>
      <c r="G50" s="15"/>
      <c r="H50" s="1"/>
      <c r="I50" s="8"/>
    </row>
    <row r="51" spans="1:9" ht="8.1" customHeight="1" x14ac:dyDescent="0.2">
      <c r="A51" s="7"/>
      <c r="B51" s="1"/>
      <c r="C51" s="1" t="s">
        <v>43</v>
      </c>
      <c r="D51" s="1"/>
      <c r="E51" s="15"/>
      <c r="F51" s="1"/>
      <c r="G51" s="19">
        <v>0</v>
      </c>
      <c r="H51" s="1"/>
      <c r="I51" s="8"/>
    </row>
    <row r="52" spans="1:9" ht="8.1" customHeight="1" x14ac:dyDescent="0.2">
      <c r="A52" s="7"/>
      <c r="B52" s="1"/>
      <c r="C52" s="1"/>
      <c r="D52" s="1"/>
      <c r="E52" s="1"/>
      <c r="F52" s="1"/>
      <c r="G52" s="1"/>
      <c r="H52" s="1"/>
      <c r="I52" s="8"/>
    </row>
    <row r="53" spans="1:9" ht="8.1" customHeight="1" x14ac:dyDescent="0.2">
      <c r="A53" s="7"/>
      <c r="B53" s="18" t="s">
        <v>24</v>
      </c>
      <c r="C53" s="1" t="s">
        <v>44</v>
      </c>
      <c r="D53" s="1"/>
      <c r="E53" s="1"/>
      <c r="F53" s="1"/>
      <c r="G53" s="17">
        <f>G34+G38+G42+G45-G48-G51</f>
        <v>327868</v>
      </c>
      <c r="H53" s="1"/>
      <c r="I53" s="8"/>
    </row>
    <row r="54" spans="1:9" ht="8.1" customHeight="1" x14ac:dyDescent="0.2">
      <c r="A54" s="7"/>
      <c r="B54" s="1"/>
      <c r="C54" s="1"/>
      <c r="D54" s="1"/>
      <c r="E54" s="1"/>
      <c r="F54" s="1"/>
      <c r="G54" s="1"/>
      <c r="H54" s="1"/>
      <c r="I54" s="8"/>
    </row>
    <row r="55" spans="1:9" ht="8.1" customHeight="1" x14ac:dyDescent="0.2">
      <c r="A55" s="20" t="s">
        <v>45</v>
      </c>
      <c r="B55" s="1"/>
      <c r="C55" s="1" t="s">
        <v>46</v>
      </c>
      <c r="D55" s="1"/>
      <c r="E55" s="1"/>
      <c r="F55" s="1"/>
      <c r="G55" s="21">
        <f>IF(G53&lt;0,0,G53/G30)</f>
        <v>0.95043293996237321</v>
      </c>
      <c r="H55" s="1"/>
      <c r="I55" s="8"/>
    </row>
    <row r="56" spans="1:9" ht="8.1" customHeight="1" x14ac:dyDescent="0.2">
      <c r="A56" s="7"/>
      <c r="B56" s="1"/>
      <c r="C56" s="1"/>
      <c r="D56" s="1"/>
      <c r="E56" s="1"/>
      <c r="F56" s="1"/>
      <c r="G56" s="1"/>
      <c r="H56" s="1"/>
      <c r="I56" s="8"/>
    </row>
    <row r="57" spans="1:9" ht="8.1" customHeight="1" x14ac:dyDescent="0.2">
      <c r="A57" s="20" t="s">
        <v>47</v>
      </c>
      <c r="B57" s="1" t="s">
        <v>48</v>
      </c>
      <c r="C57" s="1" t="s">
        <v>49</v>
      </c>
      <c r="D57" s="1"/>
      <c r="E57" s="1"/>
      <c r="F57" s="1"/>
      <c r="G57" s="1"/>
      <c r="H57" s="1"/>
      <c r="I57" s="8"/>
    </row>
    <row r="58" spans="1:9" ht="8.1" customHeight="1" x14ac:dyDescent="0.2">
      <c r="A58" s="7"/>
      <c r="B58" s="1"/>
      <c r="C58" s="1" t="s">
        <v>50</v>
      </c>
      <c r="D58" s="1"/>
      <c r="E58" s="1"/>
      <c r="F58" s="1"/>
      <c r="G58" s="21">
        <f>1-G55</f>
        <v>4.9567060037626787E-2</v>
      </c>
      <c r="H58" s="1"/>
      <c r="I58" s="8"/>
    </row>
    <row r="59" spans="1:9" ht="8.1" customHeight="1" x14ac:dyDescent="0.2">
      <c r="A59" s="7"/>
      <c r="B59" s="1"/>
      <c r="C59" s="1"/>
      <c r="D59" s="1"/>
      <c r="E59" s="1"/>
      <c r="F59" s="1"/>
      <c r="G59" s="1"/>
      <c r="H59" s="1"/>
      <c r="I59" s="8"/>
    </row>
    <row r="60" spans="1:9" ht="8.1" customHeight="1" x14ac:dyDescent="0.2">
      <c r="A60" s="20" t="s">
        <v>51</v>
      </c>
      <c r="B60" s="1"/>
      <c r="C60" s="1" t="s">
        <v>52</v>
      </c>
      <c r="D60" s="1"/>
      <c r="E60" s="15"/>
      <c r="F60" s="1"/>
      <c r="G60" s="15"/>
      <c r="H60" s="1"/>
      <c r="I60" s="8"/>
    </row>
    <row r="61" spans="1:9" ht="8.1" customHeight="1" x14ac:dyDescent="0.2">
      <c r="A61" s="7"/>
      <c r="B61" s="1"/>
      <c r="C61" s="1"/>
      <c r="D61" s="1"/>
      <c r="E61" s="15"/>
      <c r="F61" s="1"/>
      <c r="G61" s="15"/>
      <c r="H61" s="1"/>
      <c r="I61" s="8"/>
    </row>
    <row r="62" spans="1:9" ht="8.1" customHeight="1" x14ac:dyDescent="0.2">
      <c r="A62" s="7"/>
      <c r="B62" s="1"/>
      <c r="C62" s="1" t="s">
        <v>53</v>
      </c>
      <c r="D62" s="1"/>
      <c r="E62" s="1"/>
      <c r="F62" s="1"/>
      <c r="G62" s="1"/>
      <c r="H62" s="1"/>
      <c r="I62" s="8"/>
    </row>
    <row r="63" spans="1:9" ht="8.1" customHeight="1" x14ac:dyDescent="0.2">
      <c r="A63" s="7"/>
      <c r="B63" s="1"/>
      <c r="C63" s="1" t="s">
        <v>54</v>
      </c>
      <c r="D63" s="1"/>
      <c r="E63" s="1"/>
      <c r="F63" s="1"/>
      <c r="G63" s="1"/>
      <c r="H63" s="1"/>
      <c r="I63" s="8"/>
    </row>
    <row r="64" spans="1:9" ht="8.1" customHeight="1" x14ac:dyDescent="0.2">
      <c r="A64" s="7"/>
      <c r="B64" s="1"/>
      <c r="C64" s="1" t="s">
        <v>55</v>
      </c>
      <c r="D64" s="1"/>
      <c r="E64" s="1"/>
      <c r="F64" s="1"/>
      <c r="G64" s="19">
        <v>2711</v>
      </c>
      <c r="H64" s="1"/>
      <c r="I64" s="8"/>
    </row>
    <row r="65" spans="1:9" ht="8.1" customHeight="1" x14ac:dyDescent="0.2">
      <c r="A65" s="7"/>
      <c r="B65" s="1"/>
      <c r="C65" s="1"/>
      <c r="D65" s="1"/>
      <c r="E65" s="1"/>
      <c r="F65" s="1"/>
      <c r="G65" s="1"/>
      <c r="H65" s="1"/>
      <c r="I65" s="8"/>
    </row>
    <row r="66" spans="1:9" ht="8.1" customHeight="1" x14ac:dyDescent="0.2">
      <c r="A66" s="7"/>
      <c r="B66" s="14" t="s">
        <v>56</v>
      </c>
      <c r="C66" s="1" t="s">
        <v>57</v>
      </c>
      <c r="D66" s="1"/>
      <c r="E66" s="1"/>
      <c r="F66" s="1"/>
      <c r="G66" s="1"/>
      <c r="H66" s="1"/>
      <c r="I66" s="8"/>
    </row>
    <row r="67" spans="1:9" ht="8.1" customHeight="1" x14ac:dyDescent="0.2">
      <c r="A67" s="7"/>
      <c r="B67" s="1"/>
      <c r="C67" s="1" t="s">
        <v>58</v>
      </c>
      <c r="D67" s="1"/>
      <c r="E67" s="1"/>
      <c r="F67" s="1"/>
      <c r="G67" s="1"/>
      <c r="H67" s="1"/>
      <c r="I67" s="8"/>
    </row>
    <row r="68" spans="1:9" ht="8.1" customHeight="1" x14ac:dyDescent="0.2">
      <c r="A68" s="7"/>
      <c r="B68" s="1"/>
      <c r="C68" s="1"/>
      <c r="D68" s="1"/>
      <c r="E68" s="1"/>
      <c r="F68" s="1"/>
      <c r="G68" s="1"/>
      <c r="H68" s="1"/>
      <c r="I68" s="8"/>
    </row>
    <row r="69" spans="1:9" ht="8.1" customHeight="1" x14ac:dyDescent="0.2">
      <c r="A69" s="16" t="s">
        <v>59</v>
      </c>
      <c r="B69" s="1"/>
      <c r="C69" s="1" t="s">
        <v>60</v>
      </c>
      <c r="D69" s="1"/>
      <c r="E69" s="1"/>
      <c r="F69" s="1"/>
      <c r="G69" s="1"/>
      <c r="H69" s="1"/>
      <c r="I69" s="8"/>
    </row>
    <row r="70" spans="1:9" ht="8.1" customHeight="1" x14ac:dyDescent="0.2">
      <c r="A70" s="7"/>
      <c r="B70" s="1"/>
      <c r="C70" s="1" t="s">
        <v>61</v>
      </c>
      <c r="D70" s="1"/>
      <c r="E70" s="1"/>
      <c r="F70" s="1"/>
      <c r="G70" s="1"/>
      <c r="H70" s="1"/>
      <c r="I70" s="8"/>
    </row>
    <row r="71" spans="1:9" ht="8.1" customHeight="1" x14ac:dyDescent="0.2">
      <c r="A71" s="7"/>
      <c r="B71" s="1"/>
      <c r="C71" s="1" t="s">
        <v>62</v>
      </c>
      <c r="D71" s="1"/>
      <c r="E71" s="1"/>
      <c r="F71" s="1"/>
      <c r="G71" s="1"/>
      <c r="H71" s="1"/>
      <c r="I71" s="8"/>
    </row>
    <row r="72" spans="1:9" ht="8.1" customHeight="1" x14ac:dyDescent="0.2">
      <c r="A72" s="7"/>
      <c r="B72" s="1"/>
      <c r="C72" s="1" t="s">
        <v>63</v>
      </c>
      <c r="D72" s="1"/>
      <c r="E72" s="1"/>
      <c r="F72" s="1"/>
      <c r="G72" s="22">
        <v>0</v>
      </c>
      <c r="H72" s="1"/>
      <c r="I72" s="8"/>
    </row>
    <row r="73" spans="1:9" ht="8.1" customHeight="1" x14ac:dyDescent="0.2">
      <c r="A73" s="7"/>
      <c r="B73" s="1"/>
      <c r="C73" s="1"/>
      <c r="D73" s="1"/>
      <c r="E73" s="1"/>
      <c r="F73" s="1"/>
      <c r="G73" s="1"/>
      <c r="H73" s="1"/>
      <c r="I73" s="8"/>
    </row>
    <row r="74" spans="1:9" ht="8.1" customHeight="1" x14ac:dyDescent="0.2">
      <c r="A74" s="7"/>
      <c r="B74" s="1"/>
      <c r="C74" s="1"/>
      <c r="D74" s="1"/>
      <c r="E74" s="1"/>
      <c r="F74" s="1"/>
      <c r="G74" s="1"/>
      <c r="H74" s="1"/>
      <c r="I74" s="8"/>
    </row>
    <row r="75" spans="1:9" ht="8.1" customHeight="1" x14ac:dyDescent="0.2">
      <c r="A75" s="7"/>
      <c r="B75" s="14" t="s">
        <v>64</v>
      </c>
      <c r="C75" s="1" t="s">
        <v>65</v>
      </c>
      <c r="D75" s="1"/>
      <c r="E75" s="15"/>
      <c r="F75" s="1"/>
      <c r="G75" s="15"/>
      <c r="H75" s="1"/>
      <c r="I75" s="8"/>
    </row>
    <row r="76" spans="1:9" ht="8.1" customHeight="1" x14ac:dyDescent="0.2">
      <c r="A76" s="7"/>
      <c r="B76" s="1"/>
      <c r="C76" s="1"/>
      <c r="D76" s="1"/>
      <c r="E76" s="15"/>
      <c r="F76" s="1"/>
      <c r="G76" s="15"/>
      <c r="H76" s="1"/>
      <c r="I76" s="8"/>
    </row>
    <row r="77" spans="1:9" ht="8.1" customHeight="1" x14ac:dyDescent="0.2">
      <c r="A77" s="16" t="s">
        <v>66</v>
      </c>
      <c r="B77" s="1"/>
      <c r="C77" s="1" t="s">
        <v>67</v>
      </c>
      <c r="D77" s="1"/>
      <c r="E77" s="15"/>
      <c r="F77" s="1"/>
      <c r="G77" s="15"/>
      <c r="H77" s="1"/>
      <c r="I77" s="8"/>
    </row>
    <row r="78" spans="1:9" ht="8.1" customHeight="1" x14ac:dyDescent="0.2">
      <c r="A78" s="7"/>
      <c r="B78" s="1"/>
      <c r="C78" s="1"/>
      <c r="D78" s="1"/>
      <c r="E78" s="15"/>
      <c r="F78" s="1"/>
      <c r="G78" s="15"/>
      <c r="H78" s="1"/>
      <c r="I78" s="8"/>
    </row>
    <row r="79" spans="1:9" ht="8.1" customHeight="1" x14ac:dyDescent="0.2">
      <c r="A79" s="7"/>
      <c r="B79" s="1"/>
      <c r="C79" s="1" t="s">
        <v>68</v>
      </c>
      <c r="D79" s="1"/>
      <c r="E79" s="15"/>
      <c r="F79" s="1"/>
      <c r="G79" s="17">
        <f>G64</f>
        <v>2711</v>
      </c>
      <c r="H79" s="1"/>
      <c r="I79" s="8"/>
    </row>
    <row r="80" spans="1:9" ht="8.1" customHeight="1" x14ac:dyDescent="0.2">
      <c r="A80" s="7"/>
      <c r="B80" s="1"/>
      <c r="C80" s="1"/>
      <c r="D80" s="1"/>
      <c r="E80" s="1"/>
      <c r="F80" s="1"/>
      <c r="G80" s="1"/>
      <c r="H80" s="1"/>
      <c r="I80" s="8"/>
    </row>
    <row r="81" spans="1:9" ht="8.1" customHeight="1" x14ac:dyDescent="0.2">
      <c r="A81" s="7"/>
      <c r="B81" s="18" t="s">
        <v>30</v>
      </c>
      <c r="C81" s="1" t="s">
        <v>69</v>
      </c>
      <c r="D81" s="1"/>
      <c r="E81" s="1"/>
      <c r="F81" s="1"/>
      <c r="G81" s="17">
        <f>G72</f>
        <v>0</v>
      </c>
      <c r="H81" s="1"/>
      <c r="I81" s="8"/>
    </row>
    <row r="82" spans="1:9" ht="8.1" customHeight="1" x14ac:dyDescent="0.2">
      <c r="A82" s="7"/>
      <c r="B82" s="1"/>
      <c r="C82" s="1"/>
      <c r="D82" s="1"/>
      <c r="E82" s="1"/>
      <c r="F82" s="1"/>
      <c r="G82" s="1"/>
      <c r="H82" s="1"/>
      <c r="I82" s="8"/>
    </row>
    <row r="83" spans="1:9" ht="8.1" customHeight="1" x14ac:dyDescent="0.2">
      <c r="A83" s="7"/>
      <c r="B83" s="18" t="s">
        <v>24</v>
      </c>
      <c r="C83" s="1" t="s">
        <v>70</v>
      </c>
      <c r="D83" s="1"/>
      <c r="E83" s="1"/>
      <c r="F83" s="1"/>
      <c r="G83" s="17">
        <f>G79+G81</f>
        <v>2711</v>
      </c>
      <c r="H83" s="1"/>
      <c r="I83" s="8"/>
    </row>
    <row r="84" spans="1:9" ht="8.1" customHeight="1" x14ac:dyDescent="0.2">
      <c r="A84" s="7"/>
      <c r="B84" s="1"/>
      <c r="C84" s="1"/>
      <c r="D84" s="1"/>
      <c r="E84" s="1"/>
      <c r="F84" s="1"/>
      <c r="G84" s="1"/>
      <c r="H84" s="1"/>
      <c r="I84" s="8"/>
    </row>
    <row r="85" spans="1:9" ht="8.1" customHeight="1" x14ac:dyDescent="0.2">
      <c r="A85" s="7"/>
      <c r="B85" s="1"/>
      <c r="C85" s="1"/>
      <c r="D85" s="1"/>
      <c r="E85" s="1"/>
      <c r="F85" s="1"/>
      <c r="G85" s="1"/>
      <c r="H85" s="1"/>
      <c r="I85" s="8"/>
    </row>
    <row r="86" spans="1:9" ht="8.1" customHeight="1" x14ac:dyDescent="0.2">
      <c r="A86" s="7"/>
      <c r="B86" s="1"/>
      <c r="C86" s="1"/>
      <c r="D86" s="1"/>
      <c r="E86" s="1"/>
      <c r="F86" s="1"/>
      <c r="G86" s="1"/>
      <c r="H86" s="1"/>
      <c r="I86" s="8"/>
    </row>
    <row r="87" spans="1:9" ht="8.1" customHeight="1" thickBot="1" x14ac:dyDescent="0.25">
      <c r="A87" s="23"/>
      <c r="B87" s="24"/>
      <c r="C87" s="24"/>
      <c r="D87" s="24"/>
      <c r="E87" s="24"/>
      <c r="F87" s="24"/>
      <c r="G87" s="24"/>
      <c r="H87" s="24"/>
      <c r="I87" s="25"/>
    </row>
    <row r="88" spans="1:9" ht="8.1" customHeight="1" thickTop="1" x14ac:dyDescent="0.2">
      <c r="A88" s="1"/>
      <c r="B88" s="1"/>
      <c r="C88" s="1"/>
      <c r="D88" s="1"/>
      <c r="E88" s="1"/>
      <c r="F88" s="1"/>
      <c r="G88" s="1"/>
      <c r="H88" s="1"/>
      <c r="I88" s="1"/>
    </row>
  </sheetData>
  <printOptions horizontalCentered="1"/>
  <pageMargins left="0.25" right="0.25" top="0" bottom="0.25" header="0" footer="0"/>
  <pageSetup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tabSelected="1" showOutlineSymbols="0" topLeftCell="A16" zoomScaleNormal="100" workbookViewId="0">
      <selection activeCell="G76" sqref="G76"/>
    </sheetView>
  </sheetViews>
  <sheetFormatPr defaultColWidth="11.44140625" defaultRowHeight="15" x14ac:dyDescent="0.2"/>
  <cols>
    <col min="1" max="1" width="2.6640625" style="3" customWidth="1"/>
    <col min="2" max="2" width="4.6640625" style="3" customWidth="1"/>
    <col min="3" max="3" width="32.109375" style="3" customWidth="1"/>
    <col min="4" max="4" width="17.6640625" style="3" customWidth="1"/>
    <col min="5" max="5" width="6.6640625" style="3" customWidth="1"/>
    <col min="6" max="6" width="1.6640625" style="3" customWidth="1"/>
    <col min="7" max="7" width="6.6640625" style="3" customWidth="1"/>
    <col min="8" max="8" width="1.6640625" style="3" customWidth="1"/>
    <col min="9" max="9" width="2.6640625" style="3" customWidth="1"/>
    <col min="10" max="10" width="2.44140625" style="3" customWidth="1"/>
    <col min="11" max="16384" width="11.44140625" style="3"/>
  </cols>
  <sheetData>
    <row r="1" spans="1:10" ht="14.1" customHeight="1" thickBot="1" x14ac:dyDescent="0.25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 t="s">
        <v>2</v>
      </c>
      <c r="J1" s="1"/>
    </row>
    <row r="2" spans="1:10" ht="3" customHeight="1" thickTop="1" x14ac:dyDescent="0.2">
      <c r="A2" s="27"/>
      <c r="B2" s="5"/>
      <c r="C2" s="5"/>
      <c r="D2" s="5"/>
      <c r="E2" s="5"/>
      <c r="F2" s="5"/>
      <c r="G2" s="5"/>
      <c r="H2" s="5"/>
      <c r="I2" s="6"/>
      <c r="J2" s="13"/>
    </row>
    <row r="3" spans="1:10" ht="5.0999999999999996" customHeight="1" x14ac:dyDescent="0.2">
      <c r="A3" s="28"/>
      <c r="B3" s="1"/>
      <c r="C3" s="1"/>
      <c r="D3" s="1"/>
      <c r="E3" s="1"/>
      <c r="F3" s="1"/>
      <c r="G3" s="1"/>
      <c r="H3" s="1"/>
      <c r="I3" s="8"/>
      <c r="J3" s="13"/>
    </row>
    <row r="4" spans="1:10" ht="14.1" customHeight="1" x14ac:dyDescent="0.2">
      <c r="A4" s="29"/>
      <c r="B4" s="10" t="s">
        <v>71</v>
      </c>
      <c r="C4" s="11"/>
      <c r="D4" s="11"/>
      <c r="E4" s="11"/>
      <c r="F4" s="11"/>
      <c r="G4" s="11"/>
      <c r="H4" s="11"/>
      <c r="I4" s="8"/>
      <c r="J4" s="12"/>
    </row>
    <row r="5" spans="1:10" ht="9.9499999999999993" customHeight="1" x14ac:dyDescent="0.2">
      <c r="A5" s="29"/>
      <c r="B5" s="11" t="s">
        <v>5</v>
      </c>
      <c r="C5" s="11"/>
      <c r="D5" s="11"/>
      <c r="E5" s="11"/>
      <c r="F5" s="11"/>
      <c r="G5" s="11"/>
      <c r="H5" s="11"/>
      <c r="I5" s="8"/>
      <c r="J5" s="12"/>
    </row>
    <row r="6" spans="1:10" ht="12.95" customHeight="1" x14ac:dyDescent="0.2">
      <c r="A6" s="28"/>
      <c r="B6" s="1"/>
      <c r="C6" s="1"/>
      <c r="D6" s="1"/>
      <c r="E6" s="1"/>
      <c r="F6" s="1"/>
      <c r="G6" s="1"/>
      <c r="H6" s="1"/>
      <c r="I6" s="8"/>
      <c r="J6" s="13"/>
    </row>
    <row r="7" spans="1:10" ht="12" customHeight="1" x14ac:dyDescent="0.2">
      <c r="A7" s="28"/>
      <c r="B7" s="30"/>
      <c r="C7" s="31"/>
      <c r="D7" s="32"/>
      <c r="E7" s="33"/>
      <c r="F7" s="32"/>
      <c r="G7" s="33"/>
      <c r="H7" s="32"/>
      <c r="I7" s="8"/>
      <c r="J7" s="13"/>
    </row>
    <row r="8" spans="1:10" ht="8.1" customHeight="1" x14ac:dyDescent="0.2">
      <c r="A8" s="28"/>
      <c r="B8" s="34"/>
      <c r="C8" s="1"/>
      <c r="D8" s="35"/>
      <c r="E8" s="1" t="s">
        <v>2</v>
      </c>
      <c r="F8" s="35"/>
      <c r="G8" s="2"/>
      <c r="H8" s="35"/>
      <c r="I8" s="8"/>
      <c r="J8" s="13"/>
    </row>
    <row r="9" spans="1:10" ht="8.1" customHeight="1" x14ac:dyDescent="0.2">
      <c r="A9" s="28"/>
      <c r="B9" s="36" t="s">
        <v>72</v>
      </c>
      <c r="C9" s="1"/>
      <c r="D9" s="35"/>
      <c r="E9" s="14" t="s">
        <v>73</v>
      </c>
      <c r="F9" s="35"/>
      <c r="G9" s="14" t="s">
        <v>74</v>
      </c>
      <c r="H9" s="35"/>
      <c r="I9" s="8"/>
      <c r="J9" s="13"/>
    </row>
    <row r="10" spans="1:10" ht="11.1" customHeight="1" x14ac:dyDescent="0.2">
      <c r="A10" s="28"/>
      <c r="B10" s="36" t="s">
        <v>75</v>
      </c>
      <c r="C10" s="14" t="s">
        <v>76</v>
      </c>
      <c r="D10" s="35"/>
      <c r="E10" s="14" t="s">
        <v>77</v>
      </c>
      <c r="F10" s="35"/>
      <c r="G10" s="14" t="s">
        <v>78</v>
      </c>
      <c r="H10" s="35"/>
      <c r="I10" s="8"/>
      <c r="J10" s="13"/>
    </row>
    <row r="11" spans="1:10" ht="12" customHeight="1" x14ac:dyDescent="0.2">
      <c r="A11" s="28"/>
      <c r="B11" s="34"/>
      <c r="C11" s="14" t="s">
        <v>79</v>
      </c>
      <c r="D11" s="35"/>
      <c r="E11" s="14" t="s">
        <v>80</v>
      </c>
      <c r="F11" s="35"/>
      <c r="G11" s="14" t="s">
        <v>81</v>
      </c>
      <c r="H11" s="35"/>
      <c r="I11" s="8"/>
      <c r="J11" s="13"/>
    </row>
    <row r="12" spans="1:10" ht="3" customHeight="1" x14ac:dyDescent="0.2">
      <c r="A12" s="28"/>
      <c r="B12" s="37"/>
      <c r="C12" s="22"/>
      <c r="D12" s="38"/>
      <c r="E12" s="22"/>
      <c r="F12" s="38"/>
      <c r="G12" s="22"/>
      <c r="H12" s="38"/>
      <c r="I12" s="8"/>
      <c r="J12" s="13"/>
    </row>
    <row r="13" spans="1:10" ht="9.9499999999999993" customHeight="1" x14ac:dyDescent="0.2">
      <c r="A13" s="28"/>
      <c r="B13" s="34"/>
      <c r="C13" s="1" t="s">
        <v>82</v>
      </c>
      <c r="D13" s="35"/>
      <c r="E13" s="15"/>
      <c r="F13" s="35"/>
      <c r="G13" s="15"/>
      <c r="H13" s="35"/>
      <c r="I13" s="8"/>
      <c r="J13" s="13"/>
    </row>
    <row r="14" spans="1:10" ht="9.9499999999999993" customHeight="1" x14ac:dyDescent="0.2">
      <c r="A14" s="28"/>
      <c r="B14" s="34"/>
      <c r="C14" s="1"/>
      <c r="D14" s="35"/>
      <c r="E14" s="15"/>
      <c r="F14" s="35"/>
      <c r="G14" s="15"/>
      <c r="H14" s="35"/>
      <c r="I14" s="8"/>
      <c r="J14" s="13"/>
    </row>
    <row r="15" spans="1:10" ht="9.9499999999999993" customHeight="1" x14ac:dyDescent="0.2">
      <c r="A15" s="28"/>
      <c r="B15" s="39" t="s">
        <v>83</v>
      </c>
      <c r="C15" s="22" t="s">
        <v>84</v>
      </c>
      <c r="D15" s="38"/>
      <c r="E15" s="15"/>
      <c r="F15" s="35"/>
      <c r="G15" s="17">
        <v>762656</v>
      </c>
      <c r="H15" s="38"/>
      <c r="I15" s="8"/>
      <c r="J15" s="13"/>
    </row>
    <row r="16" spans="1:10" ht="9.9499999999999993" customHeight="1" x14ac:dyDescent="0.2">
      <c r="A16" s="28"/>
      <c r="B16" s="39" t="s">
        <v>85</v>
      </c>
      <c r="C16" s="22" t="s">
        <v>86</v>
      </c>
      <c r="D16" s="38"/>
      <c r="E16" s="15"/>
      <c r="F16" s="35"/>
      <c r="G16" s="17">
        <f>'SCH250YEAR2017-COMBINED'!G42</f>
        <v>7</v>
      </c>
      <c r="H16" s="38"/>
      <c r="I16" s="8"/>
      <c r="J16" s="13"/>
    </row>
    <row r="17" spans="1:10" ht="9.9499999999999993" customHeight="1" x14ac:dyDescent="0.2">
      <c r="A17" s="28"/>
      <c r="B17" s="39" t="s">
        <v>87</v>
      </c>
      <c r="C17" s="22" t="s">
        <v>88</v>
      </c>
      <c r="D17" s="38"/>
      <c r="E17" s="40" t="s">
        <v>89</v>
      </c>
      <c r="F17" s="35"/>
      <c r="G17" s="17">
        <f>'SCH250YEAR2017-COMBINED'!G64</f>
        <v>2711</v>
      </c>
      <c r="H17" s="38"/>
      <c r="I17" s="8"/>
      <c r="J17" s="13"/>
    </row>
    <row r="18" spans="1:10" ht="9.9499999999999993" customHeight="1" x14ac:dyDescent="0.2">
      <c r="A18" s="28"/>
      <c r="B18" s="39" t="s">
        <v>90</v>
      </c>
      <c r="C18" s="22" t="s">
        <v>91</v>
      </c>
      <c r="D18" s="38"/>
      <c r="E18" s="15"/>
      <c r="F18" s="35"/>
      <c r="G18" s="17">
        <v>1162</v>
      </c>
      <c r="H18" s="38"/>
      <c r="I18" s="8"/>
      <c r="J18" s="13"/>
    </row>
    <row r="19" spans="1:10" ht="9.9499999999999993" customHeight="1" thickBot="1" x14ac:dyDescent="0.25">
      <c r="A19" s="28"/>
      <c r="B19" s="41" t="s">
        <v>92</v>
      </c>
      <c r="C19" s="42" t="s">
        <v>93</v>
      </c>
      <c r="D19" s="43"/>
      <c r="E19" s="44"/>
      <c r="F19" s="43"/>
      <c r="G19" s="44">
        <f>SUM(G15:G18)</f>
        <v>766536</v>
      </c>
      <c r="H19" s="43"/>
      <c r="I19" s="8"/>
      <c r="J19" s="13"/>
    </row>
    <row r="20" spans="1:10" ht="9.9499999999999993" customHeight="1" thickTop="1" x14ac:dyDescent="0.2">
      <c r="A20" s="28"/>
      <c r="B20" s="34"/>
      <c r="C20" s="1" t="s">
        <v>94</v>
      </c>
      <c r="D20" s="35"/>
      <c r="E20" s="15"/>
      <c r="F20" s="35"/>
      <c r="G20" s="15"/>
      <c r="H20" s="35"/>
      <c r="I20" s="8"/>
      <c r="J20" s="13"/>
    </row>
    <row r="21" spans="1:10" ht="9.9499999999999993" customHeight="1" x14ac:dyDescent="0.2">
      <c r="A21" s="28"/>
      <c r="B21" s="34"/>
      <c r="C21" s="1"/>
      <c r="D21" s="35"/>
      <c r="E21" s="15"/>
      <c r="F21" s="35"/>
      <c r="G21" s="15"/>
      <c r="H21" s="35"/>
      <c r="I21" s="8"/>
      <c r="J21" s="13"/>
    </row>
    <row r="22" spans="1:10" ht="9.9499999999999993" customHeight="1" x14ac:dyDescent="0.2">
      <c r="A22" s="28"/>
      <c r="B22" s="39" t="s">
        <v>95</v>
      </c>
      <c r="C22" s="22" t="s">
        <v>96</v>
      </c>
      <c r="D22" s="38"/>
      <c r="E22" s="17">
        <v>4155337</v>
      </c>
      <c r="F22" s="38"/>
      <c r="G22" s="17">
        <v>4296271</v>
      </c>
      <c r="H22" s="38"/>
      <c r="I22" s="8"/>
      <c r="J22" s="13"/>
    </row>
    <row r="23" spans="1:10" ht="9.9499999999999993" customHeight="1" x14ac:dyDescent="0.2">
      <c r="A23" s="28"/>
      <c r="B23" s="39" t="s">
        <v>97</v>
      </c>
      <c r="C23" s="22" t="s">
        <v>98</v>
      </c>
      <c r="D23" s="38"/>
      <c r="E23" s="17">
        <v>10374</v>
      </c>
      <c r="F23" s="38"/>
      <c r="G23" s="17">
        <v>4684</v>
      </c>
      <c r="H23" s="38"/>
      <c r="I23" s="8"/>
      <c r="J23" s="13"/>
    </row>
    <row r="24" spans="1:10" ht="9.9499999999999993" customHeight="1" x14ac:dyDescent="0.2">
      <c r="A24" s="28"/>
      <c r="B24" s="39" t="s">
        <v>99</v>
      </c>
      <c r="C24" s="22" t="s">
        <v>100</v>
      </c>
      <c r="D24" s="38"/>
      <c r="E24" s="17">
        <v>1135</v>
      </c>
      <c r="F24" s="38"/>
      <c r="G24" s="17">
        <v>1135</v>
      </c>
      <c r="H24" s="38"/>
      <c r="I24" s="8"/>
      <c r="J24" s="13"/>
    </row>
    <row r="25" spans="1:10" ht="9.9499999999999993" customHeight="1" x14ac:dyDescent="0.2">
      <c r="A25" s="28"/>
      <c r="B25" s="39" t="s">
        <v>101</v>
      </c>
      <c r="C25" s="22" t="s">
        <v>102</v>
      </c>
      <c r="D25" s="38"/>
      <c r="E25" s="17">
        <v>0</v>
      </c>
      <c r="F25" s="38"/>
      <c r="G25" s="17">
        <v>0</v>
      </c>
      <c r="H25" s="38"/>
      <c r="I25" s="8"/>
      <c r="J25" s="13"/>
    </row>
    <row r="26" spans="1:10" ht="9.9499999999999993" customHeight="1" x14ac:dyDescent="0.2">
      <c r="A26" s="28"/>
      <c r="B26" s="39" t="s">
        <v>103</v>
      </c>
      <c r="C26" s="22" t="s">
        <v>104</v>
      </c>
      <c r="D26" s="38"/>
      <c r="E26" s="17">
        <v>60780</v>
      </c>
      <c r="F26" s="38"/>
      <c r="G26" s="17">
        <v>63320</v>
      </c>
      <c r="H26" s="38"/>
      <c r="I26" s="8"/>
      <c r="J26" s="13"/>
    </row>
    <row r="27" spans="1:10" ht="9.9499999999999993" customHeight="1" x14ac:dyDescent="0.2">
      <c r="A27" s="28"/>
      <c r="B27" s="39" t="s">
        <v>105</v>
      </c>
      <c r="C27" s="22" t="s">
        <v>106</v>
      </c>
      <c r="D27" s="38"/>
      <c r="E27" s="17">
        <f>+E22-E23-E24+E25+E26</f>
        <v>4204608</v>
      </c>
      <c r="F27" s="38"/>
      <c r="G27" s="17">
        <f>+G22-G23-G24+G25+G26</f>
        <v>4353772</v>
      </c>
      <c r="H27" s="38"/>
      <c r="I27" s="8"/>
      <c r="J27" s="13"/>
    </row>
    <row r="28" spans="1:10" ht="9.9499999999999993" customHeight="1" x14ac:dyDescent="0.2">
      <c r="A28" s="28"/>
      <c r="B28" s="39" t="s">
        <v>107</v>
      </c>
      <c r="C28" s="22" t="s">
        <v>108</v>
      </c>
      <c r="D28" s="38"/>
      <c r="E28" s="17">
        <v>1247656</v>
      </c>
      <c r="F28" s="38"/>
      <c r="G28" s="17">
        <v>896141</v>
      </c>
      <c r="H28" s="38"/>
      <c r="I28" s="8"/>
      <c r="J28" s="13"/>
    </row>
    <row r="29" spans="1:10" ht="9.9499999999999993" customHeight="1" x14ac:dyDescent="0.2">
      <c r="A29" s="28"/>
      <c r="B29" s="39" t="s">
        <v>109</v>
      </c>
      <c r="C29" s="22" t="s">
        <v>110</v>
      </c>
      <c r="D29" s="38"/>
      <c r="E29" s="17">
        <f>E27-E28</f>
        <v>2956952</v>
      </c>
      <c r="F29" s="38"/>
      <c r="G29" s="17">
        <f>G27-G28</f>
        <v>3457631</v>
      </c>
      <c r="H29" s="38"/>
      <c r="I29" s="8"/>
      <c r="J29" s="13"/>
    </row>
    <row r="30" spans="1:10" ht="9.9499999999999993" customHeight="1" x14ac:dyDescent="0.2">
      <c r="A30" s="28"/>
      <c r="B30" s="1"/>
      <c r="C30" s="1"/>
      <c r="D30" s="1"/>
      <c r="E30" s="15"/>
      <c r="F30" s="1"/>
      <c r="G30" s="15"/>
      <c r="H30" s="1"/>
      <c r="I30" s="8"/>
      <c r="J30" s="13"/>
    </row>
    <row r="31" spans="1:10" ht="9.9499999999999993" customHeight="1" x14ac:dyDescent="0.2">
      <c r="A31" s="28"/>
      <c r="B31" s="1" t="s">
        <v>111</v>
      </c>
      <c r="D31" s="1"/>
      <c r="E31" s="15"/>
      <c r="F31" s="1"/>
      <c r="G31" s="15"/>
      <c r="H31" s="1"/>
      <c r="I31" s="8"/>
      <c r="J31" s="13"/>
    </row>
    <row r="32" spans="1:10" ht="9.9499999999999993" customHeight="1" x14ac:dyDescent="0.2">
      <c r="A32" s="28"/>
      <c r="B32" s="1" t="s">
        <v>112</v>
      </c>
      <c r="D32" s="1"/>
      <c r="E32" s="15"/>
      <c r="F32" s="1"/>
      <c r="G32" s="15"/>
      <c r="H32" s="1"/>
      <c r="I32" s="8"/>
      <c r="J32" s="13"/>
    </row>
    <row r="33" spans="1:10" ht="9.9499999999999993" customHeight="1" x14ac:dyDescent="0.2">
      <c r="A33" s="28"/>
      <c r="B33" s="1"/>
      <c r="C33" s="1"/>
      <c r="D33" s="1"/>
      <c r="E33" s="15"/>
      <c r="F33" s="1"/>
      <c r="G33" s="15"/>
      <c r="H33" s="1"/>
      <c r="I33" s="8"/>
      <c r="J33" s="13"/>
    </row>
    <row r="34" spans="1:10" ht="9.9499999999999993" customHeight="1" x14ac:dyDescent="0.2">
      <c r="A34" s="28"/>
      <c r="B34" s="45"/>
      <c r="C34" s="46" t="s">
        <v>113</v>
      </c>
      <c r="D34" s="47" t="s">
        <v>114</v>
      </c>
      <c r="E34" s="48"/>
      <c r="F34" s="47"/>
      <c r="G34" s="48"/>
      <c r="H34" s="46"/>
      <c r="I34" s="8"/>
      <c r="J34" s="13"/>
    </row>
    <row r="35" spans="1:10" ht="9.9499999999999993" customHeight="1" x14ac:dyDescent="0.2">
      <c r="A35" s="28"/>
      <c r="B35" s="49"/>
      <c r="C35" s="35"/>
      <c r="D35" s="1"/>
      <c r="E35" s="15"/>
      <c r="F35" s="1"/>
      <c r="G35" s="15"/>
      <c r="H35" s="35"/>
      <c r="I35" s="8"/>
      <c r="J35" s="13"/>
    </row>
    <row r="36" spans="1:10" ht="9.9499999999999993" customHeight="1" x14ac:dyDescent="0.2">
      <c r="A36" s="28"/>
      <c r="B36" s="49"/>
      <c r="C36" s="35" t="s">
        <v>115</v>
      </c>
      <c r="D36" s="1" t="s">
        <v>116</v>
      </c>
      <c r="E36" s="15"/>
      <c r="F36" s="1"/>
      <c r="G36" s="15"/>
      <c r="H36" s="35"/>
      <c r="I36" s="8"/>
      <c r="J36" s="13"/>
    </row>
    <row r="37" spans="1:10" ht="9.9499999999999993" customHeight="1" x14ac:dyDescent="0.2">
      <c r="A37" s="28"/>
      <c r="B37" s="49"/>
      <c r="C37" s="35" t="s">
        <v>117</v>
      </c>
      <c r="D37" s="1" t="s">
        <v>118</v>
      </c>
      <c r="E37" s="15"/>
      <c r="F37" s="1"/>
      <c r="G37" s="15"/>
      <c r="H37" s="35"/>
      <c r="I37" s="8"/>
      <c r="J37" s="13"/>
    </row>
    <row r="38" spans="1:10" ht="9.9499999999999993" customHeight="1" x14ac:dyDescent="0.2">
      <c r="A38" s="28"/>
      <c r="B38" s="49"/>
      <c r="C38" s="35" t="s">
        <v>119</v>
      </c>
      <c r="D38" s="1" t="s">
        <v>116</v>
      </c>
      <c r="E38" s="15"/>
      <c r="F38" s="1"/>
      <c r="G38" s="15"/>
      <c r="H38" s="35"/>
      <c r="I38" s="8"/>
      <c r="J38" s="13"/>
    </row>
    <row r="39" spans="1:10" ht="9.9499999999999993" customHeight="1" x14ac:dyDescent="0.2">
      <c r="A39" s="28"/>
      <c r="B39" s="49"/>
      <c r="C39" s="35" t="s">
        <v>34</v>
      </c>
      <c r="D39" s="1" t="s">
        <v>118</v>
      </c>
      <c r="E39" s="15"/>
      <c r="F39" s="1"/>
      <c r="G39" s="15"/>
      <c r="H39" s="35"/>
      <c r="I39" s="8"/>
      <c r="J39" s="13"/>
    </row>
    <row r="40" spans="1:10" ht="9.9499999999999993" customHeight="1" x14ac:dyDescent="0.2">
      <c r="A40" s="28"/>
      <c r="B40" s="49"/>
      <c r="C40" s="35" t="s">
        <v>120</v>
      </c>
      <c r="D40" s="1" t="s">
        <v>118</v>
      </c>
      <c r="E40" s="1"/>
      <c r="F40" s="1"/>
      <c r="G40" s="1"/>
      <c r="H40" s="35"/>
      <c r="I40" s="8"/>
      <c r="J40" s="13"/>
    </row>
    <row r="41" spans="1:10" ht="9.9499999999999993" customHeight="1" x14ac:dyDescent="0.2">
      <c r="A41" s="28"/>
      <c r="B41" s="49"/>
      <c r="C41" s="35" t="s">
        <v>121</v>
      </c>
      <c r="D41" s="1" t="s">
        <v>122</v>
      </c>
      <c r="E41" s="1"/>
      <c r="F41" s="1"/>
      <c r="G41" s="1"/>
      <c r="H41" s="35"/>
      <c r="I41" s="8"/>
      <c r="J41" s="13"/>
    </row>
    <row r="42" spans="1:10" ht="9.9499999999999993" customHeight="1" x14ac:dyDescent="0.2">
      <c r="A42" s="28"/>
      <c r="B42" s="49"/>
      <c r="C42" s="35" t="s">
        <v>123</v>
      </c>
      <c r="D42" s="1" t="s">
        <v>118</v>
      </c>
      <c r="E42" s="1"/>
      <c r="F42" s="1"/>
      <c r="G42" s="1"/>
      <c r="H42" s="35"/>
      <c r="I42" s="8"/>
      <c r="J42" s="13"/>
    </row>
    <row r="43" spans="1:10" ht="9.9499999999999993" customHeight="1" x14ac:dyDescent="0.2">
      <c r="A43" s="28"/>
      <c r="B43" s="49"/>
      <c r="C43" s="35" t="s">
        <v>124</v>
      </c>
      <c r="D43" s="1" t="s">
        <v>118</v>
      </c>
      <c r="E43" s="1"/>
      <c r="F43" s="1"/>
      <c r="G43" s="1"/>
      <c r="H43" s="35"/>
      <c r="I43" s="8"/>
      <c r="J43" s="13"/>
    </row>
    <row r="44" spans="1:10" ht="9.9499999999999993" customHeight="1" x14ac:dyDescent="0.2">
      <c r="A44" s="28"/>
      <c r="B44" s="49"/>
      <c r="C44" s="35" t="s">
        <v>125</v>
      </c>
      <c r="D44" s="1" t="s">
        <v>126</v>
      </c>
      <c r="E44" s="1"/>
      <c r="F44" s="1"/>
      <c r="G44" s="1"/>
      <c r="H44" s="35"/>
      <c r="I44" s="8"/>
      <c r="J44" s="13"/>
    </row>
    <row r="45" spans="1:10" ht="9.9499999999999993" customHeight="1" x14ac:dyDescent="0.2">
      <c r="A45" s="28"/>
      <c r="B45" s="49"/>
      <c r="C45" s="35" t="s">
        <v>127</v>
      </c>
      <c r="D45" s="1" t="s">
        <v>126</v>
      </c>
      <c r="E45" s="1"/>
      <c r="F45" s="1"/>
      <c r="G45" s="1"/>
      <c r="H45" s="35"/>
      <c r="I45" s="8"/>
      <c r="J45" s="13"/>
    </row>
    <row r="46" spans="1:10" ht="9.9499999999999993" customHeight="1" x14ac:dyDescent="0.2">
      <c r="A46" s="28"/>
      <c r="B46" s="49"/>
      <c r="C46" s="35" t="s">
        <v>128</v>
      </c>
      <c r="D46" s="1" t="s">
        <v>126</v>
      </c>
      <c r="E46" s="1"/>
      <c r="F46" s="1"/>
      <c r="G46" s="1"/>
      <c r="H46" s="35"/>
      <c r="I46" s="8"/>
      <c r="J46" s="13"/>
    </row>
    <row r="47" spans="1:10" ht="9.9499999999999993" customHeight="1" x14ac:dyDescent="0.2">
      <c r="A47" s="28"/>
      <c r="B47" s="49"/>
      <c r="C47" s="35" t="s">
        <v>129</v>
      </c>
      <c r="D47" s="1" t="s">
        <v>116</v>
      </c>
      <c r="E47" s="1"/>
      <c r="F47" s="1"/>
      <c r="G47" s="1"/>
      <c r="H47" s="35"/>
      <c r="I47" s="8"/>
      <c r="J47" s="13"/>
    </row>
    <row r="48" spans="1:10" ht="9.9499999999999993" customHeight="1" x14ac:dyDescent="0.2">
      <c r="A48" s="28"/>
      <c r="B48" s="49"/>
      <c r="C48" s="35" t="s">
        <v>130</v>
      </c>
      <c r="D48" s="1" t="s">
        <v>116</v>
      </c>
      <c r="E48" s="1"/>
      <c r="F48" s="1"/>
      <c r="G48" s="1"/>
      <c r="H48" s="35"/>
      <c r="I48" s="8"/>
      <c r="J48" s="13"/>
    </row>
    <row r="49" spans="1:10" ht="9.9499999999999993" customHeight="1" x14ac:dyDescent="0.2">
      <c r="A49" s="28"/>
      <c r="B49" s="49"/>
      <c r="C49" s="35" t="s">
        <v>131</v>
      </c>
      <c r="D49" s="1" t="s">
        <v>116</v>
      </c>
      <c r="E49" s="1"/>
      <c r="F49" s="1"/>
      <c r="G49" s="1"/>
      <c r="H49" s="35"/>
      <c r="I49" s="8"/>
      <c r="J49" s="13"/>
    </row>
    <row r="50" spans="1:10" ht="9.9499999999999993" customHeight="1" x14ac:dyDescent="0.2">
      <c r="A50" s="28"/>
      <c r="B50" s="49"/>
      <c r="C50" s="35" t="s">
        <v>132</v>
      </c>
      <c r="D50" s="1" t="s">
        <v>116</v>
      </c>
      <c r="E50" s="1"/>
      <c r="F50" s="1"/>
      <c r="G50" s="1"/>
      <c r="H50" s="35"/>
      <c r="I50" s="8"/>
      <c r="J50" s="13"/>
    </row>
    <row r="51" spans="1:10" ht="9.9499999999999993" customHeight="1" x14ac:dyDescent="0.2">
      <c r="A51" s="28"/>
      <c r="B51" s="49"/>
      <c r="C51" s="35"/>
      <c r="D51" s="26"/>
      <c r="E51" s="1"/>
      <c r="F51" s="1"/>
      <c r="G51" s="1"/>
      <c r="H51" s="35"/>
      <c r="I51" s="8"/>
      <c r="J51" s="13"/>
    </row>
    <row r="52" spans="1:10" ht="9.9499999999999993" customHeight="1" x14ac:dyDescent="0.2">
      <c r="A52" s="28"/>
      <c r="B52" s="50"/>
      <c r="C52" s="38"/>
      <c r="D52" s="22"/>
      <c r="E52" s="22"/>
      <c r="F52" s="22"/>
      <c r="G52" s="22"/>
      <c r="H52" s="38"/>
      <c r="I52" s="8"/>
      <c r="J52" s="13"/>
    </row>
    <row r="53" spans="1:10" ht="9.9499999999999993" customHeight="1" x14ac:dyDescent="0.2">
      <c r="A53" s="28"/>
      <c r="B53" s="1"/>
      <c r="C53" s="1"/>
      <c r="D53" s="1"/>
      <c r="E53" s="15"/>
      <c r="F53" s="1"/>
      <c r="G53" s="15"/>
      <c r="H53" s="1"/>
      <c r="I53" s="8"/>
      <c r="J53" s="13"/>
    </row>
    <row r="54" spans="1:10" ht="9.9499999999999993" customHeight="1" x14ac:dyDescent="0.2">
      <c r="A54" s="28"/>
      <c r="B54" s="1"/>
      <c r="C54" s="1"/>
      <c r="D54" s="1"/>
      <c r="E54" s="15"/>
      <c r="F54" s="1"/>
      <c r="G54" s="15"/>
      <c r="H54" s="1"/>
      <c r="I54" s="8"/>
      <c r="J54" s="13"/>
    </row>
    <row r="55" spans="1:10" ht="9.9499999999999993" customHeight="1" x14ac:dyDescent="0.2">
      <c r="A55" s="28"/>
      <c r="B55" s="1"/>
      <c r="C55" s="1"/>
      <c r="D55" s="1"/>
      <c r="E55" s="15"/>
      <c r="F55" s="1"/>
      <c r="G55" s="15"/>
      <c r="H55" s="1"/>
      <c r="I55" s="8"/>
      <c r="J55" s="13"/>
    </row>
    <row r="56" spans="1:10" ht="9.9499999999999993" customHeight="1" x14ac:dyDescent="0.2">
      <c r="A56" s="28"/>
      <c r="B56" s="2" t="s">
        <v>133</v>
      </c>
      <c r="C56" s="1"/>
      <c r="D56" s="1"/>
      <c r="E56" s="15"/>
      <c r="F56" s="1"/>
      <c r="G56" s="15"/>
      <c r="H56" s="1"/>
      <c r="I56" s="8"/>
      <c r="J56" s="13"/>
    </row>
    <row r="57" spans="1:10" ht="9.9499999999999993" customHeight="1" x14ac:dyDescent="0.2">
      <c r="A57" s="28"/>
      <c r="B57" s="1" t="s">
        <v>48</v>
      </c>
      <c r="C57" s="1"/>
      <c r="D57" s="1"/>
      <c r="E57" s="15"/>
      <c r="F57" s="1"/>
      <c r="G57" s="15"/>
      <c r="H57" s="1"/>
      <c r="I57" s="8"/>
      <c r="J57" s="13"/>
    </row>
    <row r="58" spans="1:10" ht="9.9499999999999993" customHeight="1" x14ac:dyDescent="0.2">
      <c r="A58" s="28"/>
      <c r="B58" s="1" t="s">
        <v>134</v>
      </c>
      <c r="C58" s="1"/>
      <c r="D58" s="1"/>
      <c r="E58" s="15"/>
      <c r="F58" s="1"/>
      <c r="G58" s="15"/>
      <c r="H58" s="1"/>
      <c r="I58" s="8"/>
      <c r="J58" s="13"/>
    </row>
    <row r="59" spans="1:10" ht="9.9499999999999993" customHeight="1" x14ac:dyDescent="0.2">
      <c r="A59" s="28"/>
      <c r="B59" s="1" t="s">
        <v>135</v>
      </c>
      <c r="C59" s="1"/>
      <c r="D59" s="1"/>
      <c r="E59" s="15"/>
      <c r="F59" s="1"/>
      <c r="G59" s="15"/>
      <c r="H59" s="1"/>
      <c r="I59" s="8"/>
      <c r="J59" s="13"/>
    </row>
    <row r="60" spans="1:10" ht="9.9499999999999993" customHeight="1" x14ac:dyDescent="0.2">
      <c r="A60" s="28"/>
      <c r="B60" s="1"/>
      <c r="C60" s="1"/>
      <c r="D60" s="1"/>
      <c r="E60" s="15"/>
      <c r="F60" s="1"/>
      <c r="G60" s="15"/>
      <c r="H60" s="1"/>
      <c r="I60" s="8"/>
      <c r="J60" s="13"/>
    </row>
    <row r="61" spans="1:10" ht="9.9499999999999993" customHeight="1" x14ac:dyDescent="0.2">
      <c r="A61" s="28"/>
      <c r="B61" s="2" t="s">
        <v>136</v>
      </c>
      <c r="C61" s="1"/>
      <c r="D61" s="1"/>
      <c r="E61" s="15"/>
      <c r="F61" s="1"/>
      <c r="G61" s="15"/>
      <c r="H61" s="1"/>
      <c r="I61" s="8"/>
      <c r="J61" s="13"/>
    </row>
    <row r="62" spans="1:10" ht="9.9499999999999993" customHeight="1" x14ac:dyDescent="0.2">
      <c r="A62" s="28"/>
      <c r="B62" s="1" t="s">
        <v>137</v>
      </c>
      <c r="C62" s="1"/>
      <c r="D62" s="1"/>
      <c r="E62" s="15"/>
      <c r="F62" s="1"/>
      <c r="G62" s="15"/>
      <c r="H62" s="1"/>
      <c r="I62" s="8"/>
      <c r="J62" s="13"/>
    </row>
    <row r="63" spans="1:10" ht="9.9499999999999993" customHeight="1" x14ac:dyDescent="0.2">
      <c r="A63" s="28"/>
      <c r="B63" s="1" t="s">
        <v>138</v>
      </c>
      <c r="C63" s="1"/>
      <c r="D63" s="1"/>
      <c r="E63" s="1"/>
      <c r="F63" s="1"/>
      <c r="G63" s="1"/>
      <c r="H63" s="1"/>
      <c r="I63" s="8"/>
      <c r="J63" s="13"/>
    </row>
    <row r="64" spans="1:10" ht="9.9499999999999993" customHeight="1" x14ac:dyDescent="0.2">
      <c r="A64" s="28"/>
      <c r="B64" s="1" t="s">
        <v>139</v>
      </c>
      <c r="C64" s="1"/>
      <c r="D64" s="1"/>
      <c r="E64" s="1"/>
      <c r="F64" s="1"/>
      <c r="G64" s="1"/>
      <c r="H64" s="1"/>
      <c r="I64" s="8"/>
      <c r="J64" s="13"/>
    </row>
    <row r="65" spans="1:10" ht="11.25" customHeight="1" x14ac:dyDescent="0.2">
      <c r="A65" s="28"/>
      <c r="B65" s="1" t="s">
        <v>140</v>
      </c>
      <c r="C65" s="1"/>
      <c r="D65" s="1"/>
      <c r="E65" s="1"/>
      <c r="F65" s="1"/>
      <c r="G65" s="1"/>
      <c r="H65" s="1"/>
      <c r="I65" s="8"/>
      <c r="J65" s="13"/>
    </row>
    <row r="66" spans="1:10" ht="11.25" customHeight="1" x14ac:dyDescent="0.2">
      <c r="A66" s="28"/>
      <c r="B66" s="1" t="s">
        <v>141</v>
      </c>
      <c r="C66" s="1"/>
      <c r="D66" s="1"/>
      <c r="E66" s="1"/>
      <c r="F66" s="1"/>
      <c r="G66" s="1"/>
      <c r="H66" s="1"/>
      <c r="I66" s="8"/>
      <c r="J66" s="13"/>
    </row>
    <row r="67" spans="1:10" ht="10.5" customHeight="1" x14ac:dyDescent="0.2">
      <c r="A67" s="28"/>
      <c r="B67" s="1" t="s">
        <v>142</v>
      </c>
      <c r="C67" s="1"/>
      <c r="D67" s="1"/>
      <c r="E67" s="1"/>
      <c r="F67" s="1"/>
      <c r="G67" s="1"/>
      <c r="H67" s="1"/>
      <c r="I67" s="8"/>
      <c r="J67" s="13"/>
    </row>
    <row r="68" spans="1:10" ht="11.25" customHeight="1" x14ac:dyDescent="0.2">
      <c r="A68" s="28"/>
      <c r="B68" s="1" t="s">
        <v>143</v>
      </c>
      <c r="C68" s="1"/>
      <c r="D68" s="1"/>
      <c r="E68" s="1"/>
      <c r="F68" s="1"/>
      <c r="G68" s="1"/>
      <c r="H68" s="1"/>
      <c r="I68" s="8"/>
      <c r="J68" s="13"/>
    </row>
    <row r="69" spans="1:10" x14ac:dyDescent="0.2">
      <c r="A69" s="28"/>
      <c r="B69" s="1" t="s">
        <v>144</v>
      </c>
      <c r="C69" s="1"/>
      <c r="D69" s="1"/>
      <c r="E69" s="1"/>
      <c r="F69" s="1"/>
      <c r="G69" s="1"/>
      <c r="H69" s="1"/>
      <c r="I69" s="8"/>
      <c r="J69" s="13"/>
    </row>
    <row r="70" spans="1:10" x14ac:dyDescent="0.2">
      <c r="A70" s="28"/>
      <c r="B70" s="1"/>
      <c r="C70" s="1"/>
      <c r="D70" s="1"/>
      <c r="E70" s="1"/>
      <c r="F70" s="1"/>
      <c r="G70" s="1"/>
      <c r="H70" s="1"/>
      <c r="I70" s="8"/>
      <c r="J70" s="13"/>
    </row>
    <row r="71" spans="1:10" x14ac:dyDescent="0.2">
      <c r="A71" s="28"/>
      <c r="C71" s="51" t="s">
        <v>145</v>
      </c>
      <c r="D71" s="52">
        <f>G19/((E29+G29)/2)</f>
        <v>0.23899792083133073</v>
      </c>
      <c r="E71" s="1"/>
      <c r="F71" s="1"/>
      <c r="G71" s="1"/>
      <c r="H71" s="1"/>
      <c r="I71" s="8"/>
      <c r="J71" s="13"/>
    </row>
    <row r="72" spans="1:10" ht="9.9499999999999993" customHeight="1" x14ac:dyDescent="0.2">
      <c r="A72" s="28"/>
      <c r="B72" s="1"/>
      <c r="C72" s="1"/>
      <c r="D72" s="1"/>
      <c r="E72" s="15"/>
      <c r="F72" s="1"/>
      <c r="G72" s="15"/>
      <c r="H72" s="1"/>
      <c r="I72" s="8"/>
      <c r="J72" s="13"/>
    </row>
    <row r="73" spans="1:10" ht="9.9499999999999993" customHeight="1" x14ac:dyDescent="0.2">
      <c r="A73" s="28"/>
      <c r="B73" s="1"/>
      <c r="C73" s="1"/>
      <c r="D73" s="1"/>
      <c r="E73" s="15"/>
      <c r="F73" s="1"/>
      <c r="G73" s="15"/>
      <c r="H73" s="1"/>
      <c r="I73" s="8"/>
      <c r="J73" s="13"/>
    </row>
    <row r="74" spans="1:10" ht="9.9499999999999993" customHeight="1" x14ac:dyDescent="0.2">
      <c r="A74" s="28"/>
      <c r="B74" s="1"/>
      <c r="C74" s="1"/>
      <c r="D74" s="1"/>
      <c r="E74" s="15"/>
      <c r="F74" s="1"/>
      <c r="G74" s="15"/>
      <c r="H74" s="1"/>
      <c r="I74" s="8"/>
      <c r="J74" s="13"/>
    </row>
    <row r="75" spans="1:10" ht="9.9499999999999993" customHeight="1" x14ac:dyDescent="0.2">
      <c r="A75" s="28"/>
      <c r="B75" s="1"/>
      <c r="C75" s="1"/>
      <c r="D75" s="1"/>
      <c r="E75" s="15"/>
      <c r="F75" s="1"/>
      <c r="G75" s="15"/>
      <c r="H75" s="1"/>
      <c r="I75" s="8"/>
      <c r="J75" s="13"/>
    </row>
    <row r="76" spans="1:10" ht="9.9499999999999993" customHeight="1" x14ac:dyDescent="0.2">
      <c r="A76" s="28"/>
      <c r="B76" s="1"/>
      <c r="C76" s="1"/>
      <c r="D76" s="1"/>
      <c r="E76" s="15"/>
      <c r="F76" s="1"/>
      <c r="G76" s="15"/>
      <c r="H76" s="1"/>
      <c r="I76" s="8"/>
      <c r="J76" s="13"/>
    </row>
    <row r="77" spans="1:10" ht="9.9499999999999993" customHeight="1" x14ac:dyDescent="0.2">
      <c r="A77" s="28"/>
      <c r="B77" s="1"/>
      <c r="C77" s="1"/>
      <c r="D77" s="1"/>
      <c r="E77" s="15"/>
      <c r="F77" s="1"/>
      <c r="G77" s="15"/>
      <c r="H77" s="1"/>
      <c r="I77" s="8"/>
      <c r="J77" s="13"/>
    </row>
    <row r="78" spans="1:10" ht="9.9499999999999993" customHeight="1" x14ac:dyDescent="0.2">
      <c r="A78" s="28"/>
      <c r="B78" s="1"/>
      <c r="C78" s="1"/>
      <c r="D78" s="1"/>
      <c r="E78" s="15"/>
      <c r="F78" s="1"/>
      <c r="G78" s="15"/>
      <c r="H78" s="1"/>
      <c r="I78" s="8"/>
      <c r="J78" s="13"/>
    </row>
    <row r="79" spans="1:10" ht="9.9499999999999993" customHeight="1" thickBot="1" x14ac:dyDescent="0.25">
      <c r="A79" s="53"/>
      <c r="B79" s="24"/>
      <c r="C79" s="24"/>
      <c r="D79" s="24"/>
      <c r="E79" s="24"/>
      <c r="F79" s="24"/>
      <c r="G79" s="24"/>
      <c r="H79" s="24"/>
      <c r="I79" s="25"/>
      <c r="J79" s="13"/>
    </row>
    <row r="80" spans="1:10" ht="9.9499999999999993" customHeight="1" thickTop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</sheetData>
  <printOptions horizontalCentered="1"/>
  <pageMargins left="0.75" right="0.75" top="0.75" bottom="0.75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SCH250YEAR2017-COMBINED</vt:lpstr>
      <vt:lpstr>250CB2017</vt:lpstr>
      <vt:lpstr>'250CB2017'!Print_Area</vt:lpstr>
      <vt:lpstr>'SCH250YEAR2017-COMBINED'!Print_Area</vt:lpstr>
    </vt:vector>
  </TitlesOfParts>
  <Company>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Bharatie Nandlal</dc:creator>
  <cp:lastModifiedBy>Bharatie Nandlal</cp:lastModifiedBy>
  <dcterms:created xsi:type="dcterms:W3CDTF">2018-04-30T19:03:48Z</dcterms:created>
  <dcterms:modified xsi:type="dcterms:W3CDTF">2018-04-30T19:09:20Z</dcterms:modified>
</cp:coreProperties>
</file>