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Sheet1" sheetId="1" r:id="rId1"/>
    <sheet name="2015" sheetId="4" r:id="rId2"/>
  </sheets>
  <externalReferences>
    <externalReference r:id="rId3"/>
  </externalReferences>
  <definedNames>
    <definedName name="_xlnm.Print_Area" localSheetId="1">'2015'!$A$1:$J$93</definedName>
    <definedName name="_xlnm.Print_Area" localSheetId="0">Sheet1!$A$1:$J$60</definedName>
    <definedName name="_xlnm.Print_Titles" localSheetId="1">'2015'!$2:$5</definedName>
  </definedNames>
  <calcPr calcId="145621"/>
</workbook>
</file>

<file path=xl/calcChain.xml><?xml version="1.0" encoding="utf-8"?>
<calcChain xmlns="http://schemas.openxmlformats.org/spreadsheetml/2006/main">
  <c r="J31" i="4" l="1"/>
  <c r="J61" i="4"/>
  <c r="J63" i="4" s="1"/>
  <c r="J66" i="4" s="1"/>
  <c r="J73" i="4" s="1"/>
  <c r="J88" i="4" s="1"/>
  <c r="J93" i="4" s="1"/>
  <c r="J90" i="4"/>
  <c r="J24" i="1" l="1"/>
  <c r="J22" i="1"/>
  <c r="J21" i="1"/>
  <c r="J20" i="1"/>
  <c r="J19" i="1"/>
  <c r="J18" i="1"/>
  <c r="J13" i="1"/>
  <c r="J12" i="1"/>
  <c r="J11" i="1"/>
  <c r="I24" i="1"/>
  <c r="I22" i="1"/>
  <c r="I21" i="1"/>
  <c r="I20" i="1"/>
  <c r="I19" i="1"/>
  <c r="I18" i="1"/>
  <c r="B35" i="1"/>
  <c r="B34" i="1"/>
  <c r="J23" i="1"/>
  <c r="J25" i="1" s="1"/>
  <c r="I23" i="1" l="1"/>
  <c r="I25" i="1" s="1"/>
  <c r="J16" i="1"/>
</calcChain>
</file>

<file path=xl/sharedStrings.xml><?xml version="1.0" encoding="utf-8"?>
<sst xmlns="http://schemas.openxmlformats.org/spreadsheetml/2006/main" count="115" uniqueCount="113">
  <si>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</si>
  <si>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</si>
  <si>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</si>
  <si>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</si>
  <si>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</si>
  <si>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</si>
  <si>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</si>
  <si>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</si>
  <si>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</si>
  <si>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</si>
  <si>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</si>
  <si>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</si>
  <si>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</si>
  <si>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</si>
  <si>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>N/A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</si>
  <si>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</si>
  <si>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</si>
  <si>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</si>
  <si>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</si>
  <si>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</si>
  <si>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</si>
  <si>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</si>
  <si>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</si>
  <si>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</si>
  <si>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</si>
  <si>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</si>
  <si>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</si>
  <si>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</si>
  <si>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</si>
  <si>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</si>
  <si>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</si>
  <si>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</si>
  <si>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Nature of Business</t>
  </si>
  <si>
    <t>Railroad</t>
  </si>
  <si>
    <t xml:space="preserve">Removed - </t>
  </si>
  <si>
    <t xml:space="preserve">Added - </t>
  </si>
  <si>
    <t>The following changes occurred to our 2015 consolidated group:</t>
  </si>
  <si>
    <t>Southern Pacific Rail Corporation; Rio Grande Holding Inc</t>
  </si>
  <si>
    <t>UP Logistics de Mexico</t>
  </si>
  <si>
    <t>Schedule 250, Part A, Line 3).</t>
  </si>
  <si>
    <t xml:space="preserve">Equals total nonrailroad-related taxes.  (This amount should be transferred to </t>
  </si>
  <si>
    <t>+  Total Nonrailroad-related taxes for rail-related affiliates (Item 6 above).</t>
  </si>
  <si>
    <t>entity (Item 5 above).</t>
  </si>
  <si>
    <t xml:space="preserve">Total income taxes on nonrailroad-related income for all railroads in the reporting </t>
  </si>
  <si>
    <t>This is determined as follows:</t>
  </si>
  <si>
    <t>(7)</t>
  </si>
  <si>
    <t>DETERMINE TOTAL NONRAILROAD-RELATED TAXES</t>
  </si>
  <si>
    <t>PART III -</t>
  </si>
  <si>
    <t>This equals the taxes on nonrailroad income for all affiliated companies.</t>
  </si>
  <si>
    <t xml:space="preserve">affiliates and multiplying this result by the total taxes (current provision plus deferred).  </t>
  </si>
  <si>
    <t xml:space="preserve">rail-related affiliates by the total pre-tax net income for all combined rail-related </t>
  </si>
  <si>
    <t xml:space="preserve">This is calculated by dividing the nonrailroad-related income for combined </t>
  </si>
  <si>
    <t>(6)</t>
  </si>
  <si>
    <t>AFFILIATES (EXCLUDES ALL AFFILIATED RAILROADS)</t>
  </si>
  <si>
    <t xml:space="preserve">DETERMINE NONRAILROAD-RELATED TAXES FOR RAIL-RELATED </t>
  </si>
  <si>
    <t>PART II -</t>
  </si>
  <si>
    <t xml:space="preserve">    in the reporting entity. </t>
  </si>
  <si>
    <t xml:space="preserve">    consolidated amounts of Schedule 210, Lines 47, 48, and 49 for all railroads </t>
  </si>
  <si>
    <t xml:space="preserve">    taxes accrued on ordinary income (Account 556) which represents the </t>
  </si>
  <si>
    <t xml:space="preserve">    The Nonrailroad-related tax ratio (Item (4) above) times the total current </t>
  </si>
  <si>
    <t>Compute the nonrailroad portion of the total provisions for taxes.  This equals:</t>
  </si>
  <si>
    <t>(5)</t>
  </si>
  <si>
    <t>which equals the Nonrailroad-related tax ratio.</t>
  </si>
  <si>
    <t xml:space="preserve">Compute the nonrailroad-related complement:  (1 - Railroad-related income ratio) </t>
  </si>
  <si>
    <t>(4)</t>
  </si>
  <si>
    <t>Calculate the railroad-related tax ratio:  "B/A"</t>
  </si>
  <si>
    <t>(3)</t>
  </si>
  <si>
    <t xml:space="preserve"> </t>
  </si>
  <si>
    <t xml:space="preserve">    "B" in Item (3) below.</t>
  </si>
  <si>
    <t xml:space="preserve">=   Combined/Consolidated Pre-Tax Adjusted NROI for all railroads.  This represents </t>
  </si>
  <si>
    <t xml:space="preserve">    consolidated NROI (Schedule 250, Line 1).</t>
  </si>
  <si>
    <t xml:space="preserve">-   Railroad-related income from affiliates (other than railroads) which was included in </t>
  </si>
  <si>
    <t xml:space="preserve">    shown on Schedule 210, Line 42 for all railroads in the reporting entity.</t>
  </si>
  <si>
    <t xml:space="preserve">-   Total fixed charges, which represents the consolidated total of fixed charges as </t>
  </si>
  <si>
    <t xml:space="preserve">    in the reporting entity.</t>
  </si>
  <si>
    <t xml:space="preserve">    release of premium on funded debt as shown on Schedule 210, Line 22 for all railroads </t>
  </si>
  <si>
    <t xml:space="preserve">+  Release of premiums on funded debt, which represents the consolidated total of </t>
  </si>
  <si>
    <t xml:space="preserve">    railroads in the reporting entity.</t>
  </si>
  <si>
    <t xml:space="preserve">    investment base and should equal the amount shown in Schedule 250, Line 2 for all </t>
  </si>
  <si>
    <t xml:space="preserve">    consolidated interest income relative to the working capital component of the net </t>
  </si>
  <si>
    <t xml:space="preserve">+  Interest income on working capital allowance, which represents the total </t>
  </si>
  <si>
    <t xml:space="preserve">    Provision for Deferred Taxes.</t>
  </si>
  <si>
    <t xml:space="preserve">    both Account 556, Income Taxes on Ordinary Income and Account 557, </t>
  </si>
  <si>
    <t xml:space="preserve">    Schedule 210, Line 51 for all railroads in the reporting entity.  This figure includes</t>
  </si>
  <si>
    <t xml:space="preserve">+  Current Provision for taxes, which represents the consolidated amounts of </t>
  </si>
  <si>
    <t>equals the amount shown on Schedule 250, Line 1.</t>
  </si>
  <si>
    <t xml:space="preserve">reporting entity Combined/Consolidated Pre-Tax NROI for the entire entity, which </t>
  </si>
  <si>
    <t xml:space="preserve">Determine Combined/Consolidated Adjusted Pre-Tax NROI for all railroads in the </t>
  </si>
  <si>
    <t>(2)</t>
  </si>
  <si>
    <t xml:space="preserve">    "A" in item (3) below.</t>
  </si>
  <si>
    <t>=   Adjusted income from continuing operations (before taxes).  This represents</t>
  </si>
  <si>
    <t xml:space="preserve">    affiliate's dividend).</t>
  </si>
  <si>
    <t xml:space="preserve">    is less than 80% controlled by the parent railroad, then deduct 80% of the </t>
  </si>
  <si>
    <t xml:space="preserve">    the parent railroad, then deduct 100% of the affiliate's dividend.  If the affiliate </t>
  </si>
  <si>
    <t xml:space="preserve">-   Dividends in affiliated companies.  (If the affiliate is 80% or more controlled by </t>
  </si>
  <si>
    <t xml:space="preserve">    Line 26 for all railroads in the reporting entity.</t>
  </si>
  <si>
    <t xml:space="preserve">-   Equity in undistributed earnings, which represents the total of Schedule 210, </t>
  </si>
  <si>
    <t>in the reporting entity.</t>
  </si>
  <si>
    <t xml:space="preserve">numbers contained in the R-1 Schedule 210, Line 46 adjusted to include all railroads </t>
  </si>
  <si>
    <t xml:space="preserve">Income from continuing operations (before taxes) should be the equivalent of the </t>
  </si>
  <si>
    <t>amounts for all items listed below for all railroads in the reporting entity.</t>
  </si>
  <si>
    <t xml:space="preserve">that are not railroads in this part.  This represents the total combined/consolidated </t>
  </si>
  <si>
    <t xml:space="preserve">(before taxes) for all affiliated railroads (all classes).  Do not include rail-related affiliates </t>
  </si>
  <si>
    <t xml:space="preserve">Determine Combined/Consolidated Adjusted income from continuing operations </t>
  </si>
  <si>
    <t>(1)</t>
  </si>
  <si>
    <t>(EXCLUDES ALL RAIL-RELATED AFFILIATES)</t>
  </si>
  <si>
    <t xml:space="preserve">CONSOLIDATED RAILROADS  </t>
  </si>
  <si>
    <t xml:space="preserve">DETERMINE TAXES ON NONRAILROAD INCOME FOR ALL COMBINED/ </t>
  </si>
  <si>
    <t>PART I -</t>
  </si>
  <si>
    <t>Schedule 250, Line 3.</t>
  </si>
  <si>
    <t>This table is designed to facilitate the calculation of taxes that are not rail-related.  The amount to be reported on</t>
  </si>
  <si>
    <t>Determination of Nonrail Taxes</t>
  </si>
  <si>
    <t>SCHEDULE 250 -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</si>
</sst>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4" fillId="0" borderId="0" xfId="0" applyFont="1"/>
    <xf numFmtId="0" fontId="3" fillId="0" borderId="4" xfId="2" applyFont="1" applyBorder="1" applyAlignment="1">
      <alignment horizontal="centerContinuous"/>
    </xf>
    <xf numFmtId="0" fontId="3" fillId="0" borderId="0" xfId="2" applyFont="1" applyBorder="1" applyAlignment="1">
      <alignment horizontal="centerContinuous"/>
    </xf>
    <xf numFmtId="0" fontId="3" fillId="0" borderId="5" xfId="2" applyFont="1" applyBorder="1" applyAlignment="1">
      <alignment horizontal="centerContinuous"/>
    </xf>
    <xf numFmtId="0" fontId="3" fillId="0" borderId="6" xfId="2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3" fillId="0" borderId="0" xfId="2" applyFont="1" applyBorder="1"/>
    <xf numFmtId="0" fontId="3" fillId="0" borderId="5" xfId="2" applyFont="1" applyBorder="1"/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8" xfId="2" applyFont="1" applyBorder="1" applyAlignment="1">
      <alignment horizontal="center"/>
    </xf>
    <xf numFmtId="38" fontId="3" fillId="0" borderId="5" xfId="2" applyNumberFormat="1" applyFont="1" applyBorder="1" applyAlignment="1">
      <alignment horizontal="center"/>
    </xf>
    <xf numFmtId="38" fontId="3" fillId="0" borderId="5" xfId="2" applyNumberFormat="1" applyFont="1" applyBorder="1"/>
    <xf numFmtId="38" fontId="3" fillId="0" borderId="8" xfId="2" applyNumberFormat="1" applyFont="1" applyFill="1" applyBorder="1" applyAlignment="1">
      <alignment horizontal="center"/>
    </xf>
    <xf numFmtId="38" fontId="3" fillId="0" borderId="8" xfId="2" applyNumberFormat="1" applyFont="1" applyFill="1" applyBorder="1"/>
    <xf numFmtId="41" fontId="3" fillId="0" borderId="8" xfId="2" applyNumberFormat="1" applyFont="1" applyFill="1" applyBorder="1" applyAlignment="1">
      <alignment horizontal="right"/>
    </xf>
    <xf numFmtId="0" fontId="3" fillId="0" borderId="11" xfId="2" applyFont="1" applyBorder="1" applyAlignment="1">
      <alignment horizontal="center"/>
    </xf>
    <xf numFmtId="0" fontId="3" fillId="0" borderId="12" xfId="2" applyFont="1" applyBorder="1"/>
    <xf numFmtId="0" fontId="3" fillId="0" borderId="13" xfId="2" applyFont="1" applyBorder="1"/>
    <xf numFmtId="41" fontId="3" fillId="0" borderId="13" xfId="2" applyNumberFormat="1" applyFont="1" applyFill="1" applyBorder="1"/>
    <xf numFmtId="38" fontId="3" fillId="0" borderId="13" xfId="2" applyNumberFormat="1" applyFont="1" applyFill="1" applyBorder="1"/>
    <xf numFmtId="38" fontId="3" fillId="0" borderId="0" xfId="2" applyNumberFormat="1" applyFont="1"/>
    <xf numFmtId="38" fontId="3" fillId="0" borderId="5" xfId="2" applyNumberFormat="1" applyFont="1" applyFill="1" applyBorder="1"/>
    <xf numFmtId="37" fontId="3" fillId="0" borderId="8" xfId="3" applyNumberFormat="1" applyFont="1" applyFill="1" applyBorder="1"/>
    <xf numFmtId="38" fontId="3" fillId="0" borderId="8" xfId="3" applyNumberFormat="1" applyFont="1" applyFill="1" applyBorder="1"/>
    <xf numFmtId="37" fontId="3" fillId="0" borderId="8" xfId="2" applyNumberFormat="1" applyFont="1" applyFill="1" applyBorder="1"/>
    <xf numFmtId="0" fontId="3" fillId="0" borderId="4" xfId="2" applyFont="1" applyBorder="1" applyAlignment="1">
      <alignment horizontal="center"/>
    </xf>
    <xf numFmtId="38" fontId="3" fillId="0" borderId="0" xfId="2" applyNumberFormat="1" applyFont="1" applyFill="1" applyBorder="1"/>
    <xf numFmtId="164" fontId="3" fillId="0" borderId="0" xfId="1" applyNumberFormat="1" applyFont="1"/>
    <xf numFmtId="38" fontId="3" fillId="0" borderId="0" xfId="2" applyNumberFormat="1" applyFont="1" applyBorder="1"/>
    <xf numFmtId="0" fontId="3" fillId="0" borderId="4" xfId="2" applyFont="1" applyBorder="1"/>
    <xf numFmtId="0" fontId="5" fillId="0" borderId="0" xfId="2" applyFont="1" applyBorder="1"/>
    <xf numFmtId="0" fontId="2" fillId="0" borderId="0" xfId="2" applyFont="1"/>
    <xf numFmtId="0" fontId="3" fillId="0" borderId="0" xfId="2" applyFont="1" applyFill="1" applyBorder="1"/>
    <xf numFmtId="0" fontId="3" fillId="0" borderId="4" xfId="2" applyFont="1" applyBorder="1" applyAlignment="1">
      <alignment horizontal="right"/>
    </xf>
    <xf numFmtId="0" fontId="2" fillId="0" borderId="0" xfId="2" applyFont="1" applyBorder="1"/>
    <xf numFmtId="41" fontId="3" fillId="0" borderId="14" xfId="2" applyNumberFormat="1" applyFont="1" applyFill="1" applyBorder="1" applyAlignment="1">
      <alignment horizontal="right"/>
    </xf>
    <xf numFmtId="41" fontId="3" fillId="0" borderId="10" xfId="2" applyNumberFormat="1" applyFont="1" applyFill="1" applyBorder="1" applyAlignment="1">
      <alignment horizontal="right"/>
    </xf>
    <xf numFmtId="38" fontId="3" fillId="0" borderId="14" xfId="2" applyNumberFormat="1" applyFont="1" applyFill="1" applyBorder="1" applyAlignment="1">
      <alignment horizontal="right"/>
    </xf>
    <xf numFmtId="38" fontId="3" fillId="0" borderId="10" xfId="2" applyNumberFormat="1" applyFont="1" applyFill="1" applyBorder="1" applyAlignment="1">
      <alignment horizontal="right"/>
    </xf>
    <xf numFmtId="0" fontId="4" fillId="0" borderId="0" xfId="4"/>
    <xf numFmtId="0" fontId="4" fillId="0" borderId="0" xfId="4" applyFill="1"/>
    <xf numFmtId="37" fontId="4" fillId="0" borderId="12" xfId="4" applyNumberFormat="1" applyFill="1" applyBorder="1"/>
    <xf numFmtId="37" fontId="4" fillId="0" borderId="7" xfId="4" applyNumberFormat="1" applyFill="1" applyBorder="1"/>
    <xf numFmtId="0" fontId="4" fillId="0" borderId="0" xfId="4" quotePrefix="1"/>
    <xf numFmtId="37" fontId="4" fillId="0" borderId="0" xfId="4" applyNumberFormat="1" applyFill="1"/>
    <xf numFmtId="0" fontId="4" fillId="0" borderId="0" xfId="4" quotePrefix="1" applyAlignment="1">
      <alignment horizontal="center"/>
    </xf>
    <xf numFmtId="0" fontId="4" fillId="0" borderId="0" xfId="4" applyBorder="1"/>
    <xf numFmtId="165" fontId="0" fillId="0" borderId="0" xfId="5" applyNumberFormat="1" applyFont="1" applyBorder="1"/>
    <xf numFmtId="3" fontId="4" fillId="0" borderId="0" xfId="4" applyNumberFormat="1" applyBorder="1"/>
    <xf numFmtId="0" fontId="4" fillId="0" borderId="0" xfId="4" applyBorder="1" applyAlignment="1">
      <alignment horizontal="center"/>
    </xf>
    <xf numFmtId="39" fontId="4" fillId="0" borderId="0" xfId="4" applyNumberFormat="1" applyFill="1"/>
    <xf numFmtId="37" fontId="4" fillId="0" borderId="0" xfId="4" applyNumberFormat="1"/>
    <xf numFmtId="37" fontId="4" fillId="0" borderId="7" xfId="4" applyNumberFormat="1" applyFont="1" applyFill="1" applyBorder="1"/>
    <xf numFmtId="0" fontId="4" fillId="0" borderId="0" xfId="4" applyAlignment="1">
      <alignment horizontal="center"/>
    </xf>
    <xf numFmtId="0" fontId="6" fillId="0" borderId="0" xfId="4" applyFont="1"/>
    <xf numFmtId="0" fontId="6" fillId="0" borderId="0" xfId="4" applyFont="1" applyAlignment="1">
      <alignment horizontal="center"/>
    </xf>
  </cellXfs>
  <cellStyles count="6">
    <cellStyle name="Comma 2" xfId="5"/>
    <cellStyle name="Normal" xfId="0" builtinId="0"/>
    <cellStyle name="Normal 2" xfId="4"/>
    <cellStyle name="Normal_Sheet1" xfId="2"/>
    <cellStyle name="Normal_Sheet1 2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5/Reports/External%20Reports/STB%20&amp;%20AAR%20Reporting/R-1/Schedules%20in%20Progress%20(Not%20Complete)/2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 Internally Distributed"/>
      <sheetName val="250"/>
    </sheetNames>
    <sheetDataSet>
      <sheetData sheetId="0">
        <row r="11">
          <cell r="J11">
            <v>4842445</v>
          </cell>
        </row>
        <row r="12">
          <cell r="J12">
            <v>0</v>
          </cell>
        </row>
        <row r="13">
          <cell r="J13">
            <v>100704</v>
          </cell>
        </row>
        <row r="18">
          <cell r="I18">
            <v>44054263</v>
          </cell>
          <cell r="J18">
            <v>46669861</v>
          </cell>
        </row>
        <row r="19">
          <cell r="I19">
            <v>-43282</v>
          </cell>
          <cell r="J19">
            <v>-43272</v>
          </cell>
        </row>
        <row r="20">
          <cell r="I20">
            <v>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1246818</v>
          </cell>
          <cell r="J22">
            <v>1131299</v>
          </cell>
        </row>
        <row r="24">
          <cell r="I24">
            <v>-13835891</v>
          </cell>
          <cell r="J24">
            <v>-14434358</v>
          </cell>
        </row>
        <row r="34">
          <cell r="B34" t="str">
            <v>Union Pacific Railroad Company and Consolidated Subs as shown</v>
          </cell>
        </row>
        <row r="35">
          <cell r="B35" t="str">
            <v xml:space="preserve">   on page 4 of the 2015 Form R-1.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E28" sqref="E28"/>
    </sheetView>
  </sheetViews>
  <sheetFormatPr defaultRowHeight="15" x14ac:dyDescent="0.25"/>
  <cols>
    <col min="1" max="1" width="7.42578125" customWidth="1"/>
    <col min="2" max="2" width="9.5703125" customWidth="1"/>
    <col min="3" max="4" width="9.7109375" customWidth="1"/>
    <col min="5" max="5" width="9.5703125" customWidth="1"/>
    <col min="6" max="7" width="10.140625" customWidth="1"/>
    <col min="8" max="8" width="8" customWidth="1"/>
    <col min="9" max="9" width="15.28515625" customWidth="1"/>
    <col min="10" max="10" width="15.140625" customWidth="1"/>
    <col min="11" max="12" width="10.42578125" customWidth="1"/>
  </cols>
  <sheetData>
    <row r="1" spans="1:12" s="5" customFormat="1" ht="13.5" customHeight="1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5" customFormat="1" ht="13.5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</row>
    <row r="3" spans="1:12" s="5" customFormat="1" ht="13.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</row>
    <row r="4" spans="1:12" s="5" customFormat="1" ht="13.5" customHeight="1" x14ac:dyDescent="0.2">
      <c r="A4" s="6" t="s">
        <v>2</v>
      </c>
      <c r="B4" s="7"/>
      <c r="C4" s="7"/>
      <c r="D4" s="7"/>
      <c r="E4" s="7"/>
      <c r="F4" s="7"/>
      <c r="G4" s="7"/>
      <c r="H4" s="7"/>
      <c r="I4" s="7"/>
      <c r="J4" s="8"/>
      <c r="K4" s="4"/>
      <c r="L4" s="4"/>
    </row>
    <row r="5" spans="1:12" s="5" customFormat="1" ht="13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1"/>
      <c r="K5" s="4"/>
      <c r="L5" s="4"/>
    </row>
    <row r="6" spans="1:12" s="5" customFormat="1" ht="13.5" customHeight="1" x14ac:dyDescent="0.2">
      <c r="A6" s="12"/>
      <c r="B6" s="13"/>
      <c r="C6" s="13"/>
      <c r="D6" s="13"/>
      <c r="E6" s="13"/>
      <c r="F6" s="13"/>
      <c r="G6" s="13"/>
      <c r="H6" s="14"/>
      <c r="I6" s="15" t="s">
        <v>3</v>
      </c>
      <c r="J6" s="15" t="s">
        <v>4</v>
      </c>
      <c r="K6" s="4"/>
      <c r="L6" s="4"/>
    </row>
    <row r="7" spans="1:12" s="5" customFormat="1" ht="13.5" customHeight="1" x14ac:dyDescent="0.2">
      <c r="A7" s="16" t="s">
        <v>5</v>
      </c>
      <c r="B7" s="7" t="s">
        <v>6</v>
      </c>
      <c r="C7" s="7"/>
      <c r="D7" s="7"/>
      <c r="E7" s="7"/>
      <c r="F7" s="7"/>
      <c r="G7" s="7"/>
      <c r="H7" s="8"/>
      <c r="I7" s="15" t="s">
        <v>7</v>
      </c>
      <c r="J7" s="15" t="s">
        <v>7</v>
      </c>
      <c r="K7" s="4"/>
      <c r="L7" s="4"/>
    </row>
    <row r="8" spans="1:12" s="5" customFormat="1" ht="13.5" customHeight="1" x14ac:dyDescent="0.2">
      <c r="A8" s="17" t="s">
        <v>8</v>
      </c>
      <c r="B8" s="18" t="s">
        <v>9</v>
      </c>
      <c r="C8" s="18"/>
      <c r="D8" s="18"/>
      <c r="E8" s="18"/>
      <c r="F8" s="18"/>
      <c r="G8" s="18"/>
      <c r="H8" s="19"/>
      <c r="I8" s="20" t="s">
        <v>10</v>
      </c>
      <c r="J8" s="20" t="s">
        <v>11</v>
      </c>
      <c r="K8" s="4"/>
      <c r="L8" s="4"/>
    </row>
    <row r="9" spans="1:12" s="5" customFormat="1" ht="13.5" customHeight="1" x14ac:dyDescent="0.2">
      <c r="A9" s="12"/>
      <c r="B9" s="13"/>
      <c r="C9" s="13"/>
      <c r="D9" s="13"/>
      <c r="E9" s="13"/>
      <c r="F9" s="13"/>
      <c r="G9" s="13"/>
      <c r="H9" s="15"/>
      <c r="I9" s="21"/>
      <c r="J9" s="22"/>
      <c r="K9" s="4"/>
      <c r="L9" s="4"/>
    </row>
    <row r="10" spans="1:12" s="5" customFormat="1" ht="13.5" customHeight="1" x14ac:dyDescent="0.2">
      <c r="A10" s="12"/>
      <c r="B10" s="7" t="s">
        <v>12</v>
      </c>
      <c r="C10" s="7"/>
      <c r="D10" s="7"/>
      <c r="E10" s="7"/>
      <c r="F10" s="7"/>
      <c r="G10" s="7"/>
      <c r="H10" s="8"/>
      <c r="I10" s="22"/>
      <c r="J10" s="22"/>
      <c r="K10" s="4"/>
      <c r="L10" s="4"/>
    </row>
    <row r="11" spans="1:12" s="5" customFormat="1" ht="13.5" customHeight="1" x14ac:dyDescent="0.2">
      <c r="A11" s="17">
        <v>1</v>
      </c>
      <c r="B11" s="10" t="s">
        <v>13</v>
      </c>
      <c r="C11" s="10"/>
      <c r="D11" s="10"/>
      <c r="E11" s="10"/>
      <c r="F11" s="10"/>
      <c r="G11" s="10"/>
      <c r="H11" s="11"/>
      <c r="I11" s="23" t="s">
        <v>14</v>
      </c>
      <c r="J11" s="24">
        <f>+'[1]250 Internally Distributed'!J11</f>
        <v>4842445</v>
      </c>
      <c r="K11" s="4"/>
      <c r="L11" s="4"/>
    </row>
    <row r="12" spans="1:12" s="5" customFormat="1" ht="13.5" customHeight="1" x14ac:dyDescent="0.2">
      <c r="A12" s="17">
        <v>2</v>
      </c>
      <c r="B12" s="10" t="s">
        <v>15</v>
      </c>
      <c r="C12" s="10"/>
      <c r="D12" s="10"/>
      <c r="E12" s="10"/>
      <c r="F12" s="10"/>
      <c r="G12" s="10"/>
      <c r="H12" s="11"/>
      <c r="I12" s="25">
        <v>0</v>
      </c>
      <c r="J12" s="24">
        <f>+'[1]250 Internally Distributed'!J12</f>
        <v>0</v>
      </c>
      <c r="K12" s="4"/>
      <c r="L12" s="4"/>
    </row>
    <row r="13" spans="1:12" s="5" customFormat="1" ht="13.5" customHeight="1" x14ac:dyDescent="0.2">
      <c r="A13" s="17">
        <v>3</v>
      </c>
      <c r="B13" s="10" t="s">
        <v>16</v>
      </c>
      <c r="C13" s="10"/>
      <c r="D13" s="10"/>
      <c r="E13" s="10"/>
      <c r="F13" s="10"/>
      <c r="G13" s="10"/>
      <c r="H13" s="11"/>
      <c r="I13" s="25">
        <v>0</v>
      </c>
      <c r="J13" s="24">
        <f>+'[1]250 Internally Distributed'!J13</f>
        <v>100704</v>
      </c>
      <c r="K13" s="4"/>
      <c r="L13" s="4"/>
    </row>
    <row r="14" spans="1:12" s="5" customFormat="1" ht="13.5" customHeight="1" x14ac:dyDescent="0.2">
      <c r="A14" s="16">
        <v>4</v>
      </c>
      <c r="B14" s="13" t="s">
        <v>17</v>
      </c>
      <c r="C14" s="13"/>
      <c r="D14" s="13"/>
      <c r="E14" s="13"/>
      <c r="F14" s="13"/>
      <c r="G14" s="13"/>
      <c r="H14" s="14"/>
      <c r="I14" s="46">
        <v>0</v>
      </c>
      <c r="J14" s="48">
        <v>88946</v>
      </c>
      <c r="K14" s="4"/>
      <c r="L14" s="4"/>
    </row>
    <row r="15" spans="1:12" s="5" customFormat="1" ht="13.5" customHeight="1" x14ac:dyDescent="0.2">
      <c r="A15" s="17"/>
      <c r="B15" s="10" t="s">
        <v>18</v>
      </c>
      <c r="C15" s="10"/>
      <c r="D15" s="10"/>
      <c r="E15" s="10"/>
      <c r="F15" s="10"/>
      <c r="G15" s="10"/>
      <c r="H15" s="11"/>
      <c r="I15" s="47"/>
      <c r="J15" s="49"/>
      <c r="K15" s="4"/>
      <c r="L15" s="4"/>
    </row>
    <row r="16" spans="1:12" s="5" customFormat="1" ht="13.5" customHeight="1" thickBot="1" x14ac:dyDescent="0.25">
      <c r="A16" s="26">
        <v>5</v>
      </c>
      <c r="B16" s="27"/>
      <c r="C16" s="27" t="s">
        <v>19</v>
      </c>
      <c r="D16" s="27"/>
      <c r="E16" s="27"/>
      <c r="F16" s="27"/>
      <c r="G16" s="27"/>
      <c r="H16" s="28"/>
      <c r="I16" s="29">
        <v>0</v>
      </c>
      <c r="J16" s="30">
        <f>SUM(J11:J14)</f>
        <v>5032095</v>
      </c>
      <c r="K16" s="31"/>
      <c r="L16" s="31"/>
    </row>
    <row r="17" spans="1:12" s="5" customFormat="1" ht="13.5" customHeight="1" thickTop="1" x14ac:dyDescent="0.2">
      <c r="A17" s="16"/>
      <c r="B17" s="7" t="s">
        <v>20</v>
      </c>
      <c r="C17" s="7"/>
      <c r="D17" s="7"/>
      <c r="E17" s="7"/>
      <c r="F17" s="7"/>
      <c r="G17" s="7"/>
      <c r="H17" s="8"/>
      <c r="I17" s="32"/>
      <c r="J17" s="32"/>
      <c r="K17" s="4"/>
      <c r="L17" s="4"/>
    </row>
    <row r="18" spans="1:12" s="5" customFormat="1" ht="13.5" customHeight="1" x14ac:dyDescent="0.2">
      <c r="A18" s="17">
        <v>6</v>
      </c>
      <c r="B18" s="10" t="s">
        <v>21</v>
      </c>
      <c r="C18" s="10"/>
      <c r="D18" s="10"/>
      <c r="E18" s="10"/>
      <c r="F18" s="10"/>
      <c r="G18" s="10"/>
      <c r="H18" s="11"/>
      <c r="I18" s="33">
        <f>+'[1]250 Internally Distributed'!I18</f>
        <v>44054263</v>
      </c>
      <c r="J18" s="33">
        <f>+'[1]250 Internally Distributed'!J18</f>
        <v>46669861</v>
      </c>
      <c r="K18" s="4"/>
      <c r="L18" s="4"/>
    </row>
    <row r="19" spans="1:12" s="5" customFormat="1" ht="13.5" customHeight="1" x14ac:dyDescent="0.2">
      <c r="A19" s="17">
        <v>7</v>
      </c>
      <c r="B19" s="10" t="s">
        <v>22</v>
      </c>
      <c r="C19" s="10"/>
      <c r="D19" s="10"/>
      <c r="E19" s="10"/>
      <c r="F19" s="10"/>
      <c r="G19" s="10"/>
      <c r="H19" s="11"/>
      <c r="I19" s="33">
        <f>+'[1]250 Internally Distributed'!I19</f>
        <v>-43282</v>
      </c>
      <c r="J19" s="33">
        <f>+'[1]250 Internally Distributed'!J19</f>
        <v>-43272</v>
      </c>
      <c r="K19" s="4"/>
      <c r="L19" s="4"/>
    </row>
    <row r="20" spans="1:12" s="5" customFormat="1" ht="13.5" customHeight="1" x14ac:dyDescent="0.2">
      <c r="A20" s="17">
        <v>8</v>
      </c>
      <c r="B20" s="10" t="s">
        <v>23</v>
      </c>
      <c r="C20" s="10"/>
      <c r="D20" s="10"/>
      <c r="E20" s="10"/>
      <c r="F20" s="10"/>
      <c r="G20" s="10"/>
      <c r="H20" s="11"/>
      <c r="I20" s="34">
        <f>+'[1]250 Internally Distributed'!I20</f>
        <v>0</v>
      </c>
      <c r="J20" s="34">
        <f>+'[1]250 Internally Distributed'!J20</f>
        <v>0</v>
      </c>
      <c r="K20" s="4"/>
      <c r="L20" s="4"/>
    </row>
    <row r="21" spans="1:12" s="5" customFormat="1" ht="13.5" customHeight="1" x14ac:dyDescent="0.2">
      <c r="A21" s="17">
        <v>9</v>
      </c>
      <c r="B21" s="10" t="s">
        <v>24</v>
      </c>
      <c r="C21" s="10"/>
      <c r="D21" s="10"/>
      <c r="E21" s="10"/>
      <c r="F21" s="10"/>
      <c r="G21" s="10"/>
      <c r="H21" s="11"/>
      <c r="I21" s="34">
        <f>+'[1]250 Internally Distributed'!I21</f>
        <v>0</v>
      </c>
      <c r="J21" s="34">
        <f>+'[1]250 Internally Distributed'!J21</f>
        <v>0</v>
      </c>
      <c r="K21" s="4"/>
      <c r="L21" s="4"/>
    </row>
    <row r="22" spans="1:12" s="5" customFormat="1" ht="13.5" customHeight="1" x14ac:dyDescent="0.2">
      <c r="A22" s="17">
        <v>10</v>
      </c>
      <c r="B22" s="10" t="s">
        <v>25</v>
      </c>
      <c r="C22" s="10"/>
      <c r="D22" s="10"/>
      <c r="E22" s="10"/>
      <c r="F22" s="10"/>
      <c r="G22" s="10"/>
      <c r="H22" s="11"/>
      <c r="I22" s="34">
        <f>+'[1]250 Internally Distributed'!I22</f>
        <v>1246818</v>
      </c>
      <c r="J22" s="34">
        <f>+'[1]250 Internally Distributed'!J22</f>
        <v>1131299</v>
      </c>
      <c r="K22" s="4"/>
      <c r="L22" s="4"/>
    </row>
    <row r="23" spans="1:12" s="5" customFormat="1" ht="13.5" customHeight="1" x14ac:dyDescent="0.2">
      <c r="A23" s="17">
        <v>11</v>
      </c>
      <c r="B23" s="10" t="s">
        <v>26</v>
      </c>
      <c r="C23" s="10"/>
      <c r="D23" s="10"/>
      <c r="E23" s="10"/>
      <c r="F23" s="10"/>
      <c r="G23" s="10"/>
      <c r="H23" s="11"/>
      <c r="I23" s="24">
        <f>SUM(I18:I22)</f>
        <v>45257799</v>
      </c>
      <c r="J23" s="24">
        <f>SUM(J18:J22)</f>
        <v>47757888</v>
      </c>
      <c r="K23" s="4"/>
      <c r="L23" s="4"/>
    </row>
    <row r="24" spans="1:12" s="5" customFormat="1" ht="13.5" customHeight="1" x14ac:dyDescent="0.2">
      <c r="A24" s="17">
        <v>12</v>
      </c>
      <c r="B24" s="10" t="s">
        <v>27</v>
      </c>
      <c r="C24" s="10"/>
      <c r="D24" s="10"/>
      <c r="E24" s="10"/>
      <c r="F24" s="10"/>
      <c r="G24" s="10"/>
      <c r="H24" s="11"/>
      <c r="I24" s="35">
        <f>+'[1]250 Internally Distributed'!I24</f>
        <v>-13835891</v>
      </c>
      <c r="J24" s="35">
        <f>+'[1]250 Internally Distributed'!J24</f>
        <v>-14434358</v>
      </c>
      <c r="K24" s="4"/>
      <c r="L24" s="4"/>
    </row>
    <row r="25" spans="1:12" s="5" customFormat="1" ht="13.5" customHeight="1" thickBot="1" x14ac:dyDescent="0.25">
      <c r="A25" s="26">
        <v>13</v>
      </c>
      <c r="B25" s="27" t="s">
        <v>28</v>
      </c>
      <c r="C25" s="27"/>
      <c r="D25" s="27"/>
      <c r="E25" s="27"/>
      <c r="F25" s="27"/>
      <c r="G25" s="27"/>
      <c r="H25" s="28"/>
      <c r="I25" s="30">
        <f>I23+I24</f>
        <v>31421908</v>
      </c>
      <c r="J25" s="30">
        <f>J23+J24</f>
        <v>33323530</v>
      </c>
      <c r="K25" s="31"/>
      <c r="L25" s="31"/>
    </row>
    <row r="26" spans="1:12" s="5" customFormat="1" ht="13.5" customHeight="1" thickTop="1" x14ac:dyDescent="0.2">
      <c r="A26" s="36"/>
      <c r="B26" s="13"/>
      <c r="C26" s="13"/>
      <c r="D26" s="13"/>
      <c r="E26" s="13"/>
      <c r="F26" s="13"/>
      <c r="G26" s="13"/>
      <c r="H26" s="13"/>
      <c r="I26" s="37"/>
      <c r="J26" s="32"/>
      <c r="K26" s="38"/>
      <c r="L26" s="38"/>
    </row>
    <row r="27" spans="1:12" s="5" customFormat="1" ht="13.5" customHeight="1" x14ac:dyDescent="0.2">
      <c r="A27" s="36"/>
      <c r="B27" s="13"/>
      <c r="C27" s="13"/>
      <c r="D27" s="13"/>
      <c r="E27" s="13"/>
      <c r="F27" s="13"/>
      <c r="G27" s="13"/>
      <c r="H27" s="13"/>
      <c r="I27" s="39"/>
      <c r="J27" s="32"/>
      <c r="K27" s="4"/>
      <c r="L27" s="4"/>
    </row>
    <row r="28" spans="1:12" s="5" customFormat="1" ht="13.5" customHeight="1" x14ac:dyDescent="0.2">
      <c r="A28" s="40"/>
      <c r="B28" s="13"/>
      <c r="C28" s="13"/>
      <c r="D28" s="13"/>
      <c r="E28" s="13"/>
      <c r="F28" s="13"/>
      <c r="G28" s="13"/>
      <c r="H28" s="13"/>
      <c r="I28" s="13"/>
      <c r="J28" s="14"/>
      <c r="K28" s="4"/>
      <c r="L28" s="4"/>
    </row>
    <row r="29" spans="1:12" s="5" customFormat="1" ht="13.5" customHeight="1" x14ac:dyDescent="0.2">
      <c r="A29" s="40"/>
      <c r="B29" s="13" t="s">
        <v>29</v>
      </c>
      <c r="C29" s="13"/>
      <c r="D29" s="13"/>
      <c r="E29" s="13"/>
      <c r="F29" s="13"/>
      <c r="G29" s="13"/>
      <c r="H29" s="13"/>
      <c r="I29" s="13"/>
      <c r="J29" s="14"/>
      <c r="K29" s="4"/>
      <c r="L29" s="4"/>
    </row>
    <row r="30" spans="1:12" s="5" customFormat="1" ht="13.5" customHeight="1" x14ac:dyDescent="0.2">
      <c r="A30" s="40"/>
      <c r="B30" s="13" t="s">
        <v>30</v>
      </c>
      <c r="C30" s="13"/>
      <c r="D30" s="13"/>
      <c r="E30" s="13"/>
      <c r="F30" s="13"/>
      <c r="G30" s="13"/>
      <c r="H30" s="13"/>
      <c r="I30" s="13"/>
      <c r="J30" s="14"/>
      <c r="K30" s="4"/>
      <c r="L30" s="4"/>
    </row>
    <row r="31" spans="1:12" s="5" customFormat="1" ht="13.5" customHeight="1" x14ac:dyDescent="0.2">
      <c r="A31" s="40"/>
      <c r="B31" s="13"/>
      <c r="C31" s="13"/>
      <c r="D31" s="13"/>
      <c r="E31" s="13"/>
      <c r="F31" s="13"/>
      <c r="G31" s="13"/>
      <c r="H31" s="13"/>
      <c r="I31" s="13"/>
      <c r="J31" s="14"/>
      <c r="K31" s="4"/>
      <c r="L31" s="4"/>
    </row>
    <row r="32" spans="1:12" s="5" customFormat="1" ht="13.5" customHeight="1" x14ac:dyDescent="0.2">
      <c r="A32" s="40"/>
      <c r="B32" s="13"/>
      <c r="C32" s="13"/>
      <c r="D32" s="13"/>
      <c r="E32" s="13"/>
      <c r="F32" s="13"/>
      <c r="G32" s="13"/>
      <c r="H32" s="13"/>
      <c r="I32" s="13"/>
      <c r="J32" s="14"/>
      <c r="K32" s="4"/>
      <c r="L32" s="4"/>
    </row>
    <row r="33" spans="1:12" s="5" customFormat="1" ht="13.5" customHeight="1" x14ac:dyDescent="0.2">
      <c r="A33" s="40"/>
      <c r="B33" s="41" t="s">
        <v>31</v>
      </c>
      <c r="C33" s="13"/>
      <c r="D33" s="13"/>
      <c r="E33" s="13"/>
      <c r="F33" s="13"/>
      <c r="G33" s="13"/>
      <c r="H33" s="13"/>
      <c r="I33" s="41" t="s">
        <v>32</v>
      </c>
      <c r="J33" s="14"/>
      <c r="K33" s="42"/>
      <c r="L33" s="42"/>
    </row>
    <row r="34" spans="1:12" s="5" customFormat="1" ht="13.5" customHeight="1" x14ac:dyDescent="0.2">
      <c r="A34" s="40"/>
      <c r="B34" s="13" t="str">
        <f>'[1]250 Internally Distributed'!B34</f>
        <v>Union Pacific Railroad Company and Consolidated Subs as shown</v>
      </c>
      <c r="C34" s="13"/>
      <c r="D34" s="13"/>
      <c r="E34" s="13"/>
      <c r="F34" s="13"/>
      <c r="G34" s="13"/>
      <c r="H34" s="13"/>
      <c r="I34" s="13"/>
      <c r="J34" s="14"/>
      <c r="K34" s="42"/>
      <c r="L34" s="42"/>
    </row>
    <row r="35" spans="1:12" s="5" customFormat="1" ht="13.5" customHeight="1" x14ac:dyDescent="0.2">
      <c r="A35" s="40"/>
      <c r="B35" s="13" t="str">
        <f>'[1]250 Internally Distributed'!B35</f>
        <v xml:space="preserve">   on page 4 of the 2015 Form R-1.</v>
      </c>
      <c r="C35" s="13"/>
      <c r="D35" s="13"/>
      <c r="E35" s="13"/>
      <c r="F35" s="13"/>
      <c r="G35" s="13"/>
      <c r="H35" s="13"/>
      <c r="I35" s="13" t="s">
        <v>33</v>
      </c>
      <c r="J35" s="14"/>
      <c r="K35" s="42"/>
      <c r="L35" s="42"/>
    </row>
    <row r="36" spans="1:12" s="5" customFormat="1" ht="13.5" customHeight="1" x14ac:dyDescent="0.2">
      <c r="A36" s="40"/>
      <c r="B36" s="13"/>
      <c r="C36" s="13"/>
      <c r="D36" s="13"/>
      <c r="E36" s="13"/>
      <c r="F36" s="13"/>
      <c r="G36" s="13"/>
      <c r="H36" s="13"/>
      <c r="I36" s="13"/>
      <c r="J36" s="14"/>
      <c r="K36" s="42"/>
      <c r="L36" s="42"/>
    </row>
    <row r="37" spans="1:12" s="5" customFormat="1" ht="13.5" customHeight="1" x14ac:dyDescent="0.2">
      <c r="A37" s="40"/>
      <c r="B37" s="13" t="s">
        <v>36</v>
      </c>
      <c r="C37" s="13"/>
      <c r="D37" s="13"/>
      <c r="E37" s="13"/>
      <c r="F37" s="13"/>
      <c r="G37" s="13"/>
      <c r="H37" s="13"/>
      <c r="I37" s="13"/>
      <c r="J37" s="14"/>
      <c r="K37" s="42"/>
      <c r="L37" s="42"/>
    </row>
    <row r="38" spans="1:12" s="5" customFormat="1" ht="13.5" customHeight="1" x14ac:dyDescent="0.2">
      <c r="A38" s="40"/>
      <c r="B38" s="43"/>
      <c r="C38" s="13"/>
      <c r="D38" s="13"/>
      <c r="E38" s="13"/>
      <c r="F38" s="13"/>
      <c r="G38" s="13"/>
      <c r="H38" s="13"/>
      <c r="I38" s="13"/>
      <c r="J38" s="14"/>
      <c r="K38" s="42"/>
      <c r="L38" s="42"/>
    </row>
    <row r="39" spans="1:12" s="5" customFormat="1" ht="13.5" customHeight="1" x14ac:dyDescent="0.2">
      <c r="A39" s="40"/>
      <c r="B39" s="43" t="s">
        <v>34</v>
      </c>
      <c r="C39" s="13" t="s">
        <v>37</v>
      </c>
      <c r="D39" s="13"/>
      <c r="E39" s="13"/>
      <c r="F39" s="13"/>
      <c r="G39" s="13"/>
      <c r="H39" s="13"/>
      <c r="I39" s="13"/>
      <c r="J39" s="14"/>
      <c r="K39" s="42"/>
      <c r="L39" s="42"/>
    </row>
    <row r="40" spans="1:12" s="5" customFormat="1" ht="13.5" customHeight="1" x14ac:dyDescent="0.2">
      <c r="A40" s="40"/>
      <c r="B40" s="43"/>
      <c r="C40" s="13"/>
      <c r="D40" s="13"/>
      <c r="E40" s="13"/>
      <c r="F40" s="13"/>
      <c r="G40" s="13"/>
      <c r="H40" s="13"/>
      <c r="I40" s="13"/>
      <c r="J40" s="14"/>
      <c r="K40" s="42"/>
      <c r="L40" s="42"/>
    </row>
    <row r="41" spans="1:12" s="5" customFormat="1" ht="13.5" customHeight="1" x14ac:dyDescent="0.2">
      <c r="A41" s="40"/>
      <c r="B41" s="43" t="s">
        <v>35</v>
      </c>
      <c r="C41" s="13" t="s">
        <v>38</v>
      </c>
      <c r="D41" s="13"/>
      <c r="E41" s="13"/>
      <c r="F41" s="13"/>
      <c r="G41" s="13"/>
      <c r="H41" s="13"/>
      <c r="I41" s="13"/>
      <c r="J41" s="14"/>
      <c r="K41" s="42"/>
      <c r="L41" s="42"/>
    </row>
    <row r="42" spans="1:12" s="5" customFormat="1" ht="13.5" customHeight="1" x14ac:dyDescent="0.2">
      <c r="A42" s="40"/>
      <c r="C42" s="13"/>
      <c r="D42" s="13"/>
      <c r="E42" s="13"/>
      <c r="F42" s="13"/>
      <c r="G42" s="13"/>
      <c r="H42" s="13"/>
      <c r="I42" s="13"/>
      <c r="J42" s="14"/>
      <c r="K42" s="42"/>
      <c r="L42" s="42"/>
    </row>
    <row r="43" spans="1:12" s="5" customFormat="1" ht="13.5" customHeight="1" x14ac:dyDescent="0.2">
      <c r="A43" s="40"/>
      <c r="B43" s="43"/>
      <c r="C43" s="13"/>
      <c r="D43" s="13"/>
      <c r="E43" s="13"/>
      <c r="F43" s="13"/>
      <c r="G43" s="13"/>
      <c r="H43" s="13"/>
      <c r="I43" s="13"/>
      <c r="J43" s="14"/>
      <c r="K43" s="42"/>
      <c r="L43" s="42"/>
    </row>
    <row r="44" spans="1:12" s="5" customFormat="1" ht="13.5" customHeight="1" x14ac:dyDescent="0.2">
      <c r="A44" s="40"/>
      <c r="B44" s="43"/>
      <c r="C44" s="13"/>
      <c r="D44" s="13"/>
      <c r="E44" s="13"/>
      <c r="F44" s="13"/>
      <c r="G44" s="13"/>
      <c r="H44" s="13"/>
      <c r="I44" s="13"/>
      <c r="J44" s="14"/>
      <c r="K44" s="42"/>
      <c r="L44" s="42"/>
    </row>
    <row r="45" spans="1:12" s="5" customFormat="1" ht="13.5" customHeight="1" x14ac:dyDescent="0.2">
      <c r="A45" s="40"/>
      <c r="B45" s="13"/>
      <c r="C45" s="13"/>
      <c r="D45" s="13"/>
      <c r="E45" s="13"/>
      <c r="F45" s="13"/>
      <c r="G45" s="13"/>
      <c r="H45" s="13"/>
      <c r="I45" s="13"/>
      <c r="J45" s="14"/>
      <c r="K45" s="42"/>
      <c r="L45" s="42"/>
    </row>
    <row r="46" spans="1:12" s="5" customFormat="1" ht="13.5" customHeight="1" x14ac:dyDescent="0.2">
      <c r="A46" s="44"/>
      <c r="B46" s="13"/>
      <c r="C46" s="13"/>
      <c r="D46" s="13"/>
      <c r="E46" s="13"/>
      <c r="F46" s="13"/>
      <c r="G46" s="13"/>
      <c r="H46" s="13"/>
      <c r="I46" s="13"/>
      <c r="J46" s="14"/>
      <c r="K46" s="42"/>
      <c r="L46" s="42"/>
    </row>
    <row r="47" spans="1:12" s="5" customFormat="1" ht="13.5" customHeight="1" x14ac:dyDescent="0.2">
      <c r="A47" s="44"/>
      <c r="B47" s="45"/>
      <c r="C47" s="13"/>
      <c r="D47" s="13"/>
      <c r="E47" s="13"/>
      <c r="F47" s="13"/>
      <c r="G47" s="13"/>
      <c r="H47" s="13"/>
      <c r="I47" s="13"/>
      <c r="J47" s="14"/>
      <c r="K47" s="42"/>
      <c r="L47" s="42"/>
    </row>
    <row r="48" spans="1:12" s="5" customFormat="1" ht="13.5" customHeight="1" x14ac:dyDescent="0.2">
      <c r="A48" s="44"/>
      <c r="B48" s="45"/>
      <c r="C48" s="13"/>
      <c r="D48" s="13"/>
      <c r="E48" s="13"/>
      <c r="F48" s="13"/>
      <c r="G48" s="13"/>
      <c r="H48" s="13"/>
      <c r="I48" s="13"/>
      <c r="J48" s="14"/>
      <c r="K48" s="42"/>
      <c r="L48" s="42"/>
    </row>
    <row r="49" spans="1:12" s="5" customFormat="1" ht="13.5" customHeight="1" x14ac:dyDescent="0.2">
      <c r="A49" s="44"/>
      <c r="B49" s="45"/>
      <c r="C49" s="13"/>
      <c r="D49" s="13"/>
      <c r="E49" s="13"/>
      <c r="F49" s="13"/>
      <c r="G49" s="13"/>
      <c r="H49" s="13"/>
      <c r="I49" s="13"/>
      <c r="J49" s="14"/>
      <c r="K49" s="42"/>
      <c r="L49" s="42"/>
    </row>
    <row r="50" spans="1:12" s="5" customFormat="1" ht="13.5" customHeight="1" x14ac:dyDescent="0.2">
      <c r="A50" s="44"/>
      <c r="B50" s="45"/>
      <c r="C50" s="13"/>
      <c r="D50" s="13"/>
      <c r="E50" s="13"/>
      <c r="F50" s="13"/>
      <c r="G50" s="13"/>
      <c r="H50" s="13"/>
      <c r="I50" s="13"/>
      <c r="J50" s="14"/>
      <c r="K50" s="42"/>
      <c r="L50" s="42"/>
    </row>
    <row r="51" spans="1:12" s="5" customFormat="1" ht="13.5" customHeight="1" x14ac:dyDescent="0.2">
      <c r="A51" s="44"/>
      <c r="B51" s="45"/>
      <c r="C51" s="13"/>
      <c r="D51" s="13"/>
      <c r="E51" s="13"/>
      <c r="F51" s="13"/>
      <c r="G51" s="13"/>
      <c r="H51" s="13"/>
      <c r="I51" s="13"/>
      <c r="J51" s="14"/>
      <c r="K51" s="42"/>
      <c r="L51" s="42"/>
    </row>
    <row r="52" spans="1:12" s="5" customFormat="1" ht="13.5" customHeight="1" x14ac:dyDescent="0.2">
      <c r="A52" s="44"/>
      <c r="B52" s="45"/>
      <c r="C52" s="13"/>
      <c r="D52" s="13"/>
      <c r="E52" s="13"/>
      <c r="F52" s="13"/>
      <c r="G52" s="13"/>
      <c r="H52" s="13"/>
      <c r="I52" s="13"/>
      <c r="J52" s="14"/>
      <c r="K52" s="42"/>
      <c r="L52" s="42"/>
    </row>
    <row r="53" spans="1:12" s="5" customFormat="1" ht="13.5" customHeight="1" x14ac:dyDescent="0.2">
      <c r="A53" s="44"/>
      <c r="B53" s="45"/>
      <c r="C53" s="13"/>
      <c r="D53" s="13"/>
      <c r="E53" s="13"/>
      <c r="F53" s="13"/>
      <c r="G53" s="13"/>
      <c r="H53" s="13"/>
      <c r="I53" s="13"/>
      <c r="J53" s="14"/>
      <c r="K53" s="42"/>
      <c r="L53" s="42"/>
    </row>
    <row r="54" spans="1:12" s="5" customFormat="1" ht="13.5" customHeight="1" x14ac:dyDescent="0.2">
      <c r="A54" s="44"/>
      <c r="B54" s="45"/>
      <c r="C54" s="13"/>
      <c r="D54" s="13"/>
      <c r="E54" s="13"/>
      <c r="F54" s="13"/>
      <c r="G54" s="13"/>
      <c r="H54" s="13"/>
      <c r="I54" s="13"/>
      <c r="J54" s="14"/>
      <c r="K54" s="42"/>
      <c r="L54" s="42"/>
    </row>
    <row r="55" spans="1:12" s="5" customFormat="1" ht="13.5" customHeight="1" x14ac:dyDescent="0.2">
      <c r="A55" s="44"/>
      <c r="B55" s="45"/>
      <c r="C55" s="13"/>
      <c r="D55" s="13"/>
      <c r="E55" s="13"/>
      <c r="F55" s="13"/>
      <c r="G55" s="13"/>
      <c r="H55" s="13"/>
      <c r="I55" s="13"/>
      <c r="J55" s="14"/>
      <c r="K55" s="42"/>
      <c r="L55" s="42"/>
    </row>
    <row r="56" spans="1:12" s="5" customFormat="1" ht="13.5" customHeight="1" x14ac:dyDescent="0.2">
      <c r="A56" s="40"/>
      <c r="B56" s="13"/>
      <c r="C56" s="13"/>
      <c r="D56" s="13"/>
      <c r="E56" s="13"/>
      <c r="F56" s="13"/>
      <c r="G56" s="13"/>
      <c r="H56" s="13"/>
      <c r="I56" s="13"/>
      <c r="J56" s="14"/>
      <c r="K56" s="42"/>
      <c r="L56" s="42"/>
    </row>
    <row r="57" spans="1:12" s="5" customFormat="1" ht="13.5" customHeight="1" x14ac:dyDescent="0.2">
      <c r="A57" s="40"/>
      <c r="B57" s="13"/>
      <c r="C57" s="13"/>
      <c r="D57" s="13"/>
      <c r="E57" s="13"/>
      <c r="F57" s="13"/>
      <c r="G57" s="13"/>
      <c r="H57" s="13"/>
      <c r="I57" s="13"/>
      <c r="J57" s="14"/>
      <c r="K57" s="42"/>
      <c r="L57" s="42"/>
    </row>
    <row r="58" spans="1:12" s="5" customFormat="1" ht="13.5" customHeight="1" x14ac:dyDescent="0.2">
      <c r="A58" s="40"/>
      <c r="B58" s="13"/>
      <c r="C58" s="13"/>
      <c r="D58" s="13"/>
      <c r="E58" s="13"/>
      <c r="F58" s="13"/>
      <c r="G58" s="13"/>
      <c r="H58" s="13"/>
      <c r="I58" s="13"/>
      <c r="J58" s="14"/>
      <c r="K58" s="42"/>
      <c r="L58" s="42"/>
    </row>
    <row r="59" spans="1:12" s="5" customFormat="1" ht="13.5" customHeight="1" x14ac:dyDescent="0.2">
      <c r="A59" s="40"/>
      <c r="B59" s="13"/>
      <c r="C59" s="13"/>
      <c r="D59" s="13"/>
      <c r="E59" s="13"/>
      <c r="F59" s="13"/>
      <c r="G59" s="13"/>
      <c r="H59" s="13"/>
      <c r="I59" s="13"/>
      <c r="J59" s="14"/>
      <c r="K59" s="42"/>
      <c r="L59" s="42"/>
    </row>
    <row r="60" spans="1:12" s="5" customFormat="1" ht="13.5" customHeight="1" x14ac:dyDescent="0.2">
      <c r="A60" s="9"/>
      <c r="B60" s="10"/>
      <c r="C60" s="10"/>
      <c r="D60" s="10"/>
      <c r="E60" s="10"/>
      <c r="F60" s="10"/>
      <c r="G60" s="10"/>
      <c r="H60" s="10"/>
      <c r="I60" s="10"/>
      <c r="J60" s="11"/>
      <c r="K60" s="42"/>
      <c r="L60" s="42"/>
    </row>
  </sheetData>
  <mergeCells count="2">
    <mergeCell ref="I14:I15"/>
    <mergeCell ref="J14:J15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zoomScaleNormal="100" workbookViewId="0">
      <selection activeCell="A4" sqref="A4:J4"/>
    </sheetView>
  </sheetViews>
  <sheetFormatPr defaultRowHeight="12.75" x14ac:dyDescent="0.2"/>
  <cols>
    <col min="1" max="1" width="8.140625" style="50" customWidth="1"/>
    <col min="2" max="8" width="9.140625" style="50"/>
    <col min="9" max="9" width="7.42578125" style="50" customWidth="1"/>
    <col min="10" max="10" width="14.5703125" style="51" customWidth="1"/>
    <col min="11" max="11" width="9.140625" style="50"/>
    <col min="12" max="12" width="14.28515625" style="50" bestFit="1" customWidth="1"/>
    <col min="13" max="16384" width="9.140625" style="50"/>
  </cols>
  <sheetData>
    <row r="1" spans="1:10" x14ac:dyDescent="0.2">
      <c r="A1" s="66">
        <v>2015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">
      <c r="A2" s="66" t="s">
        <v>112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x14ac:dyDescent="0.2">
      <c r="I3" s="65"/>
    </row>
    <row r="4" spans="1:10" x14ac:dyDescent="0.2">
      <c r="A4" s="64" t="s">
        <v>111</v>
      </c>
      <c r="B4" s="64"/>
      <c r="C4" s="64"/>
      <c r="D4" s="64"/>
      <c r="E4" s="64"/>
      <c r="F4" s="64"/>
      <c r="G4" s="64"/>
      <c r="H4" s="64"/>
      <c r="I4" s="64"/>
      <c r="J4" s="64"/>
    </row>
    <row r="6" spans="1:10" x14ac:dyDescent="0.2">
      <c r="A6" s="50" t="s">
        <v>110</v>
      </c>
    </row>
    <row r="7" spans="1:10" x14ac:dyDescent="0.2">
      <c r="A7" s="50" t="s">
        <v>109</v>
      </c>
    </row>
    <row r="9" spans="1:10" x14ac:dyDescent="0.2">
      <c r="A9" s="50" t="s">
        <v>108</v>
      </c>
      <c r="B9" s="50" t="s">
        <v>107</v>
      </c>
    </row>
    <row r="10" spans="1:10" x14ac:dyDescent="0.2">
      <c r="B10" s="50" t="s">
        <v>106</v>
      </c>
    </row>
    <row r="11" spans="1:10" x14ac:dyDescent="0.2">
      <c r="B11" s="50" t="s">
        <v>105</v>
      </c>
    </row>
    <row r="13" spans="1:10" x14ac:dyDescent="0.2">
      <c r="A13" s="56" t="s">
        <v>104</v>
      </c>
      <c r="B13" s="50" t="s">
        <v>103</v>
      </c>
    </row>
    <row r="14" spans="1:10" x14ac:dyDescent="0.2">
      <c r="B14" s="50" t="s">
        <v>102</v>
      </c>
    </row>
    <row r="15" spans="1:10" x14ac:dyDescent="0.2">
      <c r="B15" s="50" t="s">
        <v>101</v>
      </c>
    </row>
    <row r="16" spans="1:10" x14ac:dyDescent="0.2">
      <c r="B16" s="50" t="s">
        <v>100</v>
      </c>
    </row>
    <row r="18" spans="2:10" x14ac:dyDescent="0.2">
      <c r="B18" s="50" t="s">
        <v>99</v>
      </c>
    </row>
    <row r="19" spans="2:10" x14ac:dyDescent="0.2">
      <c r="B19" s="50" t="s">
        <v>98</v>
      </c>
    </row>
    <row r="20" spans="2:10" x14ac:dyDescent="0.2">
      <c r="B20" s="50" t="s">
        <v>97</v>
      </c>
      <c r="J20" s="55">
        <v>8324255</v>
      </c>
    </row>
    <row r="22" spans="2:10" x14ac:dyDescent="0.2">
      <c r="B22" s="54" t="s">
        <v>96</v>
      </c>
    </row>
    <row r="23" spans="2:10" x14ac:dyDescent="0.2">
      <c r="B23" s="50" t="s">
        <v>95</v>
      </c>
      <c r="J23" s="55">
        <v>82283</v>
      </c>
    </row>
    <row r="25" spans="2:10" x14ac:dyDescent="0.2">
      <c r="B25" s="54" t="s">
        <v>94</v>
      </c>
    </row>
    <row r="26" spans="2:10" x14ac:dyDescent="0.2">
      <c r="B26" s="50" t="s">
        <v>93</v>
      </c>
    </row>
    <row r="27" spans="2:10" x14ac:dyDescent="0.2">
      <c r="B27" s="50" t="s">
        <v>92</v>
      </c>
    </row>
    <row r="28" spans="2:10" x14ac:dyDescent="0.2">
      <c r="B28" s="50" t="s">
        <v>91</v>
      </c>
      <c r="J28" s="63">
        <v>25163</v>
      </c>
    </row>
    <row r="30" spans="2:10" x14ac:dyDescent="0.2">
      <c r="B30" s="54" t="s">
        <v>90</v>
      </c>
    </row>
    <row r="31" spans="2:10" x14ac:dyDescent="0.2">
      <c r="B31" s="50" t="s">
        <v>89</v>
      </c>
      <c r="J31" s="55">
        <f>J20-J23-J28</f>
        <v>8216809</v>
      </c>
    </row>
    <row r="34" spans="1:10" x14ac:dyDescent="0.2">
      <c r="A34" s="56" t="s">
        <v>88</v>
      </c>
      <c r="B34" s="50" t="s">
        <v>87</v>
      </c>
    </row>
    <row r="35" spans="1:10" x14ac:dyDescent="0.2">
      <c r="B35" s="50" t="s">
        <v>86</v>
      </c>
    </row>
    <row r="36" spans="1:10" x14ac:dyDescent="0.2">
      <c r="B36" s="50" t="s">
        <v>85</v>
      </c>
      <c r="J36" s="55">
        <v>4842445</v>
      </c>
    </row>
    <row r="38" spans="1:10" x14ac:dyDescent="0.2">
      <c r="B38" s="54" t="s">
        <v>84</v>
      </c>
    </row>
    <row r="39" spans="1:10" x14ac:dyDescent="0.2">
      <c r="B39" s="50" t="s">
        <v>83</v>
      </c>
    </row>
    <row r="40" spans="1:10" x14ac:dyDescent="0.2">
      <c r="B40" s="50" t="s">
        <v>82</v>
      </c>
    </row>
    <row r="41" spans="1:10" x14ac:dyDescent="0.2">
      <c r="B41" s="50" t="s">
        <v>81</v>
      </c>
      <c r="J41" s="55">
        <v>3124375</v>
      </c>
    </row>
    <row r="43" spans="1:10" x14ac:dyDescent="0.2">
      <c r="B43" s="54" t="s">
        <v>80</v>
      </c>
    </row>
    <row r="44" spans="1:10" x14ac:dyDescent="0.2">
      <c r="B44" s="50" t="s">
        <v>79</v>
      </c>
    </row>
    <row r="45" spans="1:10" x14ac:dyDescent="0.2">
      <c r="B45" s="50" t="s">
        <v>78</v>
      </c>
    </row>
    <row r="46" spans="1:10" x14ac:dyDescent="0.2">
      <c r="B46" s="50" t="s">
        <v>77</v>
      </c>
      <c r="J46" s="55">
        <v>0</v>
      </c>
    </row>
    <row r="48" spans="1:10" x14ac:dyDescent="0.2">
      <c r="B48" s="54" t="s">
        <v>76</v>
      </c>
    </row>
    <row r="49" spans="1:12" x14ac:dyDescent="0.2">
      <c r="B49" s="50" t="s">
        <v>75</v>
      </c>
    </row>
    <row r="50" spans="1:12" x14ac:dyDescent="0.2">
      <c r="B50" s="50" t="s">
        <v>74</v>
      </c>
      <c r="J50" s="55">
        <v>302</v>
      </c>
    </row>
    <row r="51" spans="1:12" x14ac:dyDescent="0.2">
      <c r="J51" s="55"/>
    </row>
    <row r="52" spans="1:12" x14ac:dyDescent="0.2">
      <c r="J52" s="55"/>
    </row>
    <row r="53" spans="1:12" x14ac:dyDescent="0.2">
      <c r="J53" s="55"/>
    </row>
    <row r="54" spans="1:12" x14ac:dyDescent="0.2">
      <c r="B54" s="54" t="s">
        <v>73</v>
      </c>
    </row>
    <row r="55" spans="1:12" x14ac:dyDescent="0.2">
      <c r="B55" s="50" t="s">
        <v>72</v>
      </c>
      <c r="J55" s="55">
        <v>110947</v>
      </c>
    </row>
    <row r="56" spans="1:12" x14ac:dyDescent="0.2">
      <c r="A56" s="50" t="s">
        <v>67</v>
      </c>
    </row>
    <row r="57" spans="1:12" x14ac:dyDescent="0.2">
      <c r="B57" s="54" t="s">
        <v>71</v>
      </c>
    </row>
    <row r="58" spans="1:12" x14ac:dyDescent="0.2">
      <c r="B58" s="50" t="s">
        <v>70</v>
      </c>
      <c r="J58" s="53">
        <v>0</v>
      </c>
    </row>
    <row r="59" spans="1:12" x14ac:dyDescent="0.2">
      <c r="L59" s="62"/>
    </row>
    <row r="60" spans="1:12" x14ac:dyDescent="0.2">
      <c r="B60" s="54" t="s">
        <v>69</v>
      </c>
    </row>
    <row r="61" spans="1:12" x14ac:dyDescent="0.2">
      <c r="B61" s="54" t="s">
        <v>68</v>
      </c>
      <c r="J61" s="55">
        <f>J36+J41+J46+J50-J55-J58</f>
        <v>7856175</v>
      </c>
    </row>
    <row r="62" spans="1:12" x14ac:dyDescent="0.2">
      <c r="A62" s="50" t="s">
        <v>67</v>
      </c>
    </row>
    <row r="63" spans="1:12" x14ac:dyDescent="0.2">
      <c r="A63" s="56" t="s">
        <v>66</v>
      </c>
      <c r="B63" s="50" t="s">
        <v>65</v>
      </c>
      <c r="J63" s="61">
        <f>ROUND(((J61/J31)*100),2)</f>
        <v>95.61</v>
      </c>
    </row>
    <row r="64" spans="1:12" x14ac:dyDescent="0.2">
      <c r="J64" s="61"/>
    </row>
    <row r="65" spans="1:12" x14ac:dyDescent="0.2">
      <c r="A65" s="56" t="s">
        <v>64</v>
      </c>
      <c r="B65" s="50" t="s">
        <v>63</v>
      </c>
      <c r="J65" s="61"/>
    </row>
    <row r="66" spans="1:12" x14ac:dyDescent="0.2">
      <c r="B66" s="50" t="s">
        <v>62</v>
      </c>
      <c r="J66" s="61">
        <f>100-J63</f>
        <v>4.3900000000000006</v>
      </c>
    </row>
    <row r="67" spans="1:12" x14ac:dyDescent="0.2">
      <c r="L67" s="57"/>
    </row>
    <row r="68" spans="1:12" x14ac:dyDescent="0.2">
      <c r="A68" s="56" t="s">
        <v>61</v>
      </c>
      <c r="B68" s="50" t="s">
        <v>60</v>
      </c>
      <c r="L68" s="60"/>
    </row>
    <row r="69" spans="1:12" x14ac:dyDescent="0.2">
      <c r="L69" s="59"/>
    </row>
    <row r="70" spans="1:12" ht="15" x14ac:dyDescent="0.25">
      <c r="B70" s="50" t="s">
        <v>59</v>
      </c>
      <c r="L70" s="58"/>
    </row>
    <row r="71" spans="1:12" ht="15" x14ac:dyDescent="0.25">
      <c r="B71" s="50" t="s">
        <v>58</v>
      </c>
      <c r="L71" s="58"/>
    </row>
    <row r="72" spans="1:12" ht="15" x14ac:dyDescent="0.25">
      <c r="B72" s="50" t="s">
        <v>57</v>
      </c>
      <c r="L72" s="58"/>
    </row>
    <row r="73" spans="1:12" x14ac:dyDescent="0.2">
      <c r="B73" s="50" t="s">
        <v>56</v>
      </c>
      <c r="J73" s="55">
        <f>ROUND((2125974+218044-50084)*(J66/100),0)</f>
        <v>100704</v>
      </c>
      <c r="L73" s="57"/>
    </row>
    <row r="74" spans="1:12" x14ac:dyDescent="0.2">
      <c r="L74" s="57"/>
    </row>
    <row r="75" spans="1:12" x14ac:dyDescent="0.2">
      <c r="A75" s="50" t="s">
        <v>55</v>
      </c>
      <c r="B75" s="50" t="s">
        <v>54</v>
      </c>
    </row>
    <row r="76" spans="1:12" x14ac:dyDescent="0.2">
      <c r="B76" s="50" t="s">
        <v>53</v>
      </c>
    </row>
    <row r="78" spans="1:12" x14ac:dyDescent="0.2">
      <c r="A78" s="56" t="s">
        <v>52</v>
      </c>
      <c r="B78" s="50" t="s">
        <v>51</v>
      </c>
    </row>
    <row r="79" spans="1:12" x14ac:dyDescent="0.2">
      <c r="B79" s="50" t="s">
        <v>50</v>
      </c>
    </row>
    <row r="80" spans="1:12" x14ac:dyDescent="0.2">
      <c r="B80" s="50" t="s">
        <v>49</v>
      </c>
    </row>
    <row r="81" spans="1:10" ht="13.5" thickBot="1" x14ac:dyDescent="0.25">
      <c r="B81" s="50" t="s">
        <v>48</v>
      </c>
      <c r="J81" s="52">
        <v>0</v>
      </c>
    </row>
    <row r="82" spans="1:10" ht="13.5" thickTop="1" x14ac:dyDescent="0.2"/>
    <row r="83" spans="1:10" x14ac:dyDescent="0.2">
      <c r="A83" s="50" t="s">
        <v>47</v>
      </c>
      <c r="B83" s="50" t="s">
        <v>46</v>
      </c>
    </row>
    <row r="85" spans="1:10" x14ac:dyDescent="0.2">
      <c r="A85" s="56" t="s">
        <v>45</v>
      </c>
      <c r="B85" s="50" t="s">
        <v>44</v>
      </c>
    </row>
    <row r="87" spans="1:10" x14ac:dyDescent="0.2">
      <c r="B87" s="50" t="s">
        <v>43</v>
      </c>
      <c r="J87" s="55"/>
    </row>
    <row r="88" spans="1:10" x14ac:dyDescent="0.2">
      <c r="B88" s="50" t="s">
        <v>42</v>
      </c>
      <c r="J88" s="55">
        <f>J73</f>
        <v>100704</v>
      </c>
    </row>
    <row r="90" spans="1:10" x14ac:dyDescent="0.2">
      <c r="B90" s="54" t="s">
        <v>41</v>
      </c>
      <c r="J90" s="53">
        <f>J81</f>
        <v>0</v>
      </c>
    </row>
    <row r="92" spans="1:10" x14ac:dyDescent="0.2">
      <c r="B92" s="50" t="s">
        <v>40</v>
      </c>
    </row>
    <row r="93" spans="1:10" ht="13.5" thickBot="1" x14ac:dyDescent="0.25">
      <c r="B93" s="50" t="s">
        <v>39</v>
      </c>
      <c r="J93" s="52">
        <f>J88+J90</f>
        <v>100704</v>
      </c>
    </row>
    <row r="94" spans="1:10" ht="13.5" thickTop="1" x14ac:dyDescent="0.2"/>
  </sheetData>
  <mergeCells count="3">
    <mergeCell ref="A2:J2"/>
    <mergeCell ref="A4:J4"/>
    <mergeCell ref="A1:J1"/>
  </mergeCells>
  <printOptions horizontalCentered="1"/>
  <pageMargins left="0.75" right="0.75" top="1" bottom="1" header="0.5" footer="0.5"/>
  <pageSetup scale="96" fitToHeight="2" orientation="portrait" r:id="rId1"/>
  <headerFooter alignWithMargins="0"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Company>Union Pacific Railroad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fpan259</dc:creator>
  <cp:lastModifiedBy>Alexander Dusenberry</cp:lastModifiedBy>
  <cp:lastPrinted>2016-03-29T16:15:43Z</cp:lastPrinted>
  <dcterms:created xsi:type="dcterms:W3CDTF">2014-05-06T13:35:17Z</dcterms:created>
  <dcterms:modified xsi:type="dcterms:W3CDTF">2016-04-29T12:46:06Z</dcterms:modified>
</cp:coreProperties>
</file>