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yroll C&amp;A\Headcounts\Wage Forms A &amp; B\2016\"/>
    </mc:Choice>
  </mc:AlternateContent>
  <bookViews>
    <workbookView xWindow="0" yWindow="0" windowWidth="19200" windowHeight="11580"/>
  </bookViews>
  <sheets>
    <sheet name="Q1 2016" sheetId="1" r:id="rId1"/>
  </sheets>
  <externalReferences>
    <externalReference r:id="rId2"/>
  </externalReference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L63" i="1"/>
  <c r="K63" i="1"/>
  <c r="I63" i="1"/>
  <c r="H63" i="1"/>
  <c r="J63" i="1" s="1"/>
  <c r="G63" i="1"/>
  <c r="M51" i="1"/>
  <c r="L51" i="1"/>
  <c r="K51" i="1"/>
  <c r="J51" i="1"/>
  <c r="I51" i="1"/>
  <c r="H51" i="1"/>
  <c r="G51" i="1"/>
  <c r="J43" i="1"/>
  <c r="I43" i="1"/>
  <c r="K42" i="1"/>
  <c r="J36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J35" i="1" s="1"/>
  <c r="J64" i="1" s="1"/>
  <c r="I30" i="1"/>
  <c r="I35" i="1" s="1"/>
  <c r="I64" i="1" s="1"/>
  <c r="H30" i="1"/>
  <c r="H35" i="1" s="1"/>
  <c r="H64" i="1" s="1"/>
  <c r="G30" i="1"/>
  <c r="G35" i="1" s="1"/>
  <c r="G64" i="1" s="1"/>
  <c r="K20" i="1"/>
  <c r="J20" i="1"/>
  <c r="I20" i="1"/>
  <c r="L20" i="1" s="1"/>
  <c r="H20" i="1"/>
  <c r="G20" i="1"/>
  <c r="L19" i="1"/>
  <c r="K19" i="1"/>
  <c r="J19" i="1"/>
  <c r="I19" i="1"/>
  <c r="H19" i="1"/>
  <c r="G19" i="1"/>
  <c r="K18" i="1"/>
  <c r="J18" i="1"/>
  <c r="I18" i="1"/>
  <c r="L18" i="1" s="1"/>
  <c r="H18" i="1"/>
  <c r="G18" i="1"/>
  <c r="L17" i="1"/>
  <c r="K17" i="1"/>
  <c r="J17" i="1"/>
  <c r="I17" i="1"/>
  <c r="I21" i="1" s="1"/>
  <c r="H17" i="1"/>
  <c r="H21" i="1" s="1"/>
  <c r="H52" i="1" s="1"/>
  <c r="G17" i="1"/>
  <c r="K16" i="1"/>
  <c r="K21" i="1" s="1"/>
  <c r="L52" i="1" s="1"/>
  <c r="J16" i="1"/>
  <c r="J21" i="1" s="1"/>
  <c r="K52" i="1" s="1"/>
  <c r="I16" i="1"/>
  <c r="L16" i="1" s="1"/>
  <c r="H16" i="1"/>
  <c r="G16" i="1"/>
  <c r="G21" i="1" s="1"/>
  <c r="G52" i="1" s="1"/>
  <c r="J7" i="1"/>
  <c r="B76" i="1" s="1"/>
  <c r="L21" i="1" l="1"/>
  <c r="M52" i="1" s="1"/>
  <c r="I52" i="1"/>
  <c r="J52" i="1"/>
  <c r="J42" i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<sst xmlns="http://schemas.openxmlformats.org/spreadsheetml/2006/main" count="213" uniqueCount="125">
  <si>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</si>
  <si>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</si>
  <si>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Q1 2016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</si>
  <si>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</si>
  <si>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</si>
  <si>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</si>
  <si>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</si>
  <si>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</si>
  <si>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</si>
  <si>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</si>
  <si>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</si>
  <si>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</si>
  <si>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</si>
  <si>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AMENDED: NO</t>
  </si>
  <si>
    <t>FT. WORTH, TEXAS 76131-2828</t>
  </si>
  <si>
    <t>1st Quarter</t>
  </si>
  <si>
    <t>YEAR: 2016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</si>
  <si>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</si>
  <si>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</si>
  <si>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</si>
  <si>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</si>
  <si>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</si>
  <si>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</si>
  <si>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</si>
  <si>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</si>
  <si>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</si>
  <si>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</si>
  <si>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</si>
  <si>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</si>
  <si>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</si>
  <si>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</si>
  <si>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</si>
  <si>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</si>
  <si>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</si>
  <si>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</si>
  <si>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</si>
  <si>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</si>
  <si>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</si>
  <si>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</si>
  <si>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</si>
  <si>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</si>
  <si>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</si>
  <si>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</si>
  <si>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</si>
  <si>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</si>
  <si>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</si>
  <si>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</si>
  <si>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</si>
  <si>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</si>
  <si>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</si>
  <si>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</si>
  <si>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</si>
  <si>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</si>
  <si>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</si>
  <si>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</si>
  <si>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</si>
  <si>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</si>
  <si>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</si>
  <si>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</si>
  <si>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</si>
  <si>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</si>
  <si>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</si>
  <si>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</si>
  <si>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</si>
  <si>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</si>
  <si>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</si>
  <si>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</si>
  <si>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</si>
  <si>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</si>
  <si>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</si>
  <si>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</si>
  <si>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</si>
  <si>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</si>
  <si>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</si>
  <si>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</si>
  <si>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</si>
  <si>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</si>
  <si>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</si>
  <si>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</si>
  <si>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</si>
  <si>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</si>
  <si>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</si>
  <si>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</si>
  <si>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</si>
  <si>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</si>
  <si>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</si>
  <si>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</si>
  <si>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</si>
  <si>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</si>
  <si>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</si>
  <si>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</si>
  <si>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</si>
  <si>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</si>
  <si>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</si>
  <si>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</si>
  <si>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</si>
  <si>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</si>
  <si>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</si>
  <si>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</si>
  <si>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</si>
  <si>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</si>
  <si>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</si>
  <si>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</si>
  <si>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</si>
  <si>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</si>
  <si>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</si>
  <si>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</si>
  <si>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</si>
  <si>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</si>
  <si>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</si>
  <si>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</si>
  <si>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</si>
  <si>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</si>
  <si>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</si>
  <si>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</si>
  <si>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</si>
  <si>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</si>
  <si>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</si>
  <si>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</si>
  <si>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</si>
  <si>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</si>
  <si>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</si>
  <si>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Beth Patrick</t>
  </si>
  <si>
    <t>Phone No.</t>
  </si>
  <si>
    <t>(817) 352-4244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</si>
</sst>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6%20Wage%20Form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1726.6666666666667</v>
          </cell>
          <cell r="C10">
            <v>1787.6666666666667</v>
          </cell>
          <cell r="D10">
            <v>949634</v>
          </cell>
          <cell r="E10">
            <v>0</v>
          </cell>
          <cell r="F10">
            <v>6689</v>
          </cell>
          <cell r="H10">
            <v>146592159</v>
          </cell>
          <cell r="I10">
            <v>0</v>
          </cell>
          <cell r="J10">
            <v>357512</v>
          </cell>
        </row>
        <row r="30">
          <cell r="B30">
            <v>4408.3333333333339</v>
          </cell>
          <cell r="C30">
            <v>4491.666666666667</v>
          </cell>
          <cell r="D30">
            <v>2375370</v>
          </cell>
          <cell r="E30">
            <v>44404</v>
          </cell>
          <cell r="F30">
            <v>78800</v>
          </cell>
          <cell r="H30">
            <v>116980855</v>
          </cell>
          <cell r="I30">
            <v>1798766</v>
          </cell>
          <cell r="J30">
            <v>2207533</v>
          </cell>
        </row>
        <row r="52">
          <cell r="B52">
            <v>9522.6666666666679</v>
          </cell>
          <cell r="C52">
            <v>9961</v>
          </cell>
          <cell r="D52">
            <v>4398181</v>
          </cell>
          <cell r="E52">
            <v>688741</v>
          </cell>
          <cell r="F52">
            <v>725782</v>
          </cell>
          <cell r="H52">
            <v>140878643</v>
          </cell>
          <cell r="I52">
            <v>30593551</v>
          </cell>
          <cell r="J52">
            <v>23463139</v>
          </cell>
        </row>
        <row r="77">
          <cell r="B77">
            <v>8258.0000000000018</v>
          </cell>
          <cell r="C77">
            <v>8336.3333333333339</v>
          </cell>
          <cell r="D77">
            <v>3938127</v>
          </cell>
          <cell r="E77">
            <v>239027</v>
          </cell>
          <cell r="F77">
            <v>483004</v>
          </cell>
          <cell r="H77">
            <v>127139898</v>
          </cell>
          <cell r="I77">
            <v>10637058</v>
          </cell>
          <cell r="J77">
            <v>14224851</v>
          </cell>
        </row>
        <row r="102">
          <cell r="B102">
            <v>1982.6666666666665</v>
          </cell>
          <cell r="C102">
            <v>2060.333333333333</v>
          </cell>
          <cell r="D102">
            <v>860876</v>
          </cell>
          <cell r="E102">
            <v>54011</v>
          </cell>
          <cell r="F102">
            <v>84650</v>
          </cell>
          <cell r="H102">
            <v>35531038</v>
          </cell>
          <cell r="I102">
            <v>2421093</v>
          </cell>
          <cell r="J102">
            <v>3740580</v>
          </cell>
        </row>
        <row r="134">
          <cell r="B134">
            <v>16059.333333333332</v>
          </cell>
          <cell r="C134">
            <v>17539.666666666668</v>
          </cell>
          <cell r="D134">
            <v>6059658</v>
          </cell>
          <cell r="E134">
            <v>8418369</v>
          </cell>
          <cell r="F134">
            <v>692987</v>
          </cell>
          <cell r="G134">
            <v>1567444</v>
          </cell>
        </row>
        <row r="167">
          <cell r="B167">
            <v>314071087</v>
          </cell>
          <cell r="C167">
            <v>20674027</v>
          </cell>
          <cell r="D167">
            <v>97656305</v>
          </cell>
          <cell r="F167">
            <v>111052177</v>
          </cell>
          <cell r="G167">
            <v>2956959</v>
          </cell>
          <cell r="H167">
            <v>761155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topLeftCell="A46" zoomScaleNormal="100" workbookViewId="0">
      <selection activeCell="K26" sqref="K26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42489.592455324077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f>'[1]1st Q'!B$10</f>
        <v>1726.6666666666667</v>
      </c>
      <c r="H16" s="18">
        <f>'[1]1st Q'!C$10</f>
        <v>1787.6666666666667</v>
      </c>
      <c r="I16" s="18">
        <f>'[1]1st Q'!D$10</f>
        <v>949634</v>
      </c>
      <c r="J16" s="18">
        <f>'[1]1st Q'!E$10</f>
        <v>0</v>
      </c>
      <c r="K16" s="18">
        <f>'[1]1st Q'!F$10</f>
        <v>6689</v>
      </c>
      <c r="L16" s="19">
        <f>I16+J16+K16</f>
        <v>956323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f>'[1]1st Q'!B$30</f>
        <v>4408.3333333333339</v>
      </c>
      <c r="H17" s="18">
        <f>'[1]1st Q'!C$30</f>
        <v>4491.666666666667</v>
      </c>
      <c r="I17" s="18">
        <f>'[1]1st Q'!D$30</f>
        <v>2375370</v>
      </c>
      <c r="J17" s="18">
        <f>'[1]1st Q'!E$30</f>
        <v>44404</v>
      </c>
      <c r="K17" s="18">
        <f>'[1]1st Q'!F$30</f>
        <v>78800</v>
      </c>
      <c r="L17" s="19">
        <f>I17+J17+K17</f>
        <v>2498574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f>'[1]1st Q'!B$52</f>
        <v>9522.6666666666679</v>
      </c>
      <c r="H18" s="18">
        <f>'[1]1st Q'!C$52</f>
        <v>9961</v>
      </c>
      <c r="I18" s="18">
        <f>'[1]1st Q'!D$52</f>
        <v>4398181</v>
      </c>
      <c r="J18" s="18">
        <f>'[1]1st Q'!E$52</f>
        <v>688741</v>
      </c>
      <c r="K18" s="18">
        <f>'[1]1st Q'!F$52</f>
        <v>725782</v>
      </c>
      <c r="L18" s="19">
        <f>I18+J18+K18</f>
        <v>5812704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f>'[1]1st Q'!B$77</f>
        <v>8258.0000000000018</v>
      </c>
      <c r="H19" s="18">
        <f>'[1]1st Q'!C$77</f>
        <v>8336.3333333333339</v>
      </c>
      <c r="I19" s="18">
        <f>'[1]1st Q'!D$77</f>
        <v>3938127</v>
      </c>
      <c r="J19" s="18">
        <f>'[1]1st Q'!E$77</f>
        <v>239027</v>
      </c>
      <c r="K19" s="18">
        <f>'[1]1st Q'!F$77</f>
        <v>483004</v>
      </c>
      <c r="L19" s="19">
        <f>I19+J19+K19</f>
        <v>4660158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20">
        <f>'[1]1st Q'!B$102</f>
        <v>1982.6666666666665</v>
      </c>
      <c r="H20" s="20">
        <f>'[1]1st Q'!C$102</f>
        <v>2060.333333333333</v>
      </c>
      <c r="I20" s="20">
        <f>'[1]1st Q'!D$102</f>
        <v>860876</v>
      </c>
      <c r="J20" s="20">
        <f>'[1]1st Q'!E$102</f>
        <v>54011</v>
      </c>
      <c r="K20" s="20">
        <f>'[1]1st Q'!F$102</f>
        <v>84650</v>
      </c>
      <c r="L20" s="21">
        <f>I20+J20+K20</f>
        <v>999537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2">
        <f>ROUND(SUM(G16:G20),0)+1</f>
        <v>25899</v>
      </c>
      <c r="H21" s="22">
        <f t="shared" ref="H21:L21" si="0">ROUND(SUM(H16:H20),0)</f>
        <v>26637</v>
      </c>
      <c r="I21" s="22">
        <f t="shared" si="0"/>
        <v>12522188</v>
      </c>
      <c r="J21" s="22">
        <f t="shared" si="0"/>
        <v>1026183</v>
      </c>
      <c r="K21" s="22">
        <f t="shared" si="0"/>
        <v>1378925</v>
      </c>
      <c r="L21" s="22">
        <f t="shared" si="0"/>
        <v>14927296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3"/>
      <c r="I22" s="23"/>
      <c r="J22" s="23"/>
      <c r="K22" s="23"/>
      <c r="L22" s="23"/>
      <c r="M22" s="24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4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5" t="s">
        <v>20</v>
      </c>
      <c r="H25" s="25" t="s">
        <v>21</v>
      </c>
      <c r="I25" s="26"/>
      <c r="J25" s="26"/>
      <c r="K25" s="3"/>
      <c r="L25" s="3"/>
      <c r="M25" s="24"/>
    </row>
    <row r="26" spans="1:13" x14ac:dyDescent="0.2">
      <c r="A26" s="3"/>
      <c r="B26" s="6"/>
      <c r="C26" s="6"/>
      <c r="D26" s="6"/>
      <c r="E26" s="6"/>
      <c r="F26" s="6"/>
      <c r="G26" s="27" t="s">
        <v>24</v>
      </c>
      <c r="H26" s="27" t="s">
        <v>25</v>
      </c>
      <c r="I26" s="27" t="s">
        <v>26</v>
      </c>
      <c r="J26" s="27" t="s">
        <v>61</v>
      </c>
      <c r="K26" s="3"/>
      <c r="L26" s="3"/>
      <c r="M26" s="24"/>
    </row>
    <row r="27" spans="1:13" x14ac:dyDescent="0.2">
      <c r="A27" s="3"/>
      <c r="B27" s="6"/>
      <c r="C27" s="6"/>
      <c r="D27" s="6"/>
      <c r="E27" s="6"/>
      <c r="F27" s="6"/>
      <c r="G27" s="27" t="s">
        <v>31</v>
      </c>
      <c r="H27" s="27" t="s">
        <v>62</v>
      </c>
      <c r="I27" s="27" t="s">
        <v>33</v>
      </c>
      <c r="J27" s="27" t="s">
        <v>63</v>
      </c>
      <c r="K27" s="3"/>
      <c r="L27" s="3"/>
      <c r="M27" s="24"/>
    </row>
    <row r="28" spans="1:13" x14ac:dyDescent="0.2">
      <c r="A28" s="3"/>
      <c r="B28" s="6"/>
      <c r="C28" s="6"/>
      <c r="D28" s="6"/>
      <c r="E28" s="6"/>
      <c r="F28" s="6"/>
      <c r="G28" s="28" t="s">
        <v>37</v>
      </c>
      <c r="H28" s="28" t="s">
        <v>38</v>
      </c>
      <c r="I28" s="28" t="s">
        <v>39</v>
      </c>
      <c r="J28" s="28" t="s">
        <v>40</v>
      </c>
      <c r="K28" s="3"/>
      <c r="L28" s="3"/>
      <c r="M28" s="24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4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f>'[1]1st Q'!H$10/1000</f>
        <v>146592.15900000001</v>
      </c>
      <c r="H30" s="18">
        <f>'[1]1st Q'!I$10/1000</f>
        <v>0</v>
      </c>
      <c r="I30" s="18">
        <f>'[1]1st Q'!J$10/1000</f>
        <v>357.512</v>
      </c>
      <c r="J30" s="19">
        <f>G30+H30+I30</f>
        <v>146949.671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f>'[1]1st Q'!H$30/1000</f>
        <v>116980.855</v>
      </c>
      <c r="H31" s="18">
        <f>'[1]1st Q'!I$30/1000</f>
        <v>1798.7660000000001</v>
      </c>
      <c r="I31" s="18">
        <f>'[1]1st Q'!J$30/1000-1</f>
        <v>2206.5329999999999</v>
      </c>
      <c r="J31" s="19">
        <f>G31+H31+I31+1</f>
        <v>120987.15399999999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f>'[1]1st Q'!H$52/1000</f>
        <v>140878.64300000001</v>
      </c>
      <c r="H32" s="18">
        <f>'[1]1st Q'!I$52/1000-1</f>
        <v>30592.550999999999</v>
      </c>
      <c r="I32" s="18">
        <f>'[1]1st Q'!J$52/1000</f>
        <v>23463.138999999999</v>
      </c>
      <c r="J32" s="19">
        <f>G32+H32+I32+1</f>
        <v>194935.33300000001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f>'[1]1st Q'!H$77/1000</f>
        <v>127139.898</v>
      </c>
      <c r="H33" s="18">
        <f>'[1]1st Q'!I$77/1000</f>
        <v>10637.058000000001</v>
      </c>
      <c r="I33" s="18">
        <f>'[1]1st Q'!J$77/1000</f>
        <v>14224.851000000001</v>
      </c>
      <c r="J33" s="19">
        <f>G33+H33+I33</f>
        <v>152001.807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29">
        <f>'[1]1st Q'!H$102/1000</f>
        <v>35531.038</v>
      </c>
      <c r="H34" s="29">
        <f>'[1]1st Q'!I$102/1000</f>
        <v>2421.0929999999998</v>
      </c>
      <c r="I34" s="29">
        <f>'[1]1st Q'!J$102/1000</f>
        <v>3740.58</v>
      </c>
      <c r="J34" s="21">
        <f>G34+H34+I34</f>
        <v>41692.711000000003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2">
        <f>ROUND(SUM(G30:G34),0)</f>
        <v>567123</v>
      </c>
      <c r="H35" s="22">
        <f>ROUND(SUM(H30:H34),0)+1</f>
        <v>45450</v>
      </c>
      <c r="I35" s="22">
        <f>ROUND(SUM(I30:I34),0)+1</f>
        <v>43994</v>
      </c>
      <c r="J35" s="22">
        <f>ROUND(SUM(J30:J34),0)</f>
        <v>656567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Q1 2016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42489.592455324077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Q1 2016</v>
      </c>
      <c r="J43" s="6" t="str">
        <f>J8</f>
        <v>YEAR: 2016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6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7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7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8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20">
        <f>'[1]1st Q'!B$134</f>
        <v>16059.333333333332</v>
      </c>
      <c r="H51" s="20">
        <f>'[1]1st Q'!C$134</f>
        <v>17539.666666666668</v>
      </c>
      <c r="I51" s="20">
        <f>'[1]1st Q'!D$134</f>
        <v>6059658</v>
      </c>
      <c r="J51" s="20">
        <f>'[1]1st Q'!E$134</f>
        <v>8418369</v>
      </c>
      <c r="K51" s="20">
        <f>'[1]1st Q'!F$134</f>
        <v>692987</v>
      </c>
      <c r="L51" s="20">
        <f>'[1]1st Q'!G$134</f>
        <v>1567444</v>
      </c>
      <c r="M51" s="21">
        <f>L51+K51+J51</f>
        <v>10678800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2">
        <f>G21+G51</f>
        <v>41958.333333333328</v>
      </c>
      <c r="H52" s="22">
        <f>H21+H51</f>
        <v>44176.666666666672</v>
      </c>
      <c r="I52" s="22">
        <f>I21+I51</f>
        <v>18581846</v>
      </c>
      <c r="J52" s="22">
        <f>I21+J51</f>
        <v>20940557</v>
      </c>
      <c r="K52" s="22">
        <f>J21+K51</f>
        <v>1719170</v>
      </c>
      <c r="L52" s="22">
        <f>K21+L51</f>
        <v>2946369</v>
      </c>
      <c r="M52" s="22">
        <f>L21+M51</f>
        <v>25606096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30" t="s">
        <v>83</v>
      </c>
      <c r="J53" s="30" t="s">
        <v>83</v>
      </c>
      <c r="K53" s="30" t="s">
        <v>84</v>
      </c>
      <c r="L53" s="30" t="s">
        <v>85</v>
      </c>
      <c r="M53" s="30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0" t="s">
        <v>87</v>
      </c>
      <c r="J54" s="30" t="s">
        <v>87</v>
      </c>
      <c r="K54" s="30" t="s">
        <v>87</v>
      </c>
      <c r="L54" s="30" t="s">
        <v>87</v>
      </c>
      <c r="M54" s="30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0" t="s">
        <v>88</v>
      </c>
      <c r="J55" s="30" t="s">
        <v>89</v>
      </c>
      <c r="K55" s="30" t="s">
        <v>90</v>
      </c>
      <c r="L55" s="30" t="s">
        <v>91</v>
      </c>
      <c r="M55" s="30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31" t="s">
        <v>93</v>
      </c>
      <c r="M57" s="32"/>
    </row>
    <row r="58" spans="1:13" x14ac:dyDescent="0.2">
      <c r="A58" s="6"/>
      <c r="B58" s="6"/>
      <c r="C58" s="6"/>
      <c r="D58" s="6"/>
      <c r="E58" s="6"/>
      <c r="F58" s="6"/>
      <c r="G58" s="26"/>
      <c r="H58" s="26"/>
      <c r="I58" s="25" t="s">
        <v>70</v>
      </c>
      <c r="J58" s="26"/>
      <c r="K58" s="26"/>
      <c r="L58" s="26"/>
      <c r="M58" s="25" t="s">
        <v>94</v>
      </c>
    </row>
    <row r="59" spans="1:13" x14ac:dyDescent="0.2">
      <c r="A59" s="6"/>
      <c r="B59" s="6"/>
      <c r="C59" s="6"/>
      <c r="D59" s="6"/>
      <c r="E59" s="6"/>
      <c r="F59" s="6"/>
      <c r="G59" s="33"/>
      <c r="H59" s="33"/>
      <c r="I59" s="27" t="s">
        <v>72</v>
      </c>
      <c r="J59" s="33"/>
      <c r="K59" s="33"/>
      <c r="L59" s="33"/>
      <c r="M59" s="27" t="s">
        <v>95</v>
      </c>
    </row>
    <row r="60" spans="1:13" x14ac:dyDescent="0.2">
      <c r="A60" s="6"/>
      <c r="B60" s="6"/>
      <c r="C60" s="6"/>
      <c r="D60" s="6"/>
      <c r="E60" s="6"/>
      <c r="F60" s="6"/>
      <c r="G60" s="27" t="s">
        <v>74</v>
      </c>
      <c r="H60" s="27" t="s">
        <v>21</v>
      </c>
      <c r="I60" s="27" t="s">
        <v>75</v>
      </c>
      <c r="J60" s="27" t="s">
        <v>61</v>
      </c>
      <c r="K60" s="27" t="s">
        <v>73</v>
      </c>
      <c r="L60" s="27" t="s">
        <v>96</v>
      </c>
      <c r="M60" s="27" t="s">
        <v>97</v>
      </c>
    </row>
    <row r="61" spans="1:13" x14ac:dyDescent="0.2">
      <c r="A61" s="6"/>
      <c r="B61" s="6"/>
      <c r="C61" s="6"/>
      <c r="D61" s="6"/>
      <c r="E61" s="6"/>
      <c r="F61" s="6"/>
      <c r="G61" s="28" t="s">
        <v>26</v>
      </c>
      <c r="H61" s="28" t="s">
        <v>40</v>
      </c>
      <c r="I61" s="28" t="s">
        <v>98</v>
      </c>
      <c r="J61" s="28" t="s">
        <v>63</v>
      </c>
      <c r="K61" s="28" t="s">
        <v>99</v>
      </c>
      <c r="L61" s="28" t="s">
        <v>100</v>
      </c>
      <c r="M61" s="28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20">
        <f>'[1]1st Q'!B$167/1000</f>
        <v>314071.087</v>
      </c>
      <c r="H63" s="20">
        <f>'[1]1st Q'!C$167/1000</f>
        <v>20674.026999999998</v>
      </c>
      <c r="I63" s="20">
        <f>'[1]1st Q'!D$167/1000</f>
        <v>97656.304999999993</v>
      </c>
      <c r="J63" s="21">
        <f>I63+H63+G63</f>
        <v>432401.41899999999</v>
      </c>
      <c r="K63" s="20">
        <f>'[1]1st Q'!F$167</f>
        <v>111052177</v>
      </c>
      <c r="L63" s="20">
        <f>'[1]1st Q'!G$167</f>
        <v>2956959</v>
      </c>
      <c r="M63" s="20">
        <f>'[1]1st Q'!H$167</f>
        <v>761155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2">
        <f>G35+G63</f>
        <v>881194.08700000006</v>
      </c>
      <c r="H64" s="22">
        <f>H35+H63</f>
        <v>66124.027000000002</v>
      </c>
      <c r="I64" s="22">
        <f>I35+I63</f>
        <v>141650.30499999999</v>
      </c>
      <c r="J64" s="22">
        <f>J35+J63</f>
        <v>1088968.419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30" t="s">
        <v>106</v>
      </c>
      <c r="H65" s="30" t="s">
        <v>107</v>
      </c>
      <c r="I65" s="30" t="s">
        <v>108</v>
      </c>
      <c r="J65" s="30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0" t="s">
        <v>87</v>
      </c>
      <c r="H66" s="30" t="s">
        <v>87</v>
      </c>
      <c r="I66" s="30" t="s">
        <v>87</v>
      </c>
      <c r="J66" s="30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0" t="s">
        <v>110</v>
      </c>
      <c r="H67" s="30" t="s">
        <v>111</v>
      </c>
      <c r="I67" s="30" t="s">
        <v>112</v>
      </c>
      <c r="J67" s="30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4" t="s">
        <v>120</v>
      </c>
      <c r="B76" s="35">
        <f ca="1">+J7</f>
        <v>42489.592455324077</v>
      </c>
      <c r="C76" s="3"/>
      <c r="D76" s="3"/>
      <c r="E76" s="34" t="s">
        <v>121</v>
      </c>
      <c r="F76" s="36"/>
      <c r="G76" s="36" t="s">
        <v>122</v>
      </c>
      <c r="H76" s="37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4" t="s">
        <v>123</v>
      </c>
      <c r="F77" s="36"/>
      <c r="G77" s="36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2016</vt:lpstr>
    </vt:vector>
  </TitlesOfParts>
  <Company>BNSF Railway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BNSF Railway</dc:creator>
  <cp:lastModifiedBy>BNSF Railway</cp:lastModifiedBy>
  <dcterms:created xsi:type="dcterms:W3CDTF">2016-04-29T19:11:58Z</dcterms:created>
  <dcterms:modified xsi:type="dcterms:W3CDTF">2016-04-29T19:18:13Z</dcterms:modified>
</cp:coreProperties>
</file>