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N:\Payroll C&amp;A\Headcounts\Wage Forms A &amp; B\2018\"/>
    </mc:Choice>
  </mc:AlternateContent>
  <bookViews>
    <workbookView xWindow="0" yWindow="0" windowWidth="19200" windowHeight="12180"/>
  </bookViews>
  <sheets>
    <sheet name="Q1 2018" sheetId="1" r:id="rId1"/>
  </sheet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G64" i="1" l="1"/>
  <c r="J52" i="1"/>
  <c r="J34" i="1"/>
  <c r="J35" i="1" s="1"/>
  <c r="J32" i="1"/>
  <c r="I35" i="1"/>
  <c r="H21" i="1"/>
  <c r="I64" i="1" l="1"/>
  <c r="J64" i="1"/>
  <c r="M52" i="1"/>
  <c r="K52" i="1"/>
  <c r="L52" i="1"/>
  <c r="H52" i="1"/>
  <c r="I52" i="1"/>
  <c r="G52" i="1"/>
  <c r="H35" i="1"/>
  <c r="G35" i="1"/>
  <c r="J31" i="1"/>
  <c r="J33" i="1"/>
  <c r="J30" i="1"/>
  <c r="L17" i="1"/>
  <c r="L18" i="1"/>
  <c r="L19" i="1"/>
  <c r="L20" i="1"/>
  <c r="L16" i="1"/>
  <c r="I21" i="1"/>
  <c r="J21" i="1"/>
  <c r="K21" i="1"/>
  <c r="G21" i="1"/>
  <c r="L21" i="1" l="1"/>
  <c r="J43" i="1"/>
  <c r="K42" i="1"/>
  <c r="J36" i="1"/>
  <c r="I43" i="1" s="1"/>
  <c r="J7" i="1"/>
  <c r="B76" i="1" s="1"/>
  <c r="J42" i="1" l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<sst xmlns="http://schemas.openxmlformats.org/spreadsheetml/2006/main" count="213" uniqueCount="125">
  <si>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</si>
  <si>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</si>
  <si>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</si>
  <si>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</si>
  <si>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</si>
  <si>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</si>
  <si>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</si>
  <si>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</si>
  <si>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</si>
  <si>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</si>
  <si>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</si>
  <si>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</si>
  <si>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AMENDED: NO</t>
  </si>
  <si>
    <t>FT. WORTH, TEXAS 76131-2828</t>
  </si>
  <si>
    <t>1st Quarter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</si>
  <si>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</si>
  <si>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</si>
  <si>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</si>
  <si>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</si>
  <si>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</si>
  <si>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</si>
  <si>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</si>
  <si>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</si>
  <si>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</si>
  <si>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</si>
  <si>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</si>
  <si>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</si>
  <si>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</si>
  <si>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</si>
  <si>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</si>
  <si>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</si>
  <si>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</si>
  <si>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</si>
  <si>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</si>
  <si>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</si>
  <si>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</si>
  <si>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</si>
  <si>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</si>
  <si>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</si>
  <si>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</si>
  <si>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</si>
  <si>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</si>
  <si>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</si>
  <si>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</si>
  <si>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</si>
  <si>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</si>
  <si>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</si>
  <si>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</si>
  <si>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</si>
  <si>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</si>
  <si>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</si>
  <si>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</si>
  <si>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</si>
  <si>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</si>
  <si>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</si>
  <si>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</si>
  <si>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</si>
  <si>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</si>
  <si>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</si>
  <si>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</si>
  <si>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</si>
  <si>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</si>
  <si>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</si>
  <si>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</si>
  <si>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</si>
  <si>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</si>
  <si>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</si>
  <si>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</si>
  <si>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</si>
  <si>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</si>
  <si>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</si>
  <si>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</si>
  <si>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</si>
  <si>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</si>
  <si>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</si>
  <si>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</si>
  <si>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</si>
  <si>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</si>
  <si>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</si>
  <si>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</si>
  <si>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</si>
  <si>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</si>
  <si>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</si>
  <si>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</si>
  <si>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</si>
  <si>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</si>
  <si>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</si>
  <si>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</si>
  <si>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</si>
  <si>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</si>
  <si>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</si>
  <si>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</si>
  <si>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</si>
  <si>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</si>
  <si>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</si>
  <si>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</si>
  <si>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</si>
  <si>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</si>
  <si>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</si>
  <si>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</si>
  <si>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</si>
  <si>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</si>
  <si>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</si>
  <si>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</si>
  <si>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</si>
  <si>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</si>
  <si>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</si>
  <si>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</si>
  <si>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</si>
  <si>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</si>
  <si>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</si>
  <si>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</si>
  <si>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</si>
  <si>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</si>
  <si>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</si>
  <si>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</si>
  <si>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</si>
  <si>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</si>
  <si>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</si>
  <si>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</si>
  <si>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Phone No.</t>
  </si>
  <si>
    <t>Q1 2018</t>
  </si>
  <si>
    <t>YEAR: 2018</t>
  </si>
  <si>
    <t>/s/ Justin Westbrook</t>
  </si>
  <si>
    <t>(817) 352-4942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</si>
</sst>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_)"/>
    <numFmt numFmtId="165" formatCode="0_)"/>
  </numFmts>
  <fonts count="7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  <xf numFmtId="37" fontId="2" fillId="0" borderId="1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A40" zoomScaleNormal="100" workbookViewId="0">
      <selection activeCell="J64" sqref="J64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121</v>
      </c>
      <c r="K1" s="3" t="s">
        <v>2</v>
      </c>
      <c r="L1" s="3"/>
      <c r="M1" s="3"/>
    </row>
    <row r="2" spans="1:13" x14ac:dyDescent="0.2">
      <c r="A2" s="2" t="s">
        <v>3</v>
      </c>
      <c r="B2" s="2"/>
      <c r="C2" s="2"/>
      <c r="D2" s="2"/>
      <c r="E2" s="2"/>
      <c r="F2" s="2"/>
      <c r="G2" s="2"/>
      <c r="H2" s="3"/>
      <c r="I2" s="2" t="s">
        <v>4</v>
      </c>
      <c r="J2" s="3"/>
      <c r="K2" s="3"/>
      <c r="L2" s="2"/>
      <c r="M2" s="3"/>
    </row>
    <row r="3" spans="1:13" x14ac:dyDescent="0.2">
      <c r="A3" s="2" t="s">
        <v>5</v>
      </c>
      <c r="B3" s="2"/>
      <c r="C3" s="2"/>
      <c r="D3" s="2"/>
      <c r="E3" s="2"/>
      <c r="F3" s="2"/>
      <c r="G3" s="2"/>
      <c r="H3" s="3"/>
      <c r="I3" s="2" t="s">
        <v>6</v>
      </c>
      <c r="J3" s="3"/>
      <c r="K3" s="3"/>
      <c r="L3" s="2"/>
      <c r="M3" s="3"/>
    </row>
    <row r="4" spans="1:13" x14ac:dyDescent="0.2">
      <c r="A4" s="2" t="s">
        <v>7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8</v>
      </c>
      <c r="C6" s="2"/>
      <c r="D6" s="2"/>
      <c r="E6" s="3"/>
      <c r="F6" s="2"/>
      <c r="G6" s="2"/>
      <c r="H6" s="3"/>
      <c r="I6" s="2" t="s">
        <v>9</v>
      </c>
      <c r="J6" s="3"/>
      <c r="K6" s="3"/>
      <c r="L6" s="2"/>
      <c r="M6" s="3"/>
    </row>
    <row r="7" spans="1:13" x14ac:dyDescent="0.2">
      <c r="A7" s="2"/>
      <c r="B7" s="2" t="s">
        <v>10</v>
      </c>
      <c r="C7" s="2"/>
      <c r="D7" s="2"/>
      <c r="E7" s="3"/>
      <c r="F7" s="2"/>
      <c r="G7" s="2"/>
      <c r="H7" s="3"/>
      <c r="I7" s="2" t="s">
        <v>11</v>
      </c>
      <c r="J7" s="5">
        <f ca="1">NOW()</f>
        <v>43224.715072453706</v>
      </c>
      <c r="K7" s="3" t="s">
        <v>12</v>
      </c>
      <c r="L7" s="3"/>
      <c r="M7" s="3"/>
    </row>
    <row r="8" spans="1:13" x14ac:dyDescent="0.2">
      <c r="A8" s="2"/>
      <c r="B8" s="2" t="s">
        <v>13</v>
      </c>
      <c r="C8" s="2"/>
      <c r="D8" s="2"/>
      <c r="E8" s="3"/>
      <c r="F8" s="2"/>
      <c r="G8" s="2"/>
      <c r="H8" s="2"/>
      <c r="I8" s="4" t="s">
        <v>14</v>
      </c>
      <c r="J8" s="6" t="s">
        <v>122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15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16</v>
      </c>
      <c r="H11" s="11" t="s">
        <v>17</v>
      </c>
      <c r="I11" s="11" t="s">
        <v>18</v>
      </c>
      <c r="J11" s="11" t="s">
        <v>19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20</v>
      </c>
      <c r="H12" s="13" t="s">
        <v>21</v>
      </c>
      <c r="I12" s="13" t="s">
        <v>22</v>
      </c>
      <c r="J12" s="13" t="s">
        <v>23</v>
      </c>
      <c r="K12" s="13" t="s">
        <v>24</v>
      </c>
      <c r="L12" s="14"/>
      <c r="M12" s="3"/>
    </row>
    <row r="13" spans="1:13" x14ac:dyDescent="0.2">
      <c r="A13" s="1" t="s">
        <v>25</v>
      </c>
      <c r="B13" s="1"/>
      <c r="C13" s="1" t="s">
        <v>26</v>
      </c>
      <c r="D13" s="1"/>
      <c r="E13" s="1"/>
      <c r="F13" s="1"/>
      <c r="G13" s="13" t="s">
        <v>27</v>
      </c>
      <c r="H13" s="13" t="s">
        <v>28</v>
      </c>
      <c r="I13" s="13" t="s">
        <v>29</v>
      </c>
      <c r="J13" s="13" t="s">
        <v>30</v>
      </c>
      <c r="K13" s="13" t="s">
        <v>31</v>
      </c>
      <c r="L13" s="13" t="s">
        <v>32</v>
      </c>
      <c r="M13" s="3"/>
    </row>
    <row r="14" spans="1:13" x14ac:dyDescent="0.2">
      <c r="A14" s="1" t="s">
        <v>33</v>
      </c>
      <c r="B14" s="1"/>
      <c r="C14" s="6"/>
      <c r="D14" s="1"/>
      <c r="E14" s="1"/>
      <c r="F14" s="1"/>
      <c r="G14" s="15" t="s">
        <v>34</v>
      </c>
      <c r="H14" s="15" t="s">
        <v>34</v>
      </c>
      <c r="I14" s="15" t="s">
        <v>35</v>
      </c>
      <c r="J14" s="15" t="s">
        <v>36</v>
      </c>
      <c r="K14" s="15" t="s">
        <v>37</v>
      </c>
      <c r="L14" s="15" t="s">
        <v>38</v>
      </c>
      <c r="M14" s="3"/>
    </row>
    <row r="15" spans="1:13" x14ac:dyDescent="0.2">
      <c r="A15" s="2"/>
      <c r="B15" s="2"/>
      <c r="C15" s="16" t="s">
        <v>39</v>
      </c>
      <c r="D15" s="2"/>
      <c r="E15" s="2"/>
      <c r="F15" s="2"/>
      <c r="G15" s="17" t="s">
        <v>40</v>
      </c>
      <c r="H15" s="16" t="s">
        <v>41</v>
      </c>
      <c r="I15" s="16" t="s">
        <v>42</v>
      </c>
      <c r="J15" s="16" t="s">
        <v>43</v>
      </c>
      <c r="K15" s="16" t="s">
        <v>44</v>
      </c>
      <c r="L15" s="16" t="s">
        <v>45</v>
      </c>
      <c r="M15" s="3"/>
    </row>
    <row r="16" spans="1:13" x14ac:dyDescent="0.2">
      <c r="A16" s="2" t="s">
        <v>46</v>
      </c>
      <c r="B16" s="1" t="s">
        <v>47</v>
      </c>
      <c r="C16" s="2"/>
      <c r="D16" s="2"/>
      <c r="E16" s="2"/>
      <c r="F16" s="2"/>
      <c r="G16" s="18">
        <v>1451</v>
      </c>
      <c r="H16" s="18">
        <v>1501.6666666666665</v>
      </c>
      <c r="I16" s="18">
        <v>784678</v>
      </c>
      <c r="J16" s="18">
        <v>0</v>
      </c>
      <c r="K16" s="18">
        <v>2899</v>
      </c>
      <c r="L16" s="19">
        <f>SUM(I16:K16)</f>
        <v>787577</v>
      </c>
    </row>
    <row r="17" spans="1:13" x14ac:dyDescent="0.2">
      <c r="A17" s="2" t="s">
        <v>48</v>
      </c>
      <c r="B17" s="1" t="s">
        <v>49</v>
      </c>
      <c r="C17" s="2"/>
      <c r="D17" s="2"/>
      <c r="E17" s="2"/>
      <c r="F17" s="2"/>
      <c r="G17" s="18">
        <v>4004.6666666666661</v>
      </c>
      <c r="H17" s="18">
        <v>4074.6666666666665</v>
      </c>
      <c r="I17" s="18">
        <v>2072762</v>
      </c>
      <c r="J17" s="18">
        <v>68260</v>
      </c>
      <c r="K17" s="18">
        <v>81303</v>
      </c>
      <c r="L17" s="19">
        <f t="shared" ref="L17:L20" si="0">SUM(I17:K17)</f>
        <v>2222325</v>
      </c>
    </row>
    <row r="18" spans="1:13" x14ac:dyDescent="0.2">
      <c r="A18" s="2" t="s">
        <v>50</v>
      </c>
      <c r="B18" s="1" t="s">
        <v>51</v>
      </c>
      <c r="C18" s="2"/>
      <c r="D18" s="2"/>
      <c r="E18" s="2"/>
      <c r="F18" s="2"/>
      <c r="G18" s="18">
        <v>8271.6666666666661</v>
      </c>
      <c r="H18" s="18">
        <v>8591.6666666666679</v>
      </c>
      <c r="I18" s="18">
        <v>3842951</v>
      </c>
      <c r="J18" s="18">
        <v>627515</v>
      </c>
      <c r="K18" s="18">
        <v>582213</v>
      </c>
      <c r="L18" s="19">
        <f t="shared" si="0"/>
        <v>5052679</v>
      </c>
    </row>
    <row r="19" spans="1:13" x14ac:dyDescent="0.2">
      <c r="A19" s="2" t="s">
        <v>52</v>
      </c>
      <c r="B19" s="1" t="s">
        <v>53</v>
      </c>
      <c r="C19" s="2"/>
      <c r="D19" s="2"/>
      <c r="E19" s="2"/>
      <c r="F19" s="2"/>
      <c r="G19" s="18">
        <v>7723.3333333333339</v>
      </c>
      <c r="H19" s="18">
        <v>7826.333333333333</v>
      </c>
      <c r="I19" s="18">
        <v>3639873</v>
      </c>
      <c r="J19" s="18">
        <v>556452</v>
      </c>
      <c r="K19" s="18">
        <v>444528</v>
      </c>
      <c r="L19" s="19">
        <f t="shared" si="0"/>
        <v>4640853</v>
      </c>
    </row>
    <row r="20" spans="1:13" x14ac:dyDescent="0.2">
      <c r="A20" s="2" t="s">
        <v>54</v>
      </c>
      <c r="B20" s="1" t="s">
        <v>55</v>
      </c>
      <c r="C20" s="2"/>
      <c r="D20" s="2"/>
      <c r="E20" s="2"/>
      <c r="F20" s="2"/>
      <c r="G20" s="20">
        <v>1810.333333333333</v>
      </c>
      <c r="H20" s="20">
        <v>1872.0000000000002</v>
      </c>
      <c r="I20" s="20">
        <v>800185</v>
      </c>
      <c r="J20" s="20">
        <v>90246</v>
      </c>
      <c r="K20" s="20">
        <v>77256</v>
      </c>
      <c r="L20" s="19">
        <f t="shared" si="0"/>
        <v>967687</v>
      </c>
    </row>
    <row r="21" spans="1:13" ht="12.75" thickBot="1" x14ac:dyDescent="0.25">
      <c r="A21" s="2" t="s">
        <v>56</v>
      </c>
      <c r="B21" s="1" t="s">
        <v>57</v>
      </c>
      <c r="C21" s="2"/>
      <c r="D21" s="2"/>
      <c r="E21" s="2"/>
      <c r="F21" s="2"/>
      <c r="G21" s="22">
        <f>SUM(G16:G20)</f>
        <v>23260.999999999996</v>
      </c>
      <c r="H21" s="22">
        <f>SUM(H16:H20)+1</f>
        <v>23867.333333333332</v>
      </c>
      <c r="I21" s="22">
        <f t="shared" ref="I21:L21" si="1">SUM(I16:I20)</f>
        <v>11140449</v>
      </c>
      <c r="J21" s="22">
        <f t="shared" si="1"/>
        <v>1342473</v>
      </c>
      <c r="K21" s="22">
        <f t="shared" si="1"/>
        <v>1188199</v>
      </c>
      <c r="L21" s="37">
        <f t="shared" si="1"/>
        <v>13671121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3"/>
      <c r="I22" s="23"/>
      <c r="J22" s="23"/>
      <c r="K22" s="23"/>
      <c r="L22" s="23"/>
      <c r="M22" s="24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4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58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5" t="s">
        <v>18</v>
      </c>
      <c r="H25" s="25" t="s">
        <v>19</v>
      </c>
      <c r="I25" s="26"/>
      <c r="J25" s="26"/>
      <c r="K25" s="3"/>
      <c r="L25" s="3"/>
      <c r="M25" s="24"/>
    </row>
    <row r="26" spans="1:13" x14ac:dyDescent="0.2">
      <c r="A26" s="3"/>
      <c r="B26" s="6"/>
      <c r="C26" s="6"/>
      <c r="D26" s="6"/>
      <c r="E26" s="6"/>
      <c r="F26" s="6"/>
      <c r="G26" s="27" t="s">
        <v>22</v>
      </c>
      <c r="H26" s="27" t="s">
        <v>23</v>
      </c>
      <c r="I26" s="27" t="s">
        <v>24</v>
      </c>
      <c r="J26" s="27" t="s">
        <v>59</v>
      </c>
      <c r="K26" s="3"/>
      <c r="L26" s="3"/>
      <c r="M26" s="24"/>
    </row>
    <row r="27" spans="1:13" x14ac:dyDescent="0.2">
      <c r="A27" s="3"/>
      <c r="B27" s="6"/>
      <c r="C27" s="6"/>
      <c r="D27" s="6"/>
      <c r="E27" s="6"/>
      <c r="F27" s="6"/>
      <c r="G27" s="27" t="s">
        <v>29</v>
      </c>
      <c r="H27" s="27" t="s">
        <v>60</v>
      </c>
      <c r="I27" s="27" t="s">
        <v>31</v>
      </c>
      <c r="J27" s="27" t="s">
        <v>61</v>
      </c>
      <c r="K27" s="3"/>
      <c r="L27" s="3"/>
      <c r="M27" s="24"/>
    </row>
    <row r="28" spans="1:13" x14ac:dyDescent="0.2">
      <c r="A28" s="3"/>
      <c r="B28" s="6"/>
      <c r="C28" s="6"/>
      <c r="D28" s="6"/>
      <c r="E28" s="6"/>
      <c r="F28" s="6"/>
      <c r="G28" s="28" t="s">
        <v>35</v>
      </c>
      <c r="H28" s="28" t="s">
        <v>36</v>
      </c>
      <c r="I28" s="28" t="s">
        <v>37</v>
      </c>
      <c r="J28" s="28" t="s">
        <v>38</v>
      </c>
      <c r="K28" s="3"/>
      <c r="L28" s="3"/>
      <c r="M28" s="24"/>
    </row>
    <row r="29" spans="1:13" x14ac:dyDescent="0.2">
      <c r="A29" s="3"/>
      <c r="B29" s="3"/>
      <c r="C29" s="3"/>
      <c r="D29" s="3"/>
      <c r="E29" s="3"/>
      <c r="F29" s="3"/>
      <c r="G29" s="17" t="s">
        <v>62</v>
      </c>
      <c r="H29" s="17" t="s">
        <v>63</v>
      </c>
      <c r="I29" s="17" t="s">
        <v>64</v>
      </c>
      <c r="J29" s="17" t="s">
        <v>65</v>
      </c>
      <c r="K29" s="3"/>
      <c r="L29" s="3"/>
      <c r="M29" s="24"/>
    </row>
    <row r="30" spans="1:13" x14ac:dyDescent="0.2">
      <c r="A30" s="3" t="s">
        <v>46</v>
      </c>
      <c r="B30" s="1" t="s">
        <v>47</v>
      </c>
      <c r="C30" s="3"/>
      <c r="D30" s="3"/>
      <c r="E30" s="3"/>
      <c r="F30" s="3"/>
      <c r="G30" s="18">
        <v>143310.378</v>
      </c>
      <c r="H30" s="18">
        <v>0</v>
      </c>
      <c r="I30" s="18">
        <v>211.05600000000001</v>
      </c>
      <c r="J30" s="18">
        <f>SUM(G30:I30)</f>
        <v>143521.43400000001</v>
      </c>
      <c r="K30" s="3"/>
      <c r="L30" s="3"/>
      <c r="M30" s="3"/>
    </row>
    <row r="31" spans="1:13" x14ac:dyDescent="0.2">
      <c r="A31" s="3" t="s">
        <v>48</v>
      </c>
      <c r="B31" s="1" t="s">
        <v>49</v>
      </c>
      <c r="C31" s="3"/>
      <c r="D31" s="3"/>
      <c r="E31" s="3"/>
      <c r="F31" s="3"/>
      <c r="G31" s="18">
        <v>111298.007</v>
      </c>
      <c r="H31" s="18">
        <v>2818.8119999999999</v>
      </c>
      <c r="I31" s="18">
        <v>2409.4609999999998</v>
      </c>
      <c r="J31" s="18">
        <f t="shared" ref="J31:J33" si="2">SUM(G31:I31)</f>
        <v>116526.28</v>
      </c>
      <c r="K31" s="3"/>
      <c r="L31" s="3"/>
      <c r="M31" s="3"/>
    </row>
    <row r="32" spans="1:13" x14ac:dyDescent="0.2">
      <c r="A32" s="3" t="s">
        <v>50</v>
      </c>
      <c r="B32" s="1" t="s">
        <v>51</v>
      </c>
      <c r="C32" s="3"/>
      <c r="D32" s="3"/>
      <c r="E32" s="3"/>
      <c r="F32" s="3"/>
      <c r="G32" s="18">
        <v>127176.644</v>
      </c>
      <c r="H32" s="18">
        <v>28320.718000000001</v>
      </c>
      <c r="I32" s="18">
        <v>19860.579000000002</v>
      </c>
      <c r="J32" s="18">
        <f>SUM(G32:I32)+1</f>
        <v>175358.94099999999</v>
      </c>
      <c r="K32" s="3"/>
      <c r="L32" s="3"/>
      <c r="M32" s="3"/>
    </row>
    <row r="33" spans="1:13" x14ac:dyDescent="0.2">
      <c r="A33" s="3" t="s">
        <v>52</v>
      </c>
      <c r="B33" s="1" t="s">
        <v>53</v>
      </c>
      <c r="C33" s="3"/>
      <c r="D33" s="3"/>
      <c r="E33" s="3"/>
      <c r="F33" s="3"/>
      <c r="G33" s="18">
        <v>120780.70600000001</v>
      </c>
      <c r="H33" s="18">
        <v>25884.224999999999</v>
      </c>
      <c r="I33" s="18">
        <v>13259.458000000001</v>
      </c>
      <c r="J33" s="18">
        <f t="shared" si="2"/>
        <v>159924.38900000002</v>
      </c>
      <c r="K33" s="3"/>
      <c r="L33" s="3"/>
      <c r="M33" s="3"/>
    </row>
    <row r="34" spans="1:13" x14ac:dyDescent="0.2">
      <c r="A34" s="3" t="s">
        <v>54</v>
      </c>
      <c r="B34" s="1" t="s">
        <v>55</v>
      </c>
      <c r="C34" s="3"/>
      <c r="D34" s="3"/>
      <c r="E34" s="3"/>
      <c r="F34" s="3"/>
      <c r="G34" s="20">
        <v>34617.300999999999</v>
      </c>
      <c r="H34" s="20">
        <v>3726.19</v>
      </c>
      <c r="I34" s="20">
        <v>3302.299</v>
      </c>
      <c r="J34" s="18">
        <f>SUM(G34:I34)-1</f>
        <v>41644.79</v>
      </c>
      <c r="K34" s="3"/>
      <c r="L34" s="3"/>
      <c r="M34" s="3"/>
    </row>
    <row r="35" spans="1:13" ht="12.75" thickBot="1" x14ac:dyDescent="0.25">
      <c r="A35" s="3" t="s">
        <v>56</v>
      </c>
      <c r="B35" s="1" t="s">
        <v>57</v>
      </c>
      <c r="C35" s="3"/>
      <c r="D35" s="3"/>
      <c r="E35" s="3"/>
      <c r="F35" s="3"/>
      <c r="G35" s="22">
        <f>SUM(G30:G34)</f>
        <v>537183.03599999996</v>
      </c>
      <c r="H35" s="22">
        <f t="shared" ref="H35" si="3">SUM(H30:H34)</f>
        <v>60749.945</v>
      </c>
      <c r="I35" s="22">
        <f>SUM(I30:I34)-1</f>
        <v>39041.853000000003</v>
      </c>
      <c r="J35" s="37">
        <f>SUM(J30:J34)-1</f>
        <v>636974.83400000003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18"/>
      <c r="H36" s="18"/>
      <c r="I36" s="18" t="s">
        <v>1</v>
      </c>
      <c r="J36" s="18" t="str">
        <f>J1</f>
        <v>Q1 2018</v>
      </c>
      <c r="K36" s="3" t="s">
        <v>66</v>
      </c>
      <c r="L36" s="3"/>
      <c r="M36" s="3"/>
    </row>
    <row r="37" spans="1:13" x14ac:dyDescent="0.2">
      <c r="A37" s="2" t="s">
        <v>3</v>
      </c>
      <c r="B37" s="2"/>
      <c r="C37" s="2"/>
      <c r="D37" s="2"/>
      <c r="E37" s="2"/>
      <c r="F37" s="2"/>
      <c r="G37" s="2"/>
      <c r="H37" s="3"/>
      <c r="I37" s="2" t="s">
        <v>4</v>
      </c>
      <c r="J37" s="3"/>
      <c r="K37" s="3"/>
      <c r="L37" s="2"/>
      <c r="M37" s="3"/>
    </row>
    <row r="38" spans="1:13" x14ac:dyDescent="0.2">
      <c r="A38" s="2" t="s">
        <v>5</v>
      </c>
      <c r="B38" s="2"/>
      <c r="C38" s="2"/>
      <c r="D38" s="2"/>
      <c r="E38" s="2"/>
      <c r="F38" s="2"/>
      <c r="G38" s="2"/>
      <c r="H38" s="3"/>
      <c r="I38" s="2" t="s">
        <v>6</v>
      </c>
      <c r="J38" s="3"/>
      <c r="K38" s="3"/>
      <c r="L38" s="2"/>
      <c r="M38" s="3"/>
    </row>
    <row r="39" spans="1:13" x14ac:dyDescent="0.2">
      <c r="A39" s="2" t="s">
        <v>7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8</v>
      </c>
      <c r="C41" s="2"/>
      <c r="D41" s="2"/>
      <c r="E41" s="3"/>
      <c r="F41" s="2"/>
      <c r="G41" s="2"/>
      <c r="H41" s="3"/>
      <c r="I41" s="2" t="s">
        <v>9</v>
      </c>
      <c r="J41" s="3"/>
      <c r="K41" s="3"/>
      <c r="L41" s="2"/>
      <c r="M41" s="3"/>
    </row>
    <row r="42" spans="1:13" x14ac:dyDescent="0.2">
      <c r="A42" s="2"/>
      <c r="B42" s="2" t="s">
        <v>10</v>
      </c>
      <c r="C42" s="2"/>
      <c r="D42" s="2"/>
      <c r="E42" s="3"/>
      <c r="F42" s="2"/>
      <c r="G42" s="2"/>
      <c r="H42" s="3"/>
      <c r="I42" s="2" t="s">
        <v>11</v>
      </c>
      <c r="J42" s="5">
        <f ca="1">+J7</f>
        <v>43224.715072453706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13</v>
      </c>
      <c r="C43" s="2"/>
      <c r="D43" s="2"/>
      <c r="E43" s="3"/>
      <c r="F43" s="2"/>
      <c r="G43" s="2"/>
      <c r="H43" s="2"/>
      <c r="I43" s="4" t="str">
        <f>J36</f>
        <v>Q1 2018</v>
      </c>
      <c r="J43" s="6" t="str">
        <f>J8</f>
        <v>YEAR: 2018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15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16</v>
      </c>
      <c r="H46" s="11" t="s">
        <v>17</v>
      </c>
      <c r="I46" s="11" t="s">
        <v>67</v>
      </c>
      <c r="J46" s="12"/>
      <c r="K46" s="12"/>
      <c r="L46" s="11" t="s">
        <v>68</v>
      </c>
      <c r="M46" s="26"/>
    </row>
    <row r="47" spans="1:13" x14ac:dyDescent="0.2">
      <c r="A47" s="6"/>
      <c r="B47" s="6"/>
      <c r="C47" s="6"/>
      <c r="D47" s="6"/>
      <c r="E47" s="6"/>
      <c r="F47" s="6"/>
      <c r="G47" s="13" t="s">
        <v>20</v>
      </c>
      <c r="H47" s="13" t="s">
        <v>21</v>
      </c>
      <c r="I47" s="13" t="s">
        <v>69</v>
      </c>
      <c r="J47" s="14"/>
      <c r="K47" s="14"/>
      <c r="L47" s="13" t="s">
        <v>70</v>
      </c>
      <c r="M47" s="27" t="s">
        <v>59</v>
      </c>
    </row>
    <row r="48" spans="1:13" x14ac:dyDescent="0.2">
      <c r="A48" s="1" t="s">
        <v>25</v>
      </c>
      <c r="B48" s="1"/>
      <c r="C48" s="1" t="s">
        <v>26</v>
      </c>
      <c r="D48" s="1"/>
      <c r="E48" s="6"/>
      <c r="F48" s="6"/>
      <c r="G48" s="13" t="s">
        <v>27</v>
      </c>
      <c r="H48" s="13" t="s">
        <v>28</v>
      </c>
      <c r="I48" s="13" t="s">
        <v>71</v>
      </c>
      <c r="J48" s="13" t="s">
        <v>72</v>
      </c>
      <c r="K48" s="13" t="s">
        <v>19</v>
      </c>
      <c r="L48" s="13" t="s">
        <v>73</v>
      </c>
      <c r="M48" s="27" t="s">
        <v>74</v>
      </c>
    </row>
    <row r="49" spans="1:13" x14ac:dyDescent="0.2">
      <c r="A49" s="1" t="s">
        <v>33</v>
      </c>
      <c r="B49" s="1"/>
      <c r="C49" s="6"/>
      <c r="D49" s="1"/>
      <c r="E49" s="6"/>
      <c r="F49" s="6"/>
      <c r="G49" s="15" t="s">
        <v>34</v>
      </c>
      <c r="H49" s="15" t="s">
        <v>34</v>
      </c>
      <c r="I49" s="15" t="s">
        <v>37</v>
      </c>
      <c r="J49" s="15" t="s">
        <v>24</v>
      </c>
      <c r="K49" s="15" t="s">
        <v>38</v>
      </c>
      <c r="L49" s="15" t="s">
        <v>75</v>
      </c>
      <c r="M49" s="28" t="s">
        <v>76</v>
      </c>
    </row>
    <row r="50" spans="1:13" x14ac:dyDescent="0.2">
      <c r="A50" s="2"/>
      <c r="B50" s="2"/>
      <c r="C50" s="16" t="s">
        <v>39</v>
      </c>
      <c r="D50" s="2"/>
      <c r="E50" s="3"/>
      <c r="F50" s="3"/>
      <c r="G50" s="17" t="s">
        <v>40</v>
      </c>
      <c r="H50" s="16" t="s">
        <v>41</v>
      </c>
      <c r="I50" s="16" t="s">
        <v>42</v>
      </c>
      <c r="J50" s="16" t="s">
        <v>43</v>
      </c>
      <c r="K50" s="16" t="s">
        <v>44</v>
      </c>
      <c r="L50" s="16" t="s">
        <v>45</v>
      </c>
      <c r="M50" s="17" t="s">
        <v>62</v>
      </c>
    </row>
    <row r="51" spans="1:13" x14ac:dyDescent="0.2">
      <c r="A51" s="3" t="s">
        <v>77</v>
      </c>
      <c r="B51" s="6" t="s">
        <v>78</v>
      </c>
      <c r="C51" s="3"/>
      <c r="D51" s="3"/>
      <c r="E51" s="3"/>
      <c r="F51" s="3"/>
      <c r="G51" s="20">
        <v>18015.333333333336</v>
      </c>
      <c r="H51" s="20">
        <v>18774.666666666668</v>
      </c>
      <c r="I51" s="20">
        <v>7151909</v>
      </c>
      <c r="J51" s="20">
        <v>9622853</v>
      </c>
      <c r="K51" s="20">
        <v>959697</v>
      </c>
      <c r="L51" s="20">
        <v>1969311</v>
      </c>
      <c r="M51" s="21">
        <v>12551861</v>
      </c>
    </row>
    <row r="52" spans="1:13" ht="12.75" thickBot="1" x14ac:dyDescent="0.25">
      <c r="A52" s="3" t="s">
        <v>79</v>
      </c>
      <c r="B52" s="6" t="s">
        <v>80</v>
      </c>
      <c r="C52" s="3"/>
      <c r="D52" s="3"/>
      <c r="E52" s="3"/>
      <c r="F52" s="3"/>
      <c r="G52" s="22">
        <f>+G51+G21</f>
        <v>41276.333333333328</v>
      </c>
      <c r="H52" s="22">
        <f t="shared" ref="H52:I52" si="4">+H51+H21</f>
        <v>42642</v>
      </c>
      <c r="I52" s="22">
        <f t="shared" si="4"/>
        <v>18292358</v>
      </c>
      <c r="J52" s="22">
        <f>+J51+I21</f>
        <v>20763302</v>
      </c>
      <c r="K52" s="22">
        <f t="shared" ref="K52:L52" si="5">+K51+J21</f>
        <v>2302170</v>
      </c>
      <c r="L52" s="22">
        <f t="shared" si="5"/>
        <v>3157510</v>
      </c>
      <c r="M52" s="22">
        <f>+M51+L21</f>
        <v>26222982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9" t="s">
        <v>81</v>
      </c>
      <c r="J53" s="29" t="s">
        <v>81</v>
      </c>
      <c r="K53" s="29" t="s">
        <v>82</v>
      </c>
      <c r="L53" s="29" t="s">
        <v>83</v>
      </c>
      <c r="M53" s="29" t="s">
        <v>84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9" t="s">
        <v>85</v>
      </c>
      <c r="J54" s="29" t="s">
        <v>85</v>
      </c>
      <c r="K54" s="29" t="s">
        <v>85</v>
      </c>
      <c r="L54" s="29" t="s">
        <v>85</v>
      </c>
      <c r="M54" s="29" t="s">
        <v>85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9" t="s">
        <v>86</v>
      </c>
      <c r="J55" s="29" t="s">
        <v>87</v>
      </c>
      <c r="K55" s="29" t="s">
        <v>88</v>
      </c>
      <c r="L55" s="29" t="s">
        <v>89</v>
      </c>
      <c r="M55" s="29" t="s">
        <v>90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58</v>
      </c>
      <c r="I57" s="9"/>
      <c r="J57" s="10"/>
      <c r="K57" s="8"/>
      <c r="L57" s="30" t="s">
        <v>91</v>
      </c>
      <c r="M57" s="31"/>
    </row>
    <row r="58" spans="1:13" x14ac:dyDescent="0.2">
      <c r="A58" s="6"/>
      <c r="B58" s="6"/>
      <c r="C58" s="6"/>
      <c r="D58" s="6"/>
      <c r="E58" s="6"/>
      <c r="F58" s="6"/>
      <c r="G58" s="26"/>
      <c r="H58" s="26"/>
      <c r="I58" s="25" t="s">
        <v>68</v>
      </c>
      <c r="J58" s="26"/>
      <c r="K58" s="26"/>
      <c r="L58" s="26"/>
      <c r="M58" s="25" t="s">
        <v>92</v>
      </c>
    </row>
    <row r="59" spans="1:13" x14ac:dyDescent="0.2">
      <c r="A59" s="6"/>
      <c r="B59" s="6"/>
      <c r="C59" s="6"/>
      <c r="D59" s="6"/>
      <c r="E59" s="6"/>
      <c r="F59" s="6"/>
      <c r="G59" s="32"/>
      <c r="H59" s="32"/>
      <c r="I59" s="27" t="s">
        <v>70</v>
      </c>
      <c r="J59" s="32"/>
      <c r="K59" s="32"/>
      <c r="L59" s="32"/>
      <c r="M59" s="27" t="s">
        <v>93</v>
      </c>
    </row>
    <row r="60" spans="1:13" x14ac:dyDescent="0.2">
      <c r="A60" s="6"/>
      <c r="B60" s="6"/>
      <c r="C60" s="6"/>
      <c r="D60" s="6"/>
      <c r="E60" s="6"/>
      <c r="F60" s="6"/>
      <c r="G60" s="27" t="s">
        <v>72</v>
      </c>
      <c r="H60" s="27" t="s">
        <v>19</v>
      </c>
      <c r="I60" s="27" t="s">
        <v>73</v>
      </c>
      <c r="J60" s="27" t="s">
        <v>59</v>
      </c>
      <c r="K60" s="27" t="s">
        <v>71</v>
      </c>
      <c r="L60" s="27" t="s">
        <v>94</v>
      </c>
      <c r="M60" s="27" t="s">
        <v>95</v>
      </c>
    </row>
    <row r="61" spans="1:13" x14ac:dyDescent="0.2">
      <c r="A61" s="6"/>
      <c r="B61" s="6"/>
      <c r="C61" s="6"/>
      <c r="D61" s="6"/>
      <c r="E61" s="6"/>
      <c r="F61" s="6"/>
      <c r="G61" s="28" t="s">
        <v>24</v>
      </c>
      <c r="H61" s="28" t="s">
        <v>38</v>
      </c>
      <c r="I61" s="28" t="s">
        <v>96</v>
      </c>
      <c r="J61" s="28" t="s">
        <v>61</v>
      </c>
      <c r="K61" s="28" t="s">
        <v>97</v>
      </c>
      <c r="L61" s="28" t="s">
        <v>98</v>
      </c>
      <c r="M61" s="28" t="s">
        <v>99</v>
      </c>
    </row>
    <row r="62" spans="1:13" x14ac:dyDescent="0.2">
      <c r="A62" s="3"/>
      <c r="B62" s="3"/>
      <c r="C62" s="3"/>
      <c r="D62" s="3"/>
      <c r="E62" s="3"/>
      <c r="F62" s="3"/>
      <c r="G62" s="17" t="s">
        <v>63</v>
      </c>
      <c r="H62" s="17" t="s">
        <v>64</v>
      </c>
      <c r="I62" s="17" t="s">
        <v>65</v>
      </c>
      <c r="J62" s="17" t="s">
        <v>100</v>
      </c>
      <c r="K62" s="17" t="s">
        <v>101</v>
      </c>
      <c r="L62" s="17" t="s">
        <v>102</v>
      </c>
      <c r="M62" s="17" t="s">
        <v>103</v>
      </c>
    </row>
    <row r="63" spans="1:13" x14ac:dyDescent="0.2">
      <c r="A63" s="3" t="s">
        <v>77</v>
      </c>
      <c r="B63" s="6" t="s">
        <v>78</v>
      </c>
      <c r="C63" s="3"/>
      <c r="D63" s="3"/>
      <c r="E63" s="3"/>
      <c r="F63" s="3"/>
      <c r="G63" s="20">
        <v>356619</v>
      </c>
      <c r="H63" s="20">
        <v>29471</v>
      </c>
      <c r="I63" s="20">
        <v>108322</v>
      </c>
      <c r="J63" s="21">
        <v>494412</v>
      </c>
      <c r="K63" s="20">
        <v>132863061</v>
      </c>
      <c r="L63" s="20">
        <v>2163093</v>
      </c>
      <c r="M63" s="20">
        <v>839870</v>
      </c>
    </row>
    <row r="64" spans="1:13" ht="12.75" thickBot="1" x14ac:dyDescent="0.25">
      <c r="A64" s="3" t="s">
        <v>79</v>
      </c>
      <c r="B64" s="6" t="s">
        <v>80</v>
      </c>
      <c r="C64" s="3"/>
      <c r="D64" s="3"/>
      <c r="E64" s="3"/>
      <c r="F64" s="3"/>
      <c r="G64" s="22">
        <f>+G63+G35</f>
        <v>893802.03599999996</v>
      </c>
      <c r="H64" s="22">
        <f>+H63+H35</f>
        <v>90220.945000000007</v>
      </c>
      <c r="I64" s="22">
        <f t="shared" ref="H64:J64" si="6">+I63+I35</f>
        <v>147363.853</v>
      </c>
      <c r="J64" s="22">
        <f t="shared" si="6"/>
        <v>1131386.834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9" t="s">
        <v>104</v>
      </c>
      <c r="H65" s="29" t="s">
        <v>105</v>
      </c>
      <c r="I65" s="29" t="s">
        <v>106</v>
      </c>
      <c r="J65" s="29" t="s">
        <v>107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9" t="s">
        <v>85</v>
      </c>
      <c r="H66" s="29" t="s">
        <v>85</v>
      </c>
      <c r="I66" s="29" t="s">
        <v>85</v>
      </c>
      <c r="J66" s="29" t="s">
        <v>85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9" t="s">
        <v>108</v>
      </c>
      <c r="H67" s="29" t="s">
        <v>109</v>
      </c>
      <c r="I67" s="29" t="s">
        <v>110</v>
      </c>
      <c r="J67" s="29" t="s">
        <v>111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3" t="s">
        <v>118</v>
      </c>
      <c r="B76" s="34">
        <f ca="1">+J7</f>
        <v>43224.715072453706</v>
      </c>
      <c r="C76" s="3"/>
      <c r="D76" s="3"/>
      <c r="E76" s="33" t="s">
        <v>119</v>
      </c>
      <c r="F76" s="35"/>
      <c r="G76" s="35" t="s">
        <v>123</v>
      </c>
      <c r="H76" s="36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3" t="s">
        <v>120</v>
      </c>
      <c r="F77" s="35"/>
      <c r="G77" s="35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2018</vt:lpstr>
    </vt:vector>
  </TitlesOfParts>
  <Company>BNSF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Miller, Kathleen</cp:lastModifiedBy>
  <cp:lastPrinted>2018-04-25T22:43:08Z</cp:lastPrinted>
  <dcterms:created xsi:type="dcterms:W3CDTF">2017-05-01T13:19:47Z</dcterms:created>
  <dcterms:modified xsi:type="dcterms:W3CDTF">2018-05-04T22:09:44Z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