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ftwntfilp005\finance\CONTROLLER\Payroll C&amp;A\Headcounts\Wage Forms A &amp; B\2018\"/>
    </mc:Choice>
  </mc:AlternateContent>
  <bookViews>
    <workbookView xWindow="0" yWindow="0" windowWidth="28800" windowHeight="11610"/>
  </bookViews>
  <sheets>
    <sheet name="Full 2018" sheetId="1" r:id="rId1"/>
  </sheets>
  <externalReferences>
    <externalReference r:id="rId2"/>
  </externalReferences>
  <definedNames>
    <definedName name="_1_ST_QTR" localSheetId="0">#REF!</definedName>
    <definedName name="_2_ND_QTR" localSheetId="0">#REF!</definedName>
    <definedName name="_3_RD_QTR" localSheetId="0">#REF!</definedName>
    <definedName name="_4_TH_QTR" localSheetId="0">#REF!</definedName>
    <definedName name="_Order1" hidden="1">255</definedName>
    <definedName name="ANNUAL" localSheetId="0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J43" i="1"/>
  <c r="I43" i="1"/>
  <c r="K42" i="1"/>
  <c r="J36" i="1"/>
  <c r="J34" i="1"/>
  <c r="J33" i="1"/>
  <c r="J32" i="1"/>
  <c r="J31" i="1"/>
  <c r="I35" i="1"/>
  <c r="I64" i="1" s="1"/>
  <c r="J30" i="1"/>
  <c r="H35" i="1"/>
  <c r="H64" i="1" s="1"/>
  <c r="G35" i="1"/>
  <c r="G64" i="1" s="1"/>
  <c r="L20" i="1"/>
  <c r="L19" i="1"/>
  <c r="L18" i="1"/>
  <c r="K21" i="1"/>
  <c r="L52" i="1" s="1"/>
  <c r="L17" i="1"/>
  <c r="G21" i="1"/>
  <c r="G52" i="1" s="1"/>
  <c r="J21" i="1"/>
  <c r="K52" i="1" s="1"/>
  <c r="L16" i="1"/>
  <c r="H21" i="1"/>
  <c r="H52" i="1" s="1"/>
  <c r="B76" i="1"/>
  <c r="J35" i="1" l="1"/>
  <c r="J64" i="1" s="1"/>
  <c r="L21" i="1"/>
  <c r="M52" i="1" s="1"/>
  <c r="I21" i="1"/>
  <c r="J42" i="1"/>
  <c r="I52" i="1" l="1"/>
  <c r="J5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<sst xmlns="http://schemas.openxmlformats.org/spreadsheetml/2006/main" count="213" uniqueCount="125">
  <si>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</si>
  <si>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</si>
  <si>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Full Year 2018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</si>
  <si>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</si>
  <si>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</si>
  <si>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</si>
  <si>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</si>
  <si>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</si>
  <si>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</si>
  <si>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</si>
  <si>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</si>
  <si>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</si>
  <si>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</si>
  <si>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AMENDED: NO</t>
  </si>
  <si>
    <t>FT. WORTH, TEXAS 76131-2828</t>
  </si>
  <si>
    <t>Full Year</t>
  </si>
  <si>
    <t>YEAR: 2018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</si>
  <si>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</si>
  <si>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</si>
  <si>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</si>
  <si>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</si>
  <si>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</si>
  <si>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</si>
  <si>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</si>
  <si>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</si>
  <si>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</si>
  <si>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</si>
  <si>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</si>
  <si>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</si>
  <si>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</si>
  <si>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</si>
  <si>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</si>
  <si>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</si>
  <si>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</si>
  <si>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</si>
  <si>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</si>
  <si>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</si>
  <si>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</si>
  <si>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</si>
  <si>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</si>
  <si>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</si>
  <si>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</si>
  <si>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</si>
  <si>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</si>
  <si>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</si>
  <si>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</si>
  <si>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</si>
  <si>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</si>
  <si>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</si>
  <si>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</si>
  <si>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</si>
  <si>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</si>
  <si>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</si>
  <si>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</si>
  <si>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</si>
  <si>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</si>
  <si>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</si>
  <si>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</si>
  <si>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</si>
  <si>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</si>
  <si>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</si>
  <si>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</si>
  <si>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</si>
  <si>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</si>
  <si>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</si>
  <si>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</si>
  <si>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</si>
  <si>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</si>
  <si>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</si>
  <si>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</si>
  <si>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</si>
  <si>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</si>
  <si>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</si>
  <si>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</si>
  <si>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</si>
  <si>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</si>
  <si>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</si>
  <si>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</si>
  <si>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</si>
  <si>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</si>
  <si>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</si>
  <si>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</si>
  <si>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</si>
  <si>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</si>
  <si>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</si>
  <si>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</si>
  <si>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</si>
  <si>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</si>
  <si>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</si>
  <si>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</si>
  <si>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</si>
  <si>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</si>
  <si>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</si>
  <si>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</si>
  <si>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</si>
  <si>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</si>
  <si>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</si>
  <si>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</si>
  <si>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</si>
  <si>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</si>
  <si>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</si>
  <si>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</si>
  <si>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</si>
  <si>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</si>
  <si>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</si>
  <si>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</si>
  <si>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</si>
  <si>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</si>
  <si>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</si>
  <si>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</si>
  <si>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</si>
  <si>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</si>
  <si>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</si>
  <si>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</si>
  <si>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Mr. Justin Westbrook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</si>
  <si>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</si>
  <si>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</si>
  <si>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</si>
  <si>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</si>
  <si>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</si>
  <si>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</si>
  <si>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</si>
  <si>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Justin Westbrook</t>
  </si>
  <si>
    <t>Phone No.</t>
  </si>
  <si>
    <t>(817) 352-4942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</si>
</sst>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_)"/>
    <numFmt numFmtId="165" formatCode="0_)"/>
  </numFmts>
  <fonts count="8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9"/>
      <color rgb="FF0000FF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6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2" fillId="0" borderId="0" xfId="0" applyFont="1" applyFill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8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2018"/>
      <sheetName val="Q4 2018"/>
      <sheetName val="Q3 2018"/>
      <sheetName val="Q2 2018"/>
      <sheetName val="Q1 2018"/>
      <sheetName val="Full 2018 (2)"/>
      <sheetName val="Full 2018 with wage fix"/>
      <sheetName val="Q4 2018 (2)"/>
      <sheetName val="Q3 2018 (2)"/>
      <sheetName val="Q2 2018 (2)"/>
      <sheetName val="Q1 2018 (2)"/>
      <sheetName val="Full 2018 average"/>
      <sheetName val="Full 2016"/>
      <sheetName val="Q4 2016"/>
      <sheetName val="Q3 2016"/>
      <sheetName val="Q2 2016"/>
      <sheetName val="Q1 2016"/>
      <sheetName val="Q1 2015"/>
      <sheetName val="Q2 2015"/>
      <sheetName val="Q3 2015"/>
      <sheetName val="Q4 2015"/>
      <sheetName val="Full 2015"/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zoomScaleNormal="100" workbookViewId="0">
      <selection activeCell="B24" sqref="B24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v>43511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v>1426</v>
      </c>
      <c r="H16" s="18">
        <v>1442</v>
      </c>
      <c r="I16" s="18">
        <v>3223927</v>
      </c>
      <c r="J16" s="19">
        <v>0</v>
      </c>
      <c r="K16" s="19">
        <v>0</v>
      </c>
      <c r="L16" s="20">
        <f>I16+J16+K16</f>
        <v>3223927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v>3986</v>
      </c>
      <c r="H17" s="18">
        <v>4038</v>
      </c>
      <c r="I17" s="18">
        <v>8490512</v>
      </c>
      <c r="J17" s="19">
        <v>317636</v>
      </c>
      <c r="K17" s="19">
        <v>302560</v>
      </c>
      <c r="L17" s="20">
        <f>I17+J17+K17</f>
        <v>9110708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v>8517</v>
      </c>
      <c r="H18" s="18">
        <v>8779</v>
      </c>
      <c r="I18" s="18">
        <v>15590265</v>
      </c>
      <c r="J18" s="19">
        <v>3112644</v>
      </c>
      <c r="K18" s="19">
        <v>1833709</v>
      </c>
      <c r="L18" s="20">
        <f>I18+J18+K18</f>
        <v>20536618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v>8203</v>
      </c>
      <c r="H19" s="18">
        <v>8354</v>
      </c>
      <c r="I19" s="18">
        <v>15606252</v>
      </c>
      <c r="J19" s="19">
        <v>2297870</v>
      </c>
      <c r="K19" s="19">
        <v>1621977</v>
      </c>
      <c r="L19" s="20">
        <f>I19+J19+K19</f>
        <v>19526099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21">
        <v>1882</v>
      </c>
      <c r="H20" s="21">
        <v>1933</v>
      </c>
      <c r="I20" s="21">
        <v>3411771</v>
      </c>
      <c r="J20" s="21">
        <v>395754</v>
      </c>
      <c r="K20" s="21">
        <v>202986</v>
      </c>
      <c r="L20" s="22">
        <f>I20+J20+K20</f>
        <v>4010511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3">
        <f>ROUND(SUM(G16:G20),0)</f>
        <v>24014</v>
      </c>
      <c r="H21" s="23">
        <f>ROUND(SUM(H16:H20),0)</f>
        <v>24546</v>
      </c>
      <c r="I21" s="23">
        <f t="shared" ref="I21:L21" si="0">ROUND(SUM(I16:I20),0)</f>
        <v>46322727</v>
      </c>
      <c r="J21" s="23">
        <f t="shared" si="0"/>
        <v>6123904</v>
      </c>
      <c r="K21" s="23">
        <f t="shared" si="0"/>
        <v>3961232</v>
      </c>
      <c r="L21" s="23">
        <f t="shared" si="0"/>
        <v>56407863</v>
      </c>
    </row>
    <row r="22" spans="1:13" ht="12.75" thickTop="1" x14ac:dyDescent="0.2">
      <c r="A22" s="3"/>
      <c r="B22" s="3"/>
      <c r="C22" s="3"/>
      <c r="D22" s="3"/>
      <c r="E22" s="3"/>
      <c r="F22" s="3"/>
      <c r="G22" s="24"/>
      <c r="H22" s="25"/>
      <c r="I22" s="25"/>
      <c r="J22" s="25"/>
      <c r="K22" s="25"/>
      <c r="L22" s="25"/>
      <c r="M22" s="26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6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7" t="s">
        <v>20</v>
      </c>
      <c r="H25" s="27" t="s">
        <v>21</v>
      </c>
      <c r="I25" s="28"/>
      <c r="J25" s="28"/>
      <c r="K25" s="3"/>
      <c r="L25" s="3"/>
      <c r="M25" s="26"/>
    </row>
    <row r="26" spans="1:13" x14ac:dyDescent="0.2">
      <c r="A26" s="3"/>
      <c r="B26" s="6"/>
      <c r="C26" s="6"/>
      <c r="D26" s="6"/>
      <c r="E26" s="6"/>
      <c r="F26" s="6"/>
      <c r="G26" s="29" t="s">
        <v>24</v>
      </c>
      <c r="H26" s="29" t="s">
        <v>25</v>
      </c>
      <c r="I26" s="29" t="s">
        <v>26</v>
      </c>
      <c r="J26" s="29" t="s">
        <v>61</v>
      </c>
      <c r="K26" s="3"/>
      <c r="L26" s="3"/>
      <c r="M26" s="26"/>
    </row>
    <row r="27" spans="1:13" x14ac:dyDescent="0.2">
      <c r="A27" s="3"/>
      <c r="B27" s="6"/>
      <c r="C27" s="6"/>
      <c r="D27" s="6"/>
      <c r="E27" s="6"/>
      <c r="F27" s="6"/>
      <c r="G27" s="29" t="s">
        <v>31</v>
      </c>
      <c r="H27" s="29" t="s">
        <v>62</v>
      </c>
      <c r="I27" s="29" t="s">
        <v>33</v>
      </c>
      <c r="J27" s="29" t="s">
        <v>63</v>
      </c>
      <c r="K27" s="3"/>
      <c r="L27" s="3"/>
      <c r="M27" s="26"/>
    </row>
    <row r="28" spans="1:13" x14ac:dyDescent="0.2">
      <c r="A28" s="3"/>
      <c r="B28" s="6"/>
      <c r="C28" s="6"/>
      <c r="D28" s="6"/>
      <c r="E28" s="6"/>
      <c r="F28" s="6"/>
      <c r="G28" s="30" t="s">
        <v>37</v>
      </c>
      <c r="H28" s="30" t="s">
        <v>38</v>
      </c>
      <c r="I28" s="30" t="s">
        <v>39</v>
      </c>
      <c r="J28" s="30" t="s">
        <v>40</v>
      </c>
      <c r="K28" s="3"/>
      <c r="L28" s="3"/>
      <c r="M28" s="26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6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9">
        <v>285454.712</v>
      </c>
      <c r="H30" s="19">
        <v>0</v>
      </c>
      <c r="I30" s="19">
        <v>0</v>
      </c>
      <c r="J30" s="20">
        <f>G30+H30+I30</f>
        <v>285454.712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9">
        <v>366564.00900000002</v>
      </c>
      <c r="H31" s="19">
        <v>13536.394</v>
      </c>
      <c r="I31" s="19">
        <v>9495.5030000000006</v>
      </c>
      <c r="J31" s="20">
        <f>G31+H31+I31</f>
        <v>389595.90600000008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9">
        <v>516343.60100000002</v>
      </c>
      <c r="H32" s="19">
        <v>143847.01</v>
      </c>
      <c r="I32" s="19">
        <v>60505.934999999998</v>
      </c>
      <c r="J32" s="20">
        <f>G32+H32+I32</f>
        <v>720696.54600000009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v>505881.15899999999</v>
      </c>
      <c r="H33" s="18">
        <v>109111.352</v>
      </c>
      <c r="I33" s="18">
        <v>51960.167999999998</v>
      </c>
      <c r="J33" s="20">
        <f>G33+H33+I33-1</f>
        <v>666951.67899999989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31">
        <v>133457.13800000001</v>
      </c>
      <c r="H34" s="31">
        <v>16810.188999999998</v>
      </c>
      <c r="I34" s="31">
        <v>13999.14</v>
      </c>
      <c r="J34" s="22">
        <f>G34+H34+I34</f>
        <v>164266.467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3">
        <f>ROUND(SUM(G30:G34),0)</f>
        <v>1807701</v>
      </c>
      <c r="H35" s="23">
        <f>ROUND(SUM(H30:H34),0)-1</f>
        <v>283304</v>
      </c>
      <c r="I35" s="23">
        <f>ROUND(SUM(I30:I34),0)</f>
        <v>135961</v>
      </c>
      <c r="J35" s="23">
        <f>ROUND(SUM(J30:J34),0)+1</f>
        <v>2226966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Full Year 2018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>+J7</f>
        <v>43511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Full Year 2018</v>
      </c>
      <c r="J43" s="6" t="str">
        <f>J8</f>
        <v>YEAR: 2018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8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9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9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30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21">
        <v>18788</v>
      </c>
      <c r="H51" s="21">
        <v>19362</v>
      </c>
      <c r="I51" s="21">
        <v>30090268</v>
      </c>
      <c r="J51" s="21">
        <v>39970763</v>
      </c>
      <c r="K51" s="21">
        <v>4222185</v>
      </c>
      <c r="L51" s="21">
        <v>9612426</v>
      </c>
      <c r="M51" s="22">
        <f>L51+K51+J51</f>
        <v>53805374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3">
        <f>G21+G51</f>
        <v>42802</v>
      </c>
      <c r="H52" s="23">
        <f>H21+H51</f>
        <v>43908</v>
      </c>
      <c r="I52" s="23">
        <f>I21+I51</f>
        <v>76412995</v>
      </c>
      <c r="J52" s="23">
        <f>I21+J51</f>
        <v>86293490</v>
      </c>
      <c r="K52" s="23">
        <f>J21+K51</f>
        <v>10346089</v>
      </c>
      <c r="L52" s="23">
        <f>K21+L51</f>
        <v>13573658</v>
      </c>
      <c r="M52" s="23">
        <f>L21+M51</f>
        <v>110213237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32" t="s">
        <v>83</v>
      </c>
      <c r="J53" s="32" t="s">
        <v>83</v>
      </c>
      <c r="K53" s="32" t="s">
        <v>84</v>
      </c>
      <c r="L53" s="32" t="s">
        <v>85</v>
      </c>
      <c r="M53" s="32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2" t="s">
        <v>87</v>
      </c>
      <c r="J54" s="32" t="s">
        <v>87</v>
      </c>
      <c r="K54" s="32" t="s">
        <v>87</v>
      </c>
      <c r="L54" s="32" t="s">
        <v>87</v>
      </c>
      <c r="M54" s="32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2" t="s">
        <v>88</v>
      </c>
      <c r="J55" s="32" t="s">
        <v>89</v>
      </c>
      <c r="K55" s="32" t="s">
        <v>90</v>
      </c>
      <c r="L55" s="32" t="s">
        <v>91</v>
      </c>
      <c r="M55" s="32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33" t="s">
        <v>93</v>
      </c>
      <c r="M57" s="34"/>
    </row>
    <row r="58" spans="1:13" x14ac:dyDescent="0.2">
      <c r="A58" s="6"/>
      <c r="B58" s="6"/>
      <c r="C58" s="6"/>
      <c r="D58" s="6"/>
      <c r="E58" s="6"/>
      <c r="F58" s="6"/>
      <c r="G58" s="28"/>
      <c r="H58" s="28"/>
      <c r="I58" s="27" t="s">
        <v>70</v>
      </c>
      <c r="J58" s="28"/>
      <c r="K58" s="28"/>
      <c r="L58" s="28"/>
      <c r="M58" s="27" t="s">
        <v>94</v>
      </c>
    </row>
    <row r="59" spans="1:13" x14ac:dyDescent="0.2">
      <c r="A59" s="6"/>
      <c r="B59" s="6"/>
      <c r="C59" s="6"/>
      <c r="D59" s="6"/>
      <c r="E59" s="6"/>
      <c r="F59" s="6"/>
      <c r="G59" s="35"/>
      <c r="H59" s="35"/>
      <c r="I59" s="29" t="s">
        <v>72</v>
      </c>
      <c r="J59" s="35"/>
      <c r="K59" s="35"/>
      <c r="L59" s="35"/>
      <c r="M59" s="29" t="s">
        <v>95</v>
      </c>
    </row>
    <row r="60" spans="1:13" x14ac:dyDescent="0.2">
      <c r="A60" s="6"/>
      <c r="B60" s="6"/>
      <c r="C60" s="6"/>
      <c r="D60" s="6"/>
      <c r="E60" s="6"/>
      <c r="F60" s="6"/>
      <c r="G60" s="29" t="s">
        <v>74</v>
      </c>
      <c r="H60" s="29" t="s">
        <v>21</v>
      </c>
      <c r="I60" s="29" t="s">
        <v>75</v>
      </c>
      <c r="J60" s="29" t="s">
        <v>61</v>
      </c>
      <c r="K60" s="29" t="s">
        <v>73</v>
      </c>
      <c r="L60" s="29" t="s">
        <v>96</v>
      </c>
      <c r="M60" s="29" t="s">
        <v>97</v>
      </c>
    </row>
    <row r="61" spans="1:13" x14ac:dyDescent="0.2">
      <c r="A61" s="6"/>
      <c r="B61" s="6"/>
      <c r="C61" s="6"/>
      <c r="D61" s="6"/>
      <c r="E61" s="6"/>
      <c r="F61" s="6"/>
      <c r="G61" s="30" t="s">
        <v>26</v>
      </c>
      <c r="H61" s="30" t="s">
        <v>40</v>
      </c>
      <c r="I61" s="30" t="s">
        <v>98</v>
      </c>
      <c r="J61" s="30" t="s">
        <v>63</v>
      </c>
      <c r="K61" s="30" t="s">
        <v>99</v>
      </c>
      <c r="L61" s="30" t="s">
        <v>100</v>
      </c>
      <c r="M61" s="30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21">
        <v>1353114.8370000001</v>
      </c>
      <c r="H63" s="21">
        <v>130909.232</v>
      </c>
      <c r="I63" s="21">
        <v>473090.89799999999</v>
      </c>
      <c r="J63" s="22">
        <v>1957114.9670000002</v>
      </c>
      <c r="K63" s="21">
        <v>554887068</v>
      </c>
      <c r="L63" s="21">
        <v>8241139</v>
      </c>
      <c r="M63" s="21">
        <v>3472599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3">
        <f>G35+G63</f>
        <v>3160815.8370000003</v>
      </c>
      <c r="H64" s="23">
        <f>H35+H63</f>
        <v>414213.23200000002</v>
      </c>
      <c r="I64" s="23">
        <f>I35+I63</f>
        <v>609051.89800000004</v>
      </c>
      <c r="J64" s="23">
        <f>J35+J63</f>
        <v>4184080.9670000002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32" t="s">
        <v>106</v>
      </c>
      <c r="H65" s="32" t="s">
        <v>107</v>
      </c>
      <c r="I65" s="32" t="s">
        <v>108</v>
      </c>
      <c r="J65" s="32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2" t="s">
        <v>87</v>
      </c>
      <c r="H66" s="32" t="s">
        <v>87</v>
      </c>
      <c r="I66" s="32" t="s">
        <v>87</v>
      </c>
      <c r="J66" s="32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2" t="s">
        <v>110</v>
      </c>
      <c r="H67" s="32" t="s">
        <v>111</v>
      </c>
      <c r="I67" s="32" t="s">
        <v>112</v>
      </c>
      <c r="J67" s="32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6" t="s">
        <v>120</v>
      </c>
      <c r="B76" s="37">
        <f>+J7</f>
        <v>43511</v>
      </c>
      <c r="C76" s="3"/>
      <c r="D76" s="3"/>
      <c r="E76" s="36" t="s">
        <v>121</v>
      </c>
      <c r="F76" s="38"/>
      <c r="G76" s="38" t="s">
        <v>122</v>
      </c>
      <c r="H76" s="39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6" t="s">
        <v>123</v>
      </c>
      <c r="F77" s="38"/>
      <c r="G77" s="38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Iii, Eugene Richard</dc:creator>
  <cp:lastModifiedBy>Parker Iii, Eugene Richard</cp:lastModifiedBy>
  <dcterms:created xsi:type="dcterms:W3CDTF">2019-02-19T19:46:13Z</dcterms:created>
  <dcterms:modified xsi:type="dcterms:W3CDTF">2019-02-19T19:50:14Z</dcterms:modified>
</cp:coreProperties>
</file>