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00" yWindow="45" windowWidth="9690" windowHeight="6420" firstSheet="3" activeTab="8"/>
  </bookViews>
  <sheets>
    <sheet name="IC All Co. plus IC 523 &amp; 600" sheetId="2" r:id="rId1"/>
    <sheet name="CCP 600" sheetId="3" r:id="rId2"/>
    <sheet name="GT 600 &amp; 523" sheetId="4" r:id="rId3"/>
    <sheet name="500 less 523 " sheetId="5" r:id="rId4"/>
    <sheet name="WC 600 &amp; 523" sheetId="6" r:id="rId5"/>
    <sheet name="EJE 600" sheetId="7" r:id="rId6"/>
    <sheet name="DM 600" sheetId="12" r:id="rId7"/>
    <sheet name="BLE 600" sheetId="13" r:id="rId8"/>
    <sheet name="Consolidated" sheetId="11" r:id="rId9"/>
    <sheet name="STB Copy" sheetId="15" r:id="rId10"/>
    <sheet name="Sheet1" sheetId="16" r:id="rId11"/>
  </sheets>
  <definedNames>
    <definedName name="_xlnm.Print_Area" localSheetId="8">Consolidated!$A$1:$I$147</definedName>
    <definedName name="_xlnm.Print_Area" localSheetId="9">'STB Copy'!$A$1:$I$147</definedName>
  </definedNames>
  <calcPr calcId="125725"/>
</workbook>
</file>

<file path=xl/calcChain.xml><?xml version="1.0" encoding="utf-8"?>
<calcChain xmlns="http://schemas.openxmlformats.org/spreadsheetml/2006/main">
  <c r="H22" i="13"/>
  <c r="H23"/>
  <c r="H24"/>
  <c r="H25"/>
  <c r="H26"/>
  <c r="C27"/>
  <c r="C72" s="1"/>
  <c r="D27"/>
  <c r="D72" s="1"/>
  <c r="E27"/>
  <c r="F27"/>
  <c r="G72" s="1"/>
  <c r="G27"/>
  <c r="H72" s="1"/>
  <c r="F36"/>
  <c r="F37"/>
  <c r="F38"/>
  <c r="F39"/>
  <c r="F40"/>
  <c r="C41"/>
  <c r="C84" s="1"/>
  <c r="D41"/>
  <c r="D84" s="1"/>
  <c r="E41"/>
  <c r="E84" s="1"/>
  <c r="I71"/>
  <c r="E72"/>
  <c r="F72"/>
  <c r="F83"/>
  <c r="H22" i="3"/>
  <c r="H23"/>
  <c r="H24"/>
  <c r="H25"/>
  <c r="H26"/>
  <c r="C27"/>
  <c r="C72" s="1"/>
  <c r="D27"/>
  <c r="E27"/>
  <c r="F72" s="1"/>
  <c r="F27"/>
  <c r="G72" s="1"/>
  <c r="G27"/>
  <c r="H72" s="1"/>
  <c r="F36"/>
  <c r="F37"/>
  <c r="F38"/>
  <c r="F39"/>
  <c r="F40"/>
  <c r="C41"/>
  <c r="C84" s="1"/>
  <c r="D41"/>
  <c r="D84" s="1"/>
  <c r="E41"/>
  <c r="E84" s="1"/>
  <c r="C58"/>
  <c r="H61"/>
  <c r="I71"/>
  <c r="D72"/>
  <c r="F83"/>
  <c r="A96"/>
  <c r="C22" i="11"/>
  <c r="D22"/>
  <c r="E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36"/>
  <c r="D36"/>
  <c r="E36"/>
  <c r="C37"/>
  <c r="D37"/>
  <c r="E37"/>
  <c r="C38"/>
  <c r="D38"/>
  <c r="E38"/>
  <c r="C39"/>
  <c r="D39"/>
  <c r="E39"/>
  <c r="C40"/>
  <c r="D40"/>
  <c r="E40"/>
  <c r="C71"/>
  <c r="D71"/>
  <c r="E71"/>
  <c r="F71"/>
  <c r="G71"/>
  <c r="H71"/>
  <c r="C83"/>
  <c r="D83"/>
  <c r="E83"/>
  <c r="G83"/>
  <c r="G84" s="1"/>
  <c r="I83"/>
  <c r="I84" s="1"/>
  <c r="H22" i="12"/>
  <c r="H27"/>
  <c r="H23"/>
  <c r="H24"/>
  <c r="H25"/>
  <c r="H26"/>
  <c r="C27"/>
  <c r="D27"/>
  <c r="E27"/>
  <c r="F27"/>
  <c r="G72"/>
  <c r="G27"/>
  <c r="F36"/>
  <c r="F37"/>
  <c r="F38"/>
  <c r="F39"/>
  <c r="F40"/>
  <c r="C41"/>
  <c r="F41"/>
  <c r="D41"/>
  <c r="E41"/>
  <c r="E84"/>
  <c r="I71"/>
  <c r="C72"/>
  <c r="D72"/>
  <c r="E72"/>
  <c r="F72"/>
  <c r="H72"/>
  <c r="F83"/>
  <c r="D84"/>
  <c r="G84"/>
  <c r="H84"/>
  <c r="I84"/>
  <c r="H22" i="5"/>
  <c r="H23"/>
  <c r="H24"/>
  <c r="H25"/>
  <c r="H26"/>
  <c r="H27" s="1"/>
  <c r="C27"/>
  <c r="D27"/>
  <c r="E27"/>
  <c r="E72" s="1"/>
  <c r="F27"/>
  <c r="G72"/>
  <c r="G27"/>
  <c r="H72" s="1"/>
  <c r="F36"/>
  <c r="F37"/>
  <c r="F38"/>
  <c r="F39"/>
  <c r="F40"/>
  <c r="F41" s="1"/>
  <c r="F84" s="1"/>
  <c r="C41"/>
  <c r="C84" s="1"/>
  <c r="D41"/>
  <c r="E41"/>
  <c r="E84" s="1"/>
  <c r="I71"/>
  <c r="C72"/>
  <c r="D72"/>
  <c r="F72"/>
  <c r="F83"/>
  <c r="D84"/>
  <c r="H22" i="7"/>
  <c r="H27"/>
  <c r="H23"/>
  <c r="H24"/>
  <c r="H25"/>
  <c r="H26"/>
  <c r="C27"/>
  <c r="D27"/>
  <c r="E27"/>
  <c r="F72"/>
  <c r="F27"/>
  <c r="G27"/>
  <c r="H72"/>
  <c r="F36"/>
  <c r="F37"/>
  <c r="F38"/>
  <c r="F39"/>
  <c r="F40"/>
  <c r="C41"/>
  <c r="D41"/>
  <c r="D84"/>
  <c r="E41"/>
  <c r="F41"/>
  <c r="F84"/>
  <c r="I71"/>
  <c r="C72"/>
  <c r="D72"/>
  <c r="E72"/>
  <c r="G72"/>
  <c r="F83"/>
  <c r="C84"/>
  <c r="E84"/>
  <c r="G84"/>
  <c r="H84"/>
  <c r="I84"/>
  <c r="H22" i="2"/>
  <c r="H23"/>
  <c r="H24"/>
  <c r="H25"/>
  <c r="H26"/>
  <c r="C27"/>
  <c r="C72" s="1"/>
  <c r="D27"/>
  <c r="D72" s="1"/>
  <c r="E27"/>
  <c r="F72" s="1"/>
  <c r="F27"/>
  <c r="G72" s="1"/>
  <c r="G27"/>
  <c r="H72" s="1"/>
  <c r="F36"/>
  <c r="F37"/>
  <c r="F38"/>
  <c r="F39"/>
  <c r="F40"/>
  <c r="C41"/>
  <c r="C84" s="1"/>
  <c r="D41"/>
  <c r="D84" s="1"/>
  <c r="E41"/>
  <c r="E84" s="1"/>
  <c r="I71"/>
  <c r="F83"/>
  <c r="H83" i="11"/>
  <c r="H84" s="1"/>
  <c r="A97" i="2"/>
  <c r="H22" i="4"/>
  <c r="H23"/>
  <c r="H24"/>
  <c r="H25"/>
  <c r="H26"/>
  <c r="C27"/>
  <c r="C72" s="1"/>
  <c r="D27"/>
  <c r="D72" s="1"/>
  <c r="E27"/>
  <c r="F72" s="1"/>
  <c r="F27"/>
  <c r="G72" s="1"/>
  <c r="G27"/>
  <c r="F36"/>
  <c r="F37"/>
  <c r="F38"/>
  <c r="F39"/>
  <c r="F40"/>
  <c r="C41"/>
  <c r="C84" s="1"/>
  <c r="D41"/>
  <c r="D84" s="1"/>
  <c r="E41"/>
  <c r="E84" s="1"/>
  <c r="I71"/>
  <c r="H72"/>
  <c r="F83"/>
  <c r="H22" i="15"/>
  <c r="H27" s="1"/>
  <c r="H23"/>
  <c r="H24"/>
  <c r="H25"/>
  <c r="H26"/>
  <c r="C27"/>
  <c r="D27"/>
  <c r="E27"/>
  <c r="E72" s="1"/>
  <c r="F27"/>
  <c r="G27"/>
  <c r="F36"/>
  <c r="F37"/>
  <c r="F38"/>
  <c r="F39"/>
  <c r="F40"/>
  <c r="C41"/>
  <c r="D41"/>
  <c r="E41"/>
  <c r="F41"/>
  <c r="I71"/>
  <c r="C72"/>
  <c r="D72"/>
  <c r="I72"/>
  <c r="F84"/>
  <c r="H22" i="6"/>
  <c r="H23"/>
  <c r="H24"/>
  <c r="H25"/>
  <c r="H26"/>
  <c r="C27"/>
  <c r="C72" s="1"/>
  <c r="D27"/>
  <c r="D72" s="1"/>
  <c r="E27"/>
  <c r="E72" s="1"/>
  <c r="F27"/>
  <c r="G72" s="1"/>
  <c r="G27"/>
  <c r="H72" s="1"/>
  <c r="F36"/>
  <c r="F37"/>
  <c r="F38"/>
  <c r="F39"/>
  <c r="F40"/>
  <c r="C41"/>
  <c r="C84" s="1"/>
  <c r="D41"/>
  <c r="D84" s="1"/>
  <c r="E41"/>
  <c r="E84" s="1"/>
  <c r="I71"/>
  <c r="F83"/>
  <c r="G84"/>
  <c r="H84"/>
  <c r="I84"/>
  <c r="I72" i="7"/>
  <c r="I72" i="12"/>
  <c r="C84"/>
  <c r="F84"/>
  <c r="F41" i="4" l="1"/>
  <c r="F84" s="1"/>
  <c r="H27"/>
  <c r="H27" i="6"/>
  <c r="F41"/>
  <c r="F84" s="1"/>
  <c r="F72"/>
  <c r="F41" i="3"/>
  <c r="F84" s="1"/>
  <c r="E72"/>
  <c r="H27"/>
  <c r="F41" i="13"/>
  <c r="F84" s="1"/>
  <c r="H27"/>
  <c r="E72" i="4"/>
  <c r="I72"/>
  <c r="H27" i="2"/>
  <c r="I72" i="6"/>
  <c r="I72" i="13"/>
  <c r="I72" i="3"/>
  <c r="I72" i="5"/>
  <c r="H26" i="11"/>
  <c r="F41" i="2"/>
  <c r="F84" s="1"/>
  <c r="E72"/>
  <c r="I72"/>
  <c r="F83" i="11"/>
  <c r="C27"/>
  <c r="C72" s="1"/>
  <c r="E27"/>
  <c r="F72" s="1"/>
  <c r="D41"/>
  <c r="D84" s="1"/>
  <c r="F40"/>
  <c r="C41"/>
  <c r="C84" s="1"/>
  <c r="H23"/>
  <c r="H22"/>
  <c r="F39"/>
  <c r="F37"/>
  <c r="F27"/>
  <c r="G72" s="1"/>
  <c r="F36"/>
  <c r="D27"/>
  <c r="D72" s="1"/>
  <c r="H25"/>
  <c r="I71"/>
  <c r="G27"/>
  <c r="H72" s="1"/>
  <c r="E41"/>
  <c r="E84" s="1"/>
  <c r="F38"/>
  <c r="H24"/>
  <c r="F41" l="1"/>
  <c r="F84" s="1"/>
  <c r="E72"/>
  <c r="I72"/>
  <c r="H27"/>
</calcChain>
</file>

<file path=xl/sharedStrings.xml><?xml version="1.0" encoding="utf-8"?>
<sst xmlns="http://schemas.openxmlformats.org/spreadsheetml/2006/main" count="2197" uniqueCount="182">
  <si>
    <t>Group</t>
  </si>
  <si>
    <t>No.</t>
  </si>
  <si>
    <t>Reporting Group</t>
  </si>
  <si>
    <t>(1)</t>
  </si>
  <si>
    <t>Average</t>
  </si>
  <si>
    <t>number of</t>
  </si>
  <si>
    <t>employees</t>
  </si>
  <si>
    <t>(2)</t>
  </si>
  <si>
    <t>Average number of</t>
  </si>
  <si>
    <t xml:space="preserve">employess </t>
  </si>
  <si>
    <t xml:space="preserve">who received </t>
  </si>
  <si>
    <t>pay during</t>
  </si>
  <si>
    <t>(3)</t>
  </si>
  <si>
    <t xml:space="preserve">    SERVICE HOURS</t>
  </si>
  <si>
    <t>Time worked</t>
  </si>
  <si>
    <t>and paid for</t>
  </si>
  <si>
    <t>at straight</t>
  </si>
  <si>
    <t>time rates</t>
  </si>
  <si>
    <t>(4)</t>
  </si>
  <si>
    <t>Overtime</t>
  </si>
  <si>
    <t>paid for at</t>
  </si>
  <si>
    <t>punitive rates</t>
  </si>
  <si>
    <t>(5)</t>
  </si>
  <si>
    <t>Time paid</t>
  </si>
  <si>
    <t>for but not</t>
  </si>
  <si>
    <t>worked</t>
  </si>
  <si>
    <t>(6)</t>
  </si>
  <si>
    <t>Total</t>
  </si>
  <si>
    <t>time paid</t>
  </si>
  <si>
    <t>for</t>
  </si>
  <si>
    <t>(7)</t>
  </si>
  <si>
    <t>Total Executives, Official and Staff Assist.</t>
  </si>
  <si>
    <t>Total Professional and Administrative</t>
  </si>
  <si>
    <t>Total Maintenance of Way and Structures</t>
  </si>
  <si>
    <t>Total Transportation (other than train &amp; engine)</t>
  </si>
  <si>
    <t>Total of above groups*</t>
  </si>
  <si>
    <t>COMPENSATION (in thousands)</t>
  </si>
  <si>
    <t>Time worked and paid</t>
  </si>
  <si>
    <t>for at straight time</t>
  </si>
  <si>
    <t>rates</t>
  </si>
  <si>
    <t>(8)</t>
  </si>
  <si>
    <t xml:space="preserve">Overtime </t>
  </si>
  <si>
    <t>(9)</t>
  </si>
  <si>
    <t>for but</t>
  </si>
  <si>
    <t>not worked</t>
  </si>
  <si>
    <t>(10)</t>
  </si>
  <si>
    <t xml:space="preserve">compensation </t>
  </si>
  <si>
    <t>paid</t>
  </si>
  <si>
    <t>(11)</t>
  </si>
  <si>
    <t>Miles of line covered by this report</t>
  </si>
  <si>
    <t>(State in whole numbers)</t>
  </si>
  <si>
    <t>For Quarter Ending</t>
  </si>
  <si>
    <t>For Calendar Year</t>
  </si>
  <si>
    <t>Full Name of Reporting Company</t>
  </si>
  <si>
    <t>REPORT OF RAILROAD EMPLOYEES, SERVICE  AND COMPENSATION</t>
  </si>
  <si>
    <t>SURFACE TRANSPORTATION BOARD</t>
  </si>
  <si>
    <t>OFFICE OF ECONOMICS / SECTION OF AUDIT AND ACCOUNTING</t>
  </si>
  <si>
    <t>WASHINGTON, DC 20423</t>
  </si>
  <si>
    <t>FORM A - STB Wage Statistics</t>
  </si>
  <si>
    <t>Approved by OMB (No. 3120-0074)</t>
  </si>
  <si>
    <t>Expires 6/30/96</t>
  </si>
  <si>
    <t>Average of three monthly mid-month counts for quarterly report.</t>
  </si>
  <si>
    <t>Average of twelve  mid-month counts for annual report.</t>
  </si>
  <si>
    <t>FORM B - STB Wage Statistics</t>
  </si>
  <si>
    <t xml:space="preserve">Straight </t>
  </si>
  <si>
    <t>actually</t>
  </si>
  <si>
    <t xml:space="preserve">paid for </t>
  </si>
  <si>
    <t>Constructive</t>
  </si>
  <si>
    <t>allowance,</t>
  </si>
  <si>
    <t>vacations,</t>
  </si>
  <si>
    <t>holidays, etc.</t>
  </si>
  <si>
    <t>service</t>
  </si>
  <si>
    <t>hours</t>
  </si>
  <si>
    <t>Total Transportation (train and engine)</t>
  </si>
  <si>
    <t>Total  all groups *</t>
  </si>
  <si>
    <t>time</t>
  </si>
  <si>
    <t>paid for</t>
  </si>
  <si>
    <t>* Form A Col 4</t>
  </si>
  <si>
    <t>Col. 4</t>
  </si>
  <si>
    <t>Col. 5</t>
  </si>
  <si>
    <t>* Form A Col 5</t>
  </si>
  <si>
    <t>Col. 6</t>
  </si>
  <si>
    <t>* Form A Col 6</t>
  </si>
  <si>
    <t>Col. 7</t>
  </si>
  <si>
    <t>* Form A Col 7</t>
  </si>
  <si>
    <t>Col. 8</t>
  </si>
  <si>
    <t>Miles</t>
  </si>
  <si>
    <t>Straight</t>
  </si>
  <si>
    <t>(12)</t>
  </si>
  <si>
    <t>Actually</t>
  </si>
  <si>
    <t>run</t>
  </si>
  <si>
    <t>Paid for</t>
  </si>
  <si>
    <t>but not</t>
  </si>
  <si>
    <t>(13)</t>
  </si>
  <si>
    <t>(14)</t>
  </si>
  <si>
    <t>Total number</t>
  </si>
  <si>
    <t>of trips for</t>
  </si>
  <si>
    <t>which not less</t>
  </si>
  <si>
    <t>than a minimum</t>
  </si>
  <si>
    <t>day was paid</t>
  </si>
  <si>
    <t>(15)</t>
  </si>
  <si>
    <t>*Form A Col 8</t>
  </si>
  <si>
    <t>plus Form B Col 9</t>
  </si>
  <si>
    <t>*Form A Col 9</t>
  </si>
  <si>
    <t>plus Form B Col 10</t>
  </si>
  <si>
    <t>*Form A Col 10</t>
  </si>
  <si>
    <t>plus Form B Col 11</t>
  </si>
  <si>
    <t>*Form A Col 11</t>
  </si>
  <si>
    <t>plus Form B Col 12</t>
  </si>
  <si>
    <t>xxxxxxxxxxxxxxx</t>
  </si>
  <si>
    <t>2.  Form A should show the number of employees in various reporting groups, the hours in the service of the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</si>
  <si>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</si>
  <si>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</si>
  <si>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</si>
  <si>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</si>
  <si>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</si>
  <si>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 xml:space="preserve">quarterly average shall be a simple average  of the monthly figure.  The annual average shall be a simple average of the </t>
  </si>
  <si>
    <t>preponderance of their duties.</t>
  </si>
  <si>
    <t>information.  This estimate includes time for reviewing instructions, searching existing data sources, gathering and</t>
  </si>
  <si>
    <t>Office of Information and Regulatory Affairs, (OMB No. 31202-0074), Washington, DC 20503.</t>
  </si>
  <si>
    <t>it to be a full, true and correct statement of the operating statistics named and that the various items here reported were determined in</t>
  </si>
  <si>
    <t>Name  (Type or Print)</t>
  </si>
  <si>
    <t>Signature</t>
  </si>
  <si>
    <t>Address</t>
  </si>
  <si>
    <t>Date</t>
  </si>
  <si>
    <t>Telephone Number</t>
  </si>
  <si>
    <t>City, State, Zip</t>
  </si>
  <si>
    <t>xxxxxxxxxxxxxxxx</t>
  </si>
  <si>
    <t>xxxxxxxxxxxxxx</t>
  </si>
  <si>
    <t>STB WAGE FORM A AND B --  INSTRUCTIONS</t>
  </si>
  <si>
    <t>accordance with effective rules promulgated by the Surface Transportation Board.</t>
  </si>
  <si>
    <t>for period 1,2</t>
  </si>
  <si>
    <t xml:space="preserve"> period</t>
  </si>
  <si>
    <t>Total Maintenance of Equipment &amp; Stores</t>
  </si>
  <si>
    <t>period</t>
  </si>
  <si>
    <t xml:space="preserve">time </t>
  </si>
  <si>
    <t>plus Form B</t>
  </si>
  <si>
    <t>1.  By Docket No. 37025 served November 18,1982,  Revision to the Preliminary Report of Employees of Class I</t>
  </si>
  <si>
    <t>that purpose this form  of report is provided.</t>
  </si>
  <si>
    <t>shall be filed within 45 days following the close of the period for which they are compiled.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</si>
  <si>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</si>
  <si>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</si>
  <si>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respondent and the compensation paid for such service.  Employees are to be counted and classified and their service reported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</si>
  <si>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</si>
  <si>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</si>
  <si>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</si>
  <si>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</si>
  <si>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>quarterly figures.  Employees who worked in more than one occupation during the month should be assigned according to the</t>
  </si>
  <si>
    <t>It is estimated that an average of 120 burden hours per response are required to complete this collection of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</si>
  <si>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</si>
  <si>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</si>
  <si>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</si>
  <si>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 xml:space="preserve">supervision; that I have carefully examined it; and on the basis of my knowledge, belief and verification (where necessary) I declare </t>
  </si>
  <si>
    <t>REPORT OF RAILROAD EMPLOYEES, SERVICE, AND COMPENSATION</t>
  </si>
  <si>
    <t>I, the undersigned _________________________(title) of the CN /____________________ Company state that this report was prepared by me or under my</t>
  </si>
  <si>
    <t>CN / Grand Trunk Corporation</t>
  </si>
  <si>
    <t>CN / Wisconsin Central Division_____________________________ RAILROAD</t>
  </si>
  <si>
    <t>Robert F. Griegel</t>
  </si>
  <si>
    <t>17641 So. Ashland Ave.</t>
  </si>
  <si>
    <t>Homewood, Il.  60430</t>
  </si>
  <si>
    <t>708-332-4715</t>
  </si>
  <si>
    <t>CN / Sault Ste. Marie Bridge co._____________________________ RAILROAD</t>
  </si>
  <si>
    <t>CN /  Sault Ste. Marie Bridge Co._________________________________RAILROAD</t>
  </si>
  <si>
    <t>Homewood, Il. 60430</t>
  </si>
  <si>
    <t>CN/Grand Trunk Western Railroad</t>
  </si>
  <si>
    <t>CN /Grand Trunk Western Railroad_______________________________RAILROAD</t>
  </si>
  <si>
    <t xml:space="preserve">CN/Duluth, Winnipeg &amp; Pacific Rlwy. </t>
  </si>
  <si>
    <t>CN / ILLINOIS CENTRAL RAILROAD</t>
  </si>
  <si>
    <t>CN / CHICAGO, CENTRAL &amp; PACIFIC</t>
  </si>
  <si>
    <t>CN/BESSEMER &amp; LAKE ERIE RR</t>
  </si>
  <si>
    <t xml:space="preserve">CN/BESSEMER &amp; LAKE ERIE </t>
  </si>
  <si>
    <t>Duluth, Missabe &amp; Iron range Railroad</t>
  </si>
  <si>
    <t>CN /Duluth, Winnipeg &amp; Pacific Railway __________________________________</t>
  </si>
  <si>
    <t xml:space="preserve">ANNUAL </t>
  </si>
  <si>
    <t xml:space="preserve">For Year Ending </t>
  </si>
  <si>
    <t xml:space="preserve">Annual </t>
  </si>
  <si>
    <t xml:space="preserve">For Year ending </t>
  </si>
  <si>
    <t>Annette Duffany</t>
  </si>
  <si>
    <t xml:space="preserve">2800 Livernois </t>
  </si>
  <si>
    <t>Troy, MI  48083</t>
  </si>
  <si>
    <t>(248) 740-6572</t>
  </si>
  <si>
    <t>2800 Livernois, Ste 210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</si>
</sst>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mmm\ d\,\ yyyy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quotePrefix="1" applyBorder="1" applyAlignment="1">
      <alignment horizontal="left"/>
    </xf>
    <xf numFmtId="164" fontId="0" fillId="0" borderId="4" xfId="1" applyNumberFormat="1" applyFont="1" applyBorder="1"/>
    <xf numFmtId="164" fontId="0" fillId="0" borderId="0" xfId="1" applyNumberFormat="1" applyFo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165" fontId="0" fillId="0" borderId="4" xfId="2" applyNumberFormat="1" applyFont="1" applyBorder="1"/>
    <xf numFmtId="0" fontId="0" fillId="0" borderId="14" xfId="0" applyBorder="1"/>
    <xf numFmtId="164" fontId="0" fillId="2" borderId="4" xfId="1" applyNumberFormat="1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5" xfId="0" applyBorder="1"/>
    <xf numFmtId="164" fontId="0" fillId="3" borderId="9" xfId="1" applyNumberFormat="1" applyFont="1" applyFill="1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quotePrefix="1" applyNumberFormat="1" applyFont="1" applyAlignment="1">
      <alignment horizontal="center"/>
    </xf>
    <xf numFmtId="164" fontId="0" fillId="0" borderId="7" xfId="1" quotePrefix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9" xfId="1" quotePrefix="1" applyNumberFormat="1" applyFont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164" fontId="0" fillId="0" borderId="1" xfId="1" applyNumberFormat="1" applyFont="1" applyBorder="1"/>
    <xf numFmtId="164" fontId="0" fillId="0" borderId="15" xfId="1" applyNumberFormat="1" applyFont="1" applyBorder="1"/>
    <xf numFmtId="164" fontId="0" fillId="0" borderId="2" xfId="1" applyNumberFormat="1" applyFont="1" applyBorder="1"/>
    <xf numFmtId="164" fontId="0" fillId="0" borderId="14" xfId="1" applyNumberFormat="1" applyFont="1" applyBorder="1"/>
    <xf numFmtId="164" fontId="0" fillId="0" borderId="3" xfId="1" applyNumberFormat="1" applyFont="1" applyBorder="1"/>
    <xf numFmtId="0" fontId="0" fillId="0" borderId="13" xfId="0" applyBorder="1" applyAlignment="1">
      <alignment horizontal="center"/>
    </xf>
    <xf numFmtId="164" fontId="0" fillId="0" borderId="15" xfId="1" quotePrefix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7" xfId="1" applyNumberFormat="1" applyFont="1" applyBorder="1"/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 applyAlignment="1">
      <alignment horizontal="right"/>
    </xf>
    <xf numFmtId="165" fontId="0" fillId="0" borderId="0" xfId="2" applyNumberFormat="1" applyFont="1" applyBorder="1"/>
    <xf numFmtId="0" fontId="0" fillId="0" borderId="11" xfId="0" quotePrefix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15" xfId="0" applyBorder="1" applyAlignment="1">
      <alignment horizontal="right"/>
    </xf>
    <xf numFmtId="165" fontId="0" fillId="0" borderId="7" xfId="2" quotePrefix="1" applyNumberFormat="1" applyFont="1" applyBorder="1" applyAlignment="1">
      <alignment horizontal="center"/>
    </xf>
    <xf numFmtId="165" fontId="0" fillId="0" borderId="9" xfId="2" applyNumberFormat="1" applyFont="1" applyBorder="1" applyAlignment="1">
      <alignment horizontal="center"/>
    </xf>
    <xf numFmtId="165" fontId="0" fillId="0" borderId="9" xfId="2" quotePrefix="1" applyNumberFormat="1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15" fontId="0" fillId="0" borderId="14" xfId="0" quotePrefix="1" applyNumberFormat="1" applyBorder="1"/>
    <xf numFmtId="164" fontId="0" fillId="0" borderId="14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quotePrefix="1" applyBorder="1"/>
    <xf numFmtId="164" fontId="1" fillId="0" borderId="14" xfId="1" applyNumberFormat="1" applyBorder="1" applyAlignment="1">
      <alignment horizontal="center"/>
    </xf>
    <xf numFmtId="0" fontId="2" fillId="0" borderId="14" xfId="0" quotePrefix="1" applyFont="1" applyBorder="1"/>
    <xf numFmtId="164" fontId="5" fillId="0" borderId="4" xfId="1" applyNumberFormat="1" applyFont="1" applyBorder="1"/>
    <xf numFmtId="164" fontId="5" fillId="2" borderId="4" xfId="1" applyNumberFormat="1" applyFont="1" applyFill="1" applyBorder="1"/>
    <xf numFmtId="164" fontId="1" fillId="0" borderId="0" xfId="1" applyNumberFormat="1"/>
    <xf numFmtId="164" fontId="1" fillId="2" borderId="4" xfId="1" applyNumberFormat="1" applyFill="1" applyBorder="1"/>
    <xf numFmtId="165" fontId="5" fillId="0" borderId="4" xfId="2" applyNumberFormat="1" applyFont="1" applyBorder="1"/>
    <xf numFmtId="15" fontId="0" fillId="0" borderId="14" xfId="0" applyNumberFormat="1" applyBorder="1"/>
    <xf numFmtId="15" fontId="0" fillId="0" borderId="0" xfId="0" applyNumberFormat="1"/>
    <xf numFmtId="164" fontId="1" fillId="3" borderId="9" xfId="1" applyNumberFormat="1" applyFill="1" applyBorder="1"/>
    <xf numFmtId="164" fontId="1" fillId="0" borderId="7" xfId="1" applyNumberFormat="1" applyBorder="1"/>
    <xf numFmtId="164" fontId="1" fillId="0" borderId="4" xfId="1" applyNumberFormat="1" applyBorder="1"/>
    <xf numFmtId="164" fontId="1" fillId="0" borderId="1" xfId="1" applyNumberFormat="1" applyBorder="1"/>
    <xf numFmtId="164" fontId="1" fillId="0" borderId="15" xfId="1" applyNumberFormat="1" applyBorder="1"/>
    <xf numFmtId="164" fontId="1" fillId="0" borderId="15" xfId="1" quotePrefix="1" applyNumberFormat="1" applyFont="1" applyBorder="1" applyAlignment="1">
      <alignment horizontal="center"/>
    </xf>
    <xf numFmtId="164" fontId="1" fillId="0" borderId="0" xfId="1" quotePrefix="1" applyNumberFormat="1" applyFont="1" applyBorder="1" applyAlignment="1">
      <alignment horizontal="center"/>
    </xf>
    <xf numFmtId="164" fontId="1" fillId="0" borderId="7" xfId="1" quotePrefix="1" applyNumberFormat="1" applyFont="1" applyBorder="1" applyAlignment="1">
      <alignment horizontal="center"/>
    </xf>
    <xf numFmtId="164" fontId="1" fillId="0" borderId="0" xfId="1" applyNumberFormat="1" applyBorder="1"/>
    <xf numFmtId="164" fontId="1" fillId="0" borderId="2" xfId="1" applyNumberFormat="1" applyBorder="1"/>
    <xf numFmtId="164" fontId="1" fillId="0" borderId="2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" fillId="0" borderId="8" xfId="1" applyNumberFormat="1" applyFont="1" applyBorder="1" applyAlignment="1">
      <alignment horizontal="center"/>
    </xf>
    <xf numFmtId="164" fontId="1" fillId="0" borderId="14" xfId="1" applyNumberFormat="1" applyBorder="1"/>
    <xf numFmtId="164" fontId="1" fillId="0" borderId="3" xfId="1" applyNumberFormat="1" applyBorder="1"/>
    <xf numFmtId="164" fontId="1" fillId="0" borderId="3" xfId="1" applyNumberFormat="1" applyFont="1" applyBorder="1" applyAlignment="1">
      <alignment horizontal="center"/>
    </xf>
    <xf numFmtId="164" fontId="1" fillId="0" borderId="0" xfId="1" quotePrefix="1" applyNumberFormat="1" applyFont="1" applyAlignment="1">
      <alignment horizontal="center"/>
    </xf>
    <xf numFmtId="164" fontId="1" fillId="0" borderId="9" xfId="1" quotePrefix="1" applyNumberFormat="1" applyFont="1" applyBorder="1" applyAlignment="1">
      <alignment horizontal="center"/>
    </xf>
    <xf numFmtId="165" fontId="1" fillId="0" borderId="4" xfId="2" applyNumberFormat="1" applyBorder="1"/>
    <xf numFmtId="165" fontId="1" fillId="0" borderId="7" xfId="2" quotePrefix="1" applyNumberFormat="1" applyFont="1" applyBorder="1" applyAlignment="1">
      <alignment horizontal="center"/>
    </xf>
    <xf numFmtId="165" fontId="1" fillId="0" borderId="9" xfId="2" applyNumberFormat="1" applyFont="1" applyBorder="1" applyAlignment="1">
      <alignment horizontal="center"/>
    </xf>
    <xf numFmtId="165" fontId="1" fillId="0" borderId="9" xfId="2" quotePrefix="1" applyNumberFormat="1" applyFont="1" applyBorder="1" applyAlignment="1">
      <alignment horizontal="center"/>
    </xf>
    <xf numFmtId="165" fontId="1" fillId="0" borderId="0" xfId="2" applyNumberFormat="1" applyBorder="1"/>
    <xf numFmtId="0" fontId="4" fillId="0" borderId="0" xfId="0" quotePrefix="1" applyFont="1" applyAlignment="1">
      <alignment horizontal="left"/>
    </xf>
    <xf numFmtId="0" fontId="0" fillId="0" borderId="14" xfId="0" quotePrefix="1" applyBorder="1" applyAlignment="1">
      <alignment horizontal="center"/>
    </xf>
    <xf numFmtId="0" fontId="0" fillId="3" borderId="8" xfId="0" applyFill="1" applyBorder="1" applyAlignment="1">
      <alignment horizontal="center"/>
    </xf>
    <xf numFmtId="14" fontId="0" fillId="0" borderId="14" xfId="0" applyNumberFormat="1" applyBorder="1"/>
    <xf numFmtId="0" fontId="0" fillId="0" borderId="0" xfId="0" applyAlignment="1">
      <alignment horizontal="right"/>
    </xf>
    <xf numFmtId="0" fontId="0" fillId="0" borderId="4" xfId="0" quotePrefix="1" applyBorder="1" applyAlignment="1">
      <alignment horizontal="center"/>
    </xf>
    <xf numFmtId="3" fontId="0" fillId="0" borderId="4" xfId="0" quotePrefix="1" applyNumberFormat="1" applyBorder="1" applyAlignment="1">
      <alignment horizontal="right"/>
    </xf>
    <xf numFmtId="0" fontId="0" fillId="0" borderId="14" xfId="0" applyBorder="1" applyAlignment="1">
      <alignment horizontal="left"/>
    </xf>
    <xf numFmtId="14" fontId="0" fillId="0" borderId="14" xfId="0" quotePrefix="1" applyNumberFormat="1" applyBorder="1"/>
    <xf numFmtId="15" fontId="0" fillId="0" borderId="14" xfId="0" applyNumberFormat="1" applyBorder="1" applyAlignment="1">
      <alignment horizontal="center"/>
    </xf>
    <xf numFmtId="0" fontId="0" fillId="3" borderId="0" xfId="0" applyFill="1"/>
    <xf numFmtId="164" fontId="0" fillId="2" borderId="12" xfId="1" applyNumberFormat="1" applyFont="1" applyFill="1" applyBorder="1"/>
    <xf numFmtId="164" fontId="0" fillId="2" borderId="0" xfId="1" applyNumberFormat="1" applyFont="1" applyFill="1" applyBorder="1"/>
    <xf numFmtId="164" fontId="0" fillId="0" borderId="6" xfId="1" applyNumberFormat="1" applyFont="1" applyBorder="1"/>
    <xf numFmtId="164" fontId="0" fillId="0" borderId="9" xfId="1" applyNumberFormat="1" applyFont="1" applyBorder="1"/>
    <xf numFmtId="164" fontId="6" fillId="2" borderId="4" xfId="1" applyNumberFormat="1" applyFont="1" applyFill="1" applyBorder="1"/>
    <xf numFmtId="164" fontId="5" fillId="0" borderId="8" xfId="1" applyNumberFormat="1" applyFont="1" applyFill="1" applyBorder="1"/>
    <xf numFmtId="164" fontId="1" fillId="3" borderId="4" xfId="1" applyNumberFormat="1" applyFill="1" applyBorder="1"/>
    <xf numFmtId="164" fontId="1" fillId="0" borderId="4" xfId="1" applyNumberFormat="1" applyFont="1" applyBorder="1"/>
    <xf numFmtId="164" fontId="1" fillId="0" borderId="0" xfId="1" applyNumberFormat="1" applyFont="1"/>
    <xf numFmtId="0" fontId="4" fillId="0" borderId="0" xfId="0" applyFont="1" applyAlignment="1">
      <alignment horizontal="left"/>
    </xf>
    <xf numFmtId="164" fontId="1" fillId="0" borderId="4" xfId="1" applyNumberFormat="1" applyBorder="1" applyAlignment="1">
      <alignment horizontal="right"/>
    </xf>
    <xf numFmtId="3" fontId="0" fillId="0" borderId="4" xfId="0" quotePrefix="1" applyNumberFormat="1" applyBorder="1" applyAlignment="1"/>
    <xf numFmtId="3" fontId="0" fillId="0" borderId="4" xfId="0" quotePrefix="1" applyNumberFormat="1" applyBorder="1" applyAlignment="1">
      <alignment horizontal="center"/>
    </xf>
    <xf numFmtId="164" fontId="1" fillId="0" borderId="4" xfId="1" applyNumberFormat="1" applyBorder="1" applyAlignment="1">
      <alignment horizontal="left"/>
    </xf>
    <xf numFmtId="1" fontId="1" fillId="0" borderId="4" xfId="1" applyNumberFormat="1" applyBorder="1"/>
    <xf numFmtId="0" fontId="2" fillId="0" borderId="0" xfId="0" applyFont="1" applyAlignment="1">
      <alignment horizontal="center"/>
    </xf>
    <xf numFmtId="15" fontId="0" fillId="0" borderId="14" xfId="0" applyNumberFormat="1" applyBorder="1" applyAlignment="1">
      <alignment horizontal="left"/>
    </xf>
    <xf numFmtId="164" fontId="6" fillId="0" borderId="4" xfId="1" applyNumberFormat="1" applyFont="1" applyBorder="1"/>
    <xf numFmtId="164" fontId="0" fillId="0" borderId="4" xfId="0" quotePrefix="1" applyNumberFormat="1" applyBorder="1" applyAlignment="1">
      <alignment horizontal="left"/>
    </xf>
    <xf numFmtId="164" fontId="6" fillId="0" borderId="4" xfId="1" applyNumberFormat="1" applyFont="1" applyFill="1" applyBorder="1"/>
    <xf numFmtId="164" fontId="6" fillId="0" borderId="4" xfId="0" applyNumberFormat="1" applyFont="1" applyFill="1" applyBorder="1"/>
    <xf numFmtId="164" fontId="6" fillId="0" borderId="9" xfId="0" applyNumberFormat="1" applyFont="1" applyFill="1" applyBorder="1"/>
    <xf numFmtId="164" fontId="6" fillId="0" borderId="4" xfId="0" applyNumberFormat="1" applyFont="1" applyBorder="1"/>
    <xf numFmtId="165" fontId="1" fillId="0" borderId="4" xfId="2" applyNumberFormat="1" applyFont="1" applyBorder="1"/>
    <xf numFmtId="166" fontId="0" fillId="0" borderId="14" xfId="0" applyNumberFormat="1" applyBorder="1"/>
    <xf numFmtId="166" fontId="0" fillId="0" borderId="14" xfId="0" quotePrefix="1" applyNumberFormat="1" applyBorder="1"/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P97"/>
  <sheetViews>
    <sheetView topLeftCell="A63" zoomScale="75" workbookViewId="0">
      <selection activeCell="D27" sqref="D27"/>
    </sheetView>
  </sheetViews>
  <sheetFormatPr defaultRowHeight="12.75"/>
  <cols>
    <col min="2" max="2" width="39.42578125" customWidth="1"/>
    <col min="3" max="3" width="18.42578125" customWidth="1"/>
    <col min="4" max="4" width="17.28515625" customWidth="1"/>
    <col min="5" max="5" width="17.42578125" customWidth="1"/>
    <col min="6" max="6" width="18" customWidth="1"/>
    <col min="7" max="8" width="1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9" spans="1:8">
      <c r="B9" t="s">
        <v>53</v>
      </c>
      <c r="C9" s="33" t="s">
        <v>167</v>
      </c>
    </row>
    <row r="10" spans="1:8">
      <c r="F10" s="20" t="s">
        <v>51</v>
      </c>
      <c r="H10" s="72">
        <v>41455</v>
      </c>
    </row>
    <row r="12" spans="1:8">
      <c r="B12" s="19" t="s">
        <v>49</v>
      </c>
      <c r="C12" s="73">
        <v>2532</v>
      </c>
      <c r="F12" s="31" t="s">
        <v>52</v>
      </c>
      <c r="G12" s="31"/>
      <c r="H12" s="77">
        <v>2013</v>
      </c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6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5"/>
      <c r="H21" s="3"/>
    </row>
    <row r="22" spans="1:12">
      <c r="A22" s="35">
        <v>100</v>
      </c>
      <c r="B22" s="4" t="s">
        <v>31</v>
      </c>
      <c r="C22" s="78">
        <v>321</v>
      </c>
      <c r="D22" s="78">
        <v>354</v>
      </c>
      <c r="E22" s="78">
        <v>676904</v>
      </c>
      <c r="F22" s="79"/>
      <c r="G22" s="79"/>
      <c r="H22" s="78">
        <f>ROUND(SUM(E22:G22),0)</f>
        <v>676904</v>
      </c>
      <c r="I22" s="7"/>
      <c r="J22" s="7"/>
      <c r="K22" s="7"/>
      <c r="L22" s="7"/>
    </row>
    <row r="23" spans="1:12">
      <c r="A23" s="35">
        <v>200</v>
      </c>
      <c r="B23" s="4" t="s">
        <v>32</v>
      </c>
      <c r="C23" s="78">
        <v>620</v>
      </c>
      <c r="D23" s="78">
        <v>664</v>
      </c>
      <c r="E23" s="78">
        <v>1242276</v>
      </c>
      <c r="F23" s="78">
        <v>18639</v>
      </c>
      <c r="G23" s="78">
        <v>99463</v>
      </c>
      <c r="H23" s="78">
        <f>ROUND(SUM(E23:G23),0)</f>
        <v>1360378</v>
      </c>
      <c r="I23" s="7"/>
      <c r="J23" s="7"/>
      <c r="K23" s="7"/>
      <c r="L23" s="7"/>
    </row>
    <row r="24" spans="1:12">
      <c r="A24" s="35">
        <v>300</v>
      </c>
      <c r="B24" s="4" t="s">
        <v>33</v>
      </c>
      <c r="C24" s="78">
        <v>960</v>
      </c>
      <c r="D24" s="78">
        <v>999</v>
      </c>
      <c r="E24" s="78">
        <v>1876821</v>
      </c>
      <c r="F24" s="78">
        <v>297860</v>
      </c>
      <c r="G24" s="78">
        <v>207394</v>
      </c>
      <c r="H24" s="78">
        <f>SUM(E24:G24)</f>
        <v>2382075</v>
      </c>
      <c r="I24" s="7"/>
      <c r="J24" s="7"/>
      <c r="K24" s="7"/>
      <c r="L24" s="7"/>
    </row>
    <row r="25" spans="1:12">
      <c r="A25" s="35">
        <v>400</v>
      </c>
      <c r="B25" s="5" t="s">
        <v>133</v>
      </c>
      <c r="C25" s="78">
        <v>540</v>
      </c>
      <c r="D25" s="78">
        <v>690</v>
      </c>
      <c r="E25" s="78">
        <v>1273423</v>
      </c>
      <c r="F25" s="78">
        <v>148032</v>
      </c>
      <c r="G25" s="78">
        <v>133169</v>
      </c>
      <c r="H25" s="78">
        <f>SUM(E25:G25)</f>
        <v>1554624</v>
      </c>
      <c r="I25" s="7"/>
      <c r="J25" s="7"/>
      <c r="K25" s="7"/>
      <c r="L25" s="7"/>
    </row>
    <row r="26" spans="1:12">
      <c r="A26" s="35">
        <v>500</v>
      </c>
      <c r="B26" s="5" t="s">
        <v>34</v>
      </c>
      <c r="C26" s="78">
        <v>211</v>
      </c>
      <c r="D26" s="78">
        <v>257</v>
      </c>
      <c r="E26" s="78">
        <v>456873</v>
      </c>
      <c r="F26" s="78">
        <v>34982</v>
      </c>
      <c r="G26" s="78">
        <v>64193</v>
      </c>
      <c r="H26" s="78">
        <f>SUM(E26:G26)</f>
        <v>556048</v>
      </c>
      <c r="I26" s="7"/>
      <c r="J26" s="7"/>
      <c r="K26" s="7"/>
      <c r="L26" s="7"/>
    </row>
    <row r="27" spans="1:12">
      <c r="A27" s="35">
        <v>550</v>
      </c>
      <c r="B27" s="4" t="s">
        <v>35</v>
      </c>
      <c r="C27" s="78">
        <f>SUM(C22:C26)</f>
        <v>2652</v>
      </c>
      <c r="D27" s="78">
        <f>SUM(D22:D26)</f>
        <v>2964</v>
      </c>
      <c r="E27" s="78">
        <f>SUM(E22:E26)</f>
        <v>5526297</v>
      </c>
      <c r="F27" s="78">
        <f>SUM(F23:F26)</f>
        <v>499513</v>
      </c>
      <c r="G27" s="78">
        <f>SUM(G23:G26)</f>
        <v>504219</v>
      </c>
      <c r="H27" s="78">
        <f>SUM(H22:H26)</f>
        <v>6530029</v>
      </c>
      <c r="I27" s="7"/>
      <c r="J27" s="7"/>
      <c r="K27" s="7"/>
      <c r="L27" s="7"/>
    </row>
    <row r="28" spans="1:12">
      <c r="A28" s="19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18"/>
      <c r="C29" s="25"/>
      <c r="D29" s="8" t="s">
        <v>36</v>
      </c>
      <c r="E29" s="8"/>
      <c r="F29" s="10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78">
        <v>48978</v>
      </c>
      <c r="D36" s="30"/>
      <c r="E36" s="30"/>
      <c r="F36" s="82">
        <f>SUM(C36:E36)</f>
        <v>48978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78">
        <v>54635</v>
      </c>
      <c r="D37" s="78">
        <v>745</v>
      </c>
      <c r="E37" s="78">
        <v>3433</v>
      </c>
      <c r="F37" s="78">
        <f>SUM(C37:E37)</f>
        <v>58813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78">
        <v>55496</v>
      </c>
      <c r="D38" s="78">
        <v>11582</v>
      </c>
      <c r="E38" s="78">
        <v>6190</v>
      </c>
      <c r="F38" s="78">
        <f>SUM(C38:E38)</f>
        <v>73268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78">
        <v>38074</v>
      </c>
      <c r="D39" s="78">
        <v>6163</v>
      </c>
      <c r="E39" s="78">
        <v>3772</v>
      </c>
      <c r="F39" s="78">
        <f>SUM(C39:E39)</f>
        <v>48009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78">
        <v>14536</v>
      </c>
      <c r="D40" s="78">
        <v>1609</v>
      </c>
      <c r="E40" s="78">
        <v>2023</v>
      </c>
      <c r="F40" s="78">
        <f>SUM(C40:E40)</f>
        <v>18168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82">
        <f>SUM(C36:C40)</f>
        <v>211719</v>
      </c>
      <c r="D41" s="82">
        <f>SUM(D36:D40)</f>
        <v>20099</v>
      </c>
      <c r="E41" s="82">
        <f>SUM(E36:E40)</f>
        <v>15418</v>
      </c>
      <c r="F41" s="82">
        <f>SUM(F36:F40)</f>
        <v>247236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F42" s="124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8" spans="1:10">
      <c r="B58" t="s">
        <v>53</v>
      </c>
      <c r="C58" s="33" t="s">
        <v>167</v>
      </c>
    </row>
    <row r="59" spans="1:10">
      <c r="F59" s="20" t="s">
        <v>51</v>
      </c>
      <c r="H59" s="83">
        <v>41455</v>
      </c>
    </row>
    <row r="60" spans="1:10">
      <c r="H60" s="84"/>
    </row>
    <row r="61" spans="1:10">
      <c r="B61" s="19"/>
      <c r="C61" s="36"/>
      <c r="F61" t="s">
        <v>52</v>
      </c>
      <c r="H61" s="75">
        <v>2013</v>
      </c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39"/>
      <c r="G70" s="39"/>
      <c r="H70" s="3"/>
      <c r="I70" s="15"/>
    </row>
    <row r="71" spans="1:9">
      <c r="A71" s="35">
        <v>600</v>
      </c>
      <c r="B71" s="5" t="s">
        <v>73</v>
      </c>
      <c r="C71" s="78">
        <v>903</v>
      </c>
      <c r="D71" s="78">
        <v>926</v>
      </c>
      <c r="E71" s="138">
        <v>1770832</v>
      </c>
      <c r="F71" s="138">
        <v>1770832</v>
      </c>
      <c r="G71" s="138">
        <v>213516</v>
      </c>
      <c r="H71" s="138">
        <v>322625</v>
      </c>
      <c r="I71" s="139">
        <f>SUM(F71:H71)</f>
        <v>2306973</v>
      </c>
    </row>
    <row r="72" spans="1:9">
      <c r="A72" s="35">
        <v>700</v>
      </c>
      <c r="B72" s="50" t="s">
        <v>74</v>
      </c>
      <c r="C72" s="60">
        <f>+C71+C27</f>
        <v>3555</v>
      </c>
      <c r="D72" s="60">
        <f>+D71+D27</f>
        <v>3890</v>
      </c>
      <c r="E72" s="138">
        <f>+E71+E27</f>
        <v>7297129</v>
      </c>
      <c r="F72" s="138">
        <f>+F71+E27</f>
        <v>7297129</v>
      </c>
      <c r="G72" s="138">
        <f>+G71+F27</f>
        <v>713029</v>
      </c>
      <c r="H72" s="138">
        <f>+H71+G27</f>
        <v>826844</v>
      </c>
      <c r="I72" s="140">
        <f>SUM(F72:H72)</f>
        <v>8837002</v>
      </c>
    </row>
    <row r="73" spans="1:9">
      <c r="A73" s="23"/>
      <c r="B73" s="61"/>
      <c r="C73" s="51"/>
      <c r="D73" s="52"/>
      <c r="E73" s="57" t="s">
        <v>77</v>
      </c>
      <c r="F73" s="43" t="s">
        <v>77</v>
      </c>
      <c r="G73" s="46" t="s">
        <v>80</v>
      </c>
      <c r="H73" s="46" t="s">
        <v>82</v>
      </c>
      <c r="I73" s="46" t="s">
        <v>84</v>
      </c>
    </row>
    <row r="74" spans="1:9">
      <c r="A74" s="24"/>
      <c r="B74" s="62"/>
      <c r="C74" s="42"/>
      <c r="D74" s="53"/>
      <c r="E74" s="58" t="s">
        <v>136</v>
      </c>
      <c r="F74" s="44" t="s">
        <v>136</v>
      </c>
      <c r="G74" s="47" t="s">
        <v>136</v>
      </c>
      <c r="H74" s="47" t="s">
        <v>136</v>
      </c>
      <c r="I74" s="47" t="s">
        <v>136</v>
      </c>
    </row>
    <row r="75" spans="1:9">
      <c r="A75" s="56"/>
      <c r="B75" s="26"/>
      <c r="C75" s="54"/>
      <c r="D75" s="55"/>
      <c r="E75" s="59" t="s">
        <v>78</v>
      </c>
      <c r="F75" s="45" t="s">
        <v>79</v>
      </c>
      <c r="G75" s="48" t="s">
        <v>81</v>
      </c>
      <c r="H75" s="48" t="s">
        <v>83</v>
      </c>
      <c r="I75" s="48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136">
        <v>65404</v>
      </c>
      <c r="D83" s="136">
        <v>11903</v>
      </c>
      <c r="E83" s="136">
        <v>16085</v>
      </c>
      <c r="F83" s="6">
        <f>+E83+D83+C83</f>
        <v>93392</v>
      </c>
      <c r="G83" s="136">
        <v>17707796</v>
      </c>
      <c r="H83" s="136"/>
      <c r="I83" s="136">
        <v>232660</v>
      </c>
    </row>
    <row r="84" spans="1:9">
      <c r="A84" s="35">
        <v>700</v>
      </c>
      <c r="B84" s="50" t="s">
        <v>74</v>
      </c>
      <c r="C84" s="28">
        <f>+C83+C41</f>
        <v>277123</v>
      </c>
      <c r="D84" s="28">
        <f>+D83+D41</f>
        <v>32002</v>
      </c>
      <c r="E84" s="28">
        <f>+E83+E41</f>
        <v>31503</v>
      </c>
      <c r="F84" s="28">
        <f>+F83+F41</f>
        <v>340628</v>
      </c>
      <c r="G84" s="5" t="s">
        <v>109</v>
      </c>
      <c r="H84" s="5" t="s">
        <v>127</v>
      </c>
      <c r="I84" s="5" t="s">
        <v>128</v>
      </c>
    </row>
    <row r="85" spans="1:9">
      <c r="A85" s="18"/>
      <c r="B85" s="50"/>
      <c r="C85" s="68" t="s">
        <v>101</v>
      </c>
      <c r="D85" s="68" t="s">
        <v>103</v>
      </c>
      <c r="E85" s="68" t="s">
        <v>105</v>
      </c>
      <c r="F85" s="68" t="s">
        <v>107</v>
      </c>
      <c r="G85" s="27"/>
      <c r="H85" s="27"/>
      <c r="I85" s="27"/>
    </row>
    <row r="86" spans="1:9">
      <c r="A86" s="34"/>
      <c r="B86" s="22"/>
      <c r="C86" s="69" t="s">
        <v>102</v>
      </c>
      <c r="D86" s="70" t="s">
        <v>104</v>
      </c>
      <c r="E86" s="70" t="s">
        <v>106</v>
      </c>
      <c r="F86" s="70" t="s">
        <v>108</v>
      </c>
      <c r="G86" s="27"/>
      <c r="H86" s="27"/>
      <c r="I86" s="27"/>
    </row>
    <row r="87" spans="1:9">
      <c r="A87" s="36"/>
      <c r="B87" s="49"/>
      <c r="C87" s="64"/>
      <c r="D87" s="64"/>
      <c r="E87" s="64"/>
      <c r="F87" s="64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7" spans="1:1">
      <c r="A97" t="str">
        <f ca="1">CELL("filename")</f>
        <v>C:\DATA\129779\STB Reports\2013 STB REPORTS\[Consolidated CN_GTC  Form A and B (Wage) Annual Form.xlsx]Certification</v>
      </c>
    </row>
  </sheetData>
  <phoneticPr fontId="0" type="noConversion"/>
  <pageMargins left="0.75" right="0.75" top="1" bottom="1" header="0.5" footer="0.5"/>
  <pageSetup scale="75" orientation="landscape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2:P142"/>
  <sheetViews>
    <sheetView zoomScale="75" zoomScaleNormal="75" workbookViewId="0">
      <selection activeCell="G22" sqref="G22"/>
    </sheetView>
  </sheetViews>
  <sheetFormatPr defaultRowHeight="12.75"/>
  <cols>
    <col min="2" max="2" width="39.42578125" customWidth="1"/>
    <col min="3" max="3" width="18.42578125" customWidth="1"/>
    <col min="4" max="4" width="17.28515625" customWidth="1"/>
    <col min="5" max="5" width="17.42578125" customWidth="1"/>
    <col min="6" max="6" width="18" customWidth="1"/>
    <col min="7" max="8" width="1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9" spans="1:8">
      <c r="B9" t="s">
        <v>53</v>
      </c>
      <c r="C9" s="33" t="s">
        <v>155</v>
      </c>
    </row>
    <row r="10" spans="1:8">
      <c r="F10" s="20" t="s">
        <v>51</v>
      </c>
      <c r="H10" s="72"/>
    </row>
    <row r="12" spans="1:8">
      <c r="B12" s="19" t="s">
        <v>49</v>
      </c>
      <c r="C12" s="76">
        <v>6860</v>
      </c>
      <c r="F12" t="s">
        <v>52</v>
      </c>
      <c r="H12" s="75"/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6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5"/>
      <c r="H21" s="3"/>
    </row>
    <row r="22" spans="1:12">
      <c r="A22" s="35">
        <v>100</v>
      </c>
      <c r="B22" s="4" t="s">
        <v>31</v>
      </c>
      <c r="C22" s="87"/>
      <c r="D22" s="87"/>
      <c r="E22" s="87"/>
      <c r="F22" s="87"/>
      <c r="G22" s="87"/>
      <c r="H22" s="87">
        <f>SUM(E22:G22)</f>
        <v>0</v>
      </c>
      <c r="I22" s="80"/>
      <c r="J22" s="80"/>
      <c r="K22" s="80"/>
      <c r="L22" s="80"/>
    </row>
    <row r="23" spans="1:12">
      <c r="A23" s="35">
        <v>200</v>
      </c>
      <c r="B23" s="4" t="s">
        <v>32</v>
      </c>
      <c r="C23" s="87"/>
      <c r="D23" s="87"/>
      <c r="E23" s="87"/>
      <c r="F23" s="87"/>
      <c r="G23" s="87"/>
      <c r="H23" s="87">
        <f>SUM(E23:G23)</f>
        <v>0</v>
      </c>
      <c r="I23" s="80"/>
      <c r="J23" s="80"/>
      <c r="K23" s="80"/>
      <c r="L23" s="80"/>
    </row>
    <row r="24" spans="1:12">
      <c r="A24" s="35">
        <v>300</v>
      </c>
      <c r="B24" s="4" t="s">
        <v>33</v>
      </c>
      <c r="C24" s="87"/>
      <c r="D24" s="87"/>
      <c r="E24" s="87"/>
      <c r="F24" s="87"/>
      <c r="G24" s="87"/>
      <c r="H24" s="87">
        <f>SUM(E24:G24)</f>
        <v>0</v>
      </c>
      <c r="I24" s="80"/>
      <c r="J24" s="80"/>
      <c r="K24" s="80"/>
      <c r="L24" s="80"/>
    </row>
    <row r="25" spans="1:12">
      <c r="A25" s="35">
        <v>400</v>
      </c>
      <c r="B25" s="5" t="s">
        <v>133</v>
      </c>
      <c r="C25" s="87"/>
      <c r="D25" s="87"/>
      <c r="E25" s="87"/>
      <c r="F25" s="87"/>
      <c r="G25" s="87"/>
      <c r="H25" s="87">
        <f>SUM(E25:G25)</f>
        <v>0</v>
      </c>
      <c r="I25" s="80"/>
      <c r="J25" s="80"/>
      <c r="K25" s="80"/>
      <c r="L25" s="80"/>
    </row>
    <row r="26" spans="1:12">
      <c r="A26" s="35">
        <v>500</v>
      </c>
      <c r="B26" s="5" t="s">
        <v>34</v>
      </c>
      <c r="C26" s="87"/>
      <c r="D26" s="87"/>
      <c r="E26" s="87"/>
      <c r="F26" s="87"/>
      <c r="G26" s="87"/>
      <c r="H26" s="87">
        <f>SUM(E26:G26)</f>
        <v>0</v>
      </c>
      <c r="I26" s="80"/>
      <c r="J26" s="80"/>
      <c r="K26" s="80"/>
      <c r="L26" s="80"/>
    </row>
    <row r="27" spans="1:12">
      <c r="A27" s="35">
        <v>550</v>
      </c>
      <c r="B27" s="4" t="s">
        <v>35</v>
      </c>
      <c r="C27" s="87">
        <f t="shared" ref="C27:H27" si="0">SUM(C22:C26)</f>
        <v>0</v>
      </c>
      <c r="D27" s="87">
        <f t="shared" si="0"/>
        <v>0</v>
      </c>
      <c r="E27" s="87">
        <f t="shared" si="0"/>
        <v>0</v>
      </c>
      <c r="F27" s="87">
        <f t="shared" si="0"/>
        <v>0</v>
      </c>
      <c r="G27" s="87">
        <f t="shared" si="0"/>
        <v>0</v>
      </c>
      <c r="H27" s="87">
        <f t="shared" si="0"/>
        <v>0</v>
      </c>
      <c r="I27" s="80"/>
      <c r="J27" s="80"/>
      <c r="K27" s="80"/>
      <c r="L27" s="80"/>
    </row>
    <row r="28" spans="1:12">
      <c r="A28" s="19"/>
      <c r="B28" s="8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>
      <c r="A29" s="18"/>
      <c r="C29" s="25"/>
      <c r="D29" s="8" t="s">
        <v>36</v>
      </c>
      <c r="E29" s="8"/>
      <c r="F29" s="10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87"/>
      <c r="D36" s="87">
        <v>0</v>
      </c>
      <c r="E36" s="87">
        <v>0</v>
      </c>
      <c r="F36" s="103">
        <f>SUM(C36:E36)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87"/>
      <c r="D37" s="87"/>
      <c r="E37" s="87"/>
      <c r="F37" s="103">
        <f>SUM(C37:E37)</f>
        <v>0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87"/>
      <c r="D38" s="87"/>
      <c r="E38" s="87"/>
      <c r="F38" s="103">
        <f>SUM(C38:E38)</f>
        <v>0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87"/>
      <c r="D39" s="87"/>
      <c r="E39" s="87"/>
      <c r="F39" s="103">
        <f>SUM(C39:E39)</f>
        <v>0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87"/>
      <c r="D40" s="87"/>
      <c r="E40" s="87"/>
      <c r="F40" s="103">
        <f>SUM(C40:E40)</f>
        <v>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103">
        <f>SUM(C36:C40)</f>
        <v>0</v>
      </c>
      <c r="D41" s="103">
        <f>SUM(D36:D40)</f>
        <v>0</v>
      </c>
      <c r="E41" s="103">
        <f>SUM(E36:E40)</f>
        <v>0</v>
      </c>
      <c r="F41" s="103">
        <f>SUM(F36:F40)</f>
        <v>0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8" spans="1:10">
      <c r="B58" t="s">
        <v>53</v>
      </c>
      <c r="C58" s="33" t="s">
        <v>155</v>
      </c>
    </row>
    <row r="59" spans="1:10">
      <c r="F59" s="20" t="s">
        <v>51</v>
      </c>
      <c r="H59" s="72">
        <v>39538</v>
      </c>
    </row>
    <row r="61" spans="1:10">
      <c r="B61" s="19"/>
      <c r="C61" s="36"/>
      <c r="F61" t="s">
        <v>52</v>
      </c>
      <c r="H61" s="75">
        <v>2008</v>
      </c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85"/>
      <c r="G70" s="85"/>
      <c r="H70" s="3"/>
      <c r="I70" s="15"/>
    </row>
    <row r="71" spans="1:9">
      <c r="A71" s="35">
        <v>600</v>
      </c>
      <c r="B71" s="5" t="s">
        <v>73</v>
      </c>
      <c r="C71" s="87"/>
      <c r="D71" s="87"/>
      <c r="E71" s="87"/>
      <c r="F71" s="87"/>
      <c r="G71" s="87"/>
      <c r="H71" s="87"/>
      <c r="I71" s="40">
        <f>SUM(F71:H71)</f>
        <v>0</v>
      </c>
    </row>
    <row r="72" spans="1:9">
      <c r="A72" s="35">
        <v>700</v>
      </c>
      <c r="B72" s="50" t="s">
        <v>74</v>
      </c>
      <c r="C72" s="86">
        <f>SUM(C71+C27)</f>
        <v>0</v>
      </c>
      <c r="D72" s="86">
        <f>SUM(D71+D27)</f>
        <v>0</v>
      </c>
      <c r="E72" s="86">
        <f>SUM(E71+E27)</f>
        <v>0</v>
      </c>
      <c r="F72" s="86">
        <v>3389924</v>
      </c>
      <c r="G72" s="86">
        <v>385082</v>
      </c>
      <c r="H72" s="86">
        <v>390415</v>
      </c>
      <c r="I72" s="86">
        <f>SUM(F72:H72)</f>
        <v>4165421</v>
      </c>
    </row>
    <row r="73" spans="1:9">
      <c r="A73" s="23"/>
      <c r="B73" s="61"/>
      <c r="C73" s="88"/>
      <c r="D73" s="89"/>
      <c r="E73" s="90" t="s">
        <v>77</v>
      </c>
      <c r="F73" s="91" t="s">
        <v>77</v>
      </c>
      <c r="G73" s="92" t="s">
        <v>80</v>
      </c>
      <c r="H73" s="92" t="s">
        <v>82</v>
      </c>
      <c r="I73" s="92" t="s">
        <v>84</v>
      </c>
    </row>
    <row r="74" spans="1:9">
      <c r="A74" s="24"/>
      <c r="B74" s="62"/>
      <c r="C74" s="93"/>
      <c r="D74" s="94"/>
      <c r="E74" s="95" t="s">
        <v>136</v>
      </c>
      <c r="F74" s="96" t="s">
        <v>136</v>
      </c>
      <c r="G74" s="97" t="s">
        <v>136</v>
      </c>
      <c r="H74" s="97" t="s">
        <v>136</v>
      </c>
      <c r="I74" s="97" t="s">
        <v>136</v>
      </c>
    </row>
    <row r="75" spans="1:9">
      <c r="A75" s="56"/>
      <c r="B75" s="26"/>
      <c r="C75" s="98"/>
      <c r="D75" s="99"/>
      <c r="E75" s="100" t="s">
        <v>78</v>
      </c>
      <c r="F75" s="101" t="s">
        <v>79</v>
      </c>
      <c r="G75" s="102" t="s">
        <v>81</v>
      </c>
      <c r="H75" s="102" t="s">
        <v>83</v>
      </c>
      <c r="I75" s="102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87"/>
      <c r="D83" s="87"/>
      <c r="E83" s="87"/>
      <c r="F83" s="87"/>
      <c r="G83" s="87"/>
      <c r="H83" s="87"/>
      <c r="I83" s="87"/>
    </row>
    <row r="84" spans="1:9">
      <c r="A84" s="35">
        <v>700</v>
      </c>
      <c r="B84" s="50" t="s">
        <v>74</v>
      </c>
      <c r="C84" s="103"/>
      <c r="D84" s="103"/>
      <c r="E84" s="103"/>
      <c r="F84" s="103">
        <f>SUM(C84:E84)</f>
        <v>0</v>
      </c>
      <c r="G84" s="137"/>
      <c r="H84" s="137"/>
      <c r="I84" s="137"/>
    </row>
    <row r="85" spans="1:9">
      <c r="A85" s="18"/>
      <c r="B85" s="50"/>
      <c r="C85" s="104" t="s">
        <v>101</v>
      </c>
      <c r="D85" s="104" t="s">
        <v>103</v>
      </c>
      <c r="E85" s="104" t="s">
        <v>105</v>
      </c>
      <c r="F85" s="104" t="s">
        <v>107</v>
      </c>
      <c r="G85" s="27"/>
      <c r="H85" s="27"/>
      <c r="I85" s="27"/>
    </row>
    <row r="86" spans="1:9">
      <c r="A86" s="34"/>
      <c r="B86" s="22"/>
      <c r="C86" s="105" t="s">
        <v>102</v>
      </c>
      <c r="D86" s="106" t="s">
        <v>104</v>
      </c>
      <c r="E86" s="106" t="s">
        <v>106</v>
      </c>
      <c r="F86" s="106" t="s">
        <v>108</v>
      </c>
      <c r="G86" s="27"/>
      <c r="H86" s="27"/>
      <c r="I86" s="27"/>
    </row>
    <row r="87" spans="1:9">
      <c r="A87" s="36"/>
      <c r="B87" s="49"/>
      <c r="C87" s="107"/>
      <c r="D87" s="107"/>
      <c r="E87" s="107"/>
      <c r="F87" s="107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5" spans="1:9">
      <c r="A95" s="19" t="s">
        <v>129</v>
      </c>
      <c r="B95" s="19"/>
      <c r="C95" s="19"/>
      <c r="D95" s="19"/>
    </row>
    <row r="97" spans="1:2">
      <c r="B97" t="s">
        <v>137</v>
      </c>
    </row>
    <row r="98" spans="1:2">
      <c r="A98" t="s">
        <v>140</v>
      </c>
    </row>
    <row r="99" spans="1:2">
      <c r="A99" s="74" t="s">
        <v>141</v>
      </c>
    </row>
    <row r="100" spans="1:2">
      <c r="A100" t="s">
        <v>138</v>
      </c>
    </row>
    <row r="102" spans="1:2">
      <c r="B102" s="74" t="s">
        <v>110</v>
      </c>
    </row>
    <row r="103" spans="1:2">
      <c r="A103" s="74" t="s">
        <v>142</v>
      </c>
    </row>
    <row r="104" spans="1:2">
      <c r="A104" t="s">
        <v>111</v>
      </c>
    </row>
    <row r="105" spans="1:2">
      <c r="A105" t="s">
        <v>112</v>
      </c>
    </row>
    <row r="107" spans="1:2">
      <c r="B107" s="74" t="s">
        <v>113</v>
      </c>
    </row>
    <row r="108" spans="1:2">
      <c r="A108" t="s">
        <v>114</v>
      </c>
    </row>
    <row r="109" spans="1:2">
      <c r="A109" s="74" t="s">
        <v>115</v>
      </c>
    </row>
    <row r="111" spans="1:2">
      <c r="B111" s="74" t="s">
        <v>143</v>
      </c>
    </row>
    <row r="112" spans="1:2">
      <c r="A112" s="74" t="s">
        <v>144</v>
      </c>
    </row>
    <row r="113" spans="1:2">
      <c r="A113" t="s">
        <v>139</v>
      </c>
    </row>
    <row r="115" spans="1:2">
      <c r="B115" s="74" t="s">
        <v>145</v>
      </c>
    </row>
    <row r="116" spans="1:2">
      <c r="A116" t="s">
        <v>146</v>
      </c>
    </row>
    <row r="117" spans="1:2">
      <c r="A117" t="s">
        <v>116</v>
      </c>
    </row>
    <row r="118" spans="1:2">
      <c r="A118" t="s">
        <v>147</v>
      </c>
    </row>
    <row r="119" spans="1:2">
      <c r="A119" t="s">
        <v>117</v>
      </c>
    </row>
    <row r="121" spans="1:2">
      <c r="B121" t="s">
        <v>148</v>
      </c>
    </row>
    <row r="122" spans="1:2">
      <c r="A122" t="s">
        <v>118</v>
      </c>
    </row>
    <row r="123" spans="1:2">
      <c r="A123" s="74" t="s">
        <v>149</v>
      </c>
    </row>
    <row r="124" spans="1:2">
      <c r="A124" s="74" t="s">
        <v>150</v>
      </c>
    </row>
    <row r="125" spans="1:2">
      <c r="A125" t="s">
        <v>151</v>
      </c>
    </row>
    <row r="126" spans="1:2">
      <c r="A126" s="74" t="s">
        <v>119</v>
      </c>
    </row>
    <row r="129" spans="1:4">
      <c r="A129" t="s">
        <v>154</v>
      </c>
    </row>
    <row r="130" spans="1:4">
      <c r="A130" t="s">
        <v>152</v>
      </c>
    </row>
    <row r="131" spans="1:4">
      <c r="A131" t="s">
        <v>120</v>
      </c>
    </row>
    <row r="132" spans="1:4">
      <c r="A132" t="s">
        <v>130</v>
      </c>
    </row>
    <row r="135" spans="1:4">
      <c r="B135" s="29" t="s">
        <v>177</v>
      </c>
      <c r="D135" s="29"/>
    </row>
    <row r="136" spans="1:4">
      <c r="B136" t="s">
        <v>121</v>
      </c>
      <c r="D136" t="s">
        <v>122</v>
      </c>
    </row>
    <row r="138" spans="1:4">
      <c r="B138" s="115" t="s">
        <v>181</v>
      </c>
      <c r="C138" s="112"/>
      <c r="D138" s="83"/>
    </row>
    <row r="139" spans="1:4">
      <c r="B139" s="20" t="s">
        <v>123</v>
      </c>
      <c r="D139" t="s">
        <v>124</v>
      </c>
    </row>
    <row r="141" spans="1:4">
      <c r="B141" s="29" t="s">
        <v>179</v>
      </c>
      <c r="D141" s="115" t="s">
        <v>180</v>
      </c>
    </row>
    <row r="142" spans="1:4">
      <c r="B142" t="s">
        <v>126</v>
      </c>
      <c r="D142" t="s">
        <v>125</v>
      </c>
    </row>
  </sheetData>
  <phoneticPr fontId="0" type="noConversion"/>
  <printOptions horizontalCentered="1" verticalCentered="1"/>
  <pageMargins left="0.25" right="0.25" top="0.25" bottom="0.25" header="0.5" footer="0.5"/>
  <pageSetup scale="79" orientation="landscape" horizontalDpi="4294967292" r:id="rId1"/>
  <headerFooter alignWithMargins="0"/>
  <rowBreaks count="2" manualBreakCount="2">
    <brk id="48" max="16383" man="1"/>
    <brk id="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P96"/>
  <sheetViews>
    <sheetView zoomScale="75" workbookViewId="0">
      <selection activeCell="D71" sqref="D71"/>
    </sheetView>
  </sheetViews>
  <sheetFormatPr defaultRowHeight="12.75"/>
  <cols>
    <col min="2" max="2" width="39.42578125" customWidth="1"/>
    <col min="3" max="3" width="18.42578125" customWidth="1"/>
    <col min="4" max="4" width="17.28515625" customWidth="1"/>
    <col min="5" max="5" width="17.42578125" customWidth="1"/>
    <col min="6" max="6" width="18" customWidth="1"/>
    <col min="7" max="8" width="1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9" spans="1:8">
      <c r="B9" t="s">
        <v>53</v>
      </c>
      <c r="C9" s="33" t="s">
        <v>168</v>
      </c>
    </row>
    <row r="10" spans="1:8">
      <c r="F10" s="20" t="s">
        <v>51</v>
      </c>
      <c r="H10" s="72"/>
    </row>
    <row r="12" spans="1:8">
      <c r="B12" s="19" t="s">
        <v>49</v>
      </c>
      <c r="C12" s="76"/>
      <c r="F12" s="31" t="s">
        <v>52</v>
      </c>
      <c r="G12" s="31"/>
      <c r="H12" s="77">
        <v>2005</v>
      </c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6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5"/>
      <c r="H21" s="3"/>
    </row>
    <row r="22" spans="1:12">
      <c r="A22" s="35">
        <v>100</v>
      </c>
      <c r="B22" s="4" t="s">
        <v>31</v>
      </c>
      <c r="C22" s="78">
        <v>0</v>
      </c>
      <c r="D22" s="78">
        <v>0</v>
      </c>
      <c r="E22" s="78"/>
      <c r="F22" s="79"/>
      <c r="G22" s="79"/>
      <c r="H22" s="78">
        <f>SUM(E22:G22)</f>
        <v>0</v>
      </c>
      <c r="I22" s="80"/>
      <c r="J22" s="80"/>
      <c r="K22" s="80"/>
      <c r="L22" s="80"/>
    </row>
    <row r="23" spans="1:12">
      <c r="A23" s="35">
        <v>200</v>
      </c>
      <c r="B23" s="4" t="s">
        <v>32</v>
      </c>
      <c r="C23" s="78">
        <v>1</v>
      </c>
      <c r="D23" s="78">
        <v>1</v>
      </c>
      <c r="E23" s="78">
        <v>1768</v>
      </c>
      <c r="F23" s="78"/>
      <c r="G23" s="78">
        <v>392</v>
      </c>
      <c r="H23" s="78">
        <f>SUM(E23:G23)</f>
        <v>2160</v>
      </c>
      <c r="I23" s="80"/>
      <c r="J23" s="80"/>
      <c r="K23" s="80"/>
      <c r="L23" s="80"/>
    </row>
    <row r="24" spans="1:12">
      <c r="A24" s="35">
        <v>300</v>
      </c>
      <c r="B24" s="4" t="s">
        <v>33</v>
      </c>
      <c r="C24" s="78">
        <v>109</v>
      </c>
      <c r="D24" s="78">
        <v>116</v>
      </c>
      <c r="E24" s="78">
        <v>191395</v>
      </c>
      <c r="F24" s="78">
        <v>22217</v>
      </c>
      <c r="G24" s="78">
        <v>25758</v>
      </c>
      <c r="H24" s="78">
        <f>SUM(E24:G24)</f>
        <v>239370</v>
      </c>
      <c r="I24" s="80"/>
      <c r="J24" s="80"/>
      <c r="K24" s="80"/>
      <c r="L24" s="80"/>
    </row>
    <row r="25" spans="1:12">
      <c r="A25" s="35">
        <v>400</v>
      </c>
      <c r="B25" s="5" t="s">
        <v>133</v>
      </c>
      <c r="C25" s="78">
        <v>18</v>
      </c>
      <c r="D25" s="78">
        <v>22</v>
      </c>
      <c r="E25" s="78">
        <v>42963</v>
      </c>
      <c r="F25" s="78">
        <v>2509</v>
      </c>
      <c r="G25" s="78">
        <v>4276</v>
      </c>
      <c r="H25" s="78">
        <f>SUM(E25:G25)</f>
        <v>49748</v>
      </c>
      <c r="I25" s="80"/>
      <c r="J25" s="80"/>
      <c r="K25" s="80"/>
      <c r="L25" s="80"/>
    </row>
    <row r="26" spans="1:12">
      <c r="A26" s="35">
        <v>500</v>
      </c>
      <c r="B26" s="5" t="s">
        <v>34</v>
      </c>
      <c r="C26" s="78">
        <v>0</v>
      </c>
      <c r="D26" s="78">
        <v>0</v>
      </c>
      <c r="E26" s="78"/>
      <c r="F26" s="78"/>
      <c r="G26" s="78"/>
      <c r="H26" s="78">
        <f>SUM(E26:G26)</f>
        <v>0</v>
      </c>
      <c r="I26" s="80"/>
      <c r="J26" s="80"/>
      <c r="K26" s="80"/>
      <c r="L26" s="80"/>
    </row>
    <row r="27" spans="1:12">
      <c r="A27" s="35">
        <v>550</v>
      </c>
      <c r="B27" s="4" t="s">
        <v>35</v>
      </c>
      <c r="C27" s="78">
        <f>SUM(C22:C26)</f>
        <v>128</v>
      </c>
      <c r="D27" s="78">
        <f>SUM(D22:D26)</f>
        <v>139</v>
      </c>
      <c r="E27" s="78">
        <f>SUM(E22:E26)</f>
        <v>236126</v>
      </c>
      <c r="F27" s="78">
        <f>SUM(F23:F26)</f>
        <v>24726</v>
      </c>
      <c r="G27" s="78">
        <f>SUM(G23:G26)</f>
        <v>30426</v>
      </c>
      <c r="H27" s="78">
        <f>SUM(H22:H26)</f>
        <v>291278</v>
      </c>
      <c r="I27" s="80"/>
      <c r="J27" s="80"/>
      <c r="K27" s="80"/>
      <c r="L27" s="80"/>
    </row>
    <row r="28" spans="1:12">
      <c r="A28" s="19"/>
      <c r="B28" s="8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>
      <c r="A29" s="18"/>
      <c r="C29" s="25"/>
      <c r="D29" s="8" t="s">
        <v>36</v>
      </c>
      <c r="E29" s="8"/>
      <c r="F29" s="10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78">
        <v>0</v>
      </c>
      <c r="D36" s="81"/>
      <c r="E36" s="81"/>
      <c r="F36" s="82">
        <f>SUM(C36:E36)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78">
        <v>47</v>
      </c>
      <c r="D37" s="78"/>
      <c r="E37" s="78">
        <v>10</v>
      </c>
      <c r="F37" s="78">
        <f>SUM(C37:E37)</f>
        <v>57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78">
        <v>4952</v>
      </c>
      <c r="D38" s="78">
        <v>890</v>
      </c>
      <c r="E38" s="78">
        <v>688</v>
      </c>
      <c r="F38" s="78">
        <f>SUM(C38:E38)</f>
        <v>6530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78">
        <v>1179</v>
      </c>
      <c r="D39" s="78">
        <v>104</v>
      </c>
      <c r="E39" s="78">
        <v>118</v>
      </c>
      <c r="F39" s="78">
        <f>SUM(C39:E39)</f>
        <v>1401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78">
        <v>0</v>
      </c>
      <c r="D40" s="78">
        <v>0</v>
      </c>
      <c r="E40" s="78">
        <v>0</v>
      </c>
      <c r="F40" s="78">
        <f>SUM(C40:E40)</f>
        <v>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82">
        <f>SUM(C36:C40)</f>
        <v>6178</v>
      </c>
      <c r="D41" s="82">
        <f>SUM(D36:D40)</f>
        <v>994</v>
      </c>
      <c r="E41" s="82">
        <f>SUM(E36:E40)</f>
        <v>816</v>
      </c>
      <c r="F41" s="82">
        <f>SUM(F36:F40)</f>
        <v>7988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8" spans="1:10">
      <c r="B58" t="s">
        <v>53</v>
      </c>
      <c r="C58" s="33" t="str">
        <f>+C9</f>
        <v>CN / CHICAGO, CENTRAL &amp; PACIFIC</v>
      </c>
    </row>
    <row r="59" spans="1:10">
      <c r="F59" s="20" t="s">
        <v>51</v>
      </c>
      <c r="H59" s="83"/>
    </row>
    <row r="60" spans="1:10">
      <c r="H60" s="84"/>
    </row>
    <row r="61" spans="1:10">
      <c r="B61" s="19"/>
      <c r="C61" s="36"/>
      <c r="F61" t="s">
        <v>52</v>
      </c>
      <c r="H61" s="75">
        <f>+H12</f>
        <v>2005</v>
      </c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85"/>
      <c r="G70" s="85"/>
      <c r="H70" s="3"/>
      <c r="I70" s="15"/>
    </row>
    <row r="71" spans="1:9">
      <c r="A71" s="35">
        <v>600</v>
      </c>
      <c r="B71" s="5" t="s">
        <v>73</v>
      </c>
      <c r="C71" s="78">
        <v>158</v>
      </c>
      <c r="D71" s="78">
        <v>172</v>
      </c>
      <c r="E71" s="136">
        <v>227275</v>
      </c>
      <c r="F71" s="136">
        <v>227275</v>
      </c>
      <c r="G71" s="136">
        <v>21545</v>
      </c>
      <c r="H71" s="136">
        <v>43693</v>
      </c>
      <c r="I71" s="141">
        <f>SUM(F71:H71)</f>
        <v>292513</v>
      </c>
    </row>
    <row r="72" spans="1:9">
      <c r="A72" s="35">
        <v>700</v>
      </c>
      <c r="B72" s="50" t="s">
        <v>74</v>
      </c>
      <c r="C72" s="86">
        <f>+C71+C27</f>
        <v>286</v>
      </c>
      <c r="D72" s="86">
        <f>+D71+D27</f>
        <v>311</v>
      </c>
      <c r="E72" s="87">
        <f>+E71+E27</f>
        <v>463401</v>
      </c>
      <c r="F72" s="87">
        <f>+F71+E27</f>
        <v>463401</v>
      </c>
      <c r="G72" s="87">
        <f>+G71+F27</f>
        <v>46271</v>
      </c>
      <c r="H72" s="87">
        <f>+H71+G27</f>
        <v>74119</v>
      </c>
      <c r="I72" s="41">
        <f>SUM(F72:H72)</f>
        <v>583791</v>
      </c>
    </row>
    <row r="73" spans="1:9">
      <c r="A73" s="23"/>
      <c r="B73" s="61"/>
      <c r="C73" s="88"/>
      <c r="D73" s="89"/>
      <c r="E73" s="90" t="s">
        <v>77</v>
      </c>
      <c r="F73" s="91" t="s">
        <v>77</v>
      </c>
      <c r="G73" s="92" t="s">
        <v>80</v>
      </c>
      <c r="H73" s="92" t="s">
        <v>82</v>
      </c>
      <c r="I73" s="92" t="s">
        <v>84</v>
      </c>
    </row>
    <row r="74" spans="1:9">
      <c r="A74" s="24"/>
      <c r="B74" s="62"/>
      <c r="C74" s="93"/>
      <c r="D74" s="94"/>
      <c r="E74" s="95" t="s">
        <v>136</v>
      </c>
      <c r="F74" s="96" t="s">
        <v>136</v>
      </c>
      <c r="G74" s="97" t="s">
        <v>136</v>
      </c>
      <c r="H74" s="97" t="s">
        <v>136</v>
      </c>
      <c r="I74" s="97" t="s">
        <v>136</v>
      </c>
    </row>
    <row r="75" spans="1:9">
      <c r="A75" s="56"/>
      <c r="B75" s="26"/>
      <c r="C75" s="98"/>
      <c r="D75" s="99"/>
      <c r="E75" s="100" t="s">
        <v>78</v>
      </c>
      <c r="F75" s="101" t="s">
        <v>79</v>
      </c>
      <c r="G75" s="102" t="s">
        <v>81</v>
      </c>
      <c r="H75" s="102" t="s">
        <v>83</v>
      </c>
      <c r="I75" s="102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136">
        <v>8465</v>
      </c>
      <c r="D83" s="136">
        <v>1213</v>
      </c>
      <c r="E83" s="136">
        <v>2358</v>
      </c>
      <c r="F83" s="136">
        <f>SUM(C83:E83)</f>
        <v>12036</v>
      </c>
      <c r="G83" s="136">
        <v>2258259</v>
      </c>
      <c r="H83" s="136"/>
      <c r="I83" s="136">
        <v>31834</v>
      </c>
    </row>
    <row r="84" spans="1:9">
      <c r="A84" s="35">
        <v>700</v>
      </c>
      <c r="B84" s="50" t="s">
        <v>74</v>
      </c>
      <c r="C84" s="103">
        <f>+C83+C41</f>
        <v>14643</v>
      </c>
      <c r="D84" s="103">
        <f>+D83+D41</f>
        <v>2207</v>
      </c>
      <c r="E84" s="28">
        <f>+E83+E41</f>
        <v>3174</v>
      </c>
      <c r="F84" s="103">
        <f>+F83+F41</f>
        <v>20024</v>
      </c>
      <c r="G84" s="5" t="s">
        <v>109</v>
      </c>
      <c r="H84" s="5" t="s">
        <v>127</v>
      </c>
      <c r="I84" s="5" t="s">
        <v>128</v>
      </c>
    </row>
    <row r="85" spans="1:9">
      <c r="A85" s="18"/>
      <c r="B85" s="50"/>
      <c r="C85" s="104" t="s">
        <v>101</v>
      </c>
      <c r="D85" s="104" t="s">
        <v>103</v>
      </c>
      <c r="E85" s="104" t="s">
        <v>105</v>
      </c>
      <c r="F85" s="104" t="s">
        <v>107</v>
      </c>
      <c r="G85" s="27"/>
      <c r="H85" s="27"/>
      <c r="I85" s="27"/>
    </row>
    <row r="86" spans="1:9">
      <c r="A86" s="34"/>
      <c r="B86" s="22"/>
      <c r="C86" s="105" t="s">
        <v>102</v>
      </c>
      <c r="D86" s="106" t="s">
        <v>104</v>
      </c>
      <c r="E86" s="106" t="s">
        <v>106</v>
      </c>
      <c r="F86" s="106" t="s">
        <v>108</v>
      </c>
      <c r="G86" s="27"/>
      <c r="H86" s="27"/>
      <c r="I86" s="27"/>
    </row>
    <row r="87" spans="1:9">
      <c r="A87" s="36"/>
      <c r="B87" s="49"/>
      <c r="C87" s="107"/>
      <c r="D87" s="107"/>
      <c r="E87" s="107"/>
      <c r="F87" s="107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6" spans="1:9">
      <c r="A96" t="str">
        <f ca="1">CELL("filename")</f>
        <v>C:\DATA\129779\STB Reports\2013 STB REPORTS\[Consolidated CN_GTC  Form A and B (Wage) Annual Form.xlsx]Certification</v>
      </c>
    </row>
  </sheetData>
  <phoneticPr fontId="0" type="noConversion"/>
  <pageMargins left="0.75" right="0.75" top="1" bottom="1" header="0.5" footer="0.5"/>
  <pageSetup scale="75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P142"/>
  <sheetViews>
    <sheetView topLeftCell="A45" zoomScale="75" workbookViewId="0">
      <selection activeCell="D27" sqref="D27"/>
    </sheetView>
  </sheetViews>
  <sheetFormatPr defaultRowHeight="12.75"/>
  <cols>
    <col min="1" max="1" width="5.28515625" customWidth="1"/>
    <col min="2" max="2" width="37.85546875" customWidth="1"/>
    <col min="3" max="3" width="16" customWidth="1"/>
    <col min="4" max="4" width="15.42578125" customWidth="1"/>
    <col min="5" max="5" width="17.42578125" customWidth="1"/>
    <col min="6" max="6" width="15.85546875" customWidth="1"/>
    <col min="7" max="8" width="1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7" spans="1:8">
      <c r="C7" s="134" t="s">
        <v>173</v>
      </c>
    </row>
    <row r="9" spans="1:8">
      <c r="B9" t="s">
        <v>53</v>
      </c>
      <c r="C9" s="33" t="s">
        <v>164</v>
      </c>
    </row>
    <row r="10" spans="1:8">
      <c r="F10" s="74" t="s">
        <v>176</v>
      </c>
      <c r="H10" s="135">
        <v>38717</v>
      </c>
    </row>
    <row r="12" spans="1:8">
      <c r="B12" s="19" t="s">
        <v>49</v>
      </c>
      <c r="C12" s="73"/>
      <c r="F12" t="s">
        <v>52</v>
      </c>
      <c r="H12" s="75">
        <v>2005</v>
      </c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6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4"/>
      <c r="H21" s="3"/>
    </row>
    <row r="22" spans="1:12">
      <c r="A22" s="35">
        <v>100</v>
      </c>
      <c r="B22" s="4" t="s">
        <v>31</v>
      </c>
      <c r="C22" s="6"/>
      <c r="D22" s="6"/>
      <c r="E22" s="6"/>
      <c r="F22" s="119"/>
      <c r="G22" s="120"/>
      <c r="H22" s="121">
        <f>SUM(E22:G22)</f>
        <v>0</v>
      </c>
      <c r="I22" s="7"/>
      <c r="J22" s="7"/>
      <c r="K22" s="7"/>
      <c r="L22" s="7"/>
    </row>
    <row r="23" spans="1:12">
      <c r="A23" s="35">
        <v>200</v>
      </c>
      <c r="B23" s="4" t="s">
        <v>32</v>
      </c>
      <c r="C23" s="6">
        <v>8</v>
      </c>
      <c r="D23" s="6">
        <v>12</v>
      </c>
      <c r="E23" s="6">
        <v>21984</v>
      </c>
      <c r="F23" s="6">
        <v>675</v>
      </c>
      <c r="G23" s="122">
        <v>3878</v>
      </c>
      <c r="H23" s="6">
        <f>SUM(E23:G23)</f>
        <v>26537</v>
      </c>
      <c r="I23" s="7"/>
      <c r="J23" s="7"/>
      <c r="K23" s="7"/>
      <c r="L23" s="7"/>
    </row>
    <row r="24" spans="1:12">
      <c r="A24" s="35">
        <v>300</v>
      </c>
      <c r="B24" s="4" t="s">
        <v>33</v>
      </c>
      <c r="C24" s="6">
        <v>252</v>
      </c>
      <c r="D24" s="6">
        <v>268</v>
      </c>
      <c r="E24" s="6">
        <v>507908</v>
      </c>
      <c r="F24" s="6">
        <v>69923</v>
      </c>
      <c r="G24" s="6">
        <v>64305</v>
      </c>
      <c r="H24" s="6">
        <f>SUM(E24:G24)</f>
        <v>642136</v>
      </c>
      <c r="I24" s="7"/>
      <c r="J24" s="7"/>
      <c r="K24" s="7"/>
      <c r="L24" s="7"/>
    </row>
    <row r="25" spans="1:12">
      <c r="A25" s="35">
        <v>400</v>
      </c>
      <c r="B25" s="5" t="s">
        <v>133</v>
      </c>
      <c r="C25" s="6">
        <v>87</v>
      </c>
      <c r="D25" s="6">
        <v>118</v>
      </c>
      <c r="E25" s="6">
        <v>216076</v>
      </c>
      <c r="F25" s="136">
        <v>18605</v>
      </c>
      <c r="G25" s="6">
        <v>26536</v>
      </c>
      <c r="H25" s="6">
        <f>SUM(E25:G25)</f>
        <v>261217</v>
      </c>
      <c r="I25" s="7"/>
      <c r="J25" s="7"/>
      <c r="K25" s="7"/>
      <c r="L25" s="7"/>
    </row>
    <row r="26" spans="1:12">
      <c r="A26" s="35">
        <v>500</v>
      </c>
      <c r="B26" s="5" t="s">
        <v>34</v>
      </c>
      <c r="C26" s="6">
        <v>27</v>
      </c>
      <c r="D26" s="6">
        <v>27</v>
      </c>
      <c r="E26" s="6">
        <v>40136</v>
      </c>
      <c r="F26" s="6">
        <v>2773</v>
      </c>
      <c r="G26" s="6">
        <v>7750</v>
      </c>
      <c r="H26" s="6">
        <f>SUM(E26:G26)</f>
        <v>50659</v>
      </c>
      <c r="I26" s="7"/>
      <c r="J26" s="7"/>
      <c r="K26" s="7"/>
      <c r="L26" s="7"/>
    </row>
    <row r="27" spans="1:12">
      <c r="A27" s="35">
        <v>550</v>
      </c>
      <c r="B27" s="4" t="s">
        <v>35</v>
      </c>
      <c r="C27" s="6">
        <f>SUM(C22:C26)</f>
        <v>374</v>
      </c>
      <c r="D27" s="6">
        <f>SUM(D22:D26)</f>
        <v>425</v>
      </c>
      <c r="E27" s="6">
        <f>SUM(E22:E26)</f>
        <v>786104</v>
      </c>
      <c r="F27" s="6">
        <f>SUM(F23:F26)</f>
        <v>91976</v>
      </c>
      <c r="G27" s="6">
        <f>SUM(G23:G26)</f>
        <v>102469</v>
      </c>
      <c r="H27" s="6">
        <f>SUM(H22:H26)</f>
        <v>980549</v>
      </c>
      <c r="I27" s="7"/>
      <c r="J27" s="7"/>
      <c r="K27" s="7"/>
      <c r="L27" s="7"/>
    </row>
    <row r="28" spans="1:12">
      <c r="A28" s="19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18"/>
      <c r="C29" s="25"/>
      <c r="D29" s="8" t="s">
        <v>36</v>
      </c>
      <c r="E29" s="8"/>
      <c r="F29" s="10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28"/>
      <c r="D36" s="30"/>
      <c r="E36" s="123"/>
      <c r="F36" s="28">
        <f>SUM(C36:E36)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6">
        <v>749</v>
      </c>
      <c r="D37" s="28">
        <v>35</v>
      </c>
      <c r="E37" s="28">
        <v>117</v>
      </c>
      <c r="F37" s="6">
        <f>SUM(C37:E37)</f>
        <v>901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6">
        <v>13015</v>
      </c>
      <c r="D38" s="6">
        <v>2694</v>
      </c>
      <c r="E38" s="6">
        <v>1707</v>
      </c>
      <c r="F38" s="6">
        <f>SUM(C38:E38)</f>
        <v>17416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6">
        <v>5939</v>
      </c>
      <c r="D39" s="6">
        <v>761</v>
      </c>
      <c r="E39" s="6">
        <v>757</v>
      </c>
      <c r="F39" s="6">
        <f>SUM(C39:E39)</f>
        <v>7457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6">
        <v>1302</v>
      </c>
      <c r="D40" s="6">
        <v>134</v>
      </c>
      <c r="E40" s="6">
        <v>370</v>
      </c>
      <c r="F40" s="6">
        <f>SUM(C40:E40)</f>
        <v>1806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28">
        <f>SUM(C36:C40)</f>
        <v>21005</v>
      </c>
      <c r="D41" s="28">
        <f>SUM(D36:D40)</f>
        <v>3624</v>
      </c>
      <c r="E41" s="28">
        <f>SUM(E36:E40)</f>
        <v>2951</v>
      </c>
      <c r="F41" s="28">
        <f>SUM(F36:F40)</f>
        <v>27580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8" spans="1:10">
      <c r="B58" t="s">
        <v>53</v>
      </c>
      <c r="C58" s="108" t="s">
        <v>165</v>
      </c>
    </row>
    <row r="59" spans="1:10">
      <c r="F59" s="20" t="s">
        <v>51</v>
      </c>
      <c r="H59" s="83" t="s">
        <v>175</v>
      </c>
    </row>
    <row r="61" spans="1:10">
      <c r="B61" s="19"/>
      <c r="C61" s="36"/>
      <c r="F61" t="s">
        <v>52</v>
      </c>
      <c r="H61" s="75">
        <v>2005</v>
      </c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39"/>
      <c r="G70" s="39"/>
      <c r="H70" s="3"/>
      <c r="I70" s="15"/>
    </row>
    <row r="71" spans="1:9">
      <c r="A71" s="35">
        <v>600</v>
      </c>
      <c r="B71" s="5" t="s">
        <v>73</v>
      </c>
      <c r="C71" s="6">
        <v>410</v>
      </c>
      <c r="D71" s="6">
        <v>427</v>
      </c>
      <c r="E71" s="6">
        <v>701946</v>
      </c>
      <c r="F71" s="6">
        <v>701946</v>
      </c>
      <c r="G71" s="7">
        <v>59619</v>
      </c>
      <c r="H71" s="6">
        <v>155363</v>
      </c>
      <c r="I71" s="40">
        <f>SUM(F71:H71)</f>
        <v>916928</v>
      </c>
    </row>
    <row r="72" spans="1:9">
      <c r="A72" s="35">
        <v>700</v>
      </c>
      <c r="B72" s="50" t="s">
        <v>74</v>
      </c>
      <c r="C72" s="60">
        <f>+C71+C27</f>
        <v>784</v>
      </c>
      <c r="D72" s="60">
        <f>+D71+D27</f>
        <v>852</v>
      </c>
      <c r="E72" s="6">
        <f>+E71+E27</f>
        <v>1488050</v>
      </c>
      <c r="F72" s="6">
        <f>+F71+E27</f>
        <v>1488050</v>
      </c>
      <c r="G72" s="6">
        <f>+G71+F27</f>
        <v>151595</v>
      </c>
      <c r="H72" s="6">
        <f>+H71+G27</f>
        <v>257832</v>
      </c>
      <c r="I72" s="41">
        <f>SUM(F72:H72)</f>
        <v>1897477</v>
      </c>
    </row>
    <row r="73" spans="1:9">
      <c r="A73" s="23"/>
      <c r="B73" s="61"/>
      <c r="C73" s="51"/>
      <c r="D73" s="52"/>
      <c r="E73" s="57" t="s">
        <v>77</v>
      </c>
      <c r="F73" s="43" t="s">
        <v>77</v>
      </c>
      <c r="G73" s="46" t="s">
        <v>80</v>
      </c>
      <c r="H73" s="46" t="s">
        <v>82</v>
      </c>
      <c r="I73" s="46" t="s">
        <v>84</v>
      </c>
    </row>
    <row r="74" spans="1:9">
      <c r="A74" s="24"/>
      <c r="B74" s="62"/>
      <c r="C74" s="42"/>
      <c r="D74" s="53"/>
      <c r="E74" s="58" t="s">
        <v>136</v>
      </c>
      <c r="F74" s="44" t="s">
        <v>136</v>
      </c>
      <c r="G74" s="47" t="s">
        <v>136</v>
      </c>
      <c r="H74" s="47" t="s">
        <v>136</v>
      </c>
      <c r="I74" s="47" t="s">
        <v>136</v>
      </c>
    </row>
    <row r="75" spans="1:9">
      <c r="A75" s="56"/>
      <c r="B75" s="26"/>
      <c r="C75" s="54"/>
      <c r="D75" s="55"/>
      <c r="E75" s="59" t="s">
        <v>78</v>
      </c>
      <c r="F75" s="45" t="s">
        <v>79</v>
      </c>
      <c r="G75" s="48" t="s">
        <v>81</v>
      </c>
      <c r="H75" s="48" t="s">
        <v>83</v>
      </c>
      <c r="I75" s="48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6">
        <v>27149</v>
      </c>
      <c r="D83" s="6">
        <v>3486</v>
      </c>
      <c r="E83" s="6">
        <v>9373</v>
      </c>
      <c r="F83" s="6">
        <f>SUM(C83:E83)</f>
        <v>40008</v>
      </c>
      <c r="G83" s="6">
        <v>7019460</v>
      </c>
      <c r="H83" s="6"/>
      <c r="I83" s="6">
        <v>106326</v>
      </c>
    </row>
    <row r="84" spans="1:9">
      <c r="A84" s="35">
        <v>700</v>
      </c>
      <c r="B84" s="50" t="s">
        <v>74</v>
      </c>
      <c r="C84" s="28">
        <f>+C83+C41</f>
        <v>48154</v>
      </c>
      <c r="D84" s="28">
        <f>+D83+D41</f>
        <v>7110</v>
      </c>
      <c r="E84" s="28">
        <f>+E83+E41</f>
        <v>12324</v>
      </c>
      <c r="F84" s="28">
        <f>+F83+F41</f>
        <v>67588</v>
      </c>
      <c r="G84" s="5" t="s">
        <v>109</v>
      </c>
      <c r="H84" s="5" t="s">
        <v>127</v>
      </c>
      <c r="I84" s="5" t="s">
        <v>128</v>
      </c>
    </row>
    <row r="85" spans="1:9">
      <c r="A85" s="18"/>
      <c r="B85" s="50"/>
      <c r="C85" s="68" t="s">
        <v>101</v>
      </c>
      <c r="D85" s="68" t="s">
        <v>103</v>
      </c>
      <c r="E85" s="68" t="s">
        <v>105</v>
      </c>
      <c r="F85" s="68" t="s">
        <v>107</v>
      </c>
      <c r="G85" s="27"/>
      <c r="H85" s="27"/>
      <c r="I85" s="27"/>
    </row>
    <row r="86" spans="1:9">
      <c r="A86" s="34"/>
      <c r="B86" s="22"/>
      <c r="C86" s="69" t="s">
        <v>102</v>
      </c>
      <c r="D86" s="70" t="s">
        <v>104</v>
      </c>
      <c r="E86" s="70" t="s">
        <v>106</v>
      </c>
      <c r="F86" s="70" t="s">
        <v>108</v>
      </c>
      <c r="G86" s="27"/>
      <c r="H86" s="27"/>
      <c r="I86" s="27"/>
    </row>
    <row r="87" spans="1:9">
      <c r="A87" s="36"/>
      <c r="B87" s="49"/>
      <c r="C87" s="64"/>
      <c r="D87" s="64"/>
      <c r="E87" s="64"/>
      <c r="F87" s="64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5" spans="1:9">
      <c r="A95" s="145" t="s">
        <v>129</v>
      </c>
      <c r="B95" s="145"/>
      <c r="C95" s="145"/>
      <c r="D95" s="145"/>
    </row>
    <row r="97" spans="1:2">
      <c r="B97" t="s">
        <v>137</v>
      </c>
    </row>
    <row r="98" spans="1:2">
      <c r="A98" t="s">
        <v>140</v>
      </c>
    </row>
    <row r="99" spans="1:2">
      <c r="A99" s="74" t="s">
        <v>141</v>
      </c>
    </row>
    <row r="100" spans="1:2">
      <c r="A100" t="s">
        <v>138</v>
      </c>
    </row>
    <row r="102" spans="1:2">
      <c r="B102" s="74" t="s">
        <v>110</v>
      </c>
    </row>
    <row r="103" spans="1:2">
      <c r="A103" s="74" t="s">
        <v>142</v>
      </c>
    </row>
    <row r="104" spans="1:2">
      <c r="A104" t="s">
        <v>111</v>
      </c>
    </row>
    <row r="105" spans="1:2">
      <c r="A105" t="s">
        <v>112</v>
      </c>
    </row>
    <row r="107" spans="1:2">
      <c r="B107" s="74" t="s">
        <v>113</v>
      </c>
    </row>
    <row r="108" spans="1:2">
      <c r="A108" t="s">
        <v>114</v>
      </c>
    </row>
    <row r="109" spans="1:2">
      <c r="A109" s="74" t="s">
        <v>115</v>
      </c>
    </row>
    <row r="111" spans="1:2">
      <c r="B111" s="74" t="s">
        <v>143</v>
      </c>
    </row>
    <row r="112" spans="1:2">
      <c r="A112" s="74" t="s">
        <v>144</v>
      </c>
    </row>
    <row r="113" spans="1:2">
      <c r="A113" t="s">
        <v>139</v>
      </c>
    </row>
    <row r="115" spans="1:2">
      <c r="B115" s="74" t="s">
        <v>145</v>
      </c>
    </row>
    <row r="116" spans="1:2">
      <c r="A116" t="s">
        <v>146</v>
      </c>
    </row>
    <row r="117" spans="1:2">
      <c r="A117" t="s">
        <v>116</v>
      </c>
    </row>
    <row r="118" spans="1:2">
      <c r="A118" t="s">
        <v>147</v>
      </c>
    </row>
    <row r="119" spans="1:2">
      <c r="A119" t="s">
        <v>117</v>
      </c>
    </row>
    <row r="121" spans="1:2">
      <c r="B121" t="s">
        <v>148</v>
      </c>
    </row>
    <row r="122" spans="1:2">
      <c r="A122" t="s">
        <v>118</v>
      </c>
    </row>
    <row r="123" spans="1:2">
      <c r="A123" s="74" t="s">
        <v>149</v>
      </c>
    </row>
    <row r="124" spans="1:2">
      <c r="A124" s="74" t="s">
        <v>150</v>
      </c>
    </row>
    <row r="125" spans="1:2">
      <c r="A125" t="s">
        <v>151</v>
      </c>
    </row>
    <row r="126" spans="1:2">
      <c r="A126" s="74" t="s">
        <v>119</v>
      </c>
    </row>
    <row r="129" spans="1:4">
      <c r="A129" t="s">
        <v>154</v>
      </c>
    </row>
    <row r="130" spans="1:4">
      <c r="A130" t="s">
        <v>152</v>
      </c>
    </row>
    <row r="131" spans="1:4">
      <c r="A131" t="s">
        <v>120</v>
      </c>
    </row>
    <row r="132" spans="1:4">
      <c r="A132" t="s">
        <v>130</v>
      </c>
    </row>
    <row r="135" spans="1:4">
      <c r="B135" s="29"/>
      <c r="D135" s="29"/>
    </row>
    <row r="136" spans="1:4">
      <c r="B136" t="s">
        <v>121</v>
      </c>
      <c r="D136" t="s">
        <v>122</v>
      </c>
    </row>
    <row r="138" spans="1:4">
      <c r="B138" s="71"/>
      <c r="D138" s="75"/>
    </row>
    <row r="139" spans="1:4">
      <c r="B139" s="20" t="s">
        <v>123</v>
      </c>
      <c r="D139" t="s">
        <v>124</v>
      </c>
    </row>
    <row r="141" spans="1:4">
      <c r="B141" s="29"/>
      <c r="D141" s="71"/>
    </row>
    <row r="142" spans="1:4">
      <c r="B142" t="s">
        <v>126</v>
      </c>
      <c r="D142" t="s">
        <v>125</v>
      </c>
    </row>
  </sheetData>
  <mergeCells count="1">
    <mergeCell ref="A95:D95"/>
  </mergeCells>
  <phoneticPr fontId="0" type="noConversion"/>
  <pageMargins left="0.75" right="0.75" top="1" bottom="1" header="0.5" footer="0.5"/>
  <pageSetup scale="75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2:P142"/>
  <sheetViews>
    <sheetView zoomScale="75" workbookViewId="0">
      <selection activeCell="G26" sqref="G26"/>
    </sheetView>
  </sheetViews>
  <sheetFormatPr defaultRowHeight="12.75"/>
  <cols>
    <col min="2" max="2" width="39.42578125" customWidth="1"/>
    <col min="3" max="3" width="18.42578125" customWidth="1"/>
    <col min="4" max="4" width="17.28515625" customWidth="1"/>
    <col min="5" max="5" width="17.42578125" customWidth="1"/>
    <col min="6" max="6" width="18" customWidth="1"/>
    <col min="7" max="8" width="1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7" spans="1:8">
      <c r="C7" s="134" t="s">
        <v>173</v>
      </c>
    </row>
    <row r="9" spans="1:8">
      <c r="B9" t="s">
        <v>53</v>
      </c>
      <c r="C9" s="33" t="s">
        <v>166</v>
      </c>
    </row>
    <row r="10" spans="1:8">
      <c r="F10" s="74" t="s">
        <v>174</v>
      </c>
      <c r="G10" s="74"/>
      <c r="H10" s="83">
        <v>38717</v>
      </c>
    </row>
    <row r="12" spans="1:8">
      <c r="B12" s="19" t="s">
        <v>49</v>
      </c>
      <c r="C12" s="73"/>
      <c r="F12" t="s">
        <v>52</v>
      </c>
      <c r="H12" s="75">
        <v>2005</v>
      </c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6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5"/>
      <c r="H21" s="3"/>
    </row>
    <row r="22" spans="1:12">
      <c r="A22" s="35">
        <v>100</v>
      </c>
      <c r="B22" s="4" t="s">
        <v>31</v>
      </c>
      <c r="C22" s="6"/>
      <c r="D22" s="6"/>
      <c r="E22" s="6"/>
      <c r="F22" s="30">
        <v>6</v>
      </c>
      <c r="G22" s="30">
        <v>14</v>
      </c>
      <c r="H22" s="6">
        <f>E22</f>
        <v>0</v>
      </c>
      <c r="I22" s="7"/>
      <c r="J22" s="7"/>
      <c r="K22" s="7"/>
      <c r="L22" s="7"/>
    </row>
    <row r="23" spans="1:12">
      <c r="A23" s="35">
        <v>200</v>
      </c>
      <c r="B23" s="4" t="s">
        <v>32</v>
      </c>
      <c r="C23" s="6"/>
      <c r="D23" s="6"/>
      <c r="E23" s="6"/>
      <c r="F23" s="6"/>
      <c r="G23" s="6"/>
      <c r="H23" s="6">
        <f>SUM(E23:G23)</f>
        <v>0</v>
      </c>
      <c r="I23" s="7"/>
      <c r="J23" s="7"/>
      <c r="K23" s="7"/>
      <c r="L23" s="7"/>
    </row>
    <row r="24" spans="1:12">
      <c r="A24" s="35">
        <v>300</v>
      </c>
      <c r="B24" s="4" t="s">
        <v>33</v>
      </c>
      <c r="C24" s="6"/>
      <c r="D24" s="6"/>
      <c r="E24" s="6"/>
      <c r="F24" s="6"/>
      <c r="G24" s="6"/>
      <c r="H24" s="6">
        <f>SUM(E24:G24)</f>
        <v>0</v>
      </c>
      <c r="I24" s="7"/>
      <c r="J24" s="7"/>
      <c r="K24" s="7"/>
      <c r="L24" s="7"/>
    </row>
    <row r="25" spans="1:12">
      <c r="A25" s="35">
        <v>400</v>
      </c>
      <c r="B25" s="5" t="s">
        <v>133</v>
      </c>
      <c r="C25" s="6"/>
      <c r="D25" s="6"/>
      <c r="E25" s="6"/>
      <c r="F25" s="6"/>
      <c r="G25" s="6"/>
      <c r="H25" s="6">
        <f>SUM(E25:G25)</f>
        <v>0</v>
      </c>
      <c r="I25" s="7"/>
      <c r="J25" s="7"/>
      <c r="K25" s="7"/>
      <c r="L25" s="7"/>
    </row>
    <row r="26" spans="1:12">
      <c r="A26" s="35">
        <v>500</v>
      </c>
      <c r="B26" s="5" t="s">
        <v>34</v>
      </c>
      <c r="C26" s="6"/>
      <c r="D26" s="6"/>
      <c r="E26" s="6"/>
      <c r="F26" s="6"/>
      <c r="G26" s="6"/>
      <c r="H26" s="6">
        <f>SUM(E26:G26)</f>
        <v>0</v>
      </c>
      <c r="I26" s="7"/>
      <c r="J26" s="7"/>
      <c r="K26" s="7"/>
      <c r="L26" s="7"/>
    </row>
    <row r="27" spans="1:12">
      <c r="A27" s="35">
        <v>550</v>
      </c>
      <c r="B27" s="4" t="s">
        <v>35</v>
      </c>
      <c r="C27" s="6">
        <f>SUM(C22:C26)</f>
        <v>0</v>
      </c>
      <c r="D27" s="6">
        <f>SUM(D22:D26)</f>
        <v>0</v>
      </c>
      <c r="E27" s="6">
        <f>SUM(E22:E26)</f>
        <v>0</v>
      </c>
      <c r="F27" s="6">
        <f>SUM(F23:F26)</f>
        <v>0</v>
      </c>
      <c r="G27" s="6">
        <f>SUM(G23:G26)</f>
        <v>0</v>
      </c>
      <c r="H27" s="6">
        <f>SUM(H22:H26)</f>
        <v>0</v>
      </c>
      <c r="I27" s="7"/>
      <c r="J27" s="7"/>
      <c r="K27" s="7"/>
      <c r="L27" s="7"/>
    </row>
    <row r="28" spans="1:12">
      <c r="A28" s="19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18"/>
      <c r="C29" s="25"/>
      <c r="D29" s="8" t="s">
        <v>36</v>
      </c>
      <c r="E29" s="8"/>
      <c r="F29" s="10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28"/>
      <c r="D36" s="30"/>
      <c r="E36" s="30"/>
      <c r="F36" s="28">
        <f>SUM(C36:E36)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6"/>
      <c r="D37" s="28"/>
      <c r="E37" s="28"/>
      <c r="F37" s="6">
        <f>SUM(C37:E37)</f>
        <v>0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6"/>
      <c r="D38" s="6"/>
      <c r="E38" s="6"/>
      <c r="F38" s="6">
        <f>SUM(C38:E38)</f>
        <v>0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6"/>
      <c r="D39" s="6"/>
      <c r="E39" s="6"/>
      <c r="F39" s="6">
        <f>SUM(C39:E39)</f>
        <v>0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6"/>
      <c r="D40" s="6"/>
      <c r="E40" s="6"/>
      <c r="F40" s="6">
        <f>SUM(C40:E40)</f>
        <v>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28">
        <f>SUM(C36:C40)</f>
        <v>0</v>
      </c>
      <c r="D41" s="28">
        <f>SUM(D36:D40)</f>
        <v>0</v>
      </c>
      <c r="E41" s="28">
        <f>SUM(E36:E40)</f>
        <v>0</v>
      </c>
      <c r="F41" s="28">
        <f>SUM(F36:F40)</f>
        <v>0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8" spans="1:10">
      <c r="B58" t="s">
        <v>53</v>
      </c>
      <c r="C58" s="108" t="s">
        <v>172</v>
      </c>
    </row>
    <row r="59" spans="1:10">
      <c r="F59" s="20" t="s">
        <v>51</v>
      </c>
      <c r="H59" s="83" t="s">
        <v>175</v>
      </c>
    </row>
    <row r="61" spans="1:10">
      <c r="B61" s="19"/>
      <c r="C61" s="36"/>
      <c r="F61" t="s">
        <v>52</v>
      </c>
      <c r="H61" s="75">
        <v>2005</v>
      </c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39"/>
      <c r="G70" s="39"/>
      <c r="H70" s="3"/>
      <c r="I70" s="15"/>
    </row>
    <row r="71" spans="1:9">
      <c r="A71" s="35">
        <v>600</v>
      </c>
      <c r="B71" s="5" t="s">
        <v>73</v>
      </c>
      <c r="C71" s="6"/>
      <c r="D71" s="6"/>
      <c r="E71" s="6"/>
      <c r="F71" s="6"/>
      <c r="G71" s="7"/>
      <c r="H71" s="6"/>
      <c r="I71" s="40">
        <f>SUM(F71:H71)</f>
        <v>0</v>
      </c>
    </row>
    <row r="72" spans="1:9">
      <c r="A72" s="35">
        <v>700</v>
      </c>
      <c r="B72" s="50" t="s">
        <v>74</v>
      </c>
      <c r="C72" s="60">
        <f>+C71+C27</f>
        <v>0</v>
      </c>
      <c r="D72" s="60">
        <f>+D71+D27</f>
        <v>0</v>
      </c>
      <c r="E72" s="6">
        <f>+E71+E27</f>
        <v>0</v>
      </c>
      <c r="F72" s="6">
        <f>+F71+E27</f>
        <v>0</v>
      </c>
      <c r="G72" s="6">
        <f>+G71+F27</f>
        <v>0</v>
      </c>
      <c r="H72" s="6">
        <f>+H71+G27</f>
        <v>0</v>
      </c>
      <c r="I72" s="41">
        <f>SUM(F72:H72)</f>
        <v>0</v>
      </c>
    </row>
    <row r="73" spans="1:9">
      <c r="A73" s="23"/>
      <c r="B73" s="61"/>
      <c r="C73" s="51"/>
      <c r="D73" s="52"/>
      <c r="E73" s="57" t="s">
        <v>77</v>
      </c>
      <c r="F73" s="43" t="s">
        <v>77</v>
      </c>
      <c r="G73" s="46" t="s">
        <v>80</v>
      </c>
      <c r="H73" s="46" t="s">
        <v>82</v>
      </c>
      <c r="I73" s="46" t="s">
        <v>84</v>
      </c>
    </row>
    <row r="74" spans="1:9">
      <c r="A74" s="24"/>
      <c r="B74" s="62"/>
      <c r="C74" s="42"/>
      <c r="D74" s="53"/>
      <c r="E74" s="58" t="s">
        <v>136</v>
      </c>
      <c r="F74" s="44" t="s">
        <v>136</v>
      </c>
      <c r="G74" s="47" t="s">
        <v>136</v>
      </c>
      <c r="H74" s="47" t="s">
        <v>136</v>
      </c>
      <c r="I74" s="47" t="s">
        <v>136</v>
      </c>
    </row>
    <row r="75" spans="1:9">
      <c r="A75" s="56"/>
      <c r="B75" s="26"/>
      <c r="C75" s="54"/>
      <c r="D75" s="55"/>
      <c r="E75" s="59" t="s">
        <v>78</v>
      </c>
      <c r="F75" s="45" t="s">
        <v>79</v>
      </c>
      <c r="G75" s="48" t="s">
        <v>81</v>
      </c>
      <c r="H75" s="48" t="s">
        <v>83</v>
      </c>
      <c r="I75" s="48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6"/>
      <c r="D83" s="6"/>
      <c r="E83" s="6"/>
      <c r="F83" s="6">
        <f>SUM(C83:E83)</f>
        <v>0</v>
      </c>
      <c r="G83" s="6"/>
      <c r="H83" s="6"/>
      <c r="I83" s="6"/>
    </row>
    <row r="84" spans="1:9">
      <c r="A84" s="35">
        <v>700</v>
      </c>
      <c r="B84" s="50" t="s">
        <v>74</v>
      </c>
      <c r="C84" s="28">
        <f>+C83+C41</f>
        <v>0</v>
      </c>
      <c r="D84" s="28">
        <f>+D83+D41</f>
        <v>0</v>
      </c>
      <c r="E84" s="28">
        <f>+E83+E41</f>
        <v>0</v>
      </c>
      <c r="F84" s="28">
        <f>+F83+F41</f>
        <v>0</v>
      </c>
      <c r="G84" s="5"/>
      <c r="H84" s="5" t="s">
        <v>127</v>
      </c>
      <c r="I84" s="5" t="s">
        <v>128</v>
      </c>
    </row>
    <row r="85" spans="1:9">
      <c r="A85" s="18"/>
      <c r="B85" s="50"/>
      <c r="C85" s="68" t="s">
        <v>101</v>
      </c>
      <c r="D85" s="68" t="s">
        <v>103</v>
      </c>
      <c r="E85" s="68" t="s">
        <v>105</v>
      </c>
      <c r="F85" s="68" t="s">
        <v>107</v>
      </c>
      <c r="G85" s="27"/>
      <c r="H85" s="27"/>
      <c r="I85" s="27"/>
    </row>
    <row r="86" spans="1:9">
      <c r="A86" s="34"/>
      <c r="B86" s="22"/>
      <c r="C86" s="69" t="s">
        <v>102</v>
      </c>
      <c r="D86" s="70" t="s">
        <v>104</v>
      </c>
      <c r="E86" s="70" t="s">
        <v>106</v>
      </c>
      <c r="F86" s="70" t="s">
        <v>108</v>
      </c>
      <c r="G86" s="27"/>
      <c r="H86" s="27"/>
      <c r="I86" s="27"/>
    </row>
    <row r="87" spans="1:9">
      <c r="A87" s="36"/>
      <c r="B87" s="49"/>
      <c r="C87" s="64"/>
      <c r="D87" s="64"/>
      <c r="E87" s="64"/>
      <c r="F87" s="64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5" spans="1:9">
      <c r="A95" s="19" t="s">
        <v>129</v>
      </c>
      <c r="B95" s="19"/>
      <c r="C95" s="19"/>
      <c r="D95" s="19"/>
    </row>
    <row r="97" spans="1:2">
      <c r="B97" t="s">
        <v>137</v>
      </c>
    </row>
    <row r="98" spans="1:2">
      <c r="A98" t="s">
        <v>140</v>
      </c>
    </row>
    <row r="99" spans="1:2">
      <c r="A99" s="74" t="s">
        <v>141</v>
      </c>
    </row>
    <row r="100" spans="1:2">
      <c r="A100" t="s">
        <v>138</v>
      </c>
    </row>
    <row r="102" spans="1:2">
      <c r="B102" s="74" t="s">
        <v>110</v>
      </c>
    </row>
    <row r="103" spans="1:2">
      <c r="A103" s="74" t="s">
        <v>142</v>
      </c>
    </row>
    <row r="104" spans="1:2">
      <c r="A104" t="s">
        <v>111</v>
      </c>
    </row>
    <row r="105" spans="1:2">
      <c r="A105" t="s">
        <v>112</v>
      </c>
    </row>
    <row r="107" spans="1:2">
      <c r="B107" s="74" t="s">
        <v>113</v>
      </c>
    </row>
    <row r="108" spans="1:2">
      <c r="A108" t="s">
        <v>114</v>
      </c>
    </row>
    <row r="109" spans="1:2">
      <c r="A109" s="74" t="s">
        <v>115</v>
      </c>
    </row>
    <row r="111" spans="1:2">
      <c r="B111" s="74" t="s">
        <v>143</v>
      </c>
    </row>
    <row r="112" spans="1:2">
      <c r="A112" s="74" t="s">
        <v>144</v>
      </c>
    </row>
    <row r="113" spans="1:2">
      <c r="A113" t="s">
        <v>139</v>
      </c>
    </row>
    <row r="115" spans="1:2">
      <c r="B115" s="74" t="s">
        <v>145</v>
      </c>
    </row>
    <row r="116" spans="1:2">
      <c r="A116" t="s">
        <v>146</v>
      </c>
    </row>
    <row r="117" spans="1:2">
      <c r="A117" t="s">
        <v>116</v>
      </c>
    </row>
    <row r="118" spans="1:2">
      <c r="A118" t="s">
        <v>147</v>
      </c>
    </row>
    <row r="119" spans="1:2">
      <c r="A119" t="s">
        <v>117</v>
      </c>
    </row>
    <row r="121" spans="1:2">
      <c r="B121" t="s">
        <v>148</v>
      </c>
    </row>
    <row r="122" spans="1:2">
      <c r="A122" t="s">
        <v>118</v>
      </c>
    </row>
    <row r="123" spans="1:2">
      <c r="A123" s="74" t="s">
        <v>149</v>
      </c>
    </row>
    <row r="124" spans="1:2">
      <c r="A124" s="74" t="s">
        <v>150</v>
      </c>
    </row>
    <row r="125" spans="1:2">
      <c r="A125" t="s">
        <v>151</v>
      </c>
    </row>
    <row r="126" spans="1:2">
      <c r="A126" s="74" t="s">
        <v>119</v>
      </c>
    </row>
    <row r="129" spans="1:4">
      <c r="A129" t="s">
        <v>154</v>
      </c>
    </row>
    <row r="130" spans="1:4">
      <c r="A130" t="s">
        <v>152</v>
      </c>
    </row>
    <row r="131" spans="1:4">
      <c r="A131" t="s">
        <v>120</v>
      </c>
    </row>
    <row r="132" spans="1:4">
      <c r="A132" t="s">
        <v>130</v>
      </c>
    </row>
    <row r="135" spans="1:4">
      <c r="B135" s="29"/>
      <c r="D135" s="29"/>
    </row>
    <row r="136" spans="1:4">
      <c r="B136" t="s">
        <v>121</v>
      </c>
      <c r="D136" t="s">
        <v>122</v>
      </c>
    </row>
    <row r="138" spans="1:4">
      <c r="B138" s="71"/>
      <c r="D138" s="75"/>
    </row>
    <row r="139" spans="1:4">
      <c r="B139" s="20" t="s">
        <v>123</v>
      </c>
      <c r="D139" t="s">
        <v>124</v>
      </c>
    </row>
    <row r="141" spans="1:4">
      <c r="B141" s="29"/>
      <c r="D141" s="71"/>
    </row>
    <row r="142" spans="1:4">
      <c r="B142" t="s">
        <v>126</v>
      </c>
      <c r="D142" t="s">
        <v>125</v>
      </c>
    </row>
  </sheetData>
  <phoneticPr fontId="0" type="noConversion"/>
  <pageMargins left="0.75" right="0.75" top="1" bottom="1" header="0.5" footer="0.5"/>
  <pageSetup scale="75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2:P142"/>
  <sheetViews>
    <sheetView topLeftCell="A61" zoomScale="75" workbookViewId="0">
      <selection activeCell="D25" sqref="D25"/>
    </sheetView>
  </sheetViews>
  <sheetFormatPr defaultRowHeight="12.75"/>
  <cols>
    <col min="2" max="2" width="39.42578125" customWidth="1"/>
    <col min="3" max="3" width="18.42578125" customWidth="1"/>
    <col min="4" max="4" width="17.28515625" customWidth="1"/>
    <col min="5" max="5" width="17.42578125" customWidth="1"/>
    <col min="6" max="6" width="18" customWidth="1"/>
    <col min="7" max="8" width="1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9" spans="1:8">
      <c r="B9" t="s">
        <v>53</v>
      </c>
      <c r="C9" s="33" t="s">
        <v>156</v>
      </c>
    </row>
    <row r="10" spans="1:8">
      <c r="F10" s="20" t="s">
        <v>51</v>
      </c>
      <c r="H10" s="83"/>
    </row>
    <row r="12" spans="1:8">
      <c r="B12" s="19" t="s">
        <v>49</v>
      </c>
      <c r="C12" s="76">
        <v>2522</v>
      </c>
      <c r="F12" t="s">
        <v>52</v>
      </c>
      <c r="H12" s="75">
        <v>2005</v>
      </c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6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5"/>
      <c r="H21" s="3"/>
    </row>
    <row r="22" spans="1:12">
      <c r="A22" s="35">
        <v>100</v>
      </c>
      <c r="B22" s="4" t="s">
        <v>31</v>
      </c>
      <c r="C22" s="87"/>
      <c r="D22" s="87"/>
      <c r="E22" s="126"/>
      <c r="F22" s="81"/>
      <c r="G22" s="81"/>
      <c r="H22" s="87">
        <f>SUM(E22:G22)</f>
        <v>0</v>
      </c>
      <c r="I22" s="80"/>
      <c r="J22" s="80"/>
      <c r="K22" s="80"/>
      <c r="L22" s="80"/>
    </row>
    <row r="23" spans="1:12">
      <c r="A23" s="35">
        <v>200</v>
      </c>
      <c r="B23" s="4" t="s">
        <v>32</v>
      </c>
      <c r="C23" s="87">
        <v>3</v>
      </c>
      <c r="D23" s="87">
        <v>3</v>
      </c>
      <c r="E23" s="87">
        <v>23345</v>
      </c>
      <c r="F23" s="87">
        <v>1485</v>
      </c>
      <c r="G23" s="87">
        <v>3975</v>
      </c>
      <c r="H23" s="87">
        <f>SUM(E23:G23)</f>
        <v>28805</v>
      </c>
      <c r="I23" s="80"/>
      <c r="J23" s="80"/>
      <c r="K23" s="80"/>
      <c r="L23" s="80"/>
    </row>
    <row r="24" spans="1:12">
      <c r="A24" s="35">
        <v>300</v>
      </c>
      <c r="B24" s="4" t="s">
        <v>33</v>
      </c>
      <c r="C24" s="87">
        <v>498</v>
      </c>
      <c r="D24" s="87">
        <v>529</v>
      </c>
      <c r="E24" s="87">
        <v>974745</v>
      </c>
      <c r="F24" s="87">
        <v>177545</v>
      </c>
      <c r="G24" s="87">
        <v>124422</v>
      </c>
      <c r="H24" s="87">
        <f>SUM(E24:G24)</f>
        <v>1276712</v>
      </c>
      <c r="I24" s="80"/>
      <c r="J24" s="80"/>
      <c r="K24" s="80"/>
      <c r="L24" s="80"/>
    </row>
    <row r="25" spans="1:12">
      <c r="A25" s="35">
        <v>400</v>
      </c>
      <c r="B25" s="5" t="s">
        <v>133</v>
      </c>
      <c r="C25" s="87">
        <v>178</v>
      </c>
      <c r="D25" s="87">
        <v>224</v>
      </c>
      <c r="E25" s="87">
        <v>413884</v>
      </c>
      <c r="F25" s="87">
        <v>57901</v>
      </c>
      <c r="G25" s="87">
        <v>49716</v>
      </c>
      <c r="H25" s="87">
        <f>SUM(E25:G25)</f>
        <v>521501</v>
      </c>
      <c r="I25" s="80"/>
      <c r="J25" s="80"/>
      <c r="K25" s="80"/>
      <c r="L25" s="80"/>
    </row>
    <row r="26" spans="1:12">
      <c r="A26" s="35">
        <v>500</v>
      </c>
      <c r="B26" s="5" t="s">
        <v>34</v>
      </c>
      <c r="C26" s="87">
        <v>131</v>
      </c>
      <c r="D26" s="87">
        <v>176</v>
      </c>
      <c r="E26" s="87">
        <v>308670</v>
      </c>
      <c r="F26" s="87">
        <v>49252</v>
      </c>
      <c r="G26" s="87">
        <v>55693</v>
      </c>
      <c r="H26" s="87">
        <f>SUM(E26:G26)</f>
        <v>413615</v>
      </c>
      <c r="I26" s="80"/>
      <c r="J26" s="80"/>
      <c r="K26" s="80"/>
      <c r="L26" s="80"/>
    </row>
    <row r="27" spans="1:12">
      <c r="A27" s="35">
        <v>550</v>
      </c>
      <c r="B27" s="4" t="s">
        <v>35</v>
      </c>
      <c r="C27" s="87">
        <f>SUM(C22:C26)</f>
        <v>810</v>
      </c>
      <c r="D27" s="87">
        <f>SUM(D22:D26)</f>
        <v>932</v>
      </c>
      <c r="E27" s="87">
        <f>SUM(E22:E26)</f>
        <v>1720644</v>
      </c>
      <c r="F27" s="87">
        <f>SUM(F23:F26)</f>
        <v>286183</v>
      </c>
      <c r="G27" s="87">
        <f>SUM(G23:G26)</f>
        <v>233806</v>
      </c>
      <c r="H27" s="87">
        <f>SUM(H22:H26)</f>
        <v>2240633</v>
      </c>
      <c r="I27" s="80"/>
      <c r="J27" s="80"/>
      <c r="K27" s="80"/>
      <c r="L27" s="80"/>
    </row>
    <row r="28" spans="1:12">
      <c r="A28" s="19"/>
      <c r="B28" s="8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>
      <c r="A29" s="18"/>
      <c r="C29" s="25"/>
      <c r="D29" s="8" t="s">
        <v>36</v>
      </c>
      <c r="E29" s="8"/>
      <c r="F29" s="10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103"/>
      <c r="D36" s="81"/>
      <c r="E36" s="81"/>
      <c r="F36" s="103">
        <f>SUM(C36:E36)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87">
        <v>621</v>
      </c>
      <c r="D37" s="103">
        <v>59</v>
      </c>
      <c r="E37" s="103">
        <v>103</v>
      </c>
      <c r="F37" s="87">
        <f>SUM(C37:E37)</f>
        <v>783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87">
        <v>24619</v>
      </c>
      <c r="D38" s="87">
        <v>6457</v>
      </c>
      <c r="E38" s="87">
        <v>3263</v>
      </c>
      <c r="F38" s="87">
        <f>SUM(C38:E38)</f>
        <v>34339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87">
        <v>11615</v>
      </c>
      <c r="D39" s="87">
        <v>2439</v>
      </c>
      <c r="E39" s="87">
        <v>1408</v>
      </c>
      <c r="F39" s="87">
        <f>SUM(C39:E39)</f>
        <v>15462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87">
        <v>10273</v>
      </c>
      <c r="D40" s="87">
        <v>2178</v>
      </c>
      <c r="E40" s="87">
        <v>2080</v>
      </c>
      <c r="F40" s="87">
        <f>SUM(C40:E40)</f>
        <v>14531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103">
        <f>SUM(C36:C40)</f>
        <v>47128</v>
      </c>
      <c r="D41" s="103">
        <f>SUM(D36:D40)</f>
        <v>11133</v>
      </c>
      <c r="E41" s="103">
        <f>SUM(E36:E40)</f>
        <v>6854</v>
      </c>
      <c r="F41" s="103">
        <f>SUM(F36:F40)</f>
        <v>65115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8" spans="1:10">
      <c r="B58" t="s">
        <v>53</v>
      </c>
      <c r="C58" s="33" t="s">
        <v>156</v>
      </c>
    </row>
    <row r="59" spans="1:10">
      <c r="F59" s="20" t="s">
        <v>51</v>
      </c>
      <c r="H59" s="83"/>
    </row>
    <row r="61" spans="1:10">
      <c r="B61" s="19"/>
      <c r="C61" s="36"/>
      <c r="F61" t="s">
        <v>52</v>
      </c>
      <c r="H61" s="75"/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85"/>
      <c r="G70" s="85"/>
      <c r="H70" s="3"/>
      <c r="I70" s="15"/>
    </row>
    <row r="71" spans="1:9">
      <c r="A71" s="35">
        <v>600</v>
      </c>
      <c r="B71" s="5" t="s">
        <v>73</v>
      </c>
      <c r="C71" s="87">
        <v>1054</v>
      </c>
      <c r="D71" s="87">
        <v>1084</v>
      </c>
      <c r="E71" s="87">
        <v>1894493</v>
      </c>
      <c r="F71" s="87">
        <v>1894493</v>
      </c>
      <c r="G71" s="80">
        <v>250861</v>
      </c>
      <c r="H71" s="87">
        <v>393451</v>
      </c>
      <c r="I71" s="40">
        <f>SUM(F71:H71)</f>
        <v>2538805</v>
      </c>
    </row>
    <row r="72" spans="1:9">
      <c r="A72" s="35">
        <v>700</v>
      </c>
      <c r="B72" s="50" t="s">
        <v>74</v>
      </c>
      <c r="C72" s="86">
        <f>+C71+C27</f>
        <v>1864</v>
      </c>
      <c r="D72" s="86">
        <f>+D71+D27</f>
        <v>2016</v>
      </c>
      <c r="E72" s="87">
        <f>+E71+E27</f>
        <v>3615137</v>
      </c>
      <c r="F72" s="87">
        <f>+F71+E27</f>
        <v>3615137</v>
      </c>
      <c r="G72" s="87">
        <f>+G71+F27</f>
        <v>537044</v>
      </c>
      <c r="H72" s="87">
        <f>+H71+G27</f>
        <v>627257</v>
      </c>
      <c r="I72" s="41">
        <f>SUM(F72:H72)</f>
        <v>4779438</v>
      </c>
    </row>
    <row r="73" spans="1:9">
      <c r="A73" s="23"/>
      <c r="B73" s="61"/>
      <c r="C73" s="88"/>
      <c r="D73" s="89"/>
      <c r="E73" s="90" t="s">
        <v>77</v>
      </c>
      <c r="F73" s="91" t="s">
        <v>77</v>
      </c>
      <c r="G73" s="92" t="s">
        <v>80</v>
      </c>
      <c r="H73" s="92" t="s">
        <v>82</v>
      </c>
      <c r="I73" s="92" t="s">
        <v>84</v>
      </c>
    </row>
    <row r="74" spans="1:9">
      <c r="A74" s="24"/>
      <c r="B74" s="62"/>
      <c r="C74" s="93"/>
      <c r="D74" s="94"/>
      <c r="E74" s="95" t="s">
        <v>136</v>
      </c>
      <c r="F74" s="96" t="s">
        <v>136</v>
      </c>
      <c r="G74" s="97" t="s">
        <v>136</v>
      </c>
      <c r="H74" s="97" t="s">
        <v>136</v>
      </c>
      <c r="I74" s="97" t="s">
        <v>136</v>
      </c>
    </row>
    <row r="75" spans="1:9">
      <c r="A75" s="56"/>
      <c r="B75" s="26"/>
      <c r="C75" s="98"/>
      <c r="D75" s="99"/>
      <c r="E75" s="100" t="s">
        <v>78</v>
      </c>
      <c r="F75" s="101" t="s">
        <v>79</v>
      </c>
      <c r="G75" s="102" t="s">
        <v>81</v>
      </c>
      <c r="H75" s="102" t="s">
        <v>83</v>
      </c>
      <c r="I75" s="102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87">
        <v>70277</v>
      </c>
      <c r="D83" s="87">
        <v>13960</v>
      </c>
      <c r="E83" s="87">
        <v>17595</v>
      </c>
      <c r="F83" s="87">
        <f>SUM(C83:E83)</f>
        <v>101832</v>
      </c>
      <c r="G83" s="129">
        <v>17414909</v>
      </c>
      <c r="H83" s="113"/>
      <c r="I83" s="87">
        <v>267704</v>
      </c>
    </row>
    <row r="84" spans="1:9">
      <c r="A84" s="35">
        <v>700</v>
      </c>
      <c r="B84" s="50" t="s">
        <v>74</v>
      </c>
      <c r="C84" s="103">
        <f>+C83+C41</f>
        <v>117405</v>
      </c>
      <c r="D84" s="103">
        <f>+D83+D41</f>
        <v>25093</v>
      </c>
      <c r="E84" s="142">
        <f>+E83+E41</f>
        <v>24449</v>
      </c>
      <c r="F84" s="103">
        <f>+F83+F41</f>
        <v>166947</v>
      </c>
      <c r="G84" s="130">
        <f>G83</f>
        <v>17414909</v>
      </c>
      <c r="H84" s="131">
        <f>H83</f>
        <v>0</v>
      </c>
      <c r="I84" s="132">
        <f>I83</f>
        <v>267704</v>
      </c>
    </row>
    <row r="85" spans="1:9">
      <c r="A85" s="18"/>
      <c r="B85" s="50"/>
      <c r="C85" s="104" t="s">
        <v>101</v>
      </c>
      <c r="D85" s="104" t="s">
        <v>103</v>
      </c>
      <c r="E85" s="104" t="s">
        <v>105</v>
      </c>
      <c r="F85" s="104" t="s">
        <v>107</v>
      </c>
      <c r="G85" s="27"/>
      <c r="H85" s="27"/>
      <c r="I85" s="27"/>
    </row>
    <row r="86" spans="1:9">
      <c r="A86" s="34"/>
      <c r="B86" s="22"/>
      <c r="C86" s="105" t="s">
        <v>102</v>
      </c>
      <c r="D86" s="106" t="s">
        <v>104</v>
      </c>
      <c r="E86" s="106" t="s">
        <v>106</v>
      </c>
      <c r="F86" s="106" t="s">
        <v>108</v>
      </c>
      <c r="G86" s="27"/>
      <c r="H86" s="27"/>
      <c r="I86" s="27"/>
    </row>
    <row r="87" spans="1:9">
      <c r="A87" s="36"/>
      <c r="B87" s="49"/>
      <c r="C87" s="107"/>
      <c r="D87" s="107"/>
      <c r="E87" s="107"/>
      <c r="F87" s="107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5" spans="1:9">
      <c r="A95" s="145" t="s">
        <v>129</v>
      </c>
      <c r="B95" s="145"/>
      <c r="C95" s="145"/>
      <c r="D95" s="145"/>
    </row>
    <row r="97" spans="1:2">
      <c r="B97" t="s">
        <v>137</v>
      </c>
    </row>
    <row r="98" spans="1:2">
      <c r="A98" t="s">
        <v>140</v>
      </c>
    </row>
    <row r="99" spans="1:2">
      <c r="A99" s="74" t="s">
        <v>141</v>
      </c>
    </row>
    <row r="100" spans="1:2">
      <c r="A100" t="s">
        <v>138</v>
      </c>
    </row>
    <row r="102" spans="1:2">
      <c r="B102" s="74" t="s">
        <v>110</v>
      </c>
    </row>
    <row r="103" spans="1:2">
      <c r="A103" s="74" t="s">
        <v>142</v>
      </c>
    </row>
    <row r="104" spans="1:2">
      <c r="A104" t="s">
        <v>111</v>
      </c>
    </row>
    <row r="105" spans="1:2">
      <c r="A105" t="s">
        <v>112</v>
      </c>
    </row>
    <row r="107" spans="1:2">
      <c r="B107" s="74" t="s">
        <v>113</v>
      </c>
    </row>
    <row r="108" spans="1:2">
      <c r="A108" t="s">
        <v>114</v>
      </c>
    </row>
    <row r="109" spans="1:2">
      <c r="A109" s="74" t="s">
        <v>115</v>
      </c>
    </row>
    <row r="111" spans="1:2">
      <c r="B111" s="74" t="s">
        <v>143</v>
      </c>
    </row>
    <row r="112" spans="1:2">
      <c r="A112" s="74" t="s">
        <v>144</v>
      </c>
    </row>
    <row r="113" spans="1:2">
      <c r="A113" t="s">
        <v>139</v>
      </c>
    </row>
    <row r="115" spans="1:2">
      <c r="B115" s="74" t="s">
        <v>145</v>
      </c>
    </row>
    <row r="116" spans="1:2">
      <c r="A116" t="s">
        <v>146</v>
      </c>
    </row>
    <row r="117" spans="1:2">
      <c r="A117" t="s">
        <v>116</v>
      </c>
    </row>
    <row r="118" spans="1:2">
      <c r="A118" t="s">
        <v>147</v>
      </c>
    </row>
    <row r="119" spans="1:2">
      <c r="A119" t="s">
        <v>117</v>
      </c>
    </row>
    <row r="121" spans="1:2">
      <c r="B121" t="s">
        <v>148</v>
      </c>
    </row>
    <row r="122" spans="1:2">
      <c r="A122" t="s">
        <v>118</v>
      </c>
    </row>
    <row r="123" spans="1:2">
      <c r="A123" s="74" t="s">
        <v>149</v>
      </c>
    </row>
    <row r="124" spans="1:2">
      <c r="A124" s="74" t="s">
        <v>150</v>
      </c>
    </row>
    <row r="125" spans="1:2">
      <c r="A125" t="s">
        <v>151</v>
      </c>
    </row>
    <row r="126" spans="1:2">
      <c r="A126" s="74" t="s">
        <v>119</v>
      </c>
    </row>
    <row r="129" spans="1:4">
      <c r="A129" t="s">
        <v>154</v>
      </c>
    </row>
    <row r="130" spans="1:4">
      <c r="A130" t="s">
        <v>152</v>
      </c>
    </row>
    <row r="131" spans="1:4">
      <c r="A131" t="s">
        <v>120</v>
      </c>
    </row>
    <row r="132" spans="1:4">
      <c r="A132" t="s">
        <v>130</v>
      </c>
    </row>
    <row r="135" spans="1:4">
      <c r="B135" s="29" t="s">
        <v>157</v>
      </c>
      <c r="D135" s="29"/>
    </row>
    <row r="136" spans="1:4">
      <c r="B136" t="s">
        <v>121</v>
      </c>
      <c r="D136" t="s">
        <v>122</v>
      </c>
    </row>
    <row r="138" spans="1:4">
      <c r="B138" s="115" t="s">
        <v>158</v>
      </c>
      <c r="D138" s="116">
        <v>38776</v>
      </c>
    </row>
    <row r="139" spans="1:4">
      <c r="B139" s="20" t="s">
        <v>123</v>
      </c>
      <c r="D139" t="s">
        <v>124</v>
      </c>
    </row>
    <row r="141" spans="1:4">
      <c r="B141" s="29" t="s">
        <v>159</v>
      </c>
      <c r="D141" s="115" t="s">
        <v>160</v>
      </c>
    </row>
    <row r="142" spans="1:4">
      <c r="B142" t="s">
        <v>126</v>
      </c>
      <c r="D142" t="s">
        <v>125</v>
      </c>
    </row>
  </sheetData>
  <mergeCells count="1">
    <mergeCell ref="A95:D95"/>
  </mergeCells>
  <phoneticPr fontId="0" type="noConversion"/>
  <pageMargins left="0.75" right="0.75" top="1" bottom="1" header="0.5" footer="0.5"/>
  <pageSetup scale="75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2:P142"/>
  <sheetViews>
    <sheetView topLeftCell="A17" zoomScale="75" workbookViewId="0">
      <selection activeCell="D89" sqref="D89"/>
    </sheetView>
  </sheetViews>
  <sheetFormatPr defaultRowHeight="12.75"/>
  <cols>
    <col min="2" max="2" width="39.42578125" customWidth="1"/>
    <col min="3" max="3" width="18.42578125" customWidth="1"/>
    <col min="4" max="4" width="17.28515625" customWidth="1"/>
    <col min="5" max="5" width="17.42578125" customWidth="1"/>
    <col min="6" max="6" width="18" customWidth="1"/>
    <col min="7" max="8" width="1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9" spans="1:8">
      <c r="B9" t="s">
        <v>53</v>
      </c>
      <c r="C9" s="33" t="s">
        <v>161</v>
      </c>
    </row>
    <row r="10" spans="1:8">
      <c r="F10" s="20" t="s">
        <v>51</v>
      </c>
      <c r="H10" s="117"/>
    </row>
    <row r="12" spans="1:8">
      <c r="B12" s="19" t="s">
        <v>49</v>
      </c>
      <c r="C12" s="76">
        <v>215</v>
      </c>
      <c r="F12" t="s">
        <v>52</v>
      </c>
      <c r="H12" s="109">
        <v>2005</v>
      </c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10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5"/>
      <c r="H21" s="3"/>
    </row>
    <row r="22" spans="1:12">
      <c r="A22" s="35">
        <v>100</v>
      </c>
      <c r="B22" s="4" t="s">
        <v>31</v>
      </c>
      <c r="C22" s="87">
        <v>0</v>
      </c>
      <c r="D22" s="87"/>
      <c r="E22" s="87">
        <v>0</v>
      </c>
      <c r="F22" s="81"/>
      <c r="G22" s="81"/>
      <c r="H22" s="87">
        <f>SUM(E22:G22)</f>
        <v>0</v>
      </c>
      <c r="I22" s="80"/>
      <c r="J22" s="80"/>
      <c r="K22" s="80"/>
      <c r="L22" s="80"/>
    </row>
    <row r="23" spans="1:12">
      <c r="A23" s="35">
        <v>200</v>
      </c>
      <c r="B23" s="4" t="s">
        <v>32</v>
      </c>
      <c r="C23" s="87">
        <v>0</v>
      </c>
      <c r="D23" s="87"/>
      <c r="E23" s="87">
        <v>0</v>
      </c>
      <c r="F23" s="125"/>
      <c r="G23" s="125"/>
      <c r="H23" s="87">
        <f>SUM(E23:G23)</f>
        <v>0</v>
      </c>
      <c r="I23" s="80"/>
      <c r="J23" s="80"/>
      <c r="K23" s="80"/>
      <c r="L23" s="80"/>
    </row>
    <row r="24" spans="1:12">
      <c r="A24" s="35">
        <v>300</v>
      </c>
      <c r="B24" s="4" t="s">
        <v>33</v>
      </c>
      <c r="C24" s="126"/>
      <c r="D24" s="126"/>
      <c r="E24" s="126"/>
      <c r="F24" s="126"/>
      <c r="G24" s="126"/>
      <c r="H24" s="87">
        <f>SUM(E24:G24)</f>
        <v>0</v>
      </c>
      <c r="I24" s="80"/>
      <c r="J24" s="80"/>
      <c r="K24" s="80"/>
      <c r="L24" s="80"/>
    </row>
    <row r="25" spans="1:12">
      <c r="A25" s="35">
        <v>400</v>
      </c>
      <c r="B25" s="5" t="s">
        <v>133</v>
      </c>
      <c r="C25" s="126"/>
      <c r="D25" s="126"/>
      <c r="E25" s="126"/>
      <c r="F25" s="126"/>
      <c r="G25" s="126"/>
      <c r="H25" s="87">
        <f>SUM(E25:G25)</f>
        <v>0</v>
      </c>
      <c r="I25" s="80"/>
      <c r="J25" s="80"/>
      <c r="K25" s="80"/>
      <c r="L25" s="80"/>
    </row>
    <row r="26" spans="1:12">
      <c r="A26" s="35">
        <v>500</v>
      </c>
      <c r="B26" s="5" t="s">
        <v>34</v>
      </c>
      <c r="C26" s="87"/>
      <c r="D26" s="87"/>
      <c r="E26" s="126"/>
      <c r="F26" s="87"/>
      <c r="G26" s="87"/>
      <c r="H26" s="87">
        <f>SUM(E26:G26)</f>
        <v>0</v>
      </c>
      <c r="I26" s="80"/>
      <c r="J26" s="80"/>
      <c r="K26" s="80"/>
      <c r="L26" s="80"/>
    </row>
    <row r="27" spans="1:12">
      <c r="A27" s="35">
        <v>550</v>
      </c>
      <c r="B27" s="4" t="s">
        <v>35</v>
      </c>
      <c r="C27" s="87">
        <f>SUM(C22:C26)</f>
        <v>0</v>
      </c>
      <c r="D27" s="87">
        <f>SUM(D22:D26)</f>
        <v>0</v>
      </c>
      <c r="E27" s="87">
        <f>SUM(E22:E26)</f>
        <v>0</v>
      </c>
      <c r="F27" s="87">
        <f>SUM(F23:F26)</f>
        <v>0</v>
      </c>
      <c r="G27" s="87">
        <f>SUM(G23:G26)</f>
        <v>0</v>
      </c>
      <c r="H27" s="87">
        <f>SUM(H22:H26)</f>
        <v>0</v>
      </c>
      <c r="I27" s="80"/>
      <c r="J27" s="80"/>
      <c r="K27" s="80"/>
      <c r="L27" s="80"/>
    </row>
    <row r="28" spans="1:12">
      <c r="A28" s="19"/>
      <c r="B28" s="8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>
      <c r="A29" s="18"/>
      <c r="C29" s="25"/>
      <c r="D29" s="8" t="s">
        <v>36</v>
      </c>
      <c r="E29" s="8"/>
      <c r="F29" s="10"/>
      <c r="I29" s="118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103"/>
      <c r="D36" s="81"/>
      <c r="E36" s="81"/>
      <c r="F36" s="103">
        <f>SUM(C36:E36)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87"/>
      <c r="D37" s="125"/>
      <c r="E37" s="125"/>
      <c r="F37" s="87">
        <f>SUM(C37:E37)</f>
        <v>0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126"/>
      <c r="D38" s="126"/>
      <c r="E38" s="126"/>
      <c r="F38" s="87">
        <f>SUM(C38:E38)</f>
        <v>0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126"/>
      <c r="D39" s="126"/>
      <c r="E39" s="126"/>
      <c r="F39" s="87">
        <f>SUM(C39:E39)</f>
        <v>0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87"/>
      <c r="D40" s="87"/>
      <c r="E40" s="87"/>
      <c r="F40" s="87">
        <f>SUM(C40:E40)</f>
        <v>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103">
        <f>SUM(C36:C40)</f>
        <v>0</v>
      </c>
      <c r="D41" s="103">
        <f>SUM(D36:D40)</f>
        <v>0</v>
      </c>
      <c r="E41" s="103">
        <f>SUM(E36:E40)</f>
        <v>0</v>
      </c>
      <c r="F41" s="103">
        <f>SUM(F36:F40)</f>
        <v>0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8" spans="1:10">
      <c r="B58" t="s">
        <v>53</v>
      </c>
      <c r="C58" s="33" t="s">
        <v>162</v>
      </c>
    </row>
    <row r="59" spans="1:10">
      <c r="F59" s="20" t="s">
        <v>51</v>
      </c>
      <c r="H59" s="111"/>
    </row>
    <row r="61" spans="1:10">
      <c r="B61" s="19"/>
      <c r="C61" s="36"/>
      <c r="F61" t="s">
        <v>52</v>
      </c>
      <c r="H61" s="75"/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85"/>
      <c r="G70" s="85"/>
      <c r="H70" s="3"/>
      <c r="I70" s="15"/>
    </row>
    <row r="71" spans="1:9">
      <c r="A71" s="35">
        <v>600</v>
      </c>
      <c r="B71" s="5" t="s">
        <v>73</v>
      </c>
      <c r="C71" s="126"/>
      <c r="D71" s="126"/>
      <c r="E71" s="126"/>
      <c r="F71" s="126"/>
      <c r="G71" s="127"/>
      <c r="H71" s="126"/>
      <c r="I71" s="40">
        <f>SUM(F71:H71)</f>
        <v>0</v>
      </c>
    </row>
    <row r="72" spans="1:9">
      <c r="A72" s="35">
        <v>700</v>
      </c>
      <c r="B72" s="50" t="s">
        <v>74</v>
      </c>
      <c r="C72" s="86">
        <f>+C71+C27</f>
        <v>0</v>
      </c>
      <c r="D72" s="86">
        <f>+D71+D27</f>
        <v>0</v>
      </c>
      <c r="E72" s="87">
        <f>+E71+E27</f>
        <v>0</v>
      </c>
      <c r="F72" s="87">
        <f>+F71+E27</f>
        <v>0</v>
      </c>
      <c r="G72" s="87">
        <f>+G71+F27</f>
        <v>0</v>
      </c>
      <c r="H72" s="87">
        <f>+H71+G27</f>
        <v>0</v>
      </c>
      <c r="I72" s="41">
        <f>SUM(F72:H72)</f>
        <v>0</v>
      </c>
    </row>
    <row r="73" spans="1:9">
      <c r="A73" s="23"/>
      <c r="B73" s="61"/>
      <c r="C73" s="88"/>
      <c r="D73" s="89"/>
      <c r="E73" s="90" t="s">
        <v>77</v>
      </c>
      <c r="F73" s="91" t="s">
        <v>77</v>
      </c>
      <c r="G73" s="92" t="s">
        <v>80</v>
      </c>
      <c r="H73" s="92" t="s">
        <v>82</v>
      </c>
      <c r="I73" s="92" t="s">
        <v>84</v>
      </c>
    </row>
    <row r="74" spans="1:9">
      <c r="A74" s="24"/>
      <c r="B74" s="62"/>
      <c r="C74" s="93"/>
      <c r="D74" s="94"/>
      <c r="E74" s="95" t="s">
        <v>136</v>
      </c>
      <c r="F74" s="96" t="s">
        <v>136</v>
      </c>
      <c r="G74" s="97" t="s">
        <v>136</v>
      </c>
      <c r="H74" s="97" t="s">
        <v>136</v>
      </c>
      <c r="I74" s="97" t="s">
        <v>136</v>
      </c>
    </row>
    <row r="75" spans="1:9">
      <c r="A75" s="56"/>
      <c r="B75" s="26"/>
      <c r="C75" s="98"/>
      <c r="D75" s="99"/>
      <c r="E75" s="100" t="s">
        <v>78</v>
      </c>
      <c r="F75" s="101" t="s">
        <v>79</v>
      </c>
      <c r="G75" s="102" t="s">
        <v>81</v>
      </c>
      <c r="H75" s="102" t="s">
        <v>83</v>
      </c>
      <c r="I75" s="102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126"/>
      <c r="D83" s="126"/>
      <c r="E83" s="126"/>
      <c r="F83" s="87">
        <f>SUM(C83:E83)</f>
        <v>0</v>
      </c>
      <c r="G83" s="87"/>
      <c r="H83" s="133"/>
      <c r="I83" s="87"/>
    </row>
    <row r="84" spans="1:9">
      <c r="A84" s="35">
        <v>700</v>
      </c>
      <c r="B84" s="50" t="s">
        <v>74</v>
      </c>
      <c r="C84" s="103">
        <f>+C83+C41</f>
        <v>0</v>
      </c>
      <c r="D84" s="103">
        <f>+D83+D41</f>
        <v>0</v>
      </c>
      <c r="E84" s="103">
        <f>+E83+E41</f>
        <v>0</v>
      </c>
      <c r="F84" s="103">
        <f>+F83+F41</f>
        <v>0</v>
      </c>
      <c r="G84" s="114">
        <f>G83</f>
        <v>0</v>
      </c>
      <c r="H84" s="114">
        <f>H83</f>
        <v>0</v>
      </c>
      <c r="I84" s="114">
        <f>I83</f>
        <v>0</v>
      </c>
    </row>
    <row r="85" spans="1:9">
      <c r="A85" s="18"/>
      <c r="B85" s="50"/>
      <c r="C85" s="104" t="s">
        <v>101</v>
      </c>
      <c r="D85" s="104" t="s">
        <v>103</v>
      </c>
      <c r="E85" s="104" t="s">
        <v>105</v>
      </c>
      <c r="F85" s="104" t="s">
        <v>107</v>
      </c>
      <c r="G85" s="27"/>
      <c r="H85" s="27"/>
      <c r="I85" s="27"/>
    </row>
    <row r="86" spans="1:9">
      <c r="A86" s="34"/>
      <c r="B86" s="22"/>
      <c r="C86" s="105" t="s">
        <v>102</v>
      </c>
      <c r="D86" s="106" t="s">
        <v>104</v>
      </c>
      <c r="E86" s="106" t="s">
        <v>106</v>
      </c>
      <c r="F86" s="106" t="s">
        <v>108</v>
      </c>
      <c r="G86" s="27"/>
      <c r="H86" s="27"/>
      <c r="I86" s="27"/>
    </row>
    <row r="87" spans="1:9">
      <c r="A87" s="36"/>
      <c r="B87" s="49"/>
      <c r="C87" s="107"/>
      <c r="D87" s="107"/>
      <c r="E87" s="107"/>
      <c r="F87" s="107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5" spans="1:9">
      <c r="A95" s="145" t="s">
        <v>129</v>
      </c>
      <c r="B95" s="145"/>
      <c r="C95" s="145"/>
      <c r="D95" s="145"/>
    </row>
    <row r="97" spans="1:2">
      <c r="B97" t="s">
        <v>137</v>
      </c>
    </row>
    <row r="98" spans="1:2">
      <c r="A98" t="s">
        <v>140</v>
      </c>
    </row>
    <row r="99" spans="1:2">
      <c r="A99" s="74" t="s">
        <v>141</v>
      </c>
    </row>
    <row r="100" spans="1:2">
      <c r="A100" t="s">
        <v>138</v>
      </c>
    </row>
    <row r="102" spans="1:2">
      <c r="B102" s="74" t="s">
        <v>110</v>
      </c>
    </row>
    <row r="103" spans="1:2">
      <c r="A103" s="74" t="s">
        <v>142</v>
      </c>
    </row>
    <row r="104" spans="1:2">
      <c r="A104" t="s">
        <v>111</v>
      </c>
    </row>
    <row r="105" spans="1:2">
      <c r="A105" t="s">
        <v>112</v>
      </c>
    </row>
    <row r="107" spans="1:2">
      <c r="B107" s="74" t="s">
        <v>113</v>
      </c>
    </row>
    <row r="108" spans="1:2">
      <c r="A108" t="s">
        <v>114</v>
      </c>
    </row>
    <row r="109" spans="1:2">
      <c r="A109" s="74" t="s">
        <v>115</v>
      </c>
    </row>
    <row r="111" spans="1:2">
      <c r="B111" s="74" t="s">
        <v>143</v>
      </c>
    </row>
    <row r="112" spans="1:2">
      <c r="A112" s="74" t="s">
        <v>144</v>
      </c>
    </row>
    <row r="113" spans="1:2">
      <c r="A113" t="s">
        <v>139</v>
      </c>
    </row>
    <row r="115" spans="1:2">
      <c r="B115" s="74" t="s">
        <v>145</v>
      </c>
    </row>
    <row r="116" spans="1:2">
      <c r="A116" t="s">
        <v>146</v>
      </c>
    </row>
    <row r="117" spans="1:2">
      <c r="A117" t="s">
        <v>116</v>
      </c>
    </row>
    <row r="118" spans="1:2">
      <c r="A118" t="s">
        <v>147</v>
      </c>
    </row>
    <row r="119" spans="1:2">
      <c r="A119" t="s">
        <v>117</v>
      </c>
    </row>
    <row r="121" spans="1:2">
      <c r="B121" t="s">
        <v>148</v>
      </c>
    </row>
    <row r="122" spans="1:2">
      <c r="A122" t="s">
        <v>118</v>
      </c>
    </row>
    <row r="123" spans="1:2">
      <c r="A123" s="74" t="s">
        <v>149</v>
      </c>
    </row>
    <row r="124" spans="1:2">
      <c r="A124" s="74" t="s">
        <v>150</v>
      </c>
    </row>
    <row r="125" spans="1:2">
      <c r="A125" t="s">
        <v>151</v>
      </c>
    </row>
    <row r="126" spans="1:2">
      <c r="A126" s="74" t="s">
        <v>119</v>
      </c>
    </row>
    <row r="129" spans="1:4">
      <c r="A129" t="s">
        <v>154</v>
      </c>
    </row>
    <row r="130" spans="1:4">
      <c r="A130" t="s">
        <v>152</v>
      </c>
    </row>
    <row r="131" spans="1:4">
      <c r="A131" t="s">
        <v>120</v>
      </c>
    </row>
    <row r="132" spans="1:4">
      <c r="A132" t="s">
        <v>130</v>
      </c>
    </row>
    <row r="135" spans="1:4">
      <c r="B135" s="29" t="s">
        <v>157</v>
      </c>
      <c r="D135" s="29"/>
    </row>
    <row r="136" spans="1:4">
      <c r="B136" t="s">
        <v>121</v>
      </c>
      <c r="D136" t="s">
        <v>122</v>
      </c>
    </row>
    <row r="138" spans="1:4">
      <c r="B138" s="115" t="s">
        <v>158</v>
      </c>
      <c r="D138" s="111">
        <v>38758</v>
      </c>
    </row>
    <row r="139" spans="1:4">
      <c r="B139" s="20" t="s">
        <v>123</v>
      </c>
      <c r="D139" t="s">
        <v>124</v>
      </c>
    </row>
    <row r="141" spans="1:4">
      <c r="B141" s="29" t="s">
        <v>163</v>
      </c>
      <c r="D141" s="115" t="s">
        <v>160</v>
      </c>
    </row>
    <row r="142" spans="1:4">
      <c r="B142" t="s">
        <v>126</v>
      </c>
      <c r="D142" t="s">
        <v>125</v>
      </c>
    </row>
  </sheetData>
  <mergeCells count="1">
    <mergeCell ref="A95:D95"/>
  </mergeCells>
  <phoneticPr fontId="0" type="noConversion"/>
  <pageMargins left="0.75" right="0.75" top="1" bottom="1" header="0.5" footer="0.5"/>
  <pageSetup scale="75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2:P142"/>
  <sheetViews>
    <sheetView topLeftCell="A46" zoomScale="75" workbookViewId="0">
      <selection activeCell="I83" sqref="I83"/>
    </sheetView>
  </sheetViews>
  <sheetFormatPr defaultRowHeight="12.75"/>
  <cols>
    <col min="2" max="2" width="39.42578125" customWidth="1"/>
    <col min="3" max="3" width="18.42578125" customWidth="1"/>
    <col min="4" max="4" width="17.28515625" customWidth="1"/>
    <col min="5" max="5" width="17.42578125" customWidth="1"/>
    <col min="6" max="6" width="18" customWidth="1"/>
    <col min="7" max="8" width="1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9" spans="1:8">
      <c r="B9" t="s">
        <v>53</v>
      </c>
      <c r="C9" s="33" t="s">
        <v>171</v>
      </c>
    </row>
    <row r="10" spans="1:8">
      <c r="F10" s="20" t="s">
        <v>51</v>
      </c>
      <c r="H10" s="117"/>
    </row>
    <row r="12" spans="1:8">
      <c r="B12" s="19" t="s">
        <v>49</v>
      </c>
      <c r="C12" s="76">
        <v>207</v>
      </c>
      <c r="F12" t="s">
        <v>52</v>
      </c>
      <c r="H12" s="109">
        <v>2005</v>
      </c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10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5"/>
      <c r="H21" s="3"/>
    </row>
    <row r="22" spans="1:12">
      <c r="A22" s="35">
        <v>100</v>
      </c>
      <c r="B22" s="4" t="s">
        <v>31</v>
      </c>
      <c r="C22" s="87"/>
      <c r="D22" s="87"/>
      <c r="E22" s="87"/>
      <c r="F22" s="87"/>
      <c r="G22" s="87"/>
      <c r="H22" s="87">
        <f>SUM(E22:G22)</f>
        <v>0</v>
      </c>
      <c r="I22" s="80"/>
      <c r="J22" s="80"/>
      <c r="K22" s="80"/>
      <c r="L22" s="80"/>
    </row>
    <row r="23" spans="1:12">
      <c r="A23" s="35">
        <v>200</v>
      </c>
      <c r="B23" s="4" t="s">
        <v>32</v>
      </c>
      <c r="C23" s="87"/>
      <c r="D23" s="87"/>
      <c r="E23" s="87"/>
      <c r="F23" s="87"/>
      <c r="G23" s="87"/>
      <c r="H23" s="87">
        <f>SUM(E23:G23)</f>
        <v>0</v>
      </c>
      <c r="I23" s="80"/>
      <c r="J23" s="80"/>
      <c r="K23" s="80"/>
      <c r="L23" s="80"/>
    </row>
    <row r="24" spans="1:12">
      <c r="A24" s="35">
        <v>300</v>
      </c>
      <c r="B24" s="4" t="s">
        <v>33</v>
      </c>
      <c r="C24" s="87"/>
      <c r="D24" s="87"/>
      <c r="E24" s="87"/>
      <c r="F24" s="87"/>
      <c r="G24" s="87"/>
      <c r="H24" s="87">
        <f>SUM(E24:G24)</f>
        <v>0</v>
      </c>
      <c r="I24" s="80"/>
      <c r="J24" s="80"/>
      <c r="K24" s="80"/>
      <c r="L24" s="80"/>
    </row>
    <row r="25" spans="1:12">
      <c r="A25" s="35">
        <v>400</v>
      </c>
      <c r="B25" s="5" t="s">
        <v>133</v>
      </c>
      <c r="C25" s="87"/>
      <c r="D25" s="87"/>
      <c r="E25" s="87"/>
      <c r="F25" s="87"/>
      <c r="G25" s="87"/>
      <c r="H25" s="87">
        <f>SUM(E25:G25)</f>
        <v>0</v>
      </c>
      <c r="I25" s="80"/>
      <c r="J25" s="80"/>
      <c r="K25" s="80"/>
      <c r="L25" s="80"/>
    </row>
    <row r="26" spans="1:12">
      <c r="A26" s="35">
        <v>500</v>
      </c>
      <c r="B26" s="5" t="s">
        <v>34</v>
      </c>
      <c r="C26" s="87"/>
      <c r="D26" s="87"/>
      <c r="E26" s="87"/>
      <c r="F26" s="87"/>
      <c r="G26" s="87"/>
      <c r="H26" s="87">
        <f>SUM(E26:G26)</f>
        <v>0</v>
      </c>
      <c r="I26" s="80"/>
      <c r="J26" s="80"/>
      <c r="K26" s="80"/>
      <c r="L26" s="80"/>
    </row>
    <row r="27" spans="1:12">
      <c r="A27" s="35">
        <v>550</v>
      </c>
      <c r="B27" s="4" t="s">
        <v>35</v>
      </c>
      <c r="C27" s="87">
        <f t="shared" ref="C27:H27" si="0">SUM(C22:C26)</f>
        <v>0</v>
      </c>
      <c r="D27" s="87">
        <f t="shared" si="0"/>
        <v>0</v>
      </c>
      <c r="E27" s="87">
        <f t="shared" si="0"/>
        <v>0</v>
      </c>
      <c r="F27" s="87">
        <f t="shared" si="0"/>
        <v>0</v>
      </c>
      <c r="G27" s="87">
        <f t="shared" si="0"/>
        <v>0</v>
      </c>
      <c r="H27" s="87">
        <f t="shared" si="0"/>
        <v>0</v>
      </c>
      <c r="I27" s="80"/>
      <c r="J27" s="80"/>
      <c r="K27" s="80"/>
      <c r="L27" s="80"/>
    </row>
    <row r="28" spans="1:12">
      <c r="A28" s="19"/>
      <c r="B28" s="8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>
      <c r="A29" s="18"/>
      <c r="C29" s="25"/>
      <c r="D29" s="8" t="s">
        <v>36</v>
      </c>
      <c r="E29" s="8"/>
      <c r="F29" s="10"/>
      <c r="I29" s="118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87"/>
      <c r="D36" s="87"/>
      <c r="E36" s="87"/>
      <c r="F36" s="87">
        <f t="shared" ref="F36:F41" si="1">SUM(C36:E36)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87"/>
      <c r="D37" s="87"/>
      <c r="E37" s="87"/>
      <c r="F37" s="87">
        <f t="shared" si="1"/>
        <v>0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87"/>
      <c r="D38" s="87"/>
      <c r="E38" s="87"/>
      <c r="F38" s="87">
        <f t="shared" si="1"/>
        <v>0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87"/>
      <c r="D39" s="87"/>
      <c r="E39" s="87"/>
      <c r="F39" s="87">
        <f t="shared" si="1"/>
        <v>0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87"/>
      <c r="D40" s="87"/>
      <c r="E40" s="87"/>
      <c r="F40" s="87">
        <f t="shared" si="1"/>
        <v>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87">
        <f>SUM(C36:C40)</f>
        <v>0</v>
      </c>
      <c r="D41" s="87">
        <f>SUM(D36:D40)</f>
        <v>0</v>
      </c>
      <c r="E41" s="87">
        <f>SUM(E36:E40)</f>
        <v>0</v>
      </c>
      <c r="F41" s="87">
        <f t="shared" si="1"/>
        <v>0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8" spans="1:10">
      <c r="B58" t="s">
        <v>53</v>
      </c>
      <c r="C58" s="33" t="s">
        <v>171</v>
      </c>
    </row>
    <row r="59" spans="1:10">
      <c r="F59" s="20" t="s">
        <v>51</v>
      </c>
      <c r="H59" s="111"/>
    </row>
    <row r="61" spans="1:10">
      <c r="B61" s="19"/>
      <c r="C61" s="36"/>
      <c r="F61" t="s">
        <v>52</v>
      </c>
      <c r="H61" s="75"/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85"/>
      <c r="G70" s="85"/>
      <c r="H70" s="3"/>
      <c r="I70" s="15"/>
    </row>
    <row r="71" spans="1:9">
      <c r="A71" s="35">
        <v>600</v>
      </c>
      <c r="B71" s="5" t="s">
        <v>73</v>
      </c>
      <c r="C71" s="87"/>
      <c r="D71" s="87"/>
      <c r="E71" s="87"/>
      <c r="F71" s="87"/>
      <c r="G71" s="87"/>
      <c r="H71" s="87"/>
      <c r="I71" s="87">
        <f>SUM(F71:H71)</f>
        <v>0</v>
      </c>
    </row>
    <row r="72" spans="1:9">
      <c r="A72" s="35">
        <v>700</v>
      </c>
      <c r="B72" s="50" t="s">
        <v>74</v>
      </c>
      <c r="C72" s="86">
        <f>C27+C71</f>
        <v>0</v>
      </c>
      <c r="D72" s="86">
        <f>D27+D71</f>
        <v>0</v>
      </c>
      <c r="E72" s="87">
        <f>E27+E71</f>
        <v>0</v>
      </c>
      <c r="F72" s="87">
        <f>E27+F71</f>
        <v>0</v>
      </c>
      <c r="G72" s="87">
        <f>F27+G71</f>
        <v>0</v>
      </c>
      <c r="H72" s="87">
        <f>G27+H71</f>
        <v>0</v>
      </c>
      <c r="I72" s="87">
        <f>SUM(F72:H72)</f>
        <v>0</v>
      </c>
    </row>
    <row r="73" spans="1:9">
      <c r="A73" s="23"/>
      <c r="B73" s="61"/>
      <c r="C73" s="88"/>
      <c r="D73" s="89"/>
      <c r="E73" s="90" t="s">
        <v>77</v>
      </c>
      <c r="F73" s="91" t="s">
        <v>77</v>
      </c>
      <c r="G73" s="92" t="s">
        <v>80</v>
      </c>
      <c r="H73" s="92" t="s">
        <v>82</v>
      </c>
      <c r="I73" s="92" t="s">
        <v>84</v>
      </c>
    </row>
    <row r="74" spans="1:9">
      <c r="A74" s="24"/>
      <c r="B74" s="62"/>
      <c r="C74" s="93"/>
      <c r="D74" s="94"/>
      <c r="E74" s="95" t="s">
        <v>136</v>
      </c>
      <c r="F74" s="96" t="s">
        <v>136</v>
      </c>
      <c r="G74" s="97" t="s">
        <v>136</v>
      </c>
      <c r="H74" s="97" t="s">
        <v>136</v>
      </c>
      <c r="I74" s="97" t="s">
        <v>136</v>
      </c>
    </row>
    <row r="75" spans="1:9">
      <c r="A75" s="56"/>
      <c r="B75" s="26"/>
      <c r="C75" s="98"/>
      <c r="D75" s="99"/>
      <c r="E75" s="100" t="s">
        <v>78</v>
      </c>
      <c r="F75" s="101" t="s">
        <v>79</v>
      </c>
      <c r="G75" s="102" t="s">
        <v>81</v>
      </c>
      <c r="H75" s="102" t="s">
        <v>83</v>
      </c>
      <c r="I75" s="102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87"/>
      <c r="D83" s="87"/>
      <c r="E83" s="87"/>
      <c r="F83" s="87">
        <f>SUM(C83:E83)</f>
        <v>0</v>
      </c>
      <c r="G83" s="87"/>
      <c r="H83" s="87"/>
      <c r="I83" s="87"/>
    </row>
    <row r="84" spans="1:9">
      <c r="A84" s="35">
        <v>700</v>
      </c>
      <c r="B84" s="50" t="s">
        <v>74</v>
      </c>
      <c r="C84" s="87">
        <f>C41+C83</f>
        <v>0</v>
      </c>
      <c r="D84" s="87">
        <f>D41+D83</f>
        <v>0</v>
      </c>
      <c r="E84" s="87">
        <f>E41+E83</f>
        <v>0</v>
      </c>
      <c r="F84" s="87">
        <f>SUM(C84:E84)</f>
        <v>0</v>
      </c>
      <c r="G84" s="87">
        <f>G83</f>
        <v>0</v>
      </c>
      <c r="H84" s="87">
        <f>H83</f>
        <v>0</v>
      </c>
      <c r="I84" s="87">
        <f>I83</f>
        <v>0</v>
      </c>
    </row>
    <row r="85" spans="1:9">
      <c r="A85" s="18"/>
      <c r="B85" s="50"/>
      <c r="C85" s="104" t="s">
        <v>101</v>
      </c>
      <c r="D85" s="104" t="s">
        <v>103</v>
      </c>
      <c r="E85" s="104" t="s">
        <v>105</v>
      </c>
      <c r="F85" s="104" t="s">
        <v>107</v>
      </c>
      <c r="G85" s="27"/>
      <c r="H85" s="27"/>
      <c r="I85" s="27"/>
    </row>
    <row r="86" spans="1:9">
      <c r="A86" s="34"/>
      <c r="B86" s="22"/>
      <c r="C86" s="105" t="s">
        <v>102</v>
      </c>
      <c r="D86" s="106" t="s">
        <v>104</v>
      </c>
      <c r="E86" s="106" t="s">
        <v>106</v>
      </c>
      <c r="F86" s="106" t="s">
        <v>108</v>
      </c>
      <c r="G86" s="27"/>
      <c r="H86" s="27"/>
      <c r="I86" s="27"/>
    </row>
    <row r="87" spans="1:9">
      <c r="A87" s="36"/>
      <c r="B87" s="49"/>
      <c r="C87" s="107"/>
      <c r="D87" s="107"/>
      <c r="E87" s="107"/>
      <c r="F87" s="107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5" spans="1:9">
      <c r="A95" s="145" t="s">
        <v>129</v>
      </c>
      <c r="B95" s="145"/>
      <c r="C95" s="145"/>
      <c r="D95" s="145"/>
    </row>
    <row r="97" spans="1:2">
      <c r="B97" t="s">
        <v>137</v>
      </c>
    </row>
    <row r="98" spans="1:2">
      <c r="A98" t="s">
        <v>140</v>
      </c>
    </row>
    <row r="99" spans="1:2">
      <c r="A99" s="74" t="s">
        <v>141</v>
      </c>
    </row>
    <row r="100" spans="1:2">
      <c r="A100" t="s">
        <v>138</v>
      </c>
    </row>
    <row r="102" spans="1:2">
      <c r="B102" s="74" t="s">
        <v>110</v>
      </c>
    </row>
    <row r="103" spans="1:2">
      <c r="A103" s="74" t="s">
        <v>142</v>
      </c>
    </row>
    <row r="104" spans="1:2">
      <c r="A104" t="s">
        <v>111</v>
      </c>
    </row>
    <row r="105" spans="1:2">
      <c r="A105" t="s">
        <v>112</v>
      </c>
    </row>
    <row r="107" spans="1:2">
      <c r="B107" s="74" t="s">
        <v>113</v>
      </c>
    </row>
    <row r="108" spans="1:2">
      <c r="A108" t="s">
        <v>114</v>
      </c>
    </row>
    <row r="109" spans="1:2">
      <c r="A109" s="74" t="s">
        <v>115</v>
      </c>
    </row>
    <row r="111" spans="1:2">
      <c r="B111" s="74" t="s">
        <v>143</v>
      </c>
    </row>
    <row r="112" spans="1:2">
      <c r="A112" s="74" t="s">
        <v>144</v>
      </c>
    </row>
    <row r="113" spans="1:2">
      <c r="A113" t="s">
        <v>139</v>
      </c>
    </row>
    <row r="115" spans="1:2">
      <c r="B115" s="74" t="s">
        <v>145</v>
      </c>
    </row>
    <row r="116" spans="1:2">
      <c r="A116" t="s">
        <v>146</v>
      </c>
    </row>
    <row r="117" spans="1:2">
      <c r="A117" t="s">
        <v>116</v>
      </c>
    </row>
    <row r="118" spans="1:2">
      <c r="A118" t="s">
        <v>147</v>
      </c>
    </row>
    <row r="119" spans="1:2">
      <c r="A119" t="s">
        <v>117</v>
      </c>
    </row>
    <row r="121" spans="1:2">
      <c r="B121" t="s">
        <v>148</v>
      </c>
    </row>
    <row r="122" spans="1:2">
      <c r="A122" t="s">
        <v>118</v>
      </c>
    </row>
    <row r="123" spans="1:2">
      <c r="A123" s="74" t="s">
        <v>149</v>
      </c>
    </row>
    <row r="124" spans="1:2">
      <c r="A124" s="74" t="s">
        <v>150</v>
      </c>
    </row>
    <row r="125" spans="1:2">
      <c r="A125" t="s">
        <v>151</v>
      </c>
    </row>
    <row r="126" spans="1:2">
      <c r="A126" s="74" t="s">
        <v>119</v>
      </c>
    </row>
    <row r="129" spans="1:4">
      <c r="A129" t="s">
        <v>154</v>
      </c>
    </row>
    <row r="130" spans="1:4">
      <c r="A130" t="s">
        <v>152</v>
      </c>
    </row>
    <row r="131" spans="1:4">
      <c r="A131" t="s">
        <v>120</v>
      </c>
    </row>
    <row r="132" spans="1:4">
      <c r="A132" t="s">
        <v>130</v>
      </c>
    </row>
    <row r="135" spans="1:4">
      <c r="B135" s="29" t="s">
        <v>157</v>
      </c>
      <c r="D135" s="29"/>
    </row>
    <row r="136" spans="1:4">
      <c r="B136" t="s">
        <v>121</v>
      </c>
      <c r="D136" t="s">
        <v>122</v>
      </c>
    </row>
    <row r="138" spans="1:4">
      <c r="B138" s="115" t="s">
        <v>158</v>
      </c>
      <c r="D138" s="116">
        <v>38352</v>
      </c>
    </row>
    <row r="139" spans="1:4">
      <c r="B139" s="20" t="s">
        <v>123</v>
      </c>
      <c r="D139" t="s">
        <v>124</v>
      </c>
    </row>
    <row r="141" spans="1:4">
      <c r="B141" s="29" t="s">
        <v>163</v>
      </c>
      <c r="D141" s="115" t="s">
        <v>160</v>
      </c>
    </row>
    <row r="142" spans="1:4">
      <c r="B142" t="s">
        <v>126</v>
      </c>
      <c r="D142" t="s">
        <v>125</v>
      </c>
    </row>
  </sheetData>
  <mergeCells count="1">
    <mergeCell ref="A95:D95"/>
  </mergeCells>
  <phoneticPr fontId="0" type="noConversion"/>
  <pageMargins left="0.75" right="0.75" top="1" bottom="1" header="0.5" footer="0.5"/>
  <pageSetup scale="75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2:P142"/>
  <sheetViews>
    <sheetView zoomScale="75" workbookViewId="0">
      <selection activeCell="K69" sqref="K69"/>
    </sheetView>
  </sheetViews>
  <sheetFormatPr defaultRowHeight="12.75"/>
  <cols>
    <col min="2" max="2" width="35.7109375" customWidth="1"/>
    <col min="3" max="3" width="16.7109375" customWidth="1"/>
    <col min="4" max="4" width="14" customWidth="1"/>
    <col min="5" max="5" width="17.140625" customWidth="1"/>
    <col min="6" max="6" width="14.5703125" customWidth="1"/>
    <col min="7" max="7" width="13.42578125" customWidth="1"/>
    <col min="8" max="8" width="13.8554687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7" spans="1:8">
      <c r="C7" s="134" t="s">
        <v>173</v>
      </c>
    </row>
    <row r="9" spans="1:8">
      <c r="B9" t="s">
        <v>53</v>
      </c>
      <c r="C9" s="33" t="s">
        <v>169</v>
      </c>
    </row>
    <row r="10" spans="1:8">
      <c r="F10" s="74" t="s">
        <v>174</v>
      </c>
      <c r="G10" s="74"/>
      <c r="H10" s="72">
        <v>38717</v>
      </c>
    </row>
    <row r="12" spans="1:8">
      <c r="B12" s="19" t="s">
        <v>49</v>
      </c>
      <c r="C12" s="73"/>
      <c r="F12" t="s">
        <v>52</v>
      </c>
      <c r="H12" s="75">
        <v>2005</v>
      </c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6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5"/>
      <c r="H21" s="3"/>
    </row>
    <row r="22" spans="1:12">
      <c r="A22" s="35">
        <v>100</v>
      </c>
      <c r="B22" s="4" t="s">
        <v>31</v>
      </c>
      <c r="C22" s="6"/>
      <c r="D22" s="6"/>
      <c r="E22" s="6"/>
      <c r="F22" s="30"/>
      <c r="G22" s="30"/>
      <c r="H22" s="6">
        <f>SUM(E22:G22)</f>
        <v>0</v>
      </c>
      <c r="I22" s="7"/>
      <c r="J22" s="7"/>
      <c r="K22" s="7"/>
      <c r="L22" s="7"/>
    </row>
    <row r="23" spans="1:12">
      <c r="A23" s="35">
        <v>200</v>
      </c>
      <c r="B23" s="4" t="s">
        <v>32</v>
      </c>
      <c r="C23" s="6">
        <v>2</v>
      </c>
      <c r="D23" s="6">
        <v>2</v>
      </c>
      <c r="E23" s="6">
        <v>3763</v>
      </c>
      <c r="F23" s="6">
        <v>6</v>
      </c>
      <c r="G23" s="6">
        <v>620</v>
      </c>
      <c r="H23" s="6">
        <f>SUM(E23:G23)</f>
        <v>4389</v>
      </c>
      <c r="I23" s="7"/>
      <c r="J23" s="7"/>
      <c r="K23" s="7"/>
      <c r="L23" s="7"/>
    </row>
    <row r="24" spans="1:12">
      <c r="A24" s="35">
        <v>300</v>
      </c>
      <c r="B24" s="4" t="s">
        <v>33</v>
      </c>
      <c r="C24" s="6">
        <v>24</v>
      </c>
      <c r="D24" s="6">
        <v>25</v>
      </c>
      <c r="E24" s="6">
        <v>43195</v>
      </c>
      <c r="F24" s="6">
        <v>6030</v>
      </c>
      <c r="G24" s="6">
        <v>3955</v>
      </c>
      <c r="H24" s="6">
        <f>SUM(E24:G24)</f>
        <v>53180</v>
      </c>
      <c r="I24" s="7"/>
      <c r="J24" s="7"/>
      <c r="K24" s="7"/>
      <c r="L24" s="7"/>
    </row>
    <row r="25" spans="1:12">
      <c r="A25" s="35">
        <v>400</v>
      </c>
      <c r="B25" s="5" t="s">
        <v>133</v>
      </c>
      <c r="C25" s="6">
        <v>15</v>
      </c>
      <c r="D25" s="6">
        <v>17</v>
      </c>
      <c r="E25" s="6">
        <v>32591</v>
      </c>
      <c r="F25" s="6">
        <v>2644</v>
      </c>
      <c r="G25" s="6">
        <v>3768</v>
      </c>
      <c r="H25" s="6">
        <f>SUM(E25:G25)</f>
        <v>39003</v>
      </c>
      <c r="I25" s="7"/>
      <c r="J25" s="7"/>
      <c r="K25" s="7"/>
      <c r="L25" s="7"/>
    </row>
    <row r="26" spans="1:12">
      <c r="A26" s="35">
        <v>500</v>
      </c>
      <c r="B26" s="5" t="s">
        <v>34</v>
      </c>
      <c r="C26" s="6"/>
      <c r="D26" s="6"/>
      <c r="E26" s="6"/>
      <c r="F26" s="6"/>
      <c r="G26" s="6"/>
      <c r="H26" s="6">
        <f>SUM(E26:G26)</f>
        <v>0</v>
      </c>
      <c r="I26" s="7"/>
      <c r="J26" s="7"/>
      <c r="K26" s="7"/>
      <c r="L26" s="7"/>
    </row>
    <row r="27" spans="1:12">
      <c r="A27" s="35">
        <v>550</v>
      </c>
      <c r="B27" s="4" t="s">
        <v>35</v>
      </c>
      <c r="C27" s="6">
        <f>SUM(C22:C26)</f>
        <v>41</v>
      </c>
      <c r="D27" s="6">
        <f>SUM(D22:D26)</f>
        <v>44</v>
      </c>
      <c r="E27" s="6">
        <f>SUM(E22:E26)</f>
        <v>79549</v>
      </c>
      <c r="F27" s="6">
        <f>SUM(F23:F26)</f>
        <v>8680</v>
      </c>
      <c r="G27" s="6">
        <f>SUM(G23:G26)</f>
        <v>8343</v>
      </c>
      <c r="H27" s="6">
        <f>SUM(H22:H26)</f>
        <v>96572</v>
      </c>
      <c r="I27" s="7"/>
      <c r="J27" s="7"/>
      <c r="K27" s="7"/>
      <c r="L27" s="7"/>
    </row>
    <row r="28" spans="1:12">
      <c r="A28" s="19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18"/>
      <c r="C29" s="25"/>
      <c r="D29" s="8" t="s">
        <v>36</v>
      </c>
      <c r="E29" s="8"/>
      <c r="F29" s="10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28"/>
      <c r="D36" s="30"/>
      <c r="E36" s="30"/>
      <c r="F36" s="28">
        <f>SUM(C36:E36)</f>
        <v>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6">
        <v>109</v>
      </c>
      <c r="D37" s="28"/>
      <c r="E37" s="28">
        <v>18</v>
      </c>
      <c r="F37" s="6">
        <f>SUM(C37:E37)</f>
        <v>127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6">
        <v>1092</v>
      </c>
      <c r="D38" s="6">
        <v>216</v>
      </c>
      <c r="E38" s="6">
        <v>98</v>
      </c>
      <c r="F38" s="6">
        <f>SUM(C38:E38)</f>
        <v>1406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6">
        <v>889</v>
      </c>
      <c r="D39" s="6">
        <v>107</v>
      </c>
      <c r="E39" s="6">
        <v>106</v>
      </c>
      <c r="F39" s="6">
        <f>SUM(C39:E39)</f>
        <v>1102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6"/>
      <c r="D40" s="6"/>
      <c r="E40" s="6"/>
      <c r="F40" s="6">
        <f>SUM(C40:E40)</f>
        <v>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28">
        <f>SUM(C36:C40)</f>
        <v>2090</v>
      </c>
      <c r="D41" s="28">
        <f>SUM(D36:D40)</f>
        <v>323</v>
      </c>
      <c r="E41" s="28">
        <f>SUM(E36:E40)</f>
        <v>222</v>
      </c>
      <c r="F41" s="28">
        <f>SUM(F36:F40)</f>
        <v>2635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6" spans="1:10">
      <c r="C56" s="134" t="s">
        <v>173</v>
      </c>
    </row>
    <row r="58" spans="1:10">
      <c r="B58" t="s">
        <v>53</v>
      </c>
      <c r="C58" s="128" t="s">
        <v>170</v>
      </c>
    </row>
    <row r="59" spans="1:10">
      <c r="F59" s="74" t="s">
        <v>174</v>
      </c>
      <c r="H59" s="83"/>
    </row>
    <row r="61" spans="1:10">
      <c r="B61" s="19"/>
      <c r="C61" s="36"/>
      <c r="F61" t="s">
        <v>52</v>
      </c>
      <c r="H61" s="75"/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39"/>
      <c r="G70" s="39"/>
      <c r="H70" s="3"/>
      <c r="I70" s="15"/>
    </row>
    <row r="71" spans="1:9">
      <c r="A71" s="35">
        <v>600</v>
      </c>
      <c r="B71" s="5" t="s">
        <v>73</v>
      </c>
      <c r="C71" s="6">
        <v>18</v>
      </c>
      <c r="D71" s="6">
        <v>18</v>
      </c>
      <c r="E71" s="6">
        <v>34029</v>
      </c>
      <c r="F71" s="6">
        <v>34029</v>
      </c>
      <c r="G71" s="7">
        <v>295</v>
      </c>
      <c r="H71" s="6">
        <v>6528</v>
      </c>
      <c r="I71" s="40">
        <f>SUM(F71:H71)</f>
        <v>40852</v>
      </c>
    </row>
    <row r="72" spans="1:9">
      <c r="A72" s="35">
        <v>700</v>
      </c>
      <c r="B72" s="50" t="s">
        <v>74</v>
      </c>
      <c r="C72" s="60">
        <f>+C71+C27</f>
        <v>59</v>
      </c>
      <c r="D72" s="60">
        <f>+D71+D27</f>
        <v>62</v>
      </c>
      <c r="E72" s="6">
        <f>+E71+E27</f>
        <v>113578</v>
      </c>
      <c r="F72" s="6">
        <f>+F71+E27</f>
        <v>113578</v>
      </c>
      <c r="G72" s="6">
        <f>+G71+F27</f>
        <v>8975</v>
      </c>
      <c r="H72" s="6">
        <f>+H71+G27</f>
        <v>14871</v>
      </c>
      <c r="I72" s="41">
        <f>SUM(F72:H72)</f>
        <v>137424</v>
      </c>
    </row>
    <row r="73" spans="1:9">
      <c r="A73" s="23"/>
      <c r="B73" s="61"/>
      <c r="C73" s="51"/>
      <c r="D73" s="52"/>
      <c r="E73" s="57" t="s">
        <v>77</v>
      </c>
      <c r="F73" s="43" t="s">
        <v>77</v>
      </c>
      <c r="G73" s="46" t="s">
        <v>80</v>
      </c>
      <c r="H73" s="46" t="s">
        <v>82</v>
      </c>
      <c r="I73" s="46" t="s">
        <v>84</v>
      </c>
    </row>
    <row r="74" spans="1:9">
      <c r="A74" s="24"/>
      <c r="B74" s="62"/>
      <c r="C74" s="42"/>
      <c r="D74" s="53"/>
      <c r="E74" s="58" t="s">
        <v>136</v>
      </c>
      <c r="F74" s="44" t="s">
        <v>136</v>
      </c>
      <c r="G74" s="47" t="s">
        <v>136</v>
      </c>
      <c r="H74" s="47" t="s">
        <v>136</v>
      </c>
      <c r="I74" s="47" t="s">
        <v>136</v>
      </c>
    </row>
    <row r="75" spans="1:9">
      <c r="A75" s="56"/>
      <c r="B75" s="26"/>
      <c r="C75" s="54"/>
      <c r="D75" s="55"/>
      <c r="E75" s="59" t="s">
        <v>78</v>
      </c>
      <c r="F75" s="45" t="s">
        <v>79</v>
      </c>
      <c r="G75" s="48" t="s">
        <v>81</v>
      </c>
      <c r="H75" s="48" t="s">
        <v>83</v>
      </c>
      <c r="I75" s="48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6">
        <v>1125</v>
      </c>
      <c r="D83" s="6">
        <v>15</v>
      </c>
      <c r="E83" s="6">
        <v>356</v>
      </c>
      <c r="F83" s="6">
        <f>SUM(C83:E83)</f>
        <v>1496</v>
      </c>
      <c r="G83" s="6">
        <v>1496380</v>
      </c>
      <c r="H83" s="6"/>
      <c r="I83" s="6">
        <v>3876</v>
      </c>
    </row>
    <row r="84" spans="1:9">
      <c r="A84" s="35">
        <v>700</v>
      </c>
      <c r="B84" s="50" t="s">
        <v>74</v>
      </c>
      <c r="C84" s="28">
        <f>+C83+C41</f>
        <v>3215</v>
      </c>
      <c r="D84" s="28">
        <f>+D83+D41</f>
        <v>338</v>
      </c>
      <c r="E84" s="28">
        <f>+E83+E41</f>
        <v>578</v>
      </c>
      <c r="F84" s="28">
        <f>+F83+F41</f>
        <v>4131</v>
      </c>
      <c r="G84" s="5" t="s">
        <v>109</v>
      </c>
      <c r="H84" s="5" t="s">
        <v>127</v>
      </c>
      <c r="I84" s="5" t="s">
        <v>128</v>
      </c>
    </row>
    <row r="85" spans="1:9">
      <c r="A85" s="18"/>
      <c r="B85" s="50"/>
      <c r="C85" s="68" t="s">
        <v>101</v>
      </c>
      <c r="D85" s="68" t="s">
        <v>103</v>
      </c>
      <c r="E85" s="68" t="s">
        <v>105</v>
      </c>
      <c r="F85" s="68" t="s">
        <v>107</v>
      </c>
      <c r="G85" s="27"/>
      <c r="H85" s="27"/>
      <c r="I85" s="27"/>
    </row>
    <row r="86" spans="1:9">
      <c r="A86" s="34"/>
      <c r="B86" s="22"/>
      <c r="C86" s="69" t="s">
        <v>102</v>
      </c>
      <c r="D86" s="70" t="s">
        <v>104</v>
      </c>
      <c r="E86" s="70" t="s">
        <v>106</v>
      </c>
      <c r="F86" s="70" t="s">
        <v>108</v>
      </c>
      <c r="G86" s="27"/>
      <c r="H86" s="27"/>
      <c r="I86" s="27"/>
    </row>
    <row r="87" spans="1:9">
      <c r="A87" s="36"/>
      <c r="B87" s="49"/>
      <c r="C87" s="64"/>
      <c r="D87" s="64"/>
      <c r="E87" s="64"/>
      <c r="F87" s="64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5" spans="1:9">
      <c r="A95" s="19" t="s">
        <v>129</v>
      </c>
      <c r="B95" s="19"/>
      <c r="C95" s="19"/>
      <c r="D95" s="19"/>
    </row>
    <row r="97" spans="1:2">
      <c r="B97" t="s">
        <v>137</v>
      </c>
    </row>
    <row r="98" spans="1:2">
      <c r="A98" t="s">
        <v>140</v>
      </c>
    </row>
    <row r="99" spans="1:2">
      <c r="A99" s="74" t="s">
        <v>141</v>
      </c>
    </row>
    <row r="100" spans="1:2">
      <c r="A100" t="s">
        <v>138</v>
      </c>
    </row>
    <row r="102" spans="1:2">
      <c r="B102" s="74" t="s">
        <v>110</v>
      </c>
    </row>
    <row r="103" spans="1:2">
      <c r="A103" s="74" t="s">
        <v>142</v>
      </c>
    </row>
    <row r="104" spans="1:2">
      <c r="A104" t="s">
        <v>111</v>
      </c>
    </row>
    <row r="105" spans="1:2">
      <c r="A105" t="s">
        <v>112</v>
      </c>
    </row>
    <row r="107" spans="1:2">
      <c r="B107" s="74" t="s">
        <v>113</v>
      </c>
    </row>
    <row r="108" spans="1:2">
      <c r="A108" t="s">
        <v>114</v>
      </c>
    </row>
    <row r="109" spans="1:2">
      <c r="A109" s="74" t="s">
        <v>115</v>
      </c>
    </row>
    <row r="111" spans="1:2">
      <c r="B111" s="74" t="s">
        <v>143</v>
      </c>
    </row>
    <row r="112" spans="1:2">
      <c r="A112" s="74" t="s">
        <v>144</v>
      </c>
    </row>
    <row r="113" spans="1:2">
      <c r="A113" t="s">
        <v>139</v>
      </c>
    </row>
    <row r="115" spans="1:2">
      <c r="B115" s="74" t="s">
        <v>145</v>
      </c>
    </row>
    <row r="116" spans="1:2">
      <c r="A116" t="s">
        <v>146</v>
      </c>
    </row>
    <row r="117" spans="1:2">
      <c r="A117" t="s">
        <v>116</v>
      </c>
    </row>
    <row r="118" spans="1:2">
      <c r="A118" t="s">
        <v>147</v>
      </c>
    </row>
    <row r="119" spans="1:2">
      <c r="A119" t="s">
        <v>117</v>
      </c>
    </row>
    <row r="121" spans="1:2">
      <c r="B121" t="s">
        <v>148</v>
      </c>
    </row>
    <row r="122" spans="1:2">
      <c r="A122" t="s">
        <v>118</v>
      </c>
    </row>
    <row r="123" spans="1:2">
      <c r="A123" s="74" t="s">
        <v>149</v>
      </c>
    </row>
    <row r="124" spans="1:2">
      <c r="A124" s="74" t="s">
        <v>150</v>
      </c>
    </row>
    <row r="125" spans="1:2">
      <c r="A125" t="s">
        <v>151</v>
      </c>
    </row>
    <row r="126" spans="1:2">
      <c r="A126" s="74" t="s">
        <v>119</v>
      </c>
    </row>
    <row r="129" spans="1:4">
      <c r="A129" t="s">
        <v>154</v>
      </c>
    </row>
    <row r="130" spans="1:4">
      <c r="A130" t="s">
        <v>152</v>
      </c>
    </row>
    <row r="131" spans="1:4">
      <c r="A131" t="s">
        <v>120</v>
      </c>
    </row>
    <row r="132" spans="1:4">
      <c r="A132" t="s">
        <v>130</v>
      </c>
    </row>
    <row r="135" spans="1:4">
      <c r="B135" s="29"/>
      <c r="D135" s="29"/>
    </row>
    <row r="136" spans="1:4">
      <c r="B136" t="s">
        <v>121</v>
      </c>
      <c r="D136" t="s">
        <v>122</v>
      </c>
    </row>
    <row r="138" spans="1:4">
      <c r="B138" s="71"/>
      <c r="D138" s="75"/>
    </row>
    <row r="139" spans="1:4">
      <c r="B139" s="20" t="s">
        <v>123</v>
      </c>
      <c r="D139" t="s">
        <v>124</v>
      </c>
    </row>
    <row r="141" spans="1:4">
      <c r="B141" s="29"/>
      <c r="D141" s="71"/>
    </row>
    <row r="142" spans="1:4">
      <c r="B142" t="s">
        <v>126</v>
      </c>
      <c r="D142" t="s">
        <v>125</v>
      </c>
    </row>
  </sheetData>
  <phoneticPr fontId="0" type="noConversion"/>
  <pageMargins left="0.75" right="0.75" top="1" bottom="1" header="0.5" footer="0.5"/>
  <pageSetup scale="75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2:P142"/>
  <sheetViews>
    <sheetView tabSelected="1" zoomScale="75" zoomScaleNormal="75" workbookViewId="0">
      <selection activeCell="K72" sqref="K72"/>
    </sheetView>
  </sheetViews>
  <sheetFormatPr defaultRowHeight="12.75"/>
  <cols>
    <col min="2" max="2" width="39.42578125" customWidth="1"/>
    <col min="3" max="3" width="18.42578125" customWidth="1"/>
    <col min="4" max="4" width="17.28515625" customWidth="1"/>
    <col min="5" max="5" width="17.42578125" customWidth="1"/>
    <col min="6" max="6" width="18" customWidth="1"/>
    <col min="7" max="8" width="15" customWidth="1"/>
    <col min="9" max="9" width="14.5703125" customWidth="1"/>
  </cols>
  <sheetData>
    <row r="2" spans="1:8">
      <c r="B2" s="31" t="s">
        <v>55</v>
      </c>
      <c r="F2" t="s">
        <v>58</v>
      </c>
    </row>
    <row r="3" spans="1:8">
      <c r="B3" s="31" t="s">
        <v>56</v>
      </c>
      <c r="F3" t="s">
        <v>59</v>
      </c>
    </row>
    <row r="4" spans="1:8">
      <c r="B4" s="31" t="s">
        <v>57</v>
      </c>
      <c r="F4" s="20" t="s">
        <v>60</v>
      </c>
    </row>
    <row r="6" spans="1:8" ht="15.75">
      <c r="B6" s="32" t="s">
        <v>153</v>
      </c>
    </row>
    <row r="9" spans="1:8">
      <c r="B9" t="s">
        <v>53</v>
      </c>
      <c r="C9" s="33" t="s">
        <v>155</v>
      </c>
    </row>
    <row r="10" spans="1:8">
      <c r="F10" s="20" t="s">
        <v>51</v>
      </c>
      <c r="H10" s="143">
        <v>41455</v>
      </c>
    </row>
    <row r="12" spans="1:8">
      <c r="B12" s="19" t="s">
        <v>49</v>
      </c>
      <c r="C12" s="76">
        <v>6860</v>
      </c>
      <c r="F12" t="s">
        <v>52</v>
      </c>
      <c r="H12" s="75">
        <v>2013</v>
      </c>
    </row>
    <row r="13" spans="1:8">
      <c r="C13" t="s">
        <v>50</v>
      </c>
    </row>
    <row r="14" spans="1:8">
      <c r="A14" s="18"/>
      <c r="B14" s="13"/>
      <c r="C14" s="13"/>
      <c r="D14" s="18" t="s">
        <v>8</v>
      </c>
      <c r="E14" s="9"/>
      <c r="F14" s="8" t="s">
        <v>13</v>
      </c>
      <c r="G14" s="1"/>
      <c r="H14" s="10"/>
    </row>
    <row r="15" spans="1:8">
      <c r="A15" s="16"/>
      <c r="B15" s="14"/>
      <c r="C15" s="16" t="s">
        <v>4</v>
      </c>
      <c r="D15" s="16" t="s">
        <v>9</v>
      </c>
      <c r="E15" s="11" t="s">
        <v>14</v>
      </c>
      <c r="F15" s="16"/>
      <c r="G15" s="13"/>
      <c r="H15" s="2"/>
    </row>
    <row r="16" spans="1:8">
      <c r="A16" s="16"/>
      <c r="B16" s="14"/>
      <c r="C16" s="16" t="s">
        <v>5</v>
      </c>
      <c r="D16" s="16" t="s">
        <v>10</v>
      </c>
      <c r="E16" s="11" t="s">
        <v>15</v>
      </c>
      <c r="F16" s="16" t="s">
        <v>19</v>
      </c>
      <c r="G16" s="16" t="s">
        <v>23</v>
      </c>
      <c r="H16" s="11" t="s">
        <v>27</v>
      </c>
    </row>
    <row r="17" spans="1:12">
      <c r="A17" s="16" t="s">
        <v>0</v>
      </c>
      <c r="B17" s="16" t="s">
        <v>2</v>
      </c>
      <c r="C17" s="17" t="s">
        <v>6</v>
      </c>
      <c r="D17" s="16" t="s">
        <v>11</v>
      </c>
      <c r="E17" s="11" t="s">
        <v>16</v>
      </c>
      <c r="F17" s="16" t="s">
        <v>20</v>
      </c>
      <c r="G17" s="16" t="s">
        <v>24</v>
      </c>
      <c r="H17" s="11" t="s">
        <v>28</v>
      </c>
    </row>
    <row r="18" spans="1:12">
      <c r="A18" s="16" t="s">
        <v>1</v>
      </c>
      <c r="B18" s="14"/>
      <c r="C18" s="16" t="s">
        <v>131</v>
      </c>
      <c r="D18" s="16" t="s">
        <v>132</v>
      </c>
      <c r="E18" s="11" t="s">
        <v>17</v>
      </c>
      <c r="F18" s="16" t="s">
        <v>21</v>
      </c>
      <c r="G18" s="16" t="s">
        <v>25</v>
      </c>
      <c r="H18" s="11" t="s">
        <v>29</v>
      </c>
    </row>
    <row r="19" spans="1:12">
      <c r="A19" s="16"/>
      <c r="B19" s="14"/>
      <c r="C19" s="14"/>
      <c r="D19" s="16"/>
      <c r="E19" s="11"/>
      <c r="F19" s="16"/>
      <c r="G19" s="16"/>
      <c r="H19" s="11"/>
    </row>
    <row r="20" spans="1:12">
      <c r="A20" s="16"/>
      <c r="B20" s="17" t="s">
        <v>3</v>
      </c>
      <c r="C20" s="17" t="s">
        <v>7</v>
      </c>
      <c r="D20" s="17" t="s">
        <v>12</v>
      </c>
      <c r="E20" s="12" t="s">
        <v>18</v>
      </c>
      <c r="F20" s="17" t="s">
        <v>22</v>
      </c>
      <c r="G20" s="17" t="s">
        <v>26</v>
      </c>
      <c r="H20" s="12" t="s">
        <v>30</v>
      </c>
    </row>
    <row r="21" spans="1:12">
      <c r="A21" s="34"/>
      <c r="B21" s="15"/>
      <c r="C21" s="15"/>
      <c r="D21" s="15"/>
      <c r="E21" s="3"/>
      <c r="F21" s="15"/>
      <c r="G21" s="15"/>
      <c r="H21" s="3"/>
    </row>
    <row r="22" spans="1:12">
      <c r="A22" s="35">
        <v>100</v>
      </c>
      <c r="B22" s="4" t="s">
        <v>31</v>
      </c>
      <c r="C22" s="87">
        <f>SUM('IC All Co. plus IC 523 &amp; 600'!C22+'CCP 600'!C22+'GT 600 &amp; 523'!C22+'500 less 523 '!C22+'WC 600 &amp; 523'!C22+'EJE 600'!C22+'DM 600'!C22+'BLE 600'!C22)</f>
        <v>321</v>
      </c>
      <c r="D22" s="87">
        <f>SUM('IC All Co. plus IC 523 &amp; 600'!D22+'CCP 600'!D22+'GT 600 &amp; 523'!D22+'500 less 523 '!D22+'WC 600 &amp; 523'!D22+'EJE 600'!D22+'DM 600'!D22+'BLE 600'!D22)</f>
        <v>354</v>
      </c>
      <c r="E22" s="87">
        <f>SUM('IC All Co. plus IC 523 &amp; 600'!E22+'CCP 600'!E22+'GT 600 &amp; 523'!E22+'500 less 523 '!E22+'WC 600 &amp; 523'!E22+'EJE 600'!E22+'DM 600'!E22+'BLE 600'!E22)</f>
        <v>676904</v>
      </c>
      <c r="F22" s="87">
        <v>0</v>
      </c>
      <c r="G22" s="87">
        <v>0</v>
      </c>
      <c r="H22" s="87">
        <f>SUM(E22:G22)</f>
        <v>676904</v>
      </c>
      <c r="I22" s="80"/>
      <c r="J22" s="80"/>
      <c r="K22" s="80"/>
      <c r="L22" s="80"/>
    </row>
    <row r="23" spans="1:12">
      <c r="A23" s="35">
        <v>200</v>
      </c>
      <c r="B23" s="4" t="s">
        <v>32</v>
      </c>
      <c r="C23" s="87">
        <f>SUM('IC All Co. plus IC 523 &amp; 600'!C23+'CCP 600'!C23+'GT 600 &amp; 523'!C23+'500 less 523 '!C23+'WC 600 &amp; 523'!C23+'EJE 600'!C23+'DM 600'!C23+'BLE 600'!C23)</f>
        <v>634</v>
      </c>
      <c r="D23" s="87">
        <f>SUM('IC All Co. plus IC 523 &amp; 600'!D23+'CCP 600'!D23+'GT 600 &amp; 523'!D23+'500 less 523 '!D23+'WC 600 &amp; 523'!D23+'EJE 600'!D23+'DM 600'!D23+'BLE 600'!D23)</f>
        <v>682</v>
      </c>
      <c r="E23" s="87">
        <f>SUM('IC All Co. plus IC 523 &amp; 600'!E23+'CCP 600'!E23+'GT 600 &amp; 523'!E23+'500 less 523 '!E23+'WC 600 &amp; 523'!E23+'EJE 600'!E23+'DM 600'!E23+'BLE 600'!E23)</f>
        <v>1293136</v>
      </c>
      <c r="F23" s="87">
        <f>SUM('IC All Co. plus IC 523 &amp; 600'!F23+'CCP 600'!F23+'GT 600 &amp; 523'!F23+'500 less 523 '!F23+'WC 600 &amp; 523'!F23+'EJE 600'!F23+'DM 600'!F23+'BLE 600'!F23)</f>
        <v>20805</v>
      </c>
      <c r="G23" s="87">
        <f>SUM('IC All Co. plus IC 523 &amp; 600'!G23+'CCP 600'!G23+'GT 600 &amp; 523'!G23+'500 less 523 '!G23+'WC 600 &amp; 523'!G23+'EJE 600'!G23+'DM 600'!G23+'BLE 600'!G23)</f>
        <v>108328</v>
      </c>
      <c r="H23" s="87">
        <f>SUM(E23:G23)</f>
        <v>1422269</v>
      </c>
      <c r="I23" s="80"/>
      <c r="J23" s="80"/>
      <c r="K23" s="80"/>
      <c r="L23" s="80"/>
    </row>
    <row r="24" spans="1:12">
      <c r="A24" s="35">
        <v>300</v>
      </c>
      <c r="B24" s="4" t="s">
        <v>33</v>
      </c>
      <c r="C24" s="87">
        <f>SUM('IC All Co. plus IC 523 &amp; 600'!C24+'CCP 600'!C24+'GT 600 &amp; 523'!C24+'500 less 523 '!C24+'WC 600 &amp; 523'!C24+'EJE 600'!C24+'DM 600'!C24+'BLE 600'!C24)</f>
        <v>1843</v>
      </c>
      <c r="D24" s="87">
        <f>SUM('IC All Co. plus IC 523 &amp; 600'!D24+'CCP 600'!D24+'GT 600 &amp; 523'!D24+'500 less 523 '!D24+'WC 600 &amp; 523'!D24+'EJE 600'!D24+'DM 600'!D24+'BLE 600'!D24)</f>
        <v>1937</v>
      </c>
      <c r="E24" s="87">
        <f>SUM('IC All Co. plus IC 523 &amp; 600'!E24+'CCP 600'!E24+'GT 600 &amp; 523'!E24+'500 less 523 '!E24+'WC 600 &amp; 523'!E24+'EJE 600'!E24+'DM 600'!E24+'BLE 600'!E24)</f>
        <v>3594064</v>
      </c>
      <c r="F24" s="87">
        <f>SUM('IC All Co. plus IC 523 &amp; 600'!F24+'CCP 600'!F24+'GT 600 &amp; 523'!F24+'500 less 523 '!F24+'WC 600 &amp; 523'!F24+'EJE 600'!F24+'DM 600'!F24+'BLE 600'!F24)</f>
        <v>573575</v>
      </c>
      <c r="G24" s="87">
        <f>SUM('IC All Co. plus IC 523 &amp; 600'!G24+'CCP 600'!G24+'GT 600 &amp; 523'!G24+'500 less 523 '!G24+'WC 600 &amp; 523'!G24+'EJE 600'!G24+'DM 600'!G24+'BLE 600'!G24)</f>
        <v>425834</v>
      </c>
      <c r="H24" s="87">
        <f>SUM(E24:G24)</f>
        <v>4593473</v>
      </c>
      <c r="I24" s="80"/>
      <c r="J24" s="80"/>
      <c r="K24" s="80"/>
      <c r="L24" s="80"/>
    </row>
    <row r="25" spans="1:12">
      <c r="A25" s="35">
        <v>400</v>
      </c>
      <c r="B25" s="5" t="s">
        <v>133</v>
      </c>
      <c r="C25" s="87">
        <f>SUM('IC All Co. plus IC 523 &amp; 600'!C25+'CCP 600'!C25+'GT 600 &amp; 523'!C25+'500 less 523 '!C25+'WC 600 &amp; 523'!C25+'EJE 600'!C25+'DM 600'!C25+'BLE 600'!C25)</f>
        <v>838</v>
      </c>
      <c r="D25" s="87">
        <f>SUM('IC All Co. plus IC 523 &amp; 600'!D25+'CCP 600'!D25+'GT 600 &amp; 523'!D25+'500 less 523 '!D25+'WC 600 &amp; 523'!D25+'EJE 600'!D25+'DM 600'!D25+'BLE 600'!D25)</f>
        <v>1071</v>
      </c>
      <c r="E25" s="87">
        <f>SUM('IC All Co. plus IC 523 &amp; 600'!E25+'CCP 600'!E25+'GT 600 &amp; 523'!E25+'500 less 523 '!E25+'WC 600 &amp; 523'!E25+'EJE 600'!E25+'DM 600'!E25+'BLE 600'!E25)</f>
        <v>1978937</v>
      </c>
      <c r="F25" s="87">
        <f>SUM('IC All Co. plus IC 523 &amp; 600'!F25+'CCP 600'!F25+'GT 600 &amp; 523'!F25+'500 less 523 '!F25+'WC 600 &amp; 523'!F25+'EJE 600'!F25+'DM 600'!F25+'BLE 600'!F25)</f>
        <v>229691</v>
      </c>
      <c r="G25" s="87">
        <f>SUM('IC All Co. plus IC 523 &amp; 600'!G25+'CCP 600'!G25+'GT 600 &amp; 523'!G25+'500 less 523 '!G25+'WC 600 &amp; 523'!G25+'EJE 600'!G25+'DM 600'!G25+'BLE 600'!G25)</f>
        <v>217465</v>
      </c>
      <c r="H25" s="87">
        <f>SUM(E25:G25)</f>
        <v>2426093</v>
      </c>
      <c r="I25" s="80"/>
      <c r="J25" s="80"/>
      <c r="K25" s="80"/>
      <c r="L25" s="80"/>
    </row>
    <row r="26" spans="1:12">
      <c r="A26" s="35">
        <v>500</v>
      </c>
      <c r="B26" s="5" t="s">
        <v>34</v>
      </c>
      <c r="C26" s="87">
        <f>SUM('IC All Co. plus IC 523 &amp; 600'!C26+'CCP 600'!C26+'GT 600 &amp; 523'!C26+'500 less 523 '!C26+'WC 600 &amp; 523'!C26+'EJE 600'!C26+'DM 600'!C26+'BLE 600'!C26)</f>
        <v>369</v>
      </c>
      <c r="D26" s="87">
        <f>SUM('IC All Co. plus IC 523 &amp; 600'!D26+'CCP 600'!D26+'GT 600 &amp; 523'!D26+'500 less 523 '!D26+'WC 600 &amp; 523'!D26+'EJE 600'!D26+'DM 600'!D26+'BLE 600'!D26)</f>
        <v>460</v>
      </c>
      <c r="E26" s="87">
        <f>SUM('IC All Co. plus IC 523 &amp; 600'!E26+'CCP 600'!E26+'GT 600 &amp; 523'!E26+'500 less 523 '!E26+'WC 600 &amp; 523'!E26+'EJE 600'!E26+'DM 600'!E26+'BLE 600'!E26)</f>
        <v>805679</v>
      </c>
      <c r="F26" s="87">
        <f>SUM('IC All Co. plus IC 523 &amp; 600'!F26+'CCP 600'!F26+'GT 600 &amp; 523'!F26+'500 less 523 '!F26+'WC 600 &amp; 523'!F26+'EJE 600'!F26+'DM 600'!F26+'BLE 600'!F26)</f>
        <v>87007</v>
      </c>
      <c r="G26" s="87">
        <f>SUM('IC All Co. plus IC 523 &amp; 600'!G26+'CCP 600'!G26+'GT 600 &amp; 523'!G26+'500 less 523 '!G26+'WC 600 &amp; 523'!G26+'EJE 600'!G26+'DM 600'!G26+'BLE 600'!G26)</f>
        <v>127636</v>
      </c>
      <c r="H26" s="87">
        <f>SUM(E26:G26)</f>
        <v>1020322</v>
      </c>
      <c r="I26" s="80"/>
      <c r="J26" s="80"/>
      <c r="K26" s="80"/>
      <c r="L26" s="80"/>
    </row>
    <row r="27" spans="1:12">
      <c r="A27" s="35">
        <v>550</v>
      </c>
      <c r="B27" s="4" t="s">
        <v>35</v>
      </c>
      <c r="C27" s="87">
        <f>SUM(C22:C26)</f>
        <v>4005</v>
      </c>
      <c r="D27" s="87">
        <f>SUM(D22:D26)</f>
        <v>4504</v>
      </c>
      <c r="E27" s="87">
        <f>SUM(E22:E26)</f>
        <v>8348720</v>
      </c>
      <c r="F27" s="87">
        <f>SUM(F23:F26)</f>
        <v>911078</v>
      </c>
      <c r="G27" s="87">
        <f>SUM(G23:G26)</f>
        <v>879263</v>
      </c>
      <c r="H27" s="87">
        <f>SUM(H22:H26)</f>
        <v>10139061</v>
      </c>
      <c r="I27" s="80"/>
      <c r="J27" s="80"/>
      <c r="K27" s="80"/>
      <c r="L27" s="80"/>
    </row>
    <row r="28" spans="1:12">
      <c r="A28" s="19"/>
      <c r="B28" s="8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>
      <c r="A29" s="18"/>
      <c r="C29" s="25"/>
      <c r="D29" s="8" t="s">
        <v>36</v>
      </c>
      <c r="E29" s="8"/>
      <c r="F29" s="10"/>
    </row>
    <row r="30" spans="1:12">
      <c r="A30" s="16"/>
      <c r="C30" s="18" t="s">
        <v>37</v>
      </c>
      <c r="D30" s="18" t="s">
        <v>41</v>
      </c>
      <c r="E30" s="18" t="s">
        <v>23</v>
      </c>
      <c r="F30" s="18" t="s">
        <v>27</v>
      </c>
      <c r="G30" s="19"/>
    </row>
    <row r="31" spans="1:12">
      <c r="A31" s="16"/>
      <c r="C31" s="16" t="s">
        <v>38</v>
      </c>
      <c r="D31" s="16" t="s">
        <v>20</v>
      </c>
      <c r="E31" s="16" t="s">
        <v>43</v>
      </c>
      <c r="F31" s="16" t="s">
        <v>46</v>
      </c>
      <c r="G31" s="19"/>
    </row>
    <row r="32" spans="1:12">
      <c r="A32" s="16"/>
      <c r="C32" s="16" t="s">
        <v>39</v>
      </c>
      <c r="D32" s="16" t="s">
        <v>21</v>
      </c>
      <c r="E32" s="16" t="s">
        <v>44</v>
      </c>
      <c r="F32" s="16" t="s">
        <v>47</v>
      </c>
      <c r="G32" s="19"/>
    </row>
    <row r="33" spans="1:16">
      <c r="A33" s="16"/>
      <c r="C33" s="16"/>
      <c r="D33" s="16"/>
      <c r="E33" s="16"/>
      <c r="F33" s="16"/>
      <c r="G33" s="19"/>
    </row>
    <row r="34" spans="1:16">
      <c r="A34" s="16"/>
      <c r="C34" s="17" t="s">
        <v>40</v>
      </c>
      <c r="D34" s="17" t="s">
        <v>42</v>
      </c>
      <c r="E34" s="17" t="s">
        <v>45</v>
      </c>
      <c r="F34" s="17" t="s">
        <v>48</v>
      </c>
      <c r="G34" s="19"/>
    </row>
    <row r="35" spans="1:16">
      <c r="A35" s="34"/>
      <c r="C35" s="22"/>
      <c r="D35" s="15"/>
      <c r="E35" s="15"/>
      <c r="F35" s="15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>
      <c r="A36" s="35">
        <v>100</v>
      </c>
      <c r="B36" s="4" t="s">
        <v>31</v>
      </c>
      <c r="C36" s="87">
        <f>SUM('IC All Co. plus IC 523 &amp; 600'!C36+'CCP 600'!C36+'GT 600 &amp; 523'!C36+'500 less 523 '!C36+'WC 600 &amp; 523'!C36+'EJE 600'!C36+'DM 600'!C36+'BLE 600'!C36)</f>
        <v>48978</v>
      </c>
      <c r="D36" s="87">
        <f>SUM('IC All Co. plus IC 523 &amp; 600'!D36+'CCP 600'!D36+'GT 600 &amp; 523'!D36+'500 less 523 '!D36+'WC 600 &amp; 523'!D36+'EJE 600'!D36+'DM 600'!D36+'BLE 600'!D36)</f>
        <v>0</v>
      </c>
      <c r="E36" s="87">
        <f>SUM('IC All Co. plus IC 523 &amp; 600'!E36+'CCP 600'!E36+'GT 600 &amp; 523'!E36+'500 less 523 '!E36+'WC 600 &amp; 523'!E36+'EJE 600'!E36+'DM 600'!E36+'BLE 600'!E36)</f>
        <v>0</v>
      </c>
      <c r="F36" s="103">
        <f>SUM(C36:E36)</f>
        <v>48978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>
      <c r="A37" s="35">
        <v>200</v>
      </c>
      <c r="B37" s="4" t="s">
        <v>32</v>
      </c>
      <c r="C37" s="87">
        <f>SUM('IC All Co. plus IC 523 &amp; 600'!C37+'CCP 600'!C37+'GT 600 &amp; 523'!C37+'500 less 523 '!C37+'WC 600 &amp; 523'!C37+'EJE 600'!C37+'DM 600'!C37+'BLE 600'!C37)</f>
        <v>56161</v>
      </c>
      <c r="D37" s="87">
        <f>SUM('IC All Co. plus IC 523 &amp; 600'!D37+'CCP 600'!D37+'GT 600 &amp; 523'!D37+'500 less 523 '!D37+'WC 600 &amp; 523'!D37+'EJE 600'!D37+'DM 600'!D37+'BLE 600'!D37)</f>
        <v>839</v>
      </c>
      <c r="E37" s="87">
        <f>SUM('IC All Co. plus IC 523 &amp; 600'!E37+'CCP 600'!E37+'GT 600 &amp; 523'!E37+'500 less 523 '!E37+'WC 600 &amp; 523'!E37+'EJE 600'!E37+'DM 600'!E37+'BLE 600'!E37)</f>
        <v>3681</v>
      </c>
      <c r="F37" s="87">
        <f>SUM(C37:E37)</f>
        <v>60681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>
      <c r="A38" s="35">
        <v>300</v>
      </c>
      <c r="B38" s="4" t="s">
        <v>33</v>
      </c>
      <c r="C38" s="87">
        <f>SUM('IC All Co. plus IC 523 &amp; 600'!C38+'CCP 600'!C38+'GT 600 &amp; 523'!C38+'500 less 523 '!C38+'WC 600 &amp; 523'!C38+'EJE 600'!C38+'DM 600'!C38+'BLE 600'!C38)</f>
        <v>99174</v>
      </c>
      <c r="D38" s="87">
        <f>SUM('IC All Co. plus IC 523 &amp; 600'!D38+'CCP 600'!D38+'GT 600 &amp; 523'!D38+'500 less 523 '!D38+'WC 600 &amp; 523'!D38+'EJE 600'!D38+'DM 600'!D38+'BLE 600'!D38)</f>
        <v>21839</v>
      </c>
      <c r="E38" s="87">
        <f>SUM('IC All Co. plus IC 523 &amp; 600'!E38+'CCP 600'!E38+'GT 600 &amp; 523'!E38+'500 less 523 '!E38+'WC 600 &amp; 523'!E38+'EJE 600'!E38+'DM 600'!E38+'BLE 600'!E38)</f>
        <v>11946</v>
      </c>
      <c r="F38" s="87">
        <f>SUM(C38:E38)</f>
        <v>132959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35">
        <v>400</v>
      </c>
      <c r="B39" s="5" t="s">
        <v>133</v>
      </c>
      <c r="C39" s="87">
        <f>SUM('IC All Co. plus IC 523 &amp; 600'!C39+'CCP 600'!C39+'GT 600 &amp; 523'!C39+'500 less 523 '!C39+'WC 600 &amp; 523'!C39+'EJE 600'!C39+'DM 600'!C39+'BLE 600'!C39)</f>
        <v>57696</v>
      </c>
      <c r="D39" s="87">
        <f>SUM('IC All Co. plus IC 523 &amp; 600'!D39+'CCP 600'!D39+'GT 600 &amp; 523'!D39+'500 less 523 '!D39+'WC 600 &amp; 523'!D39+'EJE 600'!D39+'DM 600'!D39+'BLE 600'!D39)</f>
        <v>9574</v>
      </c>
      <c r="E39" s="87">
        <f>SUM('IC All Co. plus IC 523 &amp; 600'!E39+'CCP 600'!E39+'GT 600 &amp; 523'!E39+'500 less 523 '!E39+'WC 600 &amp; 523'!E39+'EJE 600'!E39+'DM 600'!E39+'BLE 600'!E39)</f>
        <v>6161</v>
      </c>
      <c r="F39" s="87">
        <f>SUM(C39:E39)</f>
        <v>73431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A40" s="35">
        <v>500</v>
      </c>
      <c r="B40" s="5" t="s">
        <v>34</v>
      </c>
      <c r="C40" s="87">
        <f>SUM('IC All Co. plus IC 523 &amp; 600'!C40+'CCP 600'!C40+'GT 600 &amp; 523'!C40+'500 less 523 '!C40+'WC 600 &amp; 523'!C40+'EJE 600'!C40+'DM 600'!C40+'BLE 600'!C40)</f>
        <v>26111</v>
      </c>
      <c r="D40" s="87">
        <f>SUM('IC All Co. plus IC 523 &amp; 600'!D40+'CCP 600'!D40+'GT 600 &amp; 523'!D40+'500 less 523 '!D40+'WC 600 &amp; 523'!D40+'EJE 600'!D40+'DM 600'!D40+'BLE 600'!D40)</f>
        <v>3921</v>
      </c>
      <c r="E40" s="87">
        <f>SUM('IC All Co. plus IC 523 &amp; 600'!E40+'CCP 600'!E40+'GT 600 &amp; 523'!E40+'500 less 523 '!E40+'WC 600 &amp; 523'!E40+'EJE 600'!E40+'DM 600'!E40+'BLE 600'!E40)</f>
        <v>4473</v>
      </c>
      <c r="F40" s="87">
        <f>SUM(C40:E40)</f>
        <v>34505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>
      <c r="A41" s="35">
        <v>550</v>
      </c>
      <c r="B41" s="4" t="s">
        <v>35</v>
      </c>
      <c r="C41" s="103">
        <f>SUM(C36:C40)</f>
        <v>288120</v>
      </c>
      <c r="D41" s="103">
        <f>SUM(D36:D40)</f>
        <v>36173</v>
      </c>
      <c r="E41" s="103">
        <f>SUM(E36:E40)</f>
        <v>26261</v>
      </c>
      <c r="F41" s="103">
        <f>SUM(F36:F40)</f>
        <v>350554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>
      <c r="A43" s="19">
        <v>1</v>
      </c>
      <c r="B43" s="20" t="s">
        <v>61</v>
      </c>
    </row>
    <row r="44" spans="1:16">
      <c r="A44" s="19">
        <v>2</v>
      </c>
      <c r="B44" s="20" t="s">
        <v>62</v>
      </c>
    </row>
    <row r="51" spans="1:10">
      <c r="B51" s="31" t="s">
        <v>55</v>
      </c>
      <c r="F51" s="20" t="s">
        <v>63</v>
      </c>
    </row>
    <row r="52" spans="1:10">
      <c r="B52" s="31" t="s">
        <v>56</v>
      </c>
      <c r="F52" t="s">
        <v>59</v>
      </c>
    </row>
    <row r="53" spans="1:10">
      <c r="B53" s="31" t="s">
        <v>57</v>
      </c>
      <c r="F53" s="20" t="s">
        <v>60</v>
      </c>
    </row>
    <row r="55" spans="1:10" ht="15.75">
      <c r="B55" s="32" t="s">
        <v>54</v>
      </c>
    </row>
    <row r="58" spans="1:10">
      <c r="B58" t="s">
        <v>53</v>
      </c>
      <c r="C58" s="33" t="s">
        <v>155</v>
      </c>
    </row>
    <row r="59" spans="1:10">
      <c r="F59" s="20" t="s">
        <v>51</v>
      </c>
      <c r="H59" s="144">
        <v>41455</v>
      </c>
    </row>
    <row r="61" spans="1:10">
      <c r="B61" s="19"/>
      <c r="C61" s="36"/>
      <c r="F61" t="s">
        <v>52</v>
      </c>
      <c r="H61" s="75">
        <v>2013</v>
      </c>
    </row>
    <row r="63" spans="1:10">
      <c r="A63" s="18"/>
      <c r="B63" s="13"/>
      <c r="C63" s="13"/>
      <c r="D63" s="18" t="s">
        <v>8</v>
      </c>
      <c r="E63" s="25"/>
      <c r="F63" s="9"/>
      <c r="G63" s="8" t="s">
        <v>13</v>
      </c>
      <c r="H63" s="8"/>
      <c r="I63" s="10"/>
      <c r="J63" s="27"/>
    </row>
    <row r="64" spans="1:10">
      <c r="A64" s="16"/>
      <c r="B64" s="14"/>
      <c r="C64" s="16" t="s">
        <v>4</v>
      </c>
      <c r="D64" s="16" t="s">
        <v>9</v>
      </c>
      <c r="E64" s="36" t="s">
        <v>64</v>
      </c>
      <c r="F64" s="16"/>
      <c r="G64" s="16"/>
      <c r="H64" s="2" t="s">
        <v>67</v>
      </c>
      <c r="I64" s="14"/>
    </row>
    <row r="65" spans="1:9">
      <c r="A65" s="16"/>
      <c r="B65" s="14"/>
      <c r="C65" s="16" t="s">
        <v>5</v>
      </c>
      <c r="D65" s="16" t="s">
        <v>10</v>
      </c>
      <c r="E65" s="36" t="s">
        <v>135</v>
      </c>
      <c r="F65" s="16" t="s">
        <v>64</v>
      </c>
      <c r="G65" s="16"/>
      <c r="H65" s="12" t="s">
        <v>68</v>
      </c>
      <c r="I65" s="16" t="s">
        <v>27</v>
      </c>
    </row>
    <row r="66" spans="1:9">
      <c r="A66" s="16" t="s">
        <v>0</v>
      </c>
      <c r="B66" s="16" t="s">
        <v>2</v>
      </c>
      <c r="C66" s="17" t="s">
        <v>6</v>
      </c>
      <c r="D66" s="16" t="s">
        <v>11</v>
      </c>
      <c r="E66" s="36" t="s">
        <v>65</v>
      </c>
      <c r="F66" s="16" t="s">
        <v>75</v>
      </c>
      <c r="G66" s="16" t="s">
        <v>19</v>
      </c>
      <c r="H66" s="11" t="s">
        <v>69</v>
      </c>
      <c r="I66" s="16" t="s">
        <v>71</v>
      </c>
    </row>
    <row r="67" spans="1:9">
      <c r="A67" s="16" t="s">
        <v>1</v>
      </c>
      <c r="B67" s="14"/>
      <c r="C67" s="16" t="s">
        <v>131</v>
      </c>
      <c r="D67" s="16" t="s">
        <v>134</v>
      </c>
      <c r="E67" s="36" t="s">
        <v>25</v>
      </c>
      <c r="F67" s="16" t="s">
        <v>76</v>
      </c>
      <c r="G67" s="17" t="s">
        <v>66</v>
      </c>
      <c r="H67" s="11" t="s">
        <v>70</v>
      </c>
      <c r="I67" s="16" t="s">
        <v>72</v>
      </c>
    </row>
    <row r="68" spans="1:9">
      <c r="A68" s="16"/>
      <c r="B68" s="14"/>
      <c r="C68" s="14"/>
      <c r="D68" s="16"/>
      <c r="E68" s="36"/>
      <c r="F68" s="16"/>
      <c r="G68" s="16"/>
      <c r="H68" s="11"/>
      <c r="I68" s="14"/>
    </row>
    <row r="69" spans="1:9">
      <c r="A69" s="16"/>
      <c r="B69" s="17" t="s">
        <v>3</v>
      </c>
      <c r="C69" s="17" t="s">
        <v>7</v>
      </c>
      <c r="D69" s="17" t="s">
        <v>12</v>
      </c>
      <c r="E69" s="37" t="s">
        <v>18</v>
      </c>
      <c r="F69" s="17" t="s">
        <v>22</v>
      </c>
      <c r="G69" s="17" t="s">
        <v>26</v>
      </c>
      <c r="H69" s="12" t="s">
        <v>30</v>
      </c>
      <c r="I69" s="12" t="s">
        <v>40</v>
      </c>
    </row>
    <row r="70" spans="1:9">
      <c r="A70" s="34"/>
      <c r="B70" s="15"/>
      <c r="C70" s="15"/>
      <c r="D70" s="15"/>
      <c r="E70" s="29"/>
      <c r="F70" s="85"/>
      <c r="G70" s="85"/>
      <c r="H70" s="3"/>
      <c r="I70" s="15"/>
    </row>
    <row r="71" spans="1:9">
      <c r="A71" s="35">
        <v>600</v>
      </c>
      <c r="B71" s="5" t="s">
        <v>73</v>
      </c>
      <c r="C71" s="87">
        <f>SUM('IC All Co. plus IC 523 &amp; 600'!C71+'CCP 600'!C71+'GT 600 &amp; 523'!C71+'500 less 523 '!C71+'WC 600 &amp; 523'!C71+'EJE 600'!C71+'DM 600'!C71+'BLE 600'!C71)</f>
        <v>2543</v>
      </c>
      <c r="D71" s="87">
        <f>SUM('IC All Co. plus IC 523 &amp; 600'!D71+'CCP 600'!D71+'GT 600 &amp; 523'!D71+'500 less 523 '!D71+'WC 600 &amp; 523'!D71+'EJE 600'!D71+'DM 600'!D71+'BLE 600'!D71)</f>
        <v>2627</v>
      </c>
      <c r="E71" s="87">
        <f>SUM('IC All Co. plus IC 523 &amp; 600'!E71+'CCP 600'!E71+'GT 600 &amp; 523'!E71+'500 less 523 '!E71+'WC 600 &amp; 523'!E71+'EJE 600'!E71+'DM 600'!E71+'BLE 600'!E71)</f>
        <v>4628575</v>
      </c>
      <c r="F71" s="87">
        <f>SUM('IC All Co. plus IC 523 &amp; 600'!F71+'CCP 600'!F71+'GT 600 &amp; 523'!F71+'500 less 523 '!F71+'WC 600 &amp; 523'!F71+'EJE 600'!F71+'DM 600'!F71+'BLE 600'!F71)</f>
        <v>4628575</v>
      </c>
      <c r="G71" s="87">
        <f>SUM('IC All Co. plus IC 523 &amp; 600'!G71+'CCP 600'!G71+'GT 600 &amp; 523'!G71+'500 less 523 '!G71+'WC 600 &amp; 523'!G71+'EJE 600'!G71+'DM 600'!G71+'BLE 600'!G71)</f>
        <v>545836</v>
      </c>
      <c r="H71" s="87">
        <f>SUM('IC All Co. plus IC 523 &amp; 600'!H71+'CCP 600'!H71+'GT 600 &amp; 523'!H71+'500 less 523 '!H71+'WC 600 &amp; 523'!H71+'EJE 600'!H71+'DM 600'!H71+'BLE 600'!H71)</f>
        <v>921660</v>
      </c>
      <c r="I71" s="40">
        <f>SUM(F71:H71)</f>
        <v>6096071</v>
      </c>
    </row>
    <row r="72" spans="1:9">
      <c r="A72" s="35">
        <v>700</v>
      </c>
      <c r="B72" s="50" t="s">
        <v>74</v>
      </c>
      <c r="C72" s="86">
        <f>+C71+C27</f>
        <v>6548</v>
      </c>
      <c r="D72" s="86">
        <f>+D71+D27</f>
        <v>7131</v>
      </c>
      <c r="E72" s="87">
        <f>+E71+E27</f>
        <v>12977295</v>
      </c>
      <c r="F72" s="87">
        <f>+F71+E27</f>
        <v>12977295</v>
      </c>
      <c r="G72" s="87">
        <f>+G71+F27</f>
        <v>1456914</v>
      </c>
      <c r="H72" s="87">
        <f>+H71+G27</f>
        <v>1800923</v>
      </c>
      <c r="I72" s="41">
        <f>SUM(F72:H72)</f>
        <v>16235132</v>
      </c>
    </row>
    <row r="73" spans="1:9">
      <c r="A73" s="23"/>
      <c r="B73" s="61"/>
      <c r="C73" s="88"/>
      <c r="D73" s="89"/>
      <c r="E73" s="90" t="s">
        <v>77</v>
      </c>
      <c r="F73" s="91" t="s">
        <v>77</v>
      </c>
      <c r="G73" s="92" t="s">
        <v>80</v>
      </c>
      <c r="H73" s="92" t="s">
        <v>82</v>
      </c>
      <c r="I73" s="92" t="s">
        <v>84</v>
      </c>
    </row>
    <row r="74" spans="1:9">
      <c r="A74" s="24"/>
      <c r="B74" s="62"/>
      <c r="C74" s="93"/>
      <c r="D74" s="94"/>
      <c r="E74" s="95" t="s">
        <v>136</v>
      </c>
      <c r="F74" s="96" t="s">
        <v>136</v>
      </c>
      <c r="G74" s="97" t="s">
        <v>136</v>
      </c>
      <c r="H74" s="97" t="s">
        <v>136</v>
      </c>
      <c r="I74" s="97" t="s">
        <v>136</v>
      </c>
    </row>
    <row r="75" spans="1:9">
      <c r="A75" s="56"/>
      <c r="B75" s="26"/>
      <c r="C75" s="98"/>
      <c r="D75" s="99"/>
      <c r="E75" s="100" t="s">
        <v>78</v>
      </c>
      <c r="F75" s="101" t="s">
        <v>79</v>
      </c>
      <c r="G75" s="102" t="s">
        <v>81</v>
      </c>
      <c r="H75" s="102" t="s">
        <v>83</v>
      </c>
      <c r="I75" s="102" t="s">
        <v>85</v>
      </c>
    </row>
    <row r="76" spans="1:9">
      <c r="A76" s="18"/>
      <c r="C76" s="26"/>
      <c r="D76" s="29" t="s">
        <v>36</v>
      </c>
      <c r="E76" s="8"/>
      <c r="F76" s="38"/>
      <c r="G76" s="63" t="s">
        <v>86</v>
      </c>
      <c r="H76" s="8"/>
      <c r="I76" s="18" t="s">
        <v>95</v>
      </c>
    </row>
    <row r="77" spans="1:9">
      <c r="A77" s="16"/>
      <c r="C77" s="23" t="s">
        <v>87</v>
      </c>
      <c r="D77" s="18"/>
      <c r="E77" s="27" t="s">
        <v>67</v>
      </c>
      <c r="F77" s="18"/>
      <c r="G77" s="67"/>
      <c r="H77" s="19" t="s">
        <v>91</v>
      </c>
      <c r="I77" s="16" t="s">
        <v>96</v>
      </c>
    </row>
    <row r="78" spans="1:9">
      <c r="A78" s="16"/>
      <c r="C78" s="24" t="s">
        <v>75</v>
      </c>
      <c r="D78" s="16" t="s">
        <v>41</v>
      </c>
      <c r="E78" s="37" t="s">
        <v>68</v>
      </c>
      <c r="F78" s="16" t="s">
        <v>27</v>
      </c>
      <c r="G78" s="11" t="s">
        <v>89</v>
      </c>
      <c r="H78" s="19" t="s">
        <v>92</v>
      </c>
      <c r="I78" s="16" t="s">
        <v>97</v>
      </c>
    </row>
    <row r="79" spans="1:9">
      <c r="A79" s="16" t="s">
        <v>0</v>
      </c>
      <c r="B79" s="16" t="s">
        <v>2</v>
      </c>
      <c r="C79" s="24" t="s">
        <v>76</v>
      </c>
      <c r="D79" s="17" t="s">
        <v>66</v>
      </c>
      <c r="E79" s="36" t="s">
        <v>69</v>
      </c>
      <c r="F79" s="16" t="s">
        <v>46</v>
      </c>
      <c r="G79" s="11" t="s">
        <v>90</v>
      </c>
      <c r="H79" s="19" t="s">
        <v>90</v>
      </c>
      <c r="I79" s="16" t="s">
        <v>98</v>
      </c>
    </row>
    <row r="80" spans="1:9">
      <c r="A80" s="16" t="s">
        <v>1</v>
      </c>
      <c r="C80" s="24"/>
      <c r="D80" s="16"/>
      <c r="E80" s="36" t="s">
        <v>70</v>
      </c>
      <c r="F80" s="16"/>
      <c r="G80" s="11"/>
      <c r="H80" s="19"/>
      <c r="I80" s="16" t="s">
        <v>99</v>
      </c>
    </row>
    <row r="81" spans="1:9">
      <c r="A81" s="16"/>
      <c r="C81" s="65" t="s">
        <v>42</v>
      </c>
      <c r="D81" s="17" t="s">
        <v>45</v>
      </c>
      <c r="E81" s="37" t="s">
        <v>48</v>
      </c>
      <c r="F81" s="17" t="s">
        <v>88</v>
      </c>
      <c r="G81" s="12" t="s">
        <v>93</v>
      </c>
      <c r="H81" s="21" t="s">
        <v>94</v>
      </c>
      <c r="I81" s="17" t="s">
        <v>100</v>
      </c>
    </row>
    <row r="82" spans="1:9">
      <c r="A82" s="34"/>
      <c r="C82" s="66"/>
      <c r="D82" s="15"/>
      <c r="E82" s="29"/>
      <c r="F82" s="15"/>
      <c r="G82" s="2"/>
      <c r="H82" s="36"/>
      <c r="I82" s="16"/>
    </row>
    <row r="83" spans="1:9">
      <c r="A83" s="35">
        <v>600</v>
      </c>
      <c r="B83" s="5" t="s">
        <v>73</v>
      </c>
      <c r="C83" s="87">
        <f>SUM('IC All Co. plus IC 523 &amp; 600'!C83+'CCP 600'!C83+'GT 600 &amp; 523'!C83+'500 less 523 '!C83+'WC 600 &amp; 523'!C83+'EJE 600'!C83+'DM 600'!C83+'BLE 600'!C83)</f>
        <v>172420</v>
      </c>
      <c r="D83" s="87">
        <f>SUM('IC All Co. plus IC 523 &amp; 600'!D83+'CCP 600'!D83+'GT 600 &amp; 523'!D83+'500 less 523 '!D83+'WC 600 &amp; 523'!D83+'EJE 600'!D83+'DM 600'!D83+'BLE 600'!D83)</f>
        <v>30577</v>
      </c>
      <c r="E83" s="87">
        <f>SUM('IC All Co. plus IC 523 &amp; 600'!E83+'CCP 600'!E83+'GT 600 &amp; 523'!E83+'500 less 523 '!E83+'WC 600 &amp; 523'!E83+'EJE 600'!E83+'DM 600'!E83+'BLE 600'!E83)</f>
        <v>45767</v>
      </c>
      <c r="F83" s="87">
        <f>SUM(C83:E83)</f>
        <v>248764</v>
      </c>
      <c r="G83" s="87">
        <f>SUM('IC All Co. plus IC 523 &amp; 600'!G83+'CCP 600'!G83+'GT 600 &amp; 523'!G83+'500 less 523 '!G83+'WC 600 &amp; 523'!G83+'EJE 600'!G83+'DM 600'!G83+'BLE 600'!G83)</f>
        <v>45896804</v>
      </c>
      <c r="H83" s="87">
        <f>SUM('IC All Co. plus IC 523 &amp; 600'!H83+'CCP 600'!H83+'GT 600 &amp; 523'!H83+'500 less 523 '!H83+'WC 600 &amp; 523'!H83+'EJE 600'!H83+'DM 600'!H83+'BLE 600'!H83)</f>
        <v>0</v>
      </c>
      <c r="I83" s="87">
        <f>SUM('IC All Co. plus IC 523 &amp; 600'!I83+'CCP 600'!I83+'GT 600 &amp; 523'!I83+'500 less 523 '!I83+'WC 600 &amp; 523'!I83+'EJE 600'!I83+'DM 600'!I83+'BLE 600'!I83)</f>
        <v>642400</v>
      </c>
    </row>
    <row r="84" spans="1:9">
      <c r="A84" s="35">
        <v>700</v>
      </c>
      <c r="B84" s="50" t="s">
        <v>74</v>
      </c>
      <c r="C84" s="103">
        <f>+C83+C41</f>
        <v>460540</v>
      </c>
      <c r="D84" s="103">
        <f>+D83+D41</f>
        <v>66750</v>
      </c>
      <c r="E84" s="103">
        <f>+E83+E41</f>
        <v>72028</v>
      </c>
      <c r="F84" s="103">
        <f>+F83+F41</f>
        <v>599318</v>
      </c>
      <c r="G84" s="137">
        <f>G83</f>
        <v>45896804</v>
      </c>
      <c r="H84" s="137">
        <f>H83</f>
        <v>0</v>
      </c>
      <c r="I84" s="137">
        <f>I83</f>
        <v>642400</v>
      </c>
    </row>
    <row r="85" spans="1:9">
      <c r="A85" s="18"/>
      <c r="B85" s="50"/>
      <c r="C85" s="104" t="s">
        <v>101</v>
      </c>
      <c r="D85" s="104" t="s">
        <v>103</v>
      </c>
      <c r="E85" s="104" t="s">
        <v>105</v>
      </c>
      <c r="F85" s="104" t="s">
        <v>107</v>
      </c>
      <c r="G85" s="27"/>
      <c r="H85" s="27"/>
      <c r="I85" s="27"/>
    </row>
    <row r="86" spans="1:9">
      <c r="A86" s="34"/>
      <c r="B86" s="22"/>
      <c r="C86" s="105" t="s">
        <v>102</v>
      </c>
      <c r="D86" s="106" t="s">
        <v>104</v>
      </c>
      <c r="E86" s="106" t="s">
        <v>106</v>
      </c>
      <c r="F86" s="106" t="s">
        <v>108</v>
      </c>
      <c r="G86" s="27"/>
      <c r="H86" s="27"/>
      <c r="I86" s="27"/>
    </row>
    <row r="87" spans="1:9">
      <c r="A87" s="36"/>
      <c r="B87" s="49"/>
      <c r="C87" s="107"/>
      <c r="D87" s="107"/>
      <c r="E87" s="107"/>
      <c r="F87" s="107"/>
      <c r="G87" s="27"/>
      <c r="H87" s="27"/>
      <c r="I87" s="27"/>
    </row>
    <row r="88" spans="1:9">
      <c r="A88" s="19">
        <v>1</v>
      </c>
      <c r="B88" s="20" t="s">
        <v>61</v>
      </c>
    </row>
    <row r="89" spans="1:9">
      <c r="A89" s="19">
        <v>2</v>
      </c>
      <c r="B89" s="20" t="s">
        <v>62</v>
      </c>
    </row>
    <row r="95" spans="1:9">
      <c r="A95" s="19" t="s">
        <v>129</v>
      </c>
      <c r="B95" s="19"/>
      <c r="C95" s="19"/>
      <c r="D95" s="19"/>
    </row>
    <row r="97" spans="1:2">
      <c r="B97" t="s">
        <v>137</v>
      </c>
    </row>
    <row r="98" spans="1:2">
      <c r="A98" t="s">
        <v>140</v>
      </c>
    </row>
    <row r="99" spans="1:2">
      <c r="A99" s="74" t="s">
        <v>141</v>
      </c>
    </row>
    <row r="100" spans="1:2">
      <c r="A100" t="s">
        <v>138</v>
      </c>
    </row>
    <row r="102" spans="1:2">
      <c r="B102" s="74" t="s">
        <v>110</v>
      </c>
    </row>
    <row r="103" spans="1:2">
      <c r="A103" s="74" t="s">
        <v>142</v>
      </c>
    </row>
    <row r="104" spans="1:2">
      <c r="A104" t="s">
        <v>111</v>
      </c>
    </row>
    <row r="105" spans="1:2">
      <c r="A105" t="s">
        <v>112</v>
      </c>
    </row>
    <row r="107" spans="1:2">
      <c r="B107" s="74" t="s">
        <v>113</v>
      </c>
    </row>
    <row r="108" spans="1:2">
      <c r="A108" t="s">
        <v>114</v>
      </c>
    </row>
    <row r="109" spans="1:2">
      <c r="A109" s="74" t="s">
        <v>115</v>
      </c>
    </row>
    <row r="111" spans="1:2">
      <c r="B111" s="74" t="s">
        <v>143</v>
      </c>
    </row>
    <row r="112" spans="1:2">
      <c r="A112" s="74" t="s">
        <v>144</v>
      </c>
    </row>
    <row r="113" spans="1:2">
      <c r="A113" t="s">
        <v>139</v>
      </c>
    </row>
    <row r="115" spans="1:2">
      <c r="B115" s="74" t="s">
        <v>145</v>
      </c>
    </row>
    <row r="116" spans="1:2">
      <c r="A116" t="s">
        <v>146</v>
      </c>
    </row>
    <row r="117" spans="1:2">
      <c r="A117" t="s">
        <v>116</v>
      </c>
    </row>
    <row r="118" spans="1:2">
      <c r="A118" t="s">
        <v>147</v>
      </c>
    </row>
    <row r="119" spans="1:2">
      <c r="A119" t="s">
        <v>117</v>
      </c>
    </row>
    <row r="121" spans="1:2">
      <c r="B121" t="s">
        <v>148</v>
      </c>
    </row>
    <row r="122" spans="1:2">
      <c r="A122" t="s">
        <v>118</v>
      </c>
    </row>
    <row r="123" spans="1:2">
      <c r="A123" s="74" t="s">
        <v>149</v>
      </c>
    </row>
    <row r="124" spans="1:2">
      <c r="A124" s="74" t="s">
        <v>150</v>
      </c>
    </row>
    <row r="125" spans="1:2">
      <c r="A125" t="s">
        <v>151</v>
      </c>
    </row>
    <row r="126" spans="1:2">
      <c r="A126" s="74" t="s">
        <v>119</v>
      </c>
    </row>
    <row r="129" spans="1:4">
      <c r="A129" t="s">
        <v>154</v>
      </c>
    </row>
    <row r="130" spans="1:4">
      <c r="A130" t="s">
        <v>152</v>
      </c>
    </row>
    <row r="131" spans="1:4">
      <c r="A131" t="s">
        <v>120</v>
      </c>
    </row>
    <row r="132" spans="1:4">
      <c r="A132" t="s">
        <v>130</v>
      </c>
    </row>
    <row r="135" spans="1:4">
      <c r="B135" s="29" t="s">
        <v>177</v>
      </c>
      <c r="D135" s="29"/>
    </row>
    <row r="136" spans="1:4">
      <c r="B136" t="s">
        <v>121</v>
      </c>
      <c r="D136" t="s">
        <v>122</v>
      </c>
    </row>
    <row r="138" spans="1:4">
      <c r="B138" s="115" t="s">
        <v>178</v>
      </c>
      <c r="C138" s="112"/>
      <c r="D138" s="83">
        <v>39568</v>
      </c>
    </row>
    <row r="139" spans="1:4">
      <c r="B139" s="20" t="s">
        <v>123</v>
      </c>
      <c r="D139" t="s">
        <v>124</v>
      </c>
    </row>
    <row r="141" spans="1:4">
      <c r="B141" s="29" t="s">
        <v>179</v>
      </c>
      <c r="D141" s="115" t="s">
        <v>180</v>
      </c>
    </row>
    <row r="142" spans="1:4">
      <c r="B142" t="s">
        <v>126</v>
      </c>
      <c r="D142" t="s">
        <v>125</v>
      </c>
    </row>
  </sheetData>
  <phoneticPr fontId="0" type="noConversion"/>
  <printOptions horizontalCentered="1" verticalCentered="1"/>
  <pageMargins left="0.25" right="0.25" top="0.25" bottom="0.25" header="0.5" footer="0.5"/>
  <pageSetup scale="79" orientation="landscape" horizontalDpi="4294967292" r:id="rId1"/>
  <headerFooter alignWithMargins="0"/>
  <rowBreaks count="2" manualBreakCount="2">
    <brk id="48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IC All Co. plus IC 523 &amp; 600</vt:lpstr>
      <vt:lpstr>CCP 600</vt:lpstr>
      <vt:lpstr>GT 600 &amp; 523</vt:lpstr>
      <vt:lpstr>500 less 523 </vt:lpstr>
      <vt:lpstr>WC 600 &amp; 523</vt:lpstr>
      <vt:lpstr>EJE 600</vt:lpstr>
      <vt:lpstr>DM 600</vt:lpstr>
      <vt:lpstr>BLE 600</vt:lpstr>
      <vt:lpstr>Consolidated</vt:lpstr>
      <vt:lpstr>STB Copy</vt:lpstr>
      <vt:lpstr>Sheet1</vt:lpstr>
      <vt:lpstr>Consolidated!Print_Area</vt:lpstr>
      <vt:lpstr>'STB Copy'!Print_Area</vt:lpstr>
    </vt:vector>
  </TitlesOfParts>
  <Company>ICRR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MISLM</dc:creator>
  <cp:lastModifiedBy>129779</cp:lastModifiedBy>
  <cp:lastPrinted>2014-02-11T16:42:24Z</cp:lastPrinted>
  <dcterms:created xsi:type="dcterms:W3CDTF">1998-04-23T20:45:23Z</dcterms:created>
  <dcterms:modified xsi:type="dcterms:W3CDTF">2014-02-13T16:33:06Z</dcterms:modified>
</cp:coreProperties>
</file>