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AA Payroll\STB AAR Reporting\2018 reports sent\"/>
    </mc:Choice>
  </mc:AlternateContent>
  <bookViews>
    <workbookView xWindow="120" yWindow="15" windowWidth="15600" windowHeight="11325"/>
  </bookViews>
  <sheets>
    <sheet name="Form A" sheetId="1" r:id="rId1"/>
    <sheet name="Form B" sheetId="2" r:id="rId2"/>
    <sheet name="Certification" sheetId="3" r:id="rId3"/>
    <sheet name="Instructions" sheetId="4" r:id="rId4"/>
  </sheets>
  <calcPr calcId="162913"/>
</workbook>
</file>

<file path=xl/calcChain.xml><?xml version="1.0" encoding="utf-8"?>
<calcChain xmlns="http://schemas.openxmlformats.org/spreadsheetml/2006/main">
  <c r="F16" i="1" l="1"/>
  <c r="F14" i="1"/>
  <c r="H11" i="2" l="1"/>
  <c r="F11" i="2"/>
  <c r="E11" i="2"/>
  <c r="G16" i="1"/>
  <c r="G18" i="1"/>
  <c r="F18" i="1"/>
  <c r="G11" i="2" s="1"/>
  <c r="E16" i="1"/>
  <c r="G14" i="1"/>
  <c r="E14" i="1"/>
  <c r="F22" i="1" l="1"/>
  <c r="E26" i="1"/>
  <c r="E25" i="1"/>
  <c r="E24" i="1"/>
  <c r="E23" i="1"/>
  <c r="E27" i="1" s="1"/>
  <c r="E16" i="2" s="1"/>
  <c r="D26" i="1"/>
  <c r="D25" i="1"/>
  <c r="D24" i="1"/>
  <c r="D23" i="1"/>
  <c r="D27" i="1" s="1"/>
  <c r="D16" i="2" s="1"/>
  <c r="C26" i="1"/>
  <c r="F26" i="1" s="1"/>
  <c r="C25" i="1"/>
  <c r="F25" i="1" s="1"/>
  <c r="C24" i="1"/>
  <c r="F24" i="1" s="1"/>
  <c r="C23" i="1"/>
  <c r="F23" i="1" s="1"/>
  <c r="F15" i="2"/>
  <c r="D18" i="1"/>
  <c r="E18" i="1"/>
  <c r="C18" i="1"/>
  <c r="I10" i="2"/>
  <c r="H14" i="1"/>
  <c r="H15" i="1"/>
  <c r="H16" i="1"/>
  <c r="H17" i="1"/>
  <c r="H13" i="1"/>
  <c r="H18" i="1" l="1"/>
  <c r="I11" i="2" s="1"/>
  <c r="F27" i="1"/>
  <c r="C27" i="1"/>
  <c r="C16" i="2" s="1"/>
  <c r="F16" i="2" s="1"/>
</calcChain>
</file>

<file path=xl/sharedStrings.xml><?xml version="1.0" encoding="utf-8"?>
<sst xmlns="http://schemas.openxmlformats.org/spreadsheetml/2006/main" count="114" uniqueCount="96">
  <si>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</si>
  <si>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</si>
  <si>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</si>
  <si>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</si>
  <si>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</si>
  <si>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</si>
  <si>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</si>
  <si>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</si>
  <si>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</si>
  <si>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</si>
  <si>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</si>
  <si>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</si>
  <si>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</si>
  <si>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</si>
  <si>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</si>
  <si>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</si>
  <si>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</si>
  <si>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</si>
  <si>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</si>
  <si>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</si>
  <si>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</si>
  <si>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</si>
  <si>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</si>
  <si>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</si>
  <si>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</si>
  <si>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</si>
  <si>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</si>
  <si>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</si>
  <si>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</si>
  <si>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</si>
  <si>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</si>
  <si>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</si>
  <si>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</si>
  <si>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</si>
  <si>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</si>
  <si>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</si>
  <si>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</si>
  <si>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</si>
  <si>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</si>
  <si>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</si>
  <si>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</si>
  <si>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</si>
  <si>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</si>
  <si>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</si>
  <si>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</si>
  <si>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</si>
  <si>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</si>
  <si>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</si>
  <si>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</si>
  <si>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</si>
  <si>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</si>
  <si>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</si>
  <si>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</si>
  <si>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</si>
  <si>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</si>
  <si>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t xml:space="preserve">                  Miles of line covered by this report    _________________________________                                                                                                                        </t>
  </si>
  <si>
    <t>Name</t>
  </si>
  <si>
    <t>17641 South Ashland Ave.</t>
  </si>
  <si>
    <t>Homewood, IL  60430</t>
  </si>
  <si>
    <t xml:space="preserve">Telephone Number </t>
  </si>
  <si>
    <r>
      <t xml:space="preserve">I, the undersigned </t>
    </r>
    <r>
      <rPr>
        <u/>
        <sz val="8"/>
        <rFont val="Arial"/>
        <family val="34"/>
      </rPr>
      <t> Dona Amadio,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</si>
  <si>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Dona Amadio</t>
  </si>
  <si>
    <t>708-332-3639</t>
  </si>
  <si>
    <t>Full Name of Reporting Company   CN / GRAND TRUNK CORPORATION</t>
  </si>
  <si>
    <t>Full Name of Reporting Company  CN / GRAND TRUNK CORPORATION</t>
  </si>
  <si>
    <t>Average  number of employees for period (Footnotes 1,2)                              (2)</t>
  </si>
  <si>
    <t>Time worked and paid for at straight time rates
(8)</t>
  </si>
  <si>
    <t>For Quarter Ending March 31st, 2018 - Revised</t>
  </si>
  <si>
    <t xml:space="preserve">For Quarter Ending March 31st, 2018 - Revised </t>
  </si>
  <si>
    <t>Date  2/27/2019</t>
  </si>
  <si>
    <t>Q1</t>
  </si>
  <si>
    <t>SURFACE TRANSPORTATION BOARD                                                                                                                               FORM A - STB Wage Statistics</t>
  </si>
  <si>
    <t>OFFICE OF ECONOMICS                                                                                                                                                      Approved by OMB (No. 2140-0004)</t>
  </si>
  <si>
    <t>WASHINGTON, DC 20423                                                                                                                                                     Expires:  08-31-2015</t>
  </si>
  <si>
    <t xml:space="preserve">                                                                                       (State in whole numbers)</t>
  </si>
  <si>
    <t>Group
No.</t>
  </si>
  <si>
    <t>Reporting Group
(1)</t>
  </si>
  <si>
    <t>Average number of
employees who received pay during period
(3)</t>
  </si>
  <si>
    <t>SERVICE HOURS</t>
  </si>
  <si>
    <t>Time worked
and paid for at straight time rates
(4)</t>
  </si>
  <si>
    <t>Overtime paid for at punitive rates
(5)</t>
  </si>
  <si>
    <t>Time paid for but not worked
(6)</t>
  </si>
  <si>
    <t>Total time paid for
(7)</t>
  </si>
  <si>
    <t>Total Executives, Official and Staff Assist.</t>
  </si>
  <si>
    <t>Total Professional and Administrative</t>
  </si>
  <si>
    <t>Total Maintenance of Way and Structures</t>
  </si>
  <si>
    <t>Total Maintenance of Equipment &amp; Stores</t>
  </si>
  <si>
    <t>Total Transportation (other than train &amp; engine)</t>
  </si>
  <si>
    <t>Total of above groups*</t>
  </si>
  <si>
    <t>Overtime
paid for at punitive rates
(9)</t>
  </si>
  <si>
    <t>Time paid
for but not worked
(10)</t>
  </si>
  <si>
    <t>Total
compensation paid
(11)</t>
  </si>
  <si>
    <t>1        Average of three monthly mid-month counts for quarterly report.</t>
  </si>
  <si>
    <t>2        Average of twelve mid-month counts for annual report.</t>
  </si>
  <si>
    <t>(Revised to correct service hours for B&amp;LE 6/14))</t>
  </si>
  <si>
    <t>(Revised to correct service hours for B&amp;LE 6/14)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</si>
</sst>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_);\(###0\)"/>
    <numFmt numFmtId="166" formatCode="_(* #,##0_);_(* \(#,##0\);_(* &quot;-&quot;??_);_(@_)"/>
  </numFmts>
  <fonts count="18" x14ac:knownFonts="1">
    <font>
      <sz val="10"/>
      <color rgb="FF000000"/>
      <name val="Times New Roman"/>
      <charset val="204"/>
    </font>
    <font>
      <sz val="11"/>
      <color theme="1"/>
      <name val="Calibri"/>
      <family val="2"/>
      <scheme val="minor"/>
    </font>
    <font>
      <b/>
      <sz val="8"/>
      <name val="Arial"/>
      <family val="34"/>
    </font>
    <font>
      <sz val="8"/>
      <name val="Arial"/>
      <family val="34"/>
    </font>
    <font>
      <u/>
      <sz val="8"/>
      <name val="Arial"/>
      <family val="34"/>
    </font>
    <font>
      <sz val="10"/>
      <color rgb="FF000000"/>
      <name val="Times New Roman"/>
      <family val="1"/>
    </font>
    <font>
      <sz val="8"/>
      <color rgb="FF000000"/>
      <name val="Times New Roman"/>
      <family val="1"/>
    </font>
    <font>
      <sz val="10"/>
      <color rgb="FF000000"/>
      <name val="Times New Roman"/>
      <family val="1"/>
    </font>
    <font>
      <sz val="9"/>
      <name val="Calibri"/>
      <family val="2"/>
    </font>
    <font>
      <b/>
      <sz val="10"/>
      <name val="Calibri"/>
      <family val="2"/>
      <scheme val="minor"/>
    </font>
    <font>
      <b/>
      <sz val="10"/>
      <name val="Calibri"/>
      <family val="2"/>
    </font>
    <font>
      <sz val="10"/>
      <name val="Calibri"/>
      <family val="2"/>
      <scheme val="minor"/>
    </font>
    <font>
      <sz val="10"/>
      <name val="Times New Roman"/>
      <family val="1"/>
    </font>
    <font>
      <sz val="9"/>
      <name val="Calibri"/>
      <family val="2"/>
      <scheme val="minor"/>
    </font>
    <font>
      <b/>
      <sz val="9"/>
      <name val="Calibri"/>
      <family val="2"/>
      <scheme val="minor"/>
    </font>
    <font>
      <sz val="9"/>
      <name val="Times New Roman"/>
      <family val="1"/>
    </font>
    <font>
      <sz val="8"/>
      <name val="Arial"/>
      <family val="2"/>
    </font>
    <font>
      <b/>
      <sz val="9"/>
      <name val="Calibri"/>
      <family val="2"/>
    </font>
  </fonts>
  <fills count="4">
    <fill>
      <patternFill patternType="none"/>
    </fill>
    <fill>
      <patternFill patternType="gray125"/>
    </fill>
    <fill>
      <patternFill patternType="solid">
        <fgColor rgb="FFFFFFFF"/>
      </patternFill>
    </fill>
    <fill>
      <patternFill patternType="solid">
        <fgColor theme="9" tint="0.79998168889431442"/>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4">
    <xf numFmtId="0" fontId="0" fillId="0" borderId="0"/>
    <xf numFmtId="43" fontId="7" fillId="0" borderId="0" applyFont="0" applyFill="0" applyBorder="0" applyAlignment="0" applyProtection="0"/>
    <xf numFmtId="0" fontId="1" fillId="0" borderId="0"/>
    <xf numFmtId="43" fontId="1" fillId="0" borderId="0" applyFont="0" applyFill="0" applyBorder="0" applyAlignment="0" applyProtection="0"/>
  </cellStyleXfs>
  <cellXfs count="111">
    <xf numFmtId="0" fontId="0" fillId="2" borderId="0" xfId="0" applyFill="1" applyBorder="1" applyAlignment="1">
      <alignment horizontal="left" vertical="top"/>
    </xf>
    <xf numFmtId="0" fontId="0" fillId="2" borderId="0" xfId="0"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0" fillId="2" borderId="0" xfId="0" applyFill="1" applyBorder="1" applyAlignment="1">
      <alignment horizontal="left" vertical="top"/>
    </xf>
    <xf numFmtId="0" fontId="3" fillId="2" borderId="0" xfId="0" applyFont="1" applyFill="1" applyBorder="1" applyAlignment="1">
      <alignment horizontal="left" vertical="top"/>
    </xf>
    <xf numFmtId="15" fontId="0" fillId="2" borderId="0" xfId="0" applyNumberFormat="1" applyFill="1" applyBorder="1" applyAlignment="1">
      <alignment horizontal="left" vertical="top"/>
    </xf>
    <xf numFmtId="0" fontId="5" fillId="2" borderId="0" xfId="0" applyFont="1" applyFill="1" applyBorder="1" applyAlignment="1">
      <alignment horizontal="left" vertical="top"/>
    </xf>
    <xf numFmtId="0" fontId="8" fillId="2" borderId="17" xfId="0" applyFont="1" applyFill="1" applyBorder="1" applyAlignment="1">
      <alignment horizontal="center" vertical="center" wrapText="1"/>
    </xf>
    <xf numFmtId="0" fontId="10" fillId="2" borderId="0" xfId="0" applyFont="1" applyFill="1" applyBorder="1" applyAlignment="1">
      <alignment horizontal="left" vertical="top"/>
    </xf>
    <xf numFmtId="0" fontId="8" fillId="2" borderId="0" xfId="0" applyFont="1" applyFill="1" applyBorder="1" applyAlignment="1">
      <alignment horizontal="left" vertical="top"/>
    </xf>
    <xf numFmtId="0" fontId="11" fillId="2" borderId="0" xfId="0" applyFont="1" applyFill="1" applyBorder="1" applyAlignment="1">
      <alignment horizontal="left" vertical="top"/>
    </xf>
    <xf numFmtId="0" fontId="11" fillId="2" borderId="0" xfId="0" applyFont="1" applyFill="1" applyBorder="1" applyAlignment="1">
      <alignment horizontal="left" vertical="top"/>
    </xf>
    <xf numFmtId="0" fontId="12" fillId="2" borderId="0" xfId="0" applyFont="1" applyFill="1" applyBorder="1" applyAlignment="1">
      <alignment horizontal="left" vertical="top"/>
    </xf>
    <xf numFmtId="0" fontId="13" fillId="2" borderId="7" xfId="0" applyFont="1" applyFill="1" applyBorder="1" applyAlignment="1">
      <alignment horizontal="left" vertical="top"/>
    </xf>
    <xf numFmtId="0" fontId="13" fillId="2" borderId="28" xfId="0" applyFont="1" applyFill="1" applyBorder="1" applyAlignment="1">
      <alignment horizontal="left" vertical="top"/>
    </xf>
    <xf numFmtId="0" fontId="13" fillId="2" borderId="27" xfId="0" applyFont="1" applyFill="1" applyBorder="1" applyAlignment="1">
      <alignment horizontal="left" vertical="top"/>
    </xf>
    <xf numFmtId="0" fontId="13" fillId="2" borderId="29" xfId="0" applyFont="1" applyFill="1" applyBorder="1" applyAlignment="1">
      <alignment horizontal="center" vertical="top" wrapText="1"/>
    </xf>
    <xf numFmtId="0" fontId="13" fillId="2" borderId="29"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5" xfId="0" applyFont="1" applyFill="1" applyBorder="1" applyAlignment="1">
      <alignment horizontal="center" vertical="top"/>
    </xf>
    <xf numFmtId="0" fontId="13" fillId="2" borderId="5" xfId="0" applyFont="1" applyFill="1" applyBorder="1" applyAlignment="1">
      <alignment horizontal="left" vertical="top"/>
    </xf>
    <xf numFmtId="166" fontId="13" fillId="2" borderId="5" xfId="1" applyNumberFormat="1" applyFont="1" applyFill="1" applyBorder="1" applyAlignment="1">
      <alignment horizontal="right" vertical="top"/>
    </xf>
    <xf numFmtId="0" fontId="13" fillId="2" borderId="5" xfId="0" applyFont="1" applyFill="1" applyBorder="1" applyAlignment="1">
      <alignment horizontal="center" vertical="top" wrapText="1"/>
    </xf>
    <xf numFmtId="0" fontId="13" fillId="2" borderId="7" xfId="0" applyFont="1" applyFill="1" applyBorder="1" applyAlignment="1">
      <alignment horizontal="center" vertical="top" wrapText="1"/>
    </xf>
    <xf numFmtId="0" fontId="13" fillId="2" borderId="7" xfId="0" applyFont="1" applyFill="1" applyBorder="1" applyAlignment="1">
      <alignment horizontal="center" vertical="top"/>
    </xf>
    <xf numFmtId="0" fontId="13" fillId="2" borderId="30" xfId="0" applyFont="1" applyFill="1" applyBorder="1" applyAlignment="1">
      <alignment horizontal="left" vertical="top"/>
    </xf>
    <xf numFmtId="0" fontId="13" fillId="2" borderId="7" xfId="0" applyFont="1" applyFill="1" applyBorder="1" applyAlignment="1">
      <alignment horizontal="left" vertical="top" wrapText="1"/>
    </xf>
    <xf numFmtId="166" fontId="13" fillId="2" borderId="5" xfId="1" applyNumberFormat="1" applyFont="1" applyFill="1" applyBorder="1" applyAlignment="1">
      <alignment vertical="top"/>
    </xf>
    <xf numFmtId="166" fontId="13" fillId="2" borderId="5" xfId="0" applyNumberFormat="1" applyFont="1" applyFill="1" applyBorder="1" applyAlignment="1">
      <alignment horizontal="left" vertical="top"/>
    </xf>
    <xf numFmtId="166" fontId="14" fillId="2" borderId="5" xfId="1" applyNumberFormat="1" applyFont="1" applyFill="1" applyBorder="1" applyAlignment="1">
      <alignment vertical="top"/>
    </xf>
    <xf numFmtId="166" fontId="14" fillId="2" borderId="5" xfId="1" applyNumberFormat="1" applyFont="1" applyFill="1" applyBorder="1" applyAlignment="1">
      <alignment horizontal="right" vertical="top"/>
    </xf>
    <xf numFmtId="166" fontId="14" fillId="2" borderId="5" xfId="0" applyNumberFormat="1" applyFont="1" applyFill="1" applyBorder="1" applyAlignment="1">
      <alignment horizontal="left" vertical="top"/>
    </xf>
    <xf numFmtId="0" fontId="13" fillId="2" borderId="0" xfId="0" applyFont="1" applyFill="1" applyBorder="1" applyAlignment="1">
      <alignment horizontal="left" vertical="top"/>
    </xf>
    <xf numFmtId="0" fontId="15" fillId="2" borderId="0" xfId="0" applyFont="1" applyFill="1" applyBorder="1" applyAlignment="1">
      <alignment horizontal="left" vertical="top"/>
    </xf>
    <xf numFmtId="165" fontId="16" fillId="2" borderId="0" xfId="0" applyNumberFormat="1" applyFont="1" applyFill="1" applyBorder="1" applyAlignment="1">
      <alignment horizontal="left" vertical="top"/>
    </xf>
    <xf numFmtId="0" fontId="12" fillId="2" borderId="0" xfId="0" applyFont="1" applyFill="1" applyBorder="1" applyAlignment="1">
      <alignment horizontal="center" vertical="top"/>
    </xf>
    <xf numFmtId="165" fontId="16" fillId="2" borderId="0" xfId="0" applyNumberFormat="1" applyFont="1" applyFill="1" applyBorder="1" applyAlignment="1">
      <alignment horizontal="center" vertical="top"/>
    </xf>
    <xf numFmtId="0" fontId="10" fillId="2" borderId="0" xfId="0" applyFont="1" applyFill="1" applyBorder="1" applyAlignment="1">
      <alignment vertical="top"/>
    </xf>
    <xf numFmtId="0" fontId="12" fillId="2" borderId="0" xfId="0" applyFont="1" applyFill="1" applyBorder="1" applyAlignment="1">
      <alignment vertical="top"/>
    </xf>
    <xf numFmtId="43" fontId="12" fillId="2" borderId="0" xfId="1" applyFont="1" applyFill="1" applyBorder="1" applyAlignment="1">
      <alignment horizontal="right" vertical="top"/>
    </xf>
    <xf numFmtId="43" fontId="10" fillId="2" borderId="0" xfId="1" applyFont="1" applyFill="1" applyBorder="1" applyAlignment="1">
      <alignment horizontal="left" vertical="top"/>
    </xf>
    <xf numFmtId="0" fontId="8" fillId="2" borderId="0" xfId="0" applyFont="1" applyFill="1" applyBorder="1" applyAlignment="1">
      <alignment vertical="top"/>
    </xf>
    <xf numFmtId="0" fontId="8" fillId="2" borderId="15"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16" xfId="0" applyFont="1" applyFill="1" applyBorder="1" applyAlignment="1">
      <alignment vertical="top" wrapText="1"/>
    </xf>
    <xf numFmtId="164" fontId="8" fillId="2" borderId="1" xfId="0" applyNumberFormat="1" applyFont="1" applyFill="1" applyBorder="1" applyAlignment="1">
      <alignment horizontal="center" vertical="top" wrapText="1"/>
    </xf>
    <xf numFmtId="0" fontId="8" fillId="2" borderId="1" xfId="0" applyFont="1" applyFill="1" applyBorder="1" applyAlignment="1">
      <alignment horizontal="left" vertical="top" wrapText="1"/>
    </xf>
    <xf numFmtId="0" fontId="8" fillId="2" borderId="1" xfId="0" applyFont="1" applyFill="1" applyBorder="1" applyAlignment="1">
      <alignment horizontal="right" vertical="top" wrapText="1"/>
    </xf>
    <xf numFmtId="0" fontId="8" fillId="2" borderId="4" xfId="0" applyFont="1" applyFill="1" applyBorder="1" applyAlignment="1">
      <alignment horizontal="right" vertical="top" wrapText="1"/>
    </xf>
    <xf numFmtId="166" fontId="8" fillId="2" borderId="15" xfId="1" applyNumberFormat="1" applyFont="1" applyFill="1" applyBorder="1" applyAlignment="1">
      <alignment horizontal="right" vertical="top" wrapText="1"/>
    </xf>
    <xf numFmtId="166" fontId="8" fillId="2" borderId="1" xfId="1" applyNumberFormat="1" applyFont="1" applyFill="1" applyBorder="1" applyAlignment="1">
      <alignment horizontal="left" vertical="top" wrapText="1"/>
    </xf>
    <xf numFmtId="166" fontId="8" fillId="2" borderId="16" xfId="1" applyNumberFormat="1" applyFont="1" applyFill="1" applyBorder="1" applyAlignment="1">
      <alignment vertical="top" wrapText="1"/>
    </xf>
    <xf numFmtId="164" fontId="8" fillId="2" borderId="2" xfId="0" applyNumberFormat="1" applyFont="1" applyFill="1" applyBorder="1" applyAlignment="1">
      <alignment horizontal="center" vertical="top" wrapText="1"/>
    </xf>
    <xf numFmtId="0" fontId="8" fillId="2" borderId="2" xfId="0" applyFont="1" applyFill="1" applyBorder="1" applyAlignment="1">
      <alignment horizontal="left" vertical="top" wrapText="1"/>
    </xf>
    <xf numFmtId="0" fontId="8" fillId="2" borderId="2" xfId="0" applyFont="1" applyFill="1" applyBorder="1" applyAlignment="1">
      <alignment horizontal="right" vertical="top" wrapText="1"/>
    </xf>
    <xf numFmtId="0" fontId="8" fillId="2" borderId="10" xfId="0" applyFont="1" applyFill="1" applyBorder="1" applyAlignment="1">
      <alignment horizontal="right" vertical="top" wrapText="1"/>
    </xf>
    <xf numFmtId="166" fontId="8" fillId="2" borderId="19" xfId="1" applyNumberFormat="1" applyFont="1" applyFill="1" applyBorder="1" applyAlignment="1">
      <alignment horizontal="right" vertical="top" wrapText="1"/>
    </xf>
    <xf numFmtId="166" fontId="8" fillId="2" borderId="2" xfId="1" applyNumberFormat="1" applyFont="1" applyFill="1" applyBorder="1" applyAlignment="1">
      <alignment horizontal="left" vertical="top" wrapText="1"/>
    </xf>
    <xf numFmtId="164" fontId="8" fillId="2" borderId="20" xfId="0" applyNumberFormat="1" applyFont="1" applyFill="1" applyBorder="1" applyAlignment="1">
      <alignment horizontal="center" vertical="top" wrapText="1"/>
    </xf>
    <xf numFmtId="0" fontId="8" fillId="2" borderId="21" xfId="0" applyFont="1" applyFill="1" applyBorder="1" applyAlignment="1">
      <alignment horizontal="left" vertical="top" wrapText="1"/>
    </xf>
    <xf numFmtId="166" fontId="8" fillId="2" borderId="21" xfId="1" applyNumberFormat="1" applyFont="1" applyFill="1" applyBorder="1" applyAlignment="1">
      <alignment horizontal="left" vertical="top" wrapText="1"/>
    </xf>
    <xf numFmtId="166" fontId="8" fillId="2" borderId="21" xfId="1" applyNumberFormat="1" applyFont="1" applyFill="1" applyBorder="1" applyAlignment="1">
      <alignment horizontal="right" vertical="top" wrapText="1"/>
    </xf>
    <xf numFmtId="164" fontId="8" fillId="2" borderId="0" xfId="0" applyNumberFormat="1" applyFont="1" applyFill="1" applyBorder="1" applyAlignment="1">
      <alignment horizontal="center" vertical="top" wrapText="1"/>
    </xf>
    <xf numFmtId="0" fontId="8" fillId="2" borderId="0" xfId="0" applyFont="1" applyFill="1" applyBorder="1" applyAlignment="1">
      <alignment horizontal="left" vertical="top" wrapText="1"/>
    </xf>
    <xf numFmtId="0" fontId="8" fillId="2" borderId="0" xfId="0" applyFont="1" applyFill="1" applyBorder="1" applyAlignment="1">
      <alignment vertical="top" wrapText="1"/>
    </xf>
    <xf numFmtId="0" fontId="8" fillId="2" borderId="17" xfId="0" applyFont="1" applyFill="1" applyBorder="1" applyAlignment="1">
      <alignment horizontal="center" vertical="top" wrapText="1"/>
    </xf>
    <xf numFmtId="0" fontId="8" fillId="2" borderId="18" xfId="0" applyFont="1" applyFill="1" applyBorder="1" applyAlignment="1">
      <alignment horizontal="center" vertical="top" wrapText="1"/>
    </xf>
    <xf numFmtId="164" fontId="8" fillId="2" borderId="3" xfId="0" applyNumberFormat="1" applyFont="1" applyFill="1" applyBorder="1" applyAlignment="1">
      <alignment horizontal="center" vertical="top" wrapText="1"/>
    </xf>
    <xf numFmtId="0" fontId="8" fillId="2" borderId="3" xfId="0" applyFont="1" applyFill="1" applyBorder="1" applyAlignment="1">
      <alignment horizontal="left" vertical="top" wrapText="1"/>
    </xf>
    <xf numFmtId="166" fontId="8" fillId="2" borderId="3" xfId="1" applyNumberFormat="1" applyFont="1" applyFill="1" applyBorder="1" applyAlignment="1">
      <alignment horizontal="center" vertical="center" wrapText="1"/>
    </xf>
    <xf numFmtId="166" fontId="8" fillId="2" borderId="3" xfId="1" applyNumberFormat="1" applyFont="1" applyFill="1" applyBorder="1" applyAlignment="1">
      <alignment horizontal="right" vertical="top" wrapText="1"/>
    </xf>
    <xf numFmtId="166" fontId="8" fillId="2" borderId="1" xfId="1" applyNumberFormat="1" applyFont="1" applyFill="1" applyBorder="1" applyAlignment="1">
      <alignment horizontal="right" vertical="top" wrapText="1"/>
    </xf>
    <xf numFmtId="43" fontId="12" fillId="2" borderId="0" xfId="0" applyNumberFormat="1" applyFont="1" applyFill="1" applyBorder="1" applyAlignment="1">
      <alignment horizontal="left" vertical="top"/>
    </xf>
    <xf numFmtId="166" fontId="15" fillId="2" borderId="0" xfId="0" applyNumberFormat="1" applyFont="1" applyFill="1" applyBorder="1" applyAlignment="1">
      <alignment horizontal="left" vertical="top"/>
    </xf>
    <xf numFmtId="166" fontId="14" fillId="3" borderId="5" xfId="1" applyNumberFormat="1" applyFont="1" applyFill="1" applyBorder="1" applyAlignment="1">
      <alignment horizontal="right" vertical="top"/>
    </xf>
    <xf numFmtId="166" fontId="17" fillId="3" borderId="16" xfId="1" applyNumberFormat="1" applyFont="1" applyFill="1" applyBorder="1" applyAlignment="1">
      <alignment vertical="top" wrapText="1"/>
    </xf>
    <xf numFmtId="166" fontId="17" fillId="3" borderId="1" xfId="1" applyNumberFormat="1" applyFont="1" applyFill="1" applyBorder="1" applyAlignment="1">
      <alignment horizontal="left" vertical="top" wrapText="1"/>
    </xf>
    <xf numFmtId="166" fontId="17" fillId="3" borderId="15" xfId="1" applyNumberFormat="1" applyFont="1" applyFill="1" applyBorder="1" applyAlignment="1">
      <alignment horizontal="right" vertical="top" wrapText="1"/>
    </xf>
    <xf numFmtId="166" fontId="17" fillId="3" borderId="21" xfId="1" applyNumberFormat="1" applyFont="1" applyFill="1" applyBorder="1" applyAlignment="1">
      <alignment vertical="top" wrapText="1"/>
    </xf>
    <xf numFmtId="166" fontId="17" fillId="3" borderId="21" xfId="1" applyNumberFormat="1" applyFont="1" applyFill="1" applyBorder="1" applyAlignment="1">
      <alignment horizontal="right" vertical="top" wrapText="1"/>
    </xf>
    <xf numFmtId="0" fontId="8" fillId="2" borderId="22" xfId="0" applyFont="1" applyFill="1" applyBorder="1" applyAlignment="1">
      <alignment horizontal="center" vertical="top" wrapText="1"/>
    </xf>
    <xf numFmtId="0" fontId="8" fillId="2" borderId="25" xfId="0" applyFont="1" applyFill="1" applyBorder="1" applyAlignment="1">
      <alignment horizontal="center" vertical="top" wrapText="1"/>
    </xf>
    <xf numFmtId="0" fontId="8" fillId="2" borderId="23"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24" xfId="0" applyFont="1" applyFill="1" applyBorder="1" applyAlignment="1">
      <alignment horizontal="center" vertical="top" wrapText="1"/>
    </xf>
    <xf numFmtId="0" fontId="8" fillId="2" borderId="13" xfId="0" applyFont="1" applyFill="1" applyBorder="1" applyAlignment="1">
      <alignment horizontal="center" vertical="top" wrapText="1"/>
    </xf>
    <xf numFmtId="0" fontId="8" fillId="2" borderId="14" xfId="0" applyFont="1" applyFill="1" applyBorder="1" applyAlignment="1">
      <alignment horizontal="center" vertical="top" wrapText="1"/>
    </xf>
    <xf numFmtId="0" fontId="10" fillId="2" borderId="0" xfId="0" applyFont="1" applyFill="1" applyBorder="1" applyAlignment="1">
      <alignment horizontal="left" vertical="top"/>
    </xf>
    <xf numFmtId="0" fontId="8" fillId="2" borderId="0" xfId="0" applyFont="1" applyFill="1" applyBorder="1" applyAlignment="1">
      <alignment horizontal="left" vertical="top"/>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wrapText="1"/>
    </xf>
    <xf numFmtId="0" fontId="8" fillId="2" borderId="3" xfId="0" applyFont="1" applyFill="1" applyBorder="1" applyAlignment="1">
      <alignment horizontal="center" wrapText="1"/>
    </xf>
    <xf numFmtId="0" fontId="8" fillId="2" borderId="10" xfId="0"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12" xfId="0" applyFont="1" applyFill="1" applyBorder="1" applyAlignment="1">
      <alignment horizontal="center" vertical="top" wrapText="1"/>
    </xf>
    <xf numFmtId="0" fontId="13" fillId="2" borderId="8" xfId="0" applyFont="1" applyFill="1" applyBorder="1" applyAlignment="1">
      <alignment horizontal="center" vertical="top" wrapText="1"/>
    </xf>
    <xf numFmtId="0" fontId="13" fillId="2" borderId="9" xfId="0" applyFont="1" applyFill="1" applyBorder="1" applyAlignment="1">
      <alignment horizontal="center" vertical="top" wrapText="1"/>
    </xf>
    <xf numFmtId="0" fontId="13" fillId="2" borderId="6" xfId="0" applyFont="1" applyFill="1" applyBorder="1" applyAlignment="1">
      <alignment horizontal="center" vertical="top" wrapText="1"/>
    </xf>
    <xf numFmtId="0" fontId="13" fillId="2" borderId="0" xfId="0" applyFont="1" applyFill="1" applyBorder="1" applyAlignment="1">
      <alignment horizontal="left" vertical="top"/>
    </xf>
    <xf numFmtId="0" fontId="13" fillId="2" borderId="27" xfId="0" applyFont="1" applyFill="1" applyBorder="1" applyAlignment="1">
      <alignment horizontal="center" vertical="top"/>
    </xf>
    <xf numFmtId="0" fontId="13" fillId="2" borderId="28" xfId="0" applyFont="1" applyFill="1" applyBorder="1" applyAlignment="1">
      <alignment horizontal="left" vertical="top"/>
    </xf>
    <xf numFmtId="0" fontId="13" fillId="2" borderId="8" xfId="0" applyFont="1" applyFill="1" applyBorder="1" applyAlignment="1">
      <alignment horizontal="left" vertical="top"/>
    </xf>
    <xf numFmtId="0" fontId="13" fillId="2" borderId="9" xfId="0" applyFont="1" applyFill="1" applyBorder="1" applyAlignment="1">
      <alignment horizontal="left" vertical="top"/>
    </xf>
    <xf numFmtId="0" fontId="11" fillId="2" borderId="0" xfId="0" applyFont="1" applyFill="1" applyBorder="1" applyAlignment="1">
      <alignment horizontal="left" vertical="top"/>
    </xf>
    <xf numFmtId="0" fontId="13" fillId="2" borderId="6" xfId="0" applyFont="1" applyFill="1" applyBorder="1" applyAlignment="1">
      <alignment horizontal="center" vertical="top"/>
    </xf>
    <xf numFmtId="0" fontId="9"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4">
    <cellStyle name="Comma" xfId="1" builtinId="3"/>
    <cellStyle name="Comma 2" xf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tabSelected="1" workbookViewId="0">
      <selection activeCell="B5" sqref="B5"/>
    </sheetView>
  </sheetViews>
  <sheetFormatPr defaultRowHeight="12.75" x14ac:dyDescent="0.2"/>
  <cols>
    <col min="1" max="1" width="7.1640625" style="14" customWidth="1"/>
    <col min="2" max="2" width="39.6640625" style="14" customWidth="1"/>
    <col min="3" max="3" width="21.6640625" style="14" customWidth="1"/>
    <col min="4" max="4" width="14.83203125" style="14" customWidth="1"/>
    <col min="5" max="5" width="13.33203125" style="14" customWidth="1"/>
    <col min="6" max="6" width="14.33203125" style="14" customWidth="1"/>
    <col min="7" max="7" width="12.33203125" style="14" customWidth="1"/>
    <col min="8" max="8" width="17.5" style="40" customWidth="1"/>
    <col min="9" max="9" width="2.6640625" style="14" customWidth="1"/>
    <col min="10" max="10" width="23.83203125" style="40" bestFit="1" customWidth="1"/>
    <col min="11" max="11" width="14.1640625" style="41" customWidth="1"/>
    <col min="12" max="12" width="14.6640625" style="14" bestFit="1" customWidth="1"/>
    <col min="13" max="13" width="12.83203125" style="14" bestFit="1" customWidth="1"/>
    <col min="14" max="15" width="9.33203125" style="14"/>
    <col min="16" max="16" width="10.5" style="14" bestFit="1" customWidth="1"/>
    <col min="17" max="17" width="9.33203125" style="14"/>
    <col min="18" max="18" width="10.5" style="14" bestFit="1" customWidth="1"/>
    <col min="19" max="16384" width="9.33203125" style="14"/>
  </cols>
  <sheetData>
    <row r="1" spans="1:8" ht="12.75" customHeight="1" x14ac:dyDescent="0.2">
      <c r="A1" s="89" t="s">
        <v>71</v>
      </c>
      <c r="B1" s="89"/>
      <c r="C1" s="10"/>
      <c r="D1" s="10"/>
      <c r="E1" s="10"/>
      <c r="F1" s="10" t="s">
        <v>53</v>
      </c>
      <c r="G1" s="10"/>
      <c r="H1" s="39"/>
    </row>
    <row r="2" spans="1:8" ht="12.75" customHeight="1" x14ac:dyDescent="0.2">
      <c r="A2" s="89" t="s">
        <v>72</v>
      </c>
      <c r="B2" s="89"/>
      <c r="C2" s="10"/>
      <c r="D2" s="10"/>
      <c r="E2" s="10"/>
      <c r="F2" s="10" t="s">
        <v>54</v>
      </c>
      <c r="G2" s="10"/>
      <c r="H2" s="39"/>
    </row>
    <row r="3" spans="1:8" ht="11.1" customHeight="1" x14ac:dyDescent="0.2">
      <c r="A3" s="89" t="s">
        <v>73</v>
      </c>
      <c r="B3" s="89"/>
      <c r="C3" s="10"/>
      <c r="D3" s="10"/>
      <c r="E3" s="42"/>
      <c r="F3" s="10" t="s">
        <v>52</v>
      </c>
      <c r="G3" s="10"/>
      <c r="H3" s="39"/>
    </row>
    <row r="4" spans="1:8" ht="11.1" customHeight="1" x14ac:dyDescent="0.2">
      <c r="A4" s="10"/>
      <c r="B4" s="10"/>
      <c r="C4" s="10"/>
      <c r="D4" s="10"/>
      <c r="E4" s="10"/>
      <c r="F4" s="10"/>
      <c r="G4" s="10"/>
      <c r="H4" s="39"/>
    </row>
    <row r="5" spans="1:8" ht="12.95" customHeight="1" x14ac:dyDescent="0.2">
      <c r="A5" s="10" t="s">
        <v>16</v>
      </c>
      <c r="B5" s="10"/>
      <c r="C5" s="10"/>
      <c r="D5" s="10"/>
      <c r="E5" s="10"/>
      <c r="F5" s="10"/>
      <c r="G5" s="10"/>
      <c r="H5" s="39"/>
    </row>
    <row r="6" spans="1:8" ht="12.95" customHeight="1" x14ac:dyDescent="0.2">
      <c r="A6" s="10"/>
      <c r="B6" s="10"/>
      <c r="C6" s="10"/>
      <c r="D6" s="10"/>
      <c r="E6" s="10"/>
      <c r="F6" s="10"/>
      <c r="G6" s="10"/>
      <c r="H6" s="39"/>
    </row>
    <row r="7" spans="1:8" ht="13.5" customHeight="1" x14ac:dyDescent="0.2">
      <c r="A7" s="89" t="s">
        <v>64</v>
      </c>
      <c r="B7" s="89"/>
      <c r="C7" s="89"/>
      <c r="D7" s="89"/>
      <c r="E7" s="89"/>
      <c r="F7" s="89" t="s">
        <v>68</v>
      </c>
      <c r="G7" s="89"/>
      <c r="H7" s="89"/>
    </row>
    <row r="8" spans="1:8" ht="14.25" customHeight="1" x14ac:dyDescent="0.2">
      <c r="A8" s="10"/>
      <c r="B8" s="10"/>
      <c r="C8" s="10"/>
      <c r="D8" s="10"/>
      <c r="E8" s="10"/>
      <c r="F8" s="89" t="s">
        <v>94</v>
      </c>
      <c r="G8" s="89"/>
      <c r="H8" s="89"/>
    </row>
    <row r="9" spans="1:8" ht="11.1" customHeight="1" x14ac:dyDescent="0.2">
      <c r="A9" s="90" t="s">
        <v>55</v>
      </c>
      <c r="B9" s="90"/>
      <c r="C9" s="90"/>
      <c r="D9" s="90"/>
      <c r="E9" s="90"/>
      <c r="F9" s="11"/>
      <c r="G9" s="11"/>
      <c r="H9" s="43"/>
    </row>
    <row r="10" spans="1:8" ht="15" customHeight="1" x14ac:dyDescent="0.2">
      <c r="A10" s="90" t="s">
        <v>74</v>
      </c>
      <c r="B10" s="90"/>
      <c r="C10" s="90"/>
      <c r="D10" s="90"/>
      <c r="E10" s="90"/>
      <c r="F10" s="11"/>
      <c r="G10" s="11"/>
      <c r="H10" s="43"/>
    </row>
    <row r="11" spans="1:8" ht="11.25" customHeight="1" x14ac:dyDescent="0.2">
      <c r="A11" s="91" t="s">
        <v>75</v>
      </c>
      <c r="B11" s="93" t="s">
        <v>76</v>
      </c>
      <c r="C11" s="93" t="s">
        <v>65</v>
      </c>
      <c r="D11" s="95" t="s">
        <v>77</v>
      </c>
      <c r="E11" s="97" t="s">
        <v>78</v>
      </c>
      <c r="F11" s="87"/>
      <c r="G11" s="87"/>
      <c r="H11" s="88"/>
    </row>
    <row r="12" spans="1:8" ht="72" customHeight="1" x14ac:dyDescent="0.2">
      <c r="A12" s="92"/>
      <c r="B12" s="94"/>
      <c r="C12" s="94"/>
      <c r="D12" s="96"/>
      <c r="E12" s="44" t="s">
        <v>79</v>
      </c>
      <c r="F12" s="45" t="s">
        <v>80</v>
      </c>
      <c r="G12" s="45" t="s">
        <v>81</v>
      </c>
      <c r="H12" s="46" t="s">
        <v>82</v>
      </c>
    </row>
    <row r="13" spans="1:8" ht="12" customHeight="1" x14ac:dyDescent="0.2">
      <c r="A13" s="47">
        <v>100</v>
      </c>
      <c r="B13" s="48" t="s">
        <v>83</v>
      </c>
      <c r="C13" s="49">
        <v>284</v>
      </c>
      <c r="D13" s="50">
        <v>285</v>
      </c>
      <c r="E13" s="51">
        <v>151915</v>
      </c>
      <c r="F13" s="52">
        <v>0</v>
      </c>
      <c r="G13" s="52">
        <v>0</v>
      </c>
      <c r="H13" s="53">
        <f>SUM(E13:G13)</f>
        <v>151915</v>
      </c>
    </row>
    <row r="14" spans="1:8" ht="12" customHeight="1" x14ac:dyDescent="0.2">
      <c r="A14" s="47">
        <v>200</v>
      </c>
      <c r="B14" s="48" t="s">
        <v>84</v>
      </c>
      <c r="C14" s="49">
        <v>833</v>
      </c>
      <c r="D14" s="50">
        <v>850</v>
      </c>
      <c r="E14" s="79">
        <f>432306+1699+5233</f>
        <v>439238</v>
      </c>
      <c r="F14" s="78">
        <f>4657-147+205</f>
        <v>4715</v>
      </c>
      <c r="G14" s="78">
        <f>14072+110+1047</f>
        <v>15229</v>
      </c>
      <c r="H14" s="77">
        <f t="shared" ref="H14:H17" si="0">SUM(E14:G14)</f>
        <v>459182</v>
      </c>
    </row>
    <row r="15" spans="1:8" ht="12" customHeight="1" x14ac:dyDescent="0.2">
      <c r="A15" s="47">
        <v>300</v>
      </c>
      <c r="B15" s="48" t="s">
        <v>85</v>
      </c>
      <c r="C15" s="49">
        <v>1962</v>
      </c>
      <c r="D15" s="50">
        <v>1996</v>
      </c>
      <c r="E15" s="51">
        <v>971586</v>
      </c>
      <c r="F15" s="52">
        <v>198655</v>
      </c>
      <c r="G15" s="52">
        <v>168607</v>
      </c>
      <c r="H15" s="53">
        <f t="shared" si="0"/>
        <v>1338848</v>
      </c>
    </row>
    <row r="16" spans="1:8" ht="12" customHeight="1" x14ac:dyDescent="0.2">
      <c r="A16" s="47">
        <v>400</v>
      </c>
      <c r="B16" s="48" t="s">
        <v>86</v>
      </c>
      <c r="C16" s="49">
        <v>1014</v>
      </c>
      <c r="D16" s="50">
        <v>1067</v>
      </c>
      <c r="E16" s="79">
        <f>354639+9256+7760+10076+10834</f>
        <v>392565</v>
      </c>
      <c r="F16" s="78">
        <f>84453-212+663+178+649+45</f>
        <v>85776</v>
      </c>
      <c r="G16" s="78">
        <f>52410+594+400+8+48+294+640+8+944+504+748+776+80</f>
        <v>57454</v>
      </c>
      <c r="H16" s="77">
        <f t="shared" si="0"/>
        <v>535795</v>
      </c>
    </row>
    <row r="17" spans="1:18" ht="12" customHeight="1" x14ac:dyDescent="0.2">
      <c r="A17" s="54">
        <v>500</v>
      </c>
      <c r="B17" s="55" t="s">
        <v>87</v>
      </c>
      <c r="C17" s="56">
        <v>378</v>
      </c>
      <c r="D17" s="57">
        <v>366</v>
      </c>
      <c r="E17" s="58">
        <v>182160</v>
      </c>
      <c r="F17" s="59">
        <v>18295</v>
      </c>
      <c r="G17" s="52">
        <v>31007</v>
      </c>
      <c r="H17" s="53">
        <f t="shared" si="0"/>
        <v>231462</v>
      </c>
    </row>
    <row r="18" spans="1:18" ht="12" customHeight="1" x14ac:dyDescent="0.2">
      <c r="A18" s="60">
        <v>550</v>
      </c>
      <c r="B18" s="61" t="s">
        <v>88</v>
      </c>
      <c r="C18" s="62">
        <f>SUM(C13:C17)</f>
        <v>4471</v>
      </c>
      <c r="D18" s="63">
        <f t="shared" ref="D18:E18" si="1">SUM(D13:D17)</f>
        <v>4564</v>
      </c>
      <c r="E18" s="81">
        <f t="shared" si="1"/>
        <v>2137464</v>
      </c>
      <c r="F18" s="81">
        <f>SUM(F13:F17)</f>
        <v>307441</v>
      </c>
      <c r="G18" s="81">
        <f>SUM(G13:G17)</f>
        <v>272297</v>
      </c>
      <c r="H18" s="80">
        <f>SUM(H13:H17)</f>
        <v>2717202</v>
      </c>
    </row>
    <row r="19" spans="1:18" ht="12" customHeight="1" x14ac:dyDescent="0.2">
      <c r="A19" s="64"/>
      <c r="B19" s="65"/>
      <c r="C19" s="65"/>
      <c r="D19" s="65"/>
      <c r="E19" s="65"/>
      <c r="F19" s="65"/>
      <c r="G19" s="65"/>
      <c r="H19" s="66"/>
    </row>
    <row r="20" spans="1:18" ht="12" customHeight="1" x14ac:dyDescent="0.2">
      <c r="A20" s="82"/>
      <c r="B20" s="84"/>
      <c r="C20" s="86" t="s">
        <v>31</v>
      </c>
      <c r="D20" s="87"/>
      <c r="E20" s="87"/>
      <c r="F20" s="88"/>
      <c r="G20" s="11"/>
      <c r="H20" s="43"/>
    </row>
    <row r="21" spans="1:18" ht="59.1" customHeight="1" x14ac:dyDescent="0.2">
      <c r="A21" s="83"/>
      <c r="B21" s="85"/>
      <c r="C21" s="9" t="s">
        <v>66</v>
      </c>
      <c r="D21" s="67" t="s">
        <v>89</v>
      </c>
      <c r="E21" s="67" t="s">
        <v>90</v>
      </c>
      <c r="F21" s="68" t="s">
        <v>91</v>
      </c>
      <c r="G21" s="11"/>
      <c r="H21" s="43"/>
    </row>
    <row r="22" spans="1:18" ht="12" customHeight="1" x14ac:dyDescent="0.2">
      <c r="A22" s="69">
        <v>100</v>
      </c>
      <c r="B22" s="70" t="s">
        <v>83</v>
      </c>
      <c r="C22" s="71">
        <v>18955</v>
      </c>
      <c r="D22" s="72">
        <v>0</v>
      </c>
      <c r="E22" s="72">
        <v>0</v>
      </c>
      <c r="F22" s="72">
        <f>SUM(C22:E22)</f>
        <v>18955</v>
      </c>
      <c r="G22" s="40" t="s">
        <v>70</v>
      </c>
      <c r="H22" s="43"/>
    </row>
    <row r="23" spans="1:18" ht="12" customHeight="1" x14ac:dyDescent="0.2">
      <c r="A23" s="47">
        <v>200</v>
      </c>
      <c r="B23" s="48" t="s">
        <v>84</v>
      </c>
      <c r="C23" s="52">
        <f>28105-22</f>
        <v>28083</v>
      </c>
      <c r="D23" s="73">
        <f>244-1</f>
        <v>243</v>
      </c>
      <c r="E23" s="73">
        <f>468-4</f>
        <v>464</v>
      </c>
      <c r="F23" s="72">
        <f>SUM(C23:E23)</f>
        <v>28790</v>
      </c>
      <c r="G23" s="40" t="s">
        <v>70</v>
      </c>
      <c r="H23" s="43"/>
      <c r="P23" s="74"/>
      <c r="R23" s="74"/>
    </row>
    <row r="24" spans="1:18" ht="12" customHeight="1" x14ac:dyDescent="0.2">
      <c r="A24" s="47">
        <v>300</v>
      </c>
      <c r="B24" s="48" t="s">
        <v>85</v>
      </c>
      <c r="C24" s="52">
        <f>32735-1178</f>
        <v>31557</v>
      </c>
      <c r="D24" s="73">
        <f>9231-223</f>
        <v>9008</v>
      </c>
      <c r="E24" s="73">
        <f>5098-171</f>
        <v>4927</v>
      </c>
      <c r="F24" s="72">
        <f>SUM(C24:E24)</f>
        <v>45492</v>
      </c>
      <c r="G24" s="40" t="s">
        <v>70</v>
      </c>
      <c r="H24" s="43"/>
      <c r="P24" s="74"/>
      <c r="R24" s="74"/>
    </row>
    <row r="25" spans="1:18" ht="12" customHeight="1" x14ac:dyDescent="0.2">
      <c r="A25" s="47">
        <v>400</v>
      </c>
      <c r="B25" s="48" t="s">
        <v>86</v>
      </c>
      <c r="C25" s="52">
        <f>17713-775</f>
        <v>16938</v>
      </c>
      <c r="D25" s="73">
        <f>4684-127</f>
        <v>4557</v>
      </c>
      <c r="E25" s="73">
        <f>2165-100</f>
        <v>2065</v>
      </c>
      <c r="F25" s="72">
        <f>SUM(C25:E25)</f>
        <v>23560</v>
      </c>
      <c r="G25" s="40" t="s">
        <v>70</v>
      </c>
      <c r="H25" s="43"/>
      <c r="P25" s="74"/>
      <c r="R25" s="74"/>
    </row>
    <row r="26" spans="1:18" ht="12" customHeight="1" x14ac:dyDescent="0.2">
      <c r="A26" s="47">
        <v>500</v>
      </c>
      <c r="B26" s="48" t="s">
        <v>87</v>
      </c>
      <c r="C26" s="52">
        <f>7688-191</f>
        <v>7497</v>
      </c>
      <c r="D26" s="73">
        <f>1063-30</f>
        <v>1033</v>
      </c>
      <c r="E26" s="73">
        <f>1282-43</f>
        <v>1239</v>
      </c>
      <c r="F26" s="72">
        <f>SUM(C26:E26)</f>
        <v>9769</v>
      </c>
      <c r="G26" s="40" t="s">
        <v>70</v>
      </c>
      <c r="H26" s="43"/>
      <c r="P26" s="74"/>
      <c r="R26" s="74"/>
    </row>
    <row r="27" spans="1:18" ht="12" customHeight="1" x14ac:dyDescent="0.2">
      <c r="A27" s="47">
        <v>550</v>
      </c>
      <c r="B27" s="48" t="s">
        <v>88</v>
      </c>
      <c r="C27" s="62">
        <f>SUM(C22:C26)</f>
        <v>103030</v>
      </c>
      <c r="D27" s="63">
        <f>SUM(D22:D26)</f>
        <v>14841</v>
      </c>
      <c r="E27" s="63">
        <f>SUM(E22:E26)</f>
        <v>8695</v>
      </c>
      <c r="F27" s="73">
        <f>SUM(F22:F26)</f>
        <v>126566</v>
      </c>
      <c r="G27" s="40" t="s">
        <v>70</v>
      </c>
      <c r="H27" s="43"/>
    </row>
    <row r="28" spans="1:18" x14ac:dyDescent="0.2">
      <c r="A28" s="11" t="s">
        <v>92</v>
      </c>
      <c r="B28" s="11"/>
      <c r="C28" s="11"/>
      <c r="D28" s="11"/>
      <c r="E28" s="11"/>
      <c r="F28" s="11"/>
      <c r="G28" s="11"/>
      <c r="H28" s="43"/>
    </row>
    <row r="29" spans="1:18" x14ac:dyDescent="0.2">
      <c r="A29" s="11" t="s">
        <v>93</v>
      </c>
      <c r="B29" s="11"/>
      <c r="C29" s="11"/>
      <c r="D29" s="11"/>
      <c r="E29" s="11"/>
      <c r="F29" s="11"/>
      <c r="G29" s="11"/>
      <c r="H29" s="43"/>
    </row>
    <row r="30" spans="1:18" x14ac:dyDescent="0.2">
      <c r="A30" s="11"/>
      <c r="B30" s="11"/>
      <c r="C30" s="11"/>
      <c r="D30" s="11"/>
      <c r="E30" s="11"/>
      <c r="F30" s="11"/>
      <c r="G30" s="11"/>
      <c r="H30" s="43"/>
    </row>
  </sheetData>
  <sortState ref="A33:M163">
    <sortCondition ref="A33:A163"/>
    <sortCondition ref="H33:H163"/>
    <sortCondition ref="J33:J163"/>
  </sortState>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8"/>
  <sheetViews>
    <sheetView workbookViewId="0">
      <selection activeCell="A3" sqref="A3:B3"/>
    </sheetView>
  </sheetViews>
  <sheetFormatPr defaultRowHeight="12.75" x14ac:dyDescent="0.2"/>
  <cols>
    <col min="1" max="1" width="6.6640625" style="14" customWidth="1"/>
    <col min="2" max="2" width="35.5" style="14" customWidth="1"/>
    <col min="3" max="3" width="16.5" style="14" customWidth="1"/>
    <col min="4" max="4" width="15.6640625" style="14" customWidth="1"/>
    <col min="5" max="5" width="13.5" style="14" customWidth="1"/>
    <col min="6" max="6" width="14.33203125" style="14" customWidth="1"/>
    <col min="7" max="7" width="13" style="14" customWidth="1"/>
    <col min="8" max="8" width="17.83203125" style="14" customWidth="1"/>
    <col min="9" max="9" width="20.83203125" style="14" customWidth="1"/>
    <col min="10" max="16384" width="9.33203125" style="14"/>
  </cols>
  <sheetData>
    <row r="1" spans="1:9" x14ac:dyDescent="0.2">
      <c r="A1" s="108" t="s">
        <v>13</v>
      </c>
      <c r="B1" s="108"/>
      <c r="C1" s="12"/>
      <c r="D1" s="12"/>
      <c r="E1" s="12"/>
      <c r="F1" s="106" t="s">
        <v>50</v>
      </c>
      <c r="G1" s="106"/>
      <c r="H1" s="106"/>
      <c r="I1" s="106"/>
    </row>
    <row r="2" spans="1:9" x14ac:dyDescent="0.2">
      <c r="A2" s="108" t="s">
        <v>14</v>
      </c>
      <c r="B2" s="108"/>
      <c r="C2" s="12"/>
      <c r="D2" s="12"/>
      <c r="E2" s="12"/>
      <c r="F2" s="106" t="s">
        <v>51</v>
      </c>
      <c r="G2" s="106"/>
      <c r="H2" s="106"/>
      <c r="I2" s="106"/>
    </row>
    <row r="3" spans="1:9" x14ac:dyDescent="0.2">
      <c r="A3" s="108" t="s">
        <v>15</v>
      </c>
      <c r="B3" s="108"/>
      <c r="C3" s="12"/>
      <c r="D3" s="12"/>
      <c r="E3" s="12"/>
      <c r="F3" s="106" t="s">
        <v>52</v>
      </c>
      <c r="G3" s="106"/>
      <c r="H3" s="106"/>
      <c r="I3" s="106"/>
    </row>
    <row r="4" spans="1:9" x14ac:dyDescent="0.2">
      <c r="A4" s="12"/>
      <c r="B4" s="12"/>
      <c r="C4" s="12"/>
      <c r="D4" s="12"/>
      <c r="E4" s="12"/>
      <c r="F4" s="12"/>
      <c r="G4" s="12"/>
      <c r="H4" s="12"/>
      <c r="I4" s="12"/>
    </row>
    <row r="5" spans="1:9" x14ac:dyDescent="0.2">
      <c r="A5" s="108" t="s">
        <v>16</v>
      </c>
      <c r="B5" s="108"/>
      <c r="C5" s="108"/>
      <c r="D5" s="108"/>
      <c r="E5" s="12"/>
      <c r="F5" s="108" t="s">
        <v>67</v>
      </c>
      <c r="G5" s="108"/>
      <c r="H5" s="108"/>
      <c r="I5" s="108"/>
    </row>
    <row r="6" spans="1:9" x14ac:dyDescent="0.2">
      <c r="A6" s="12"/>
      <c r="B6" s="12"/>
      <c r="C6" s="12"/>
      <c r="D6" s="12"/>
      <c r="E6" s="12"/>
      <c r="F6" s="89" t="s">
        <v>95</v>
      </c>
      <c r="G6" s="89"/>
      <c r="H6" s="89"/>
      <c r="I6" s="13"/>
    </row>
    <row r="7" spans="1:9" x14ac:dyDescent="0.2">
      <c r="A7" s="106" t="s">
        <v>63</v>
      </c>
      <c r="B7" s="106"/>
      <c r="C7" s="106"/>
      <c r="D7" s="106"/>
      <c r="E7" s="106"/>
      <c r="F7" s="89"/>
      <c r="G7" s="89"/>
      <c r="H7" s="89"/>
      <c r="I7" s="12"/>
    </row>
    <row r="8" spans="1:9" x14ac:dyDescent="0.2">
      <c r="A8" s="15"/>
      <c r="B8" s="16"/>
      <c r="C8" s="15"/>
      <c r="D8" s="17"/>
      <c r="E8" s="107" t="s">
        <v>30</v>
      </c>
      <c r="F8" s="104"/>
      <c r="G8" s="104"/>
      <c r="H8" s="104"/>
      <c r="I8" s="105"/>
    </row>
    <row r="9" spans="1:9" ht="79.5" customHeight="1" x14ac:dyDescent="0.2">
      <c r="A9" s="18" t="s">
        <v>17</v>
      </c>
      <c r="B9" s="19" t="s">
        <v>35</v>
      </c>
      <c r="C9" s="19" t="s">
        <v>36</v>
      </c>
      <c r="D9" s="19" t="s">
        <v>37</v>
      </c>
      <c r="E9" s="19" t="s">
        <v>38</v>
      </c>
      <c r="F9" s="20" t="s">
        <v>39</v>
      </c>
      <c r="G9" s="20" t="s">
        <v>40</v>
      </c>
      <c r="H9" s="20" t="s">
        <v>41</v>
      </c>
      <c r="I9" s="20" t="s">
        <v>42</v>
      </c>
    </row>
    <row r="10" spans="1:9" x14ac:dyDescent="0.2">
      <c r="A10" s="21">
        <v>600</v>
      </c>
      <c r="B10" s="22" t="s">
        <v>19</v>
      </c>
      <c r="C10" s="23">
        <v>2516</v>
      </c>
      <c r="D10" s="23">
        <v>2722</v>
      </c>
      <c r="E10" s="23">
        <v>1259507</v>
      </c>
      <c r="F10" s="23">
        <v>1259507</v>
      </c>
      <c r="G10" s="23">
        <v>139042</v>
      </c>
      <c r="H10" s="23">
        <v>344636</v>
      </c>
      <c r="I10" s="23">
        <f>SUM(F10:H10)</f>
        <v>1743185</v>
      </c>
    </row>
    <row r="11" spans="1:9" x14ac:dyDescent="0.2">
      <c r="A11" s="21">
        <v>700</v>
      </c>
      <c r="B11" s="22" t="s">
        <v>20</v>
      </c>
      <c r="C11" s="23">
        <v>6988</v>
      </c>
      <c r="D11" s="23">
        <v>7286</v>
      </c>
      <c r="E11" s="76">
        <f>+E10+'Form A'!E18</f>
        <v>3396971</v>
      </c>
      <c r="F11" s="76">
        <f>+F10+'Form A'!E18</f>
        <v>3396971</v>
      </c>
      <c r="G11" s="76">
        <f>+G10+'Form A'!F18</f>
        <v>446483</v>
      </c>
      <c r="H11" s="76">
        <f>+H10+'Form A'!G18</f>
        <v>616933</v>
      </c>
      <c r="I11" s="76">
        <f>+I10+'Form A'!H18</f>
        <v>4460387</v>
      </c>
    </row>
    <row r="12" spans="1:9" ht="42" customHeight="1" x14ac:dyDescent="0.2">
      <c r="A12" s="102"/>
      <c r="B12" s="103"/>
      <c r="C12" s="104"/>
      <c r="D12" s="105"/>
      <c r="E12" s="24" t="s">
        <v>21</v>
      </c>
      <c r="F12" s="24" t="s">
        <v>22</v>
      </c>
      <c r="G12" s="24" t="s">
        <v>23</v>
      </c>
      <c r="H12" s="24" t="s">
        <v>24</v>
      </c>
      <c r="I12" s="25" t="s">
        <v>25</v>
      </c>
    </row>
    <row r="13" spans="1:9" ht="13.5" customHeight="1" x14ac:dyDescent="0.2">
      <c r="A13" s="26"/>
      <c r="B13" s="27"/>
      <c r="C13" s="98" t="s">
        <v>31</v>
      </c>
      <c r="D13" s="98"/>
      <c r="E13" s="98"/>
      <c r="F13" s="99"/>
      <c r="G13" s="100" t="s">
        <v>32</v>
      </c>
      <c r="H13" s="98"/>
      <c r="I13" s="28"/>
    </row>
    <row r="14" spans="1:9" ht="73.5" customHeight="1" x14ac:dyDescent="0.2">
      <c r="A14" s="18" t="s">
        <v>17</v>
      </c>
      <c r="B14" s="18" t="s">
        <v>18</v>
      </c>
      <c r="C14" s="20" t="s">
        <v>43</v>
      </c>
      <c r="D14" s="20" t="s">
        <v>44</v>
      </c>
      <c r="E14" s="20" t="s">
        <v>45</v>
      </c>
      <c r="F14" s="20" t="s">
        <v>46</v>
      </c>
      <c r="G14" s="20" t="s">
        <v>47</v>
      </c>
      <c r="H14" s="20" t="s">
        <v>48</v>
      </c>
      <c r="I14" s="19" t="s">
        <v>49</v>
      </c>
    </row>
    <row r="15" spans="1:9" x14ac:dyDescent="0.2">
      <c r="A15" s="21">
        <v>600</v>
      </c>
      <c r="B15" s="22" t="s">
        <v>19</v>
      </c>
      <c r="C15" s="29">
        <v>53446</v>
      </c>
      <c r="D15" s="29">
        <v>9142</v>
      </c>
      <c r="E15" s="29">
        <v>17743</v>
      </c>
      <c r="F15" s="30">
        <f>SUM(C15:E15)</f>
        <v>80331</v>
      </c>
      <c r="G15" s="23">
        <v>11651265</v>
      </c>
      <c r="H15" s="23"/>
      <c r="I15" s="23">
        <v>174706</v>
      </c>
    </row>
    <row r="16" spans="1:9" x14ac:dyDescent="0.2">
      <c r="A16" s="21">
        <v>700</v>
      </c>
      <c r="B16" s="22" t="s">
        <v>20</v>
      </c>
      <c r="C16" s="31">
        <f>+C15+'Form A'!C27</f>
        <v>156476</v>
      </c>
      <c r="D16" s="32">
        <f>+D15+'Form A'!D27</f>
        <v>23983</v>
      </c>
      <c r="E16" s="32">
        <f>+E15+'Form A'!E27</f>
        <v>26438</v>
      </c>
      <c r="F16" s="33">
        <f>SUM(C16:E16)</f>
        <v>206897</v>
      </c>
      <c r="G16" s="23">
        <v>11651265</v>
      </c>
      <c r="H16" s="23"/>
      <c r="I16" s="23">
        <v>174706</v>
      </c>
    </row>
    <row r="17" spans="1:9" ht="38.25" customHeight="1" x14ac:dyDescent="0.2">
      <c r="A17" s="22"/>
      <c r="B17" s="22"/>
      <c r="C17" s="24" t="s">
        <v>26</v>
      </c>
      <c r="D17" s="24" t="s">
        <v>27</v>
      </c>
      <c r="E17" s="24" t="s">
        <v>28</v>
      </c>
      <c r="F17" s="24" t="s">
        <v>29</v>
      </c>
      <c r="G17" s="34"/>
      <c r="H17" s="34"/>
      <c r="I17" s="34"/>
    </row>
    <row r="18" spans="1:9" x14ac:dyDescent="0.2">
      <c r="A18" s="101" t="s">
        <v>33</v>
      </c>
      <c r="B18" s="101"/>
      <c r="C18" s="101"/>
      <c r="D18" s="101"/>
      <c r="E18" s="101"/>
      <c r="F18" s="101"/>
      <c r="G18" s="101"/>
      <c r="H18" s="101"/>
      <c r="I18" s="34"/>
    </row>
    <row r="19" spans="1:9" x14ac:dyDescent="0.2">
      <c r="A19" s="101" t="s">
        <v>34</v>
      </c>
      <c r="B19" s="101"/>
      <c r="C19" s="101"/>
      <c r="D19" s="101"/>
      <c r="E19" s="101"/>
      <c r="F19" s="101"/>
      <c r="G19" s="101"/>
      <c r="H19" s="101"/>
      <c r="I19" s="34"/>
    </row>
    <row r="20" spans="1:9" x14ac:dyDescent="0.2">
      <c r="A20" s="34"/>
      <c r="B20" s="34"/>
      <c r="C20" s="34"/>
      <c r="D20" s="34"/>
      <c r="E20" s="34"/>
      <c r="F20" s="34"/>
      <c r="G20" s="34"/>
      <c r="H20" s="34"/>
      <c r="I20" s="34"/>
    </row>
    <row r="21" spans="1:9" x14ac:dyDescent="0.2">
      <c r="A21" s="35"/>
      <c r="B21" s="35"/>
      <c r="C21" s="35"/>
      <c r="D21" s="35"/>
      <c r="E21" s="75"/>
      <c r="F21" s="35"/>
      <c r="G21" s="35"/>
      <c r="H21" s="35"/>
      <c r="I21" s="35"/>
    </row>
    <row r="22" spans="1:9" x14ac:dyDescent="0.2">
      <c r="A22" s="36"/>
    </row>
    <row r="25" spans="1:9" x14ac:dyDescent="0.2">
      <c r="A25" s="36"/>
    </row>
    <row r="26" spans="1:9" x14ac:dyDescent="0.2">
      <c r="A26" s="37"/>
    </row>
    <row r="27" spans="1:9" x14ac:dyDescent="0.2">
      <c r="A27" s="37"/>
    </row>
    <row r="28" spans="1:9" x14ac:dyDescent="0.2">
      <c r="A28" s="36"/>
    </row>
    <row r="31" spans="1:9" x14ac:dyDescent="0.2">
      <c r="A31" s="36"/>
    </row>
    <row r="32" spans="1:9" x14ac:dyDescent="0.2">
      <c r="A32" s="37"/>
    </row>
    <row r="33" spans="1:1" x14ac:dyDescent="0.2">
      <c r="A33" s="37"/>
    </row>
    <row r="34" spans="1:1" x14ac:dyDescent="0.2">
      <c r="A34" s="36"/>
    </row>
    <row r="37" spans="1:1" x14ac:dyDescent="0.2">
      <c r="A37" s="36"/>
    </row>
    <row r="38" spans="1:1" x14ac:dyDescent="0.2">
      <c r="A38" s="37"/>
    </row>
    <row r="39" spans="1:1" x14ac:dyDescent="0.2">
      <c r="A39" s="37"/>
    </row>
    <row r="40" spans="1:1" x14ac:dyDescent="0.2">
      <c r="A40" s="36"/>
    </row>
    <row r="43" spans="1:1" x14ac:dyDescent="0.2">
      <c r="A43" s="36"/>
    </row>
    <row r="46" spans="1:1" x14ac:dyDescent="0.2">
      <c r="A46" s="37"/>
    </row>
    <row r="47" spans="1:1" x14ac:dyDescent="0.2">
      <c r="A47" s="37"/>
    </row>
    <row r="48" spans="1:1" x14ac:dyDescent="0.2">
      <c r="A48" s="37"/>
    </row>
    <row r="49" spans="1:1" x14ac:dyDescent="0.2">
      <c r="A49" s="37"/>
    </row>
    <row r="50" spans="1:1" x14ac:dyDescent="0.2">
      <c r="A50" s="37"/>
    </row>
    <row r="51" spans="1:1" x14ac:dyDescent="0.2">
      <c r="A51" s="37"/>
    </row>
    <row r="52" spans="1:1" x14ac:dyDescent="0.2">
      <c r="A52" s="37"/>
    </row>
    <row r="53" spans="1:1" x14ac:dyDescent="0.2">
      <c r="A53" s="37"/>
    </row>
    <row r="54" spans="1:1" x14ac:dyDescent="0.2">
      <c r="A54" s="37"/>
    </row>
    <row r="55" spans="1:1" x14ac:dyDescent="0.2">
      <c r="A55" s="37"/>
    </row>
    <row r="60" spans="1:1" x14ac:dyDescent="0.2">
      <c r="A60" s="37"/>
    </row>
    <row r="61" spans="1:1" x14ac:dyDescent="0.2">
      <c r="A61" s="37"/>
    </row>
    <row r="62" spans="1:1" x14ac:dyDescent="0.2">
      <c r="A62" s="38"/>
    </row>
    <row r="63" spans="1:1" x14ac:dyDescent="0.2">
      <c r="A63" s="37"/>
    </row>
    <row r="64" spans="1:1" x14ac:dyDescent="0.2">
      <c r="A64" s="37"/>
    </row>
    <row r="65" spans="1:1" x14ac:dyDescent="0.2">
      <c r="A65" s="38"/>
    </row>
    <row r="67" spans="1:1" x14ac:dyDescent="0.2">
      <c r="A67" s="37"/>
    </row>
    <row r="68" spans="1:1" x14ac:dyDescent="0.2">
      <c r="A68" s="37"/>
    </row>
    <row r="69" spans="1:1" x14ac:dyDescent="0.2">
      <c r="A69" s="37"/>
    </row>
    <row r="70" spans="1:1" x14ac:dyDescent="0.2">
      <c r="A70" s="38"/>
    </row>
    <row r="71" spans="1:1" x14ac:dyDescent="0.2">
      <c r="A71" s="37"/>
    </row>
    <row r="72" spans="1:1" x14ac:dyDescent="0.2">
      <c r="A72" s="37"/>
    </row>
    <row r="73" spans="1:1" x14ac:dyDescent="0.2">
      <c r="A73" s="38"/>
    </row>
    <row r="74" spans="1:1" x14ac:dyDescent="0.2">
      <c r="A74" s="37"/>
    </row>
    <row r="75" spans="1:1" x14ac:dyDescent="0.2">
      <c r="A75" s="37"/>
    </row>
    <row r="76" spans="1:1" x14ac:dyDescent="0.2">
      <c r="A76" s="38"/>
    </row>
    <row r="81" spans="1:1" x14ac:dyDescent="0.2">
      <c r="A81" s="37"/>
    </row>
    <row r="82" spans="1:1" x14ac:dyDescent="0.2">
      <c r="A82" s="37"/>
    </row>
    <row r="83" spans="1:1" x14ac:dyDescent="0.2">
      <c r="A83" s="37"/>
    </row>
    <row r="84" spans="1:1" x14ac:dyDescent="0.2">
      <c r="A84" s="37"/>
    </row>
    <row r="85" spans="1:1" x14ac:dyDescent="0.2">
      <c r="A85" s="37"/>
    </row>
    <row r="86" spans="1:1" x14ac:dyDescent="0.2">
      <c r="A86" s="37"/>
    </row>
    <row r="87" spans="1:1" x14ac:dyDescent="0.2">
      <c r="A87" s="37"/>
    </row>
    <row r="88" spans="1:1" x14ac:dyDescent="0.2">
      <c r="A88" s="37"/>
    </row>
  </sheetData>
  <mergeCells count="17">
    <mergeCell ref="A7:E7"/>
    <mergeCell ref="E8:I8"/>
    <mergeCell ref="A1:B1"/>
    <mergeCell ref="A2:B2"/>
    <mergeCell ref="A3:B3"/>
    <mergeCell ref="A5:D5"/>
    <mergeCell ref="F5:I5"/>
    <mergeCell ref="F1:I1"/>
    <mergeCell ref="F2:I2"/>
    <mergeCell ref="F3:I3"/>
    <mergeCell ref="F7:H7"/>
    <mergeCell ref="F6:H6"/>
    <mergeCell ref="C13:F13"/>
    <mergeCell ref="G13:H13"/>
    <mergeCell ref="A18:H18"/>
    <mergeCell ref="A19:H19"/>
    <mergeCell ref="A12:D12"/>
  </mergeCells>
  <pageMargins left="0.25" right="0.25" top="0.25" bottom="0.25" header="0.3" footer="0.3"/>
  <pageSetup scale="4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3" sqref="C3"/>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109" t="s">
        <v>60</v>
      </c>
      <c r="B1" s="110"/>
      <c r="C1" s="110"/>
      <c r="D1" s="110"/>
    </row>
    <row r="2" spans="1:4" x14ac:dyDescent="0.2">
      <c r="A2" s="6" t="s">
        <v>56</v>
      </c>
      <c r="B2" s="2" t="s">
        <v>61</v>
      </c>
      <c r="C2" s="2" t="s">
        <v>4</v>
      </c>
      <c r="D2" t="s">
        <v>61</v>
      </c>
    </row>
    <row r="3" spans="1:4" x14ac:dyDescent="0.2">
      <c r="A3" s="2" t="s">
        <v>2</v>
      </c>
      <c r="B3" s="2" t="s">
        <v>57</v>
      </c>
      <c r="C3" s="2" t="s">
        <v>69</v>
      </c>
      <c r="D3" s="7"/>
    </row>
    <row r="4" spans="1:4" x14ac:dyDescent="0.2">
      <c r="A4" s="2" t="s">
        <v>3</v>
      </c>
      <c r="B4" s="2" t="s">
        <v>58</v>
      </c>
      <c r="C4" s="2" t="s">
        <v>59</v>
      </c>
      <c r="D4" s="5"/>
    </row>
    <row r="5" spans="1:4" x14ac:dyDescent="0.2">
      <c r="C5" s="8" t="s">
        <v>62</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0</v>
      </c>
    </row>
    <row r="2" spans="1:1" ht="49.5" customHeight="1" x14ac:dyDescent="0.2">
      <c r="A2" s="3" t="s">
        <v>5</v>
      </c>
    </row>
    <row r="3" spans="1:1" ht="48.75" customHeight="1" x14ac:dyDescent="0.2">
      <c r="A3" s="3" t="s">
        <v>6</v>
      </c>
    </row>
    <row r="4" spans="1:1" ht="34.5" customHeight="1" x14ac:dyDescent="0.2">
      <c r="A4" s="3" t="s">
        <v>7</v>
      </c>
    </row>
    <row r="5" spans="1:1" ht="36" customHeight="1" x14ac:dyDescent="0.2">
      <c r="A5" s="3" t="s">
        <v>8</v>
      </c>
    </row>
    <row r="6" spans="1:1" ht="97.5" customHeight="1" x14ac:dyDescent="0.2">
      <c r="A6" s="3" t="s">
        <v>9</v>
      </c>
    </row>
    <row r="7" spans="1:1" s="1" customFormat="1" x14ac:dyDescent="0.2">
      <c r="A7" s="1" t="s">
        <v>1</v>
      </c>
    </row>
    <row r="8" spans="1:1" x14ac:dyDescent="0.2">
      <c r="A8" s="4" t="s">
        <v>10</v>
      </c>
    </row>
    <row r="9" spans="1:1" ht="25.5" customHeight="1" x14ac:dyDescent="0.2">
      <c r="A9" s="3" t="s">
        <v>11</v>
      </c>
    </row>
    <row r="10" spans="1:1" ht="120.75" customHeight="1" x14ac:dyDescent="0.2">
      <c r="A10" s="3" t="s">
        <v>12</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118358</cp:lastModifiedBy>
  <cp:lastPrinted>2019-06-14T02:05:18Z</cp:lastPrinted>
  <dcterms:created xsi:type="dcterms:W3CDTF">2012-12-18T14:52:04Z</dcterms:created>
  <dcterms:modified xsi:type="dcterms:W3CDTF">2019-06-14T02:05:32Z</dcterms:modified>
</cp:coreProperties>
</file>