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60" windowHeight="11265" activeTab="1"/>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D11" i="2" l="1"/>
  <c r="C11" i="2"/>
  <c r="F11" i="2" l="1"/>
  <c r="G11" i="2"/>
  <c r="C16" i="2"/>
  <c r="G16" i="2" l="1"/>
  <c r="H16" i="2"/>
  <c r="I16" i="2"/>
  <c r="F15" i="2"/>
  <c r="I10" i="2" l="1"/>
  <c r="D27" i="1"/>
  <c r="D16" i="2" s="1"/>
  <c r="E27" i="1"/>
  <c r="E16" i="2" s="1"/>
  <c r="C27" i="1"/>
  <c r="F23" i="1"/>
  <c r="F24" i="1"/>
  <c r="F25" i="1"/>
  <c r="F26" i="1"/>
  <c r="F22" i="1"/>
  <c r="E18" i="1"/>
  <c r="E11" i="2" s="1"/>
  <c r="F18" i="1"/>
  <c r="G18" i="1"/>
  <c r="H11" i="2" s="1"/>
  <c r="D18" i="1"/>
  <c r="H14" i="1"/>
  <c r="H15" i="1"/>
  <c r="H16" i="1"/>
  <c r="H17" i="1"/>
  <c r="H13" i="1"/>
  <c r="C18" i="1"/>
  <c r="F27" i="1" l="1"/>
  <c r="F16" i="2" s="1"/>
  <c r="H18" i="1"/>
  <c r="I11" i="2" s="1"/>
</calcChain>
</file>

<file path=xl/sharedStrings.xml><?xml version="1.0" encoding="utf-8"?>
<sst xmlns="http://schemas.openxmlformats.org/spreadsheetml/2006/main" count="102" uniqueCount="92">
  <si>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</si>
  <si>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</si>
  <si>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</si>
  <si>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</si>
  <si>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</si>
  <si>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</si>
  <si>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</si>
  <si>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</si>
  <si>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</si>
  <si>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</si>
  <si>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</si>
  <si>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</si>
  <si>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</si>
  <si>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</si>
  <si>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</si>
  <si>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</si>
  <si>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</si>
  <si>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</si>
  <si>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</si>
  <si>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</si>
  <si>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</si>
  <si>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</si>
  <si>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</si>
  <si>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</si>
  <si>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</si>
  <si>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</si>
  <si>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</si>
  <si>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</si>
  <si>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</si>
  <si>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</si>
  <si>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</si>
  <si>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</si>
  <si>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</si>
  <si>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</si>
  <si>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</si>
  <si>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</si>
  <si>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</si>
  <si>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</si>
  <si>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</si>
  <si>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</si>
  <si>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</si>
  <si>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</si>
  <si>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</si>
  <si>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</si>
  <si>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</si>
  <si>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</si>
  <si>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</si>
  <si>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</si>
  <si>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</si>
  <si>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</si>
  <si>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</si>
  <si>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</si>
  <si>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</si>
  <si>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</si>
  <si>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</si>
  <si>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</si>
  <si>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</si>
  <si>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</si>
  <si>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</si>
  <si>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</si>
  <si>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</si>
  <si>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</si>
  <si>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</si>
  <si>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</si>
  <si>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</si>
  <si>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</si>
  <si>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</si>
  <si>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</si>
  <si>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</si>
  <si>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</si>
  <si>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</si>
  <si>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</si>
  <si>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</si>
  <si>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</si>
  <si>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</si>
  <si>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</si>
  <si>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</si>
  <si>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</si>
  <si>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</si>
  <si>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</si>
  <si>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r>
      <t xml:space="preserve">                  Miles of line covered by this report    ___</t>
    </r>
    <r>
      <rPr>
        <u/>
        <sz val="8"/>
        <rFont val="Arial"/>
        <family val="2"/>
      </rPr>
      <t>6139</t>
    </r>
    <r>
      <rPr>
        <sz val="8"/>
        <rFont val="Arial"/>
        <family val="34"/>
      </rPr>
      <t xml:space="preserve">______________________________                                                                                                                        </t>
    </r>
  </si>
  <si>
    <r>
      <t xml:space="preserve">Full Name of Reporting Company  </t>
    </r>
    <r>
      <rPr>
        <u/>
        <sz val="8"/>
        <rFont val="Arial"/>
        <family val="2"/>
      </rPr>
      <t>SOO LINE RAILROAD</t>
    </r>
  </si>
  <si>
    <t>Full Name of Reporting Company - SOO LINE RAILROAD</t>
  </si>
  <si>
    <r>
      <t xml:space="preserve">I, the undersigned </t>
    </r>
    <r>
      <rPr>
        <u/>
        <sz val="8"/>
        <rFont val="Arial"/>
        <family val="34"/>
      </rPr>
      <t>  Gigi Castellano  </t>
    </r>
    <r>
      <rPr>
        <sz val="8"/>
        <rFont val="Arial"/>
        <family val="34"/>
      </rPr>
      <t xml:space="preserve"> (Manager, Pay Services - US) of the </t>
    </r>
    <r>
      <rPr>
        <u/>
        <sz val="8"/>
        <rFont val="Arial"/>
        <family val="34"/>
      </rPr>
      <t>  SOO LINE RAILROAD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</si>
  <si>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120 S 6th Street, Ste 700 - Pay Services                                                                                                          date</t>
  </si>
  <si>
    <t>City, State, Zip     Minneapolis, MN  55402                                                                                              Telephone Number</t>
  </si>
  <si>
    <t>Telephone Number     612-851-5646</t>
  </si>
  <si>
    <t>Name  Gigi Castellano                                                                                        Signature</t>
  </si>
  <si>
    <r>
      <t>For Calendar Year __</t>
    </r>
    <r>
      <rPr>
        <u/>
        <sz val="10"/>
        <color rgb="FF000000"/>
        <rFont val="Times New Roman"/>
        <family val="1"/>
      </rPr>
      <t>2014</t>
    </r>
    <r>
      <rPr>
        <sz val="10"/>
        <color rgb="FF000000"/>
        <rFont val="Times New Roman"/>
        <family val="1"/>
      </rPr>
      <t>___________________________</t>
    </r>
  </si>
  <si>
    <r>
      <t>For Calendar Year _____</t>
    </r>
    <r>
      <rPr>
        <u/>
        <sz val="10"/>
        <color rgb="FF000000"/>
        <rFont val="Times New Roman"/>
        <family val="1"/>
      </rPr>
      <t>2014</t>
    </r>
    <r>
      <rPr>
        <sz val="10"/>
        <color rgb="FF000000"/>
        <rFont val="Times New Roman"/>
        <family val="1"/>
      </rPr>
      <t>_________________________________</t>
    </r>
  </si>
  <si>
    <t>For Quarter Ending __SEPTEMBER__________________________</t>
  </si>
  <si>
    <t>For Quarter Ending ______SEPTEMBER______________________________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</si>
</sst>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_);\(###0\)"/>
  </numFmts>
  <fonts count="17" x14ac:knownFonts="1">
    <font>
      <sz val="10"/>
      <color rgb="FF000000"/>
      <name val="Times New Roman"/>
      <charset val="204"/>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8"/>
      <name val="Arial"/>
      <family val="2"/>
    </font>
    <font>
      <u/>
      <sz val="10"/>
      <color rgb="FF000000"/>
      <name val="Times New Roman"/>
      <family val="1"/>
    </font>
    <font>
      <sz val="10"/>
      <color theme="1"/>
      <name val="Times New Roman"/>
      <family val="1"/>
    </font>
    <font>
      <sz val="10"/>
      <color rgb="FF000000"/>
      <name val="Times New Roman"/>
      <charset val="204"/>
    </font>
  </fonts>
  <fills count="3">
    <fill>
      <patternFill patternType="none"/>
    </fill>
    <fill>
      <patternFill patternType="gray125"/>
    </fill>
    <fill>
      <patternFill patternType="solid">
        <fgColor rgb="FFFF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top/>
      <bottom/>
      <diagonal/>
    </border>
    <border>
      <left style="thin">
        <color rgb="FF000000"/>
      </left>
      <right style="thin">
        <color indexed="64"/>
      </right>
      <top style="thin">
        <color rgb="FF000000"/>
      </top>
      <bottom/>
      <diagonal/>
    </border>
  </borders>
  <cellStyleXfs count="20">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cellStyleXfs>
  <cellXfs count="85">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3" fillId="2" borderId="0" xfId="0" applyNumberFormat="1" applyFont="1" applyFill="1" applyBorder="1" applyAlignment="1">
      <alignment horizontal="left" vertical="top"/>
    </xf>
    <xf numFmtId="165" fontId="3" fillId="2" borderId="0" xfId="0" applyNumberFormat="1"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center" vertical="top"/>
    </xf>
    <xf numFmtId="0" fontId="0" fillId="2" borderId="17" xfId="0" applyFill="1" applyBorder="1" applyAlignment="1">
      <alignment horizontal="left" vertical="top" wrapText="1"/>
    </xf>
    <xf numFmtId="164" fontId="3" fillId="2" borderId="1"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16" xfId="0" applyNumberFormat="1" applyFont="1" applyFill="1" applyBorder="1" applyAlignment="1">
      <alignment horizontal="center" vertical="top" wrapText="1"/>
    </xf>
    <xf numFmtId="164" fontId="3" fillId="2" borderId="0"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0" fontId="5" fillId="2" borderId="0" xfId="0" applyFont="1" applyFill="1" applyBorder="1" applyAlignment="1">
      <alignment horizontal="left" vertical="top"/>
    </xf>
    <xf numFmtId="0" fontId="0" fillId="2" borderId="2" xfId="0" applyFill="1" applyBorder="1" applyAlignment="1">
      <alignment horizontal="center" vertical="top" wrapText="1"/>
    </xf>
    <xf numFmtId="0" fontId="0" fillId="2" borderId="29" xfId="0" applyFill="1" applyBorder="1" applyAlignment="1">
      <alignment horizontal="center" vertical="top" wrapText="1"/>
    </xf>
    <xf numFmtId="0" fontId="0" fillId="2" borderId="11" xfId="0" applyFill="1" applyBorder="1" applyAlignment="1">
      <alignment horizontal="left" vertical="top" wrapText="1"/>
    </xf>
    <xf numFmtId="0" fontId="0" fillId="2" borderId="15" xfId="0" applyFill="1" applyBorder="1" applyAlignment="1">
      <alignment horizontal="center" vertical="top" wrapText="1"/>
    </xf>
    <xf numFmtId="1" fontId="0" fillId="2" borderId="0" xfId="0" applyNumberFormat="1" applyFill="1" applyBorder="1" applyAlignment="1">
      <alignment horizontal="left" vertical="top"/>
    </xf>
    <xf numFmtId="3" fontId="0" fillId="2" borderId="24" xfId="0" applyNumberFormat="1" applyFill="1" applyBorder="1" applyAlignment="1">
      <alignment horizontal="left" vertical="top"/>
    </xf>
    <xf numFmtId="3" fontId="0" fillId="2" borderId="0" xfId="0" applyNumberFormat="1" applyFill="1" applyBorder="1" applyAlignment="1">
      <alignment horizontal="left" vertical="top"/>
    </xf>
    <xf numFmtId="3" fontId="0" fillId="2" borderId="7" xfId="0" applyNumberFormat="1" applyFill="1" applyBorder="1" applyAlignment="1">
      <alignment horizontal="left" vertical="top"/>
    </xf>
    <xf numFmtId="3" fontId="0" fillId="2" borderId="5" xfId="0" applyNumberFormat="1" applyFill="1" applyBorder="1" applyAlignment="1">
      <alignment horizontal="left" vertical="top"/>
    </xf>
    <xf numFmtId="3" fontId="0" fillId="2" borderId="25" xfId="0" applyNumberFormat="1" applyFill="1" applyBorder="1" applyAlignment="1">
      <alignment horizontal="left" vertical="top"/>
    </xf>
    <xf numFmtId="3" fontId="8" fillId="2" borderId="26" xfId="0" applyNumberFormat="1" applyFont="1" applyFill="1" applyBorder="1" applyAlignment="1">
      <alignment horizontal="center" vertical="top" wrapText="1"/>
    </xf>
    <xf numFmtId="3" fontId="8" fillId="2" borderId="26"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0" fillId="2" borderId="5" xfId="0" applyNumberFormat="1" applyFill="1" applyBorder="1" applyAlignment="1">
      <alignment horizontal="center" vertical="top"/>
    </xf>
    <xf numFmtId="3" fontId="8" fillId="2" borderId="5" xfId="0" applyNumberFormat="1" applyFont="1" applyFill="1" applyBorder="1" applyAlignment="1">
      <alignment horizontal="left" vertical="top"/>
    </xf>
    <xf numFmtId="3" fontId="8" fillId="2" borderId="5" xfId="0" applyNumberFormat="1" applyFont="1" applyFill="1" applyBorder="1" applyAlignment="1">
      <alignment horizontal="center" vertical="top" wrapText="1"/>
    </xf>
    <xf numFmtId="3" fontId="8" fillId="2" borderId="7" xfId="0" applyNumberFormat="1" applyFont="1" applyFill="1" applyBorder="1" applyAlignment="1">
      <alignment horizontal="center" vertical="top" wrapText="1"/>
    </xf>
    <xf numFmtId="3" fontId="0" fillId="2" borderId="7" xfId="0" applyNumberFormat="1" applyFill="1" applyBorder="1" applyAlignment="1">
      <alignment horizontal="center" vertical="top"/>
    </xf>
    <xf numFmtId="3" fontId="0" fillId="2" borderId="27" xfId="0" applyNumberFormat="1" applyFill="1" applyBorder="1" applyAlignment="1">
      <alignment horizontal="left" vertical="top"/>
    </xf>
    <xf numFmtId="3" fontId="8" fillId="2" borderId="7" xfId="0" applyNumberFormat="1" applyFont="1" applyFill="1" applyBorder="1" applyAlignment="1">
      <alignment horizontal="left" vertical="top" wrapText="1"/>
    </xf>
    <xf numFmtId="15" fontId="9" fillId="2" borderId="0" xfId="0" applyNumberFormat="1" applyFont="1" applyFill="1" applyBorder="1" applyAlignment="1">
      <alignment horizontal="left" vertical="top"/>
    </xf>
    <xf numFmtId="43" fontId="0" fillId="2" borderId="0" xfId="19" applyFont="1" applyFill="1" applyBorder="1" applyAlignment="1">
      <alignment horizontal="left" vertical="top"/>
    </xf>
    <xf numFmtId="43" fontId="0" fillId="2" borderId="4" xfId="19" applyFont="1" applyFill="1" applyBorder="1" applyAlignment="1">
      <alignment horizontal="left" vertical="top" wrapText="1"/>
    </xf>
    <xf numFmtId="43" fontId="2" fillId="0" borderId="5" xfId="19" applyFont="1" applyBorder="1"/>
    <xf numFmtId="43" fontId="0" fillId="2" borderId="5" xfId="19" applyFont="1" applyFill="1" applyBorder="1" applyAlignment="1">
      <alignment horizontal="left" vertical="top" wrapText="1"/>
    </xf>
    <xf numFmtId="43" fontId="0" fillId="2" borderId="10" xfId="19" applyFont="1" applyFill="1" applyBorder="1" applyAlignment="1">
      <alignment horizontal="left" vertical="top" wrapText="1"/>
    </xf>
    <xf numFmtId="43" fontId="0" fillId="2" borderId="18" xfId="19" applyFont="1" applyFill="1" applyBorder="1" applyAlignment="1">
      <alignment horizontal="left" vertical="top" wrapText="1"/>
    </xf>
    <xf numFmtId="43" fontId="8" fillId="2" borderId="5" xfId="19" applyFont="1" applyFill="1" applyBorder="1" applyAlignment="1">
      <alignment horizontal="left" vertical="top"/>
    </xf>
    <xf numFmtId="43" fontId="15" fillId="0" borderId="5" xfId="19" applyFont="1" applyBorder="1" applyAlignment="1">
      <alignment horizontal="left"/>
    </xf>
    <xf numFmtId="43" fontId="15" fillId="0" borderId="0" xfId="19" applyFont="1" applyAlignment="1">
      <alignment horizontal="left"/>
    </xf>
    <xf numFmtId="0" fontId="0" fillId="2" borderId="19" xfId="0" applyFill="1" applyBorder="1" applyAlignment="1">
      <alignment horizontal="center" vertical="top" wrapText="1"/>
    </xf>
    <xf numFmtId="0" fontId="0" fillId="2" borderId="22" xfId="0" applyFill="1" applyBorder="1" applyAlignment="1">
      <alignment horizontal="center" vertical="top" wrapText="1"/>
    </xf>
    <xf numFmtId="0" fontId="0" fillId="2" borderId="20" xfId="0" applyFill="1" applyBorder="1" applyAlignment="1">
      <alignment horizontal="left" vertical="top" wrapText="1"/>
    </xf>
    <xf numFmtId="0" fontId="0" fillId="2" borderId="23" xfId="0" applyFill="1" applyBorder="1" applyAlignment="1">
      <alignment horizontal="left" vertical="top" wrapText="1"/>
    </xf>
    <xf numFmtId="0" fontId="0" fillId="2" borderId="21"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0" fillId="2" borderId="0" xfId="0" applyFont="1" applyFill="1" applyBorder="1" applyAlignment="1">
      <alignment horizontal="left" vertical="top"/>
    </xf>
    <xf numFmtId="0" fontId="5" fillId="2" borderId="0" xfId="0" applyFont="1" applyFill="1" applyBorder="1" applyAlignment="1">
      <alignment horizontal="left" vertical="top"/>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5"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28" xfId="0" applyFill="1" applyBorder="1" applyAlignment="1">
      <alignment horizontal="center" vertical="top" wrapText="1"/>
    </xf>
    <xf numFmtId="0" fontId="0" fillId="2" borderId="12" xfId="0" applyFill="1" applyBorder="1" applyAlignment="1">
      <alignment horizontal="center" vertical="top" wrapText="1"/>
    </xf>
    <xf numFmtId="3" fontId="8" fillId="2" borderId="0" xfId="0" applyNumberFormat="1" applyFont="1" applyFill="1" applyBorder="1" applyAlignment="1">
      <alignment horizontal="left" vertical="top"/>
    </xf>
    <xf numFmtId="3" fontId="0" fillId="2" borderId="0" xfId="0" applyNumberFormat="1" applyFill="1" applyBorder="1" applyAlignment="1">
      <alignment horizontal="left" vertical="top"/>
    </xf>
    <xf numFmtId="3" fontId="8" fillId="2" borderId="6" xfId="0" applyNumberFormat="1" applyFont="1" applyFill="1" applyBorder="1" applyAlignment="1">
      <alignment horizontal="center" vertical="top"/>
    </xf>
    <xf numFmtId="3" fontId="0" fillId="2" borderId="8" xfId="0" applyNumberFormat="1" applyFill="1" applyBorder="1" applyAlignment="1">
      <alignment horizontal="left" vertical="top"/>
    </xf>
    <xf numFmtId="3" fontId="0" fillId="2" borderId="9" xfId="0" applyNumberForma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3" fontId="10" fillId="2" borderId="0" xfId="0" applyNumberFormat="1" applyFont="1" applyFill="1" applyBorder="1" applyAlignment="1">
      <alignment horizontal="left" vertical="top"/>
    </xf>
    <xf numFmtId="3" fontId="8" fillId="2" borderId="8" xfId="0" applyNumberFormat="1" applyFont="1" applyFill="1" applyBorder="1" applyAlignment="1">
      <alignment horizontal="center" vertical="top" wrapText="1"/>
    </xf>
    <xf numFmtId="3" fontId="0" fillId="2" borderId="8" xfId="0" applyNumberFormat="1" applyFill="1" applyBorder="1" applyAlignment="1">
      <alignment horizontal="center" vertical="top" wrapText="1"/>
    </xf>
    <xf numFmtId="3" fontId="0" fillId="2" borderId="9" xfId="0" applyNumberFormat="1" applyFill="1" applyBorder="1" applyAlignment="1">
      <alignment horizontal="center" vertical="top" wrapText="1"/>
    </xf>
    <xf numFmtId="3" fontId="8" fillId="2" borderId="6" xfId="0" applyNumberFormat="1" applyFont="1" applyFill="1" applyBorder="1" applyAlignment="1">
      <alignment horizontal="center" vertical="top" wrapText="1"/>
    </xf>
    <xf numFmtId="3" fontId="0" fillId="2" borderId="24" xfId="0" applyNumberFormat="1" applyFill="1" applyBorder="1" applyAlignment="1">
      <alignment horizontal="center" vertical="top"/>
    </xf>
    <xf numFmtId="3" fontId="0" fillId="2" borderId="25" xfId="0" applyNumberForma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0">
    <cellStyle name="Comma" xfId="19" builtinId="3"/>
    <cellStyle name="Comma 2" xfId="2"/>
    <cellStyle name="Comma 3" xfId="11"/>
    <cellStyle name="Normal" xfId="0" builtinId="0"/>
    <cellStyle name="Normal 10" xfId="8"/>
    <cellStyle name="Normal 10 2" xfId="17"/>
    <cellStyle name="Normal 11" xfId="7"/>
    <cellStyle name="Normal 11 2" xfId="16"/>
    <cellStyle name="Normal 2" xfId="3"/>
    <cellStyle name="Normal 2 2" xfId="12"/>
    <cellStyle name="Normal 2 3" xfId="9"/>
    <cellStyle name="Normal 2 3 2" xfId="18"/>
    <cellStyle name="Normal 3" xfId="1"/>
    <cellStyle name="Normal 4" xfId="5"/>
    <cellStyle name="Normal 4 2" xfId="14"/>
    <cellStyle name="Normal 5" xfId="4"/>
    <cellStyle name="Normal 5 2" xfId="13"/>
    <cellStyle name="Normal 6" xfId="10"/>
    <cellStyle name="Normal 7" xfId="6"/>
    <cellStyle name="Normal 7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election activeCell="F18" sqref="F18"/>
    </sheetView>
  </sheetViews>
  <sheetFormatPr defaultRowHeight="12.75" x14ac:dyDescent="0.2"/>
  <cols>
    <col min="1" max="1" width="6" customWidth="1"/>
    <col min="2" max="2" width="39.6640625" customWidth="1"/>
    <col min="3" max="3" width="21.6640625" customWidth="1"/>
    <col min="4" max="5" width="15.5" bestFit="1"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56" t="s">
        <v>75</v>
      </c>
      <c r="B1" s="56"/>
      <c r="F1" s="7" t="s">
        <v>73</v>
      </c>
    </row>
    <row r="2" spans="1:8" ht="12.75" customHeight="1" x14ac:dyDescent="0.2">
      <c r="A2" s="56" t="s">
        <v>76</v>
      </c>
      <c r="B2" s="56"/>
      <c r="F2" s="7" t="s">
        <v>74</v>
      </c>
    </row>
    <row r="3" spans="1:8" ht="11.1" customHeight="1" x14ac:dyDescent="0.2">
      <c r="A3" s="56" t="s">
        <v>77</v>
      </c>
      <c r="B3" s="56"/>
      <c r="F3" s="7" t="s">
        <v>72</v>
      </c>
    </row>
    <row r="4" spans="1:8" ht="11.1" customHeight="1" x14ac:dyDescent="0.2"/>
    <row r="5" spans="1:8" ht="12.95" customHeight="1" x14ac:dyDescent="0.2">
      <c r="A5" t="s">
        <v>0</v>
      </c>
    </row>
    <row r="6" spans="1:8" ht="12.95" customHeight="1" x14ac:dyDescent="0.2"/>
    <row r="7" spans="1:8" ht="13.5" customHeight="1" x14ac:dyDescent="0.2">
      <c r="A7" s="57" t="s">
        <v>81</v>
      </c>
      <c r="B7" s="58"/>
      <c r="C7" s="58"/>
      <c r="D7" s="58"/>
      <c r="E7" s="58"/>
      <c r="F7" s="59" t="s">
        <v>90</v>
      </c>
      <c r="G7" s="58"/>
      <c r="H7" s="58"/>
    </row>
    <row r="8" spans="1:8" ht="14.25" customHeight="1" x14ac:dyDescent="0.2">
      <c r="F8" s="59" t="s">
        <v>88</v>
      </c>
      <c r="G8" s="59"/>
      <c r="H8" s="59"/>
    </row>
    <row r="9" spans="1:8" ht="11.1" customHeight="1" x14ac:dyDescent="0.2">
      <c r="A9" s="57" t="s">
        <v>80</v>
      </c>
      <c r="B9" s="58"/>
      <c r="C9" s="58"/>
      <c r="D9" s="58"/>
      <c r="E9" s="58"/>
    </row>
    <row r="10" spans="1:8" ht="15" customHeight="1" x14ac:dyDescent="0.2">
      <c r="A10" s="59" t="s">
        <v>78</v>
      </c>
      <c r="B10" s="58"/>
      <c r="C10" s="58"/>
      <c r="D10" s="58"/>
      <c r="E10" s="58"/>
    </row>
    <row r="11" spans="1:8" ht="11.25" customHeight="1" x14ac:dyDescent="0.2">
      <c r="A11" s="60" t="s">
        <v>1</v>
      </c>
      <c r="B11" s="62" t="s">
        <v>2</v>
      </c>
      <c r="C11" s="64" t="s">
        <v>79</v>
      </c>
      <c r="D11" s="66" t="s">
        <v>3</v>
      </c>
      <c r="E11" s="68" t="s">
        <v>4</v>
      </c>
      <c r="F11" s="54"/>
      <c r="G11" s="54"/>
      <c r="H11" s="55"/>
    </row>
    <row r="12" spans="1:8" ht="72" customHeight="1" x14ac:dyDescent="0.2">
      <c r="A12" s="61"/>
      <c r="B12" s="63"/>
      <c r="C12" s="65"/>
      <c r="D12" s="67"/>
      <c r="E12" s="22" t="s">
        <v>5</v>
      </c>
      <c r="F12" s="19" t="s">
        <v>6</v>
      </c>
      <c r="G12" s="19" t="s">
        <v>7</v>
      </c>
      <c r="H12" s="20" t="s">
        <v>8</v>
      </c>
    </row>
    <row r="13" spans="1:8" ht="12" customHeight="1" x14ac:dyDescent="0.25">
      <c r="A13" s="13">
        <v>100</v>
      </c>
      <c r="B13" s="1" t="s">
        <v>9</v>
      </c>
      <c r="C13" s="41">
        <v>251.67</v>
      </c>
      <c r="D13" s="42">
        <v>251.67</v>
      </c>
      <c r="E13" s="42">
        <v>123067</v>
      </c>
      <c r="F13" s="42">
        <v>30.5</v>
      </c>
      <c r="G13" s="42">
        <v>10639.33</v>
      </c>
      <c r="H13" s="43">
        <f>SUM(E13:G13)</f>
        <v>133736.82999999999</v>
      </c>
    </row>
    <row r="14" spans="1:8" ht="12" customHeight="1" x14ac:dyDescent="0.25">
      <c r="A14" s="13">
        <v>200</v>
      </c>
      <c r="B14" s="1" t="s">
        <v>10</v>
      </c>
      <c r="C14" s="41">
        <v>339.67</v>
      </c>
      <c r="D14" s="42">
        <v>339.67</v>
      </c>
      <c r="E14" s="42">
        <v>160824.88</v>
      </c>
      <c r="F14" s="42">
        <v>2106.1999999999998</v>
      </c>
      <c r="G14" s="42">
        <v>17637.46</v>
      </c>
      <c r="H14" s="43">
        <f t="shared" ref="H14:H17" si="0">SUM(E14:G14)</f>
        <v>180568.54</v>
      </c>
    </row>
    <row r="15" spans="1:8" ht="12" customHeight="1" x14ac:dyDescent="0.25">
      <c r="A15" s="13">
        <v>300</v>
      </c>
      <c r="B15" s="1" t="s">
        <v>11</v>
      </c>
      <c r="C15" s="41">
        <v>1053.67</v>
      </c>
      <c r="D15" s="42">
        <v>1066</v>
      </c>
      <c r="E15" s="42">
        <v>512811.72</v>
      </c>
      <c r="F15" s="42">
        <v>45952.160000000003</v>
      </c>
      <c r="G15" s="42">
        <v>96988.93</v>
      </c>
      <c r="H15" s="43">
        <f t="shared" si="0"/>
        <v>655752.81000000006</v>
      </c>
    </row>
    <row r="16" spans="1:8" ht="12" customHeight="1" x14ac:dyDescent="0.25">
      <c r="A16" s="13">
        <v>400</v>
      </c>
      <c r="B16" s="1" t="s">
        <v>12</v>
      </c>
      <c r="C16" s="41">
        <v>437.33</v>
      </c>
      <c r="D16" s="42">
        <v>440.33</v>
      </c>
      <c r="E16" s="42">
        <v>200138.1</v>
      </c>
      <c r="F16" s="42">
        <v>19979.87</v>
      </c>
      <c r="G16" s="42">
        <v>26319</v>
      </c>
      <c r="H16" s="43">
        <f t="shared" si="0"/>
        <v>246436.97</v>
      </c>
    </row>
    <row r="17" spans="1:8" ht="12" customHeight="1" x14ac:dyDescent="0.25">
      <c r="A17" s="14">
        <v>500</v>
      </c>
      <c r="B17" s="3" t="s">
        <v>13</v>
      </c>
      <c r="C17" s="44">
        <v>162.66999999999999</v>
      </c>
      <c r="D17" s="42">
        <v>164.33</v>
      </c>
      <c r="E17" s="42">
        <v>65542.28</v>
      </c>
      <c r="F17" s="42">
        <v>7841.02</v>
      </c>
      <c r="G17" s="42">
        <v>8530.7000000000007</v>
      </c>
      <c r="H17" s="43">
        <f t="shared" si="0"/>
        <v>81914</v>
      </c>
    </row>
    <row r="18" spans="1:8" ht="12" customHeight="1" x14ac:dyDescent="0.2">
      <c r="A18" s="15">
        <v>550</v>
      </c>
      <c r="B18" s="12" t="s">
        <v>14</v>
      </c>
      <c r="C18" s="45">
        <f>SUM(C13:C17)</f>
        <v>2245.0100000000002</v>
      </c>
      <c r="D18" s="43">
        <f>SUM(D13:D17)</f>
        <v>2262</v>
      </c>
      <c r="E18" s="43">
        <f t="shared" ref="E18:H18" si="1">SUM(E13:E17)</f>
        <v>1062383.98</v>
      </c>
      <c r="F18" s="43">
        <f t="shared" si="1"/>
        <v>75909.75</v>
      </c>
      <c r="G18" s="43">
        <f t="shared" si="1"/>
        <v>160115.42000000001</v>
      </c>
      <c r="H18" s="43">
        <f t="shared" si="1"/>
        <v>1298409.1500000001</v>
      </c>
    </row>
    <row r="19" spans="1:8" ht="12" customHeight="1" x14ac:dyDescent="0.2">
      <c r="A19" s="16"/>
      <c r="B19" s="10"/>
      <c r="C19" s="10"/>
      <c r="D19" s="10"/>
      <c r="E19" s="10"/>
      <c r="F19" s="10"/>
      <c r="G19" s="10"/>
      <c r="H19" s="10"/>
    </row>
    <row r="20" spans="1:8" ht="12" customHeight="1" x14ac:dyDescent="0.2">
      <c r="A20" s="49"/>
      <c r="B20" s="51"/>
      <c r="C20" s="53" t="s">
        <v>15</v>
      </c>
      <c r="D20" s="54"/>
      <c r="E20" s="54"/>
      <c r="F20" s="55"/>
    </row>
    <row r="21" spans="1:8" ht="59.1" customHeight="1" x14ac:dyDescent="0.2">
      <c r="A21" s="50"/>
      <c r="B21" s="52"/>
      <c r="C21" s="19" t="s">
        <v>16</v>
      </c>
      <c r="D21" s="19" t="s">
        <v>17</v>
      </c>
      <c r="E21" s="19" t="s">
        <v>18</v>
      </c>
      <c r="F21" s="20" t="s">
        <v>19</v>
      </c>
    </row>
    <row r="22" spans="1:8" ht="12" customHeight="1" x14ac:dyDescent="0.25">
      <c r="A22" s="17">
        <v>100</v>
      </c>
      <c r="B22" s="21" t="s">
        <v>9</v>
      </c>
      <c r="C22" s="42">
        <v>6158179.5099999998</v>
      </c>
      <c r="D22" s="42">
        <v>1206.43</v>
      </c>
      <c r="E22" s="42">
        <v>516926.19</v>
      </c>
      <c r="F22" s="43">
        <f>SUM(C22:E22)</f>
        <v>6676312.1299999999</v>
      </c>
    </row>
    <row r="23" spans="1:8" ht="12" customHeight="1" x14ac:dyDescent="0.25">
      <c r="A23" s="13">
        <v>200</v>
      </c>
      <c r="B23" s="2" t="s">
        <v>10</v>
      </c>
      <c r="C23" s="42">
        <v>5842862.6100000003</v>
      </c>
      <c r="D23" s="42">
        <v>86259.1</v>
      </c>
      <c r="E23" s="42">
        <v>626501.43000000005</v>
      </c>
      <c r="F23" s="43">
        <f t="shared" ref="F23:F26" si="2">SUM(C23:E23)</f>
        <v>6555623.1399999997</v>
      </c>
    </row>
    <row r="24" spans="1:8" ht="12" customHeight="1" x14ac:dyDescent="0.25">
      <c r="A24" s="13">
        <v>300</v>
      </c>
      <c r="B24" s="2" t="s">
        <v>11</v>
      </c>
      <c r="C24" s="42">
        <v>13737589.49</v>
      </c>
      <c r="D24" s="42">
        <v>1845382.62</v>
      </c>
      <c r="E24" s="42">
        <v>1433876.02</v>
      </c>
      <c r="F24" s="43">
        <f t="shared" si="2"/>
        <v>17016848.129999999</v>
      </c>
    </row>
    <row r="25" spans="1:8" ht="12" customHeight="1" x14ac:dyDescent="0.25">
      <c r="A25" s="13">
        <v>400</v>
      </c>
      <c r="B25" s="2" t="s">
        <v>12</v>
      </c>
      <c r="C25" s="42">
        <v>5846546.6399999997</v>
      </c>
      <c r="D25" s="42">
        <v>843620.22</v>
      </c>
      <c r="E25" s="42">
        <v>767277.89</v>
      </c>
      <c r="F25" s="43">
        <f t="shared" si="2"/>
        <v>7457444.7499999991</v>
      </c>
    </row>
    <row r="26" spans="1:8" ht="12" customHeight="1" x14ac:dyDescent="0.25">
      <c r="A26" s="13">
        <v>500</v>
      </c>
      <c r="B26" s="2" t="s">
        <v>13</v>
      </c>
      <c r="C26" s="42">
        <v>2522688.16</v>
      </c>
      <c r="D26" s="42">
        <v>351963.85</v>
      </c>
      <c r="E26" s="42">
        <v>345969.14</v>
      </c>
      <c r="F26" s="43">
        <f t="shared" si="2"/>
        <v>3220621.1500000004</v>
      </c>
    </row>
    <row r="27" spans="1:8" ht="12" customHeight="1" x14ac:dyDescent="0.2">
      <c r="A27" s="13">
        <v>550</v>
      </c>
      <c r="B27" s="2" t="s">
        <v>14</v>
      </c>
      <c r="C27" s="43">
        <f>SUM(C22:C26)</f>
        <v>34107866.409999996</v>
      </c>
      <c r="D27" s="43">
        <f t="shared" ref="D27:F27" si="3">SUM(D22:D26)</f>
        <v>3128432.22</v>
      </c>
      <c r="E27" s="43">
        <f t="shared" si="3"/>
        <v>3690550.6700000004</v>
      </c>
      <c r="F27" s="43">
        <f t="shared" si="3"/>
        <v>40926849.299999997</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workbookViewId="0">
      <selection activeCell="J14" sqref="J14"/>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style="23" customWidth="1"/>
    <col min="12" max="12" width="14.1640625" bestFit="1" customWidth="1"/>
  </cols>
  <sheetData>
    <row r="1" spans="1:9" x14ac:dyDescent="0.2">
      <c r="A1" s="74" t="s">
        <v>33</v>
      </c>
      <c r="B1" s="75"/>
      <c r="F1" s="59" t="s">
        <v>70</v>
      </c>
      <c r="G1" s="58"/>
      <c r="H1" s="58"/>
      <c r="I1" s="58"/>
    </row>
    <row r="2" spans="1:9" x14ac:dyDescent="0.2">
      <c r="A2" s="75" t="s">
        <v>34</v>
      </c>
      <c r="B2" s="75"/>
      <c r="F2" s="59" t="s">
        <v>71</v>
      </c>
      <c r="G2" s="58"/>
      <c r="H2" s="58"/>
      <c r="I2" s="58"/>
    </row>
    <row r="3" spans="1:9" x14ac:dyDescent="0.2">
      <c r="A3" s="75" t="s">
        <v>35</v>
      </c>
      <c r="B3" s="75"/>
      <c r="F3" s="59" t="s">
        <v>72</v>
      </c>
      <c r="G3" s="58"/>
      <c r="H3" s="58"/>
      <c r="I3" s="58"/>
    </row>
    <row r="5" spans="1:9" x14ac:dyDescent="0.2">
      <c r="A5" s="76" t="s">
        <v>36</v>
      </c>
      <c r="B5" s="76"/>
      <c r="C5" s="76"/>
      <c r="D5" s="76"/>
      <c r="E5" s="25"/>
      <c r="F5" s="69" t="s">
        <v>91</v>
      </c>
      <c r="G5" s="70"/>
      <c r="H5" s="70"/>
      <c r="I5" s="70"/>
    </row>
    <row r="6" spans="1:9" x14ac:dyDescent="0.2">
      <c r="A6" s="25"/>
      <c r="B6" s="25"/>
      <c r="C6" s="25"/>
      <c r="D6" s="25"/>
      <c r="E6" s="25"/>
      <c r="F6" s="69" t="s">
        <v>89</v>
      </c>
      <c r="G6" s="70"/>
      <c r="H6" s="70"/>
      <c r="I6" s="70"/>
    </row>
    <row r="7" spans="1:9" x14ac:dyDescent="0.2">
      <c r="A7" s="69" t="s">
        <v>82</v>
      </c>
      <c r="B7" s="70"/>
      <c r="C7" s="70"/>
      <c r="D7" s="70"/>
      <c r="E7" s="70"/>
      <c r="F7" s="25"/>
      <c r="G7" s="25"/>
      <c r="H7" s="25"/>
      <c r="I7" s="25"/>
    </row>
    <row r="8" spans="1:9" x14ac:dyDescent="0.2">
      <c r="A8" s="26"/>
      <c r="B8" s="28"/>
      <c r="C8" s="26"/>
      <c r="D8" s="24"/>
      <c r="E8" s="71" t="s">
        <v>50</v>
      </c>
      <c r="F8" s="72"/>
      <c r="G8" s="72"/>
      <c r="H8" s="72"/>
      <c r="I8" s="73"/>
    </row>
    <row r="9" spans="1:9" ht="79.5" customHeight="1" x14ac:dyDescent="0.2">
      <c r="A9" s="29" t="s">
        <v>37</v>
      </c>
      <c r="B9" s="30" t="s">
        <v>55</v>
      </c>
      <c r="C9" s="30" t="s">
        <v>56</v>
      </c>
      <c r="D9" s="30" t="s">
        <v>57</v>
      </c>
      <c r="E9" s="30" t="s">
        <v>58</v>
      </c>
      <c r="F9" s="31" t="s">
        <v>59</v>
      </c>
      <c r="G9" s="31" t="s">
        <v>60</v>
      </c>
      <c r="H9" s="31" t="s">
        <v>61</v>
      </c>
      <c r="I9" s="31" t="s">
        <v>62</v>
      </c>
    </row>
    <row r="10" spans="1:9" x14ac:dyDescent="0.2">
      <c r="A10" s="32">
        <v>600</v>
      </c>
      <c r="B10" s="33" t="s">
        <v>39</v>
      </c>
      <c r="C10" s="46">
        <v>1229.33</v>
      </c>
      <c r="D10" s="46">
        <v>1286</v>
      </c>
      <c r="E10" s="46">
        <v>45264.57</v>
      </c>
      <c r="F10" s="46">
        <v>45264.57</v>
      </c>
      <c r="G10" s="47">
        <v>104150.77</v>
      </c>
      <c r="H10" s="48">
        <v>121528.92</v>
      </c>
      <c r="I10" s="46">
        <f>SUM(F10:H10)</f>
        <v>270944.26</v>
      </c>
    </row>
    <row r="11" spans="1:9" x14ac:dyDescent="0.2">
      <c r="A11" s="32">
        <v>700</v>
      </c>
      <c r="B11" s="33" t="s">
        <v>40</v>
      </c>
      <c r="C11" s="46">
        <f>C10+'Form A'!C18</f>
        <v>3474.34</v>
      </c>
      <c r="D11" s="46">
        <f>D10+'Form A'!D18</f>
        <v>3548</v>
      </c>
      <c r="E11" s="46">
        <f>'Form A'!E18+'Form B'!E10</f>
        <v>1107648.55</v>
      </c>
      <c r="F11" s="46">
        <f>'Form A'!E18+'Form B'!F10</f>
        <v>1107648.55</v>
      </c>
      <c r="G11" s="46">
        <f>G10+'Form A'!F18</f>
        <v>180060.52000000002</v>
      </c>
      <c r="H11" s="46">
        <f>'Form A'!G18+'Form B'!H10</f>
        <v>281644.34000000003</v>
      </c>
      <c r="I11" s="46">
        <f>'Form A'!H18+'Form B'!I10</f>
        <v>1569353.4100000001</v>
      </c>
    </row>
    <row r="12" spans="1:9" ht="42" customHeight="1" x14ac:dyDescent="0.2">
      <c r="A12" s="81"/>
      <c r="B12" s="82"/>
      <c r="C12" s="72"/>
      <c r="D12" s="73"/>
      <c r="E12" s="34" t="s">
        <v>41</v>
      </c>
      <c r="F12" s="34" t="s">
        <v>42</v>
      </c>
      <c r="G12" s="34" t="s">
        <v>43</v>
      </c>
      <c r="H12" s="34" t="s">
        <v>44</v>
      </c>
      <c r="I12" s="35" t="s">
        <v>45</v>
      </c>
    </row>
    <row r="13" spans="1:9" ht="13.5" customHeight="1" x14ac:dyDescent="0.2">
      <c r="A13" s="36"/>
      <c r="B13" s="37"/>
      <c r="C13" s="77" t="s">
        <v>51</v>
      </c>
      <c r="D13" s="78"/>
      <c r="E13" s="78"/>
      <c r="F13" s="79"/>
      <c r="G13" s="80" t="s">
        <v>52</v>
      </c>
      <c r="H13" s="78"/>
      <c r="I13" s="38"/>
    </row>
    <row r="14" spans="1:9" ht="73.5" customHeight="1" x14ac:dyDescent="0.2">
      <c r="A14" s="29" t="s">
        <v>37</v>
      </c>
      <c r="B14" s="29" t="s">
        <v>38</v>
      </c>
      <c r="C14" s="31" t="s">
        <v>63</v>
      </c>
      <c r="D14" s="31" t="s">
        <v>64</v>
      </c>
      <c r="E14" s="31" t="s">
        <v>65</v>
      </c>
      <c r="F14" s="31" t="s">
        <v>66</v>
      </c>
      <c r="G14" s="31" t="s">
        <v>67</v>
      </c>
      <c r="H14" s="31" t="s">
        <v>68</v>
      </c>
      <c r="I14" s="30" t="s">
        <v>69</v>
      </c>
    </row>
    <row r="15" spans="1:9" x14ac:dyDescent="0.2">
      <c r="A15" s="32">
        <v>600</v>
      </c>
      <c r="B15" s="33" t="s">
        <v>39</v>
      </c>
      <c r="C15" s="48">
        <v>19419526.84</v>
      </c>
      <c r="D15" s="48">
        <v>3221781.16</v>
      </c>
      <c r="E15" s="48">
        <v>6100723</v>
      </c>
      <c r="F15" s="46">
        <f>SUM(C15:E15)</f>
        <v>28742031</v>
      </c>
      <c r="G15" s="47">
        <v>3197314.54</v>
      </c>
      <c r="H15" s="47">
        <v>1889348.23</v>
      </c>
      <c r="I15" s="47">
        <v>51787</v>
      </c>
    </row>
    <row r="16" spans="1:9" x14ac:dyDescent="0.2">
      <c r="A16" s="32">
        <v>700</v>
      </c>
      <c r="B16" s="33" t="s">
        <v>40</v>
      </c>
      <c r="C16" s="46">
        <f>'Form A'!C27+'Form B'!C15</f>
        <v>53527393.25</v>
      </c>
      <c r="D16" s="46">
        <f>'Form A'!D27+'Form B'!D15</f>
        <v>6350213.3800000008</v>
      </c>
      <c r="E16" s="46">
        <f>'Form A'!E27+'Form B'!E15</f>
        <v>9791273.6699999999</v>
      </c>
      <c r="F16" s="46">
        <f>'Form A'!F27+'Form B'!F15</f>
        <v>69668880.299999997</v>
      </c>
      <c r="G16" s="46">
        <f t="shared" ref="G16:I16" si="0">SUM(G15)</f>
        <v>3197314.54</v>
      </c>
      <c r="H16" s="46">
        <f t="shared" si="0"/>
        <v>1889348.23</v>
      </c>
      <c r="I16" s="46">
        <f t="shared" si="0"/>
        <v>51787</v>
      </c>
    </row>
    <row r="17" spans="1:12" ht="38.25" customHeight="1" x14ac:dyDescent="0.2">
      <c r="A17" s="27"/>
      <c r="B17" s="27"/>
      <c r="C17" s="34" t="s">
        <v>46</v>
      </c>
      <c r="D17" s="34" t="s">
        <v>47</v>
      </c>
      <c r="E17" s="34" t="s">
        <v>48</v>
      </c>
      <c r="F17" s="34" t="s">
        <v>49</v>
      </c>
      <c r="G17" s="25"/>
      <c r="H17" s="25"/>
      <c r="I17" s="25"/>
    </row>
    <row r="18" spans="1:12" x14ac:dyDescent="0.2">
      <c r="A18" s="69" t="s">
        <v>53</v>
      </c>
      <c r="B18" s="70"/>
      <c r="C18" s="70"/>
      <c r="D18" s="70"/>
      <c r="E18" s="70"/>
      <c r="F18" s="70"/>
      <c r="G18" s="70"/>
      <c r="H18" s="70"/>
      <c r="I18" s="25"/>
    </row>
    <row r="19" spans="1:12" x14ac:dyDescent="0.2">
      <c r="A19" s="69" t="s">
        <v>54</v>
      </c>
      <c r="B19" s="70"/>
      <c r="C19" s="70"/>
      <c r="D19" s="70"/>
      <c r="E19" s="70"/>
      <c r="F19" s="70"/>
      <c r="G19" s="70"/>
      <c r="H19" s="70"/>
      <c r="I19" s="25"/>
    </row>
    <row r="21" spans="1:12" x14ac:dyDescent="0.2">
      <c r="L21" s="40"/>
    </row>
    <row r="22" spans="1:12" x14ac:dyDescent="0.2">
      <c r="A22" s="5"/>
    </row>
    <row r="25" spans="1:12" x14ac:dyDescent="0.2">
      <c r="A25" s="5"/>
    </row>
    <row r="26" spans="1:12" x14ac:dyDescent="0.2">
      <c r="A26" s="4"/>
    </row>
    <row r="27" spans="1:12" x14ac:dyDescent="0.2">
      <c r="A27" s="4"/>
    </row>
    <row r="28" spans="1:12" x14ac:dyDescent="0.2">
      <c r="A28" s="5"/>
    </row>
    <row r="31" spans="1:12" x14ac:dyDescent="0.2">
      <c r="A31" s="5"/>
    </row>
    <row r="32" spans="1:12"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ignoredErrors>
    <ignoredError sqref="I10" formulaRange="1"/>
    <ignoredError sqref="E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3" t="s">
        <v>83</v>
      </c>
      <c r="B1" s="84"/>
      <c r="C1" s="84"/>
      <c r="D1" s="84"/>
    </row>
    <row r="2" spans="1:4" x14ac:dyDescent="0.2">
      <c r="A2" s="18" t="s">
        <v>87</v>
      </c>
      <c r="B2" s="8"/>
      <c r="C2" s="8" t="s">
        <v>24</v>
      </c>
    </row>
    <row r="3" spans="1:4" x14ac:dyDescent="0.2">
      <c r="A3" s="18" t="s">
        <v>84</v>
      </c>
      <c r="B3" s="8"/>
      <c r="C3" s="39">
        <v>41940</v>
      </c>
    </row>
    <row r="4" spans="1:4" x14ac:dyDescent="0.2">
      <c r="A4" s="18" t="s">
        <v>85</v>
      </c>
      <c r="B4" s="8"/>
      <c r="C4" s="8" t="s">
        <v>86</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4" customFormat="1" x14ac:dyDescent="0.2">
      <c r="A7" s="4"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2014-11-18T20:21:48Z</dcterms:modified>
</cp:coreProperties>
</file>