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5" windowWidth="14145" windowHeight="12495"/>
  </bookViews>
  <sheets>
    <sheet name="2014 Full Year" sheetId="1" r:id="rId1"/>
  </sheets>
  <calcPr calcId="145621"/>
</workbook>
</file>

<file path=xl/calcChain.xml><?xml version="1.0" encoding="utf-8"?>
<calcChain xmlns="http://schemas.openxmlformats.org/spreadsheetml/2006/main">
  <c r="C522" i="1" l="1"/>
  <c r="B68" i="1"/>
  <c r="I285" i="1"/>
  <c r="C511" i="1" l="1"/>
  <c r="I284" i="1" l="1"/>
  <c r="H127" i="1" l="1"/>
  <c r="C565" i="1" l="1"/>
  <c r="F419" i="1" l="1"/>
  <c r="F420" i="1"/>
  <c r="F428" i="1" s="1"/>
  <c r="F421" i="1"/>
  <c r="F429" i="1" s="1"/>
  <c r="F422" i="1"/>
  <c r="F430" i="1" s="1"/>
  <c r="F423" i="1"/>
  <c r="F431" i="1" s="1"/>
  <c r="E431" i="1"/>
  <c r="E430" i="1"/>
  <c r="E429" i="1"/>
  <c r="E428" i="1"/>
  <c r="I238" i="1"/>
  <c r="I243" i="1"/>
  <c r="I248" i="1"/>
  <c r="I253" i="1"/>
  <c r="I258" i="1"/>
  <c r="I289" i="1"/>
  <c r="I47" i="1" l="1"/>
  <c r="D239" i="1" l="1"/>
  <c r="E527" i="1" l="1"/>
  <c r="D527" i="1"/>
  <c r="C527" i="1"/>
  <c r="E521" i="1"/>
  <c r="D521" i="1"/>
  <c r="C521" i="1"/>
  <c r="H294" i="1"/>
  <c r="G294" i="1"/>
  <c r="F294" i="1"/>
  <c r="E294" i="1"/>
  <c r="D294" i="1"/>
  <c r="C294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C205" i="1"/>
  <c r="C204" i="1"/>
  <c r="C203" i="1"/>
  <c r="C202" i="1"/>
  <c r="C201" i="1"/>
  <c r="H295" i="1" l="1"/>
  <c r="E295" i="1"/>
  <c r="G295" i="1"/>
  <c r="F295" i="1"/>
  <c r="D295" i="1"/>
  <c r="C295" i="1"/>
  <c r="G15" i="1"/>
  <c r="H15" i="1"/>
  <c r="G16" i="1"/>
  <c r="H16" i="1"/>
  <c r="C20" i="1"/>
  <c r="E15" i="1"/>
  <c r="C15" i="1"/>
  <c r="C465" i="1" l="1"/>
  <c r="D465" i="1"/>
  <c r="E465" i="1"/>
  <c r="C517" i="1"/>
  <c r="F300" i="1"/>
  <c r="D511" i="1"/>
  <c r="E511" i="1"/>
  <c r="D517" i="1"/>
  <c r="E517" i="1"/>
  <c r="D285" i="1"/>
  <c r="C480" i="1"/>
  <c r="D480" i="1"/>
  <c r="E480" i="1"/>
  <c r="C475" i="1"/>
  <c r="D475" i="1"/>
  <c r="E475" i="1"/>
  <c r="C249" i="1"/>
  <c r="C470" i="1"/>
  <c r="D470" i="1"/>
  <c r="E470" i="1"/>
  <c r="C239" i="1"/>
  <c r="C485" i="1"/>
  <c r="D485" i="1"/>
  <c r="E485" i="1"/>
  <c r="I299" i="1"/>
  <c r="C254" i="1"/>
  <c r="D254" i="1"/>
  <c r="C18" i="1"/>
  <c r="C19" i="1"/>
  <c r="E19" i="1"/>
  <c r="E18" i="1"/>
  <c r="E17" i="1"/>
  <c r="E16" i="1"/>
  <c r="C16" i="1"/>
  <c r="G300" i="1"/>
  <c r="H300" i="1"/>
  <c r="D300" i="1"/>
  <c r="C300" i="1"/>
  <c r="G290" i="1"/>
  <c r="H290" i="1"/>
  <c r="F290" i="1"/>
  <c r="D290" i="1"/>
  <c r="E290" i="1"/>
  <c r="C290" i="1"/>
  <c r="F510" i="1"/>
  <c r="C285" i="1"/>
  <c r="G259" i="1"/>
  <c r="H259" i="1"/>
  <c r="F259" i="1"/>
  <c r="D259" i="1"/>
  <c r="E259" i="1"/>
  <c r="C259" i="1"/>
  <c r="G254" i="1"/>
  <c r="H254" i="1"/>
  <c r="F254" i="1"/>
  <c r="E254" i="1"/>
  <c r="H249" i="1"/>
  <c r="G249" i="1"/>
  <c r="F249" i="1"/>
  <c r="E249" i="1"/>
  <c r="D249" i="1"/>
  <c r="H244" i="1"/>
  <c r="G244" i="1"/>
  <c r="F244" i="1"/>
  <c r="D244" i="1"/>
  <c r="E244" i="1"/>
  <c r="C244" i="1"/>
  <c r="H239" i="1"/>
  <c r="G239" i="1"/>
  <c r="F239" i="1"/>
  <c r="E239" i="1"/>
  <c r="E565" i="1"/>
  <c r="D565" i="1"/>
  <c r="H68" i="1"/>
  <c r="E68" i="1"/>
  <c r="F439" i="1"/>
  <c r="F438" i="1"/>
  <c r="F437" i="1"/>
  <c r="F436" i="1"/>
  <c r="H67" i="1"/>
  <c r="D431" i="1"/>
  <c r="E67" i="1" s="1"/>
  <c r="C431" i="1"/>
  <c r="B67" i="1" s="1"/>
  <c r="H66" i="1"/>
  <c r="D430" i="1"/>
  <c r="E66" i="1" s="1"/>
  <c r="C430" i="1"/>
  <c r="B66" i="1" s="1"/>
  <c r="H65" i="1"/>
  <c r="D429" i="1"/>
  <c r="E65" i="1" s="1"/>
  <c r="C429" i="1"/>
  <c r="B65" i="1" s="1"/>
  <c r="D428" i="1"/>
  <c r="C428" i="1"/>
  <c r="B64" i="1" s="1"/>
  <c r="E427" i="1"/>
  <c r="H63" i="1" s="1"/>
  <c r="D427" i="1"/>
  <c r="E63" i="1" s="1"/>
  <c r="C427" i="1"/>
  <c r="H20" i="1"/>
  <c r="G20" i="1"/>
  <c r="F20" i="1"/>
  <c r="H18" i="1"/>
  <c r="G18" i="1"/>
  <c r="F18" i="1"/>
  <c r="H17" i="1"/>
  <c r="G17" i="1"/>
  <c r="F17" i="1"/>
  <c r="F16" i="1"/>
  <c r="F15" i="1"/>
  <c r="I259" i="1" l="1"/>
  <c r="I254" i="1"/>
  <c r="I239" i="1"/>
  <c r="F521" i="1"/>
  <c r="F470" i="1"/>
  <c r="I68" i="1"/>
  <c r="F68" i="1" s="1"/>
  <c r="F527" i="1"/>
  <c r="E522" i="1"/>
  <c r="F465" i="1"/>
  <c r="H64" i="1"/>
  <c r="H69" i="1" s="1"/>
  <c r="I67" i="1"/>
  <c r="F67" i="1" s="1"/>
  <c r="I66" i="1"/>
  <c r="F66" i="1" s="1"/>
  <c r="E64" i="1"/>
  <c r="E69" i="1" s="1"/>
  <c r="D522" i="1"/>
  <c r="B63" i="1"/>
  <c r="D63" i="1" s="1"/>
  <c r="I294" i="1"/>
  <c r="H201" i="1"/>
  <c r="I15" i="1" s="1"/>
  <c r="H205" i="1"/>
  <c r="H204" i="1"/>
  <c r="I18" i="1" s="1"/>
  <c r="H203" i="1"/>
  <c r="I17" i="1" s="1"/>
  <c r="H202" i="1"/>
  <c r="I16" i="1" s="1"/>
  <c r="F511" i="1"/>
  <c r="F517" i="1"/>
  <c r="F480" i="1"/>
  <c r="E300" i="1"/>
  <c r="I290" i="1"/>
  <c r="G19" i="1"/>
  <c r="G21" i="1" s="1"/>
  <c r="G285" i="1"/>
  <c r="F19" i="1"/>
  <c r="D67" i="1" s="1"/>
  <c r="E285" i="1"/>
  <c r="F285" i="1"/>
  <c r="F475" i="1"/>
  <c r="I249" i="1"/>
  <c r="I244" i="1"/>
  <c r="E20" i="1"/>
  <c r="E21" i="1" s="1"/>
  <c r="G68" i="1"/>
  <c r="F485" i="1"/>
  <c r="F427" i="1"/>
  <c r="I300" i="1"/>
  <c r="C17" i="1"/>
  <c r="D64" i="1"/>
  <c r="D65" i="1"/>
  <c r="I65" i="1"/>
  <c r="C65" i="1" s="1"/>
  <c r="D68" i="1"/>
  <c r="I20" i="1"/>
  <c r="G65" i="1"/>
  <c r="G66" i="1"/>
  <c r="D66" i="1"/>
  <c r="I64" i="1" l="1"/>
  <c r="F64" i="1" s="1"/>
  <c r="G64" i="1"/>
  <c r="B69" i="1"/>
  <c r="I69" i="1" s="1"/>
  <c r="F69" i="1" s="1"/>
  <c r="F522" i="1"/>
  <c r="I63" i="1"/>
  <c r="F63" i="1" s="1"/>
  <c r="I295" i="1"/>
  <c r="G67" i="1"/>
  <c r="F21" i="1"/>
  <c r="C21" i="1"/>
  <c r="D20" i="1" s="1"/>
  <c r="C66" i="1"/>
  <c r="C67" i="1"/>
  <c r="H285" i="1"/>
  <c r="C68" i="1"/>
  <c r="F65" i="1"/>
  <c r="G69" i="1"/>
  <c r="C64" i="1" l="1"/>
  <c r="D69" i="1"/>
  <c r="C63" i="1"/>
  <c r="D16" i="1"/>
  <c r="D15" i="1"/>
  <c r="D19" i="1"/>
  <c r="D18" i="1"/>
  <c r="D17" i="1"/>
  <c r="I19" i="1"/>
  <c r="I21" i="1" s="1"/>
  <c r="H19" i="1"/>
  <c r="H21" i="1" s="1"/>
  <c r="C69" i="1"/>
  <c r="D21" i="1" l="1"/>
</calcChain>
</file>

<file path=xl/sharedStrings.xml><?xml version="1.0" encoding="utf-8"?>
<sst xmlns="http://schemas.openxmlformats.org/spreadsheetml/2006/main" count="578" uniqueCount="141">
  <si>
    <t>Page 1 of 13</t>
  </si>
  <si>
    <t>Statement No. A-300</t>
  </si>
  <si>
    <t>SURFACE TRANSPORTATION BOARD</t>
  </si>
  <si>
    <t>WAGE STATISTICS OF CLASS I RAILROADS IN THE UNITED STATES</t>
  </si>
  <si>
    <t>Number of Employees</t>
  </si>
  <si>
    <t>Service Hours</t>
  </si>
  <si>
    <t xml:space="preserve">        Middle</t>
  </si>
  <si>
    <t xml:space="preserve">        Percent</t>
  </si>
  <si>
    <t xml:space="preserve">        No. Paid</t>
  </si>
  <si>
    <t>Straight</t>
  </si>
  <si>
    <t>Overtime</t>
  </si>
  <si>
    <t xml:space="preserve">        of</t>
  </si>
  <si>
    <t xml:space="preserve">        During</t>
  </si>
  <si>
    <t>Time</t>
  </si>
  <si>
    <t>Paid</t>
  </si>
  <si>
    <t>Other</t>
  </si>
  <si>
    <t>Group</t>
  </si>
  <si>
    <t>Reporting Group</t>
  </si>
  <si>
    <t xml:space="preserve">        Month</t>
  </si>
  <si>
    <t xml:space="preserve">        Total</t>
  </si>
  <si>
    <t>Paid For (1)</t>
  </si>
  <si>
    <t>For (2)</t>
  </si>
  <si>
    <t>Allowances</t>
  </si>
  <si>
    <t xml:space="preserve">     TOTAL</t>
  </si>
  <si>
    <t>No.</t>
  </si>
  <si>
    <t xml:space="preserve">        (A)</t>
  </si>
  <si>
    <t xml:space="preserve">        (B)</t>
  </si>
  <si>
    <t xml:space="preserve">        (C)</t>
  </si>
  <si>
    <t>(D)</t>
  </si>
  <si>
    <t>(E)</t>
  </si>
  <si>
    <t>(F)</t>
  </si>
  <si>
    <t xml:space="preserve">     (G)</t>
  </si>
  <si>
    <t>Executives, Officials, &amp; Staff Assistants</t>
  </si>
  <si>
    <t>Professional &amp; Administrative</t>
  </si>
  <si>
    <t>Maintenance of Way &amp; Structures</t>
  </si>
  <si>
    <t>Maintenance of Equipment &amp; Stores</t>
  </si>
  <si>
    <t>Transportation (Other than Train &amp; Engine)</t>
  </si>
  <si>
    <t>Transportation (Train &amp; Engine)</t>
  </si>
  <si>
    <t xml:space="preserve">   TOTAL ALL GROUPS</t>
  </si>
  <si>
    <t xml:space="preserve"> (1)  Includes "Straight Time Paid For" in train and engine service and "Time Actually Worked and Paid At Straight Time Rates" in other services.</t>
  </si>
  <si>
    <t xml:space="preserve"> (2) Includes all "Overtime" in train and engine service and "Overtime Paid For At Punitive Rates" in other services.</t>
  </si>
  <si>
    <t xml:space="preserve">Source:  Annual Wage Forms A and B submitted by Class I Railroads.  </t>
  </si>
  <si>
    <t xml:space="preserve">             These reports have not been verified by the Surface Transportation Board.</t>
  </si>
  <si>
    <t>Page 2 of 13</t>
  </si>
  <si>
    <t>Statement No. B-300</t>
  </si>
  <si>
    <t>Compensation</t>
  </si>
  <si>
    <t>Percent</t>
  </si>
  <si>
    <t>Average</t>
  </si>
  <si>
    <t>Of</t>
  </si>
  <si>
    <t>TOTAL</t>
  </si>
  <si>
    <t>Total</t>
  </si>
  <si>
    <t>Compen-</t>
  </si>
  <si>
    <t>COMPEN-</t>
  </si>
  <si>
    <t>Rates</t>
  </si>
  <si>
    <t>sation</t>
  </si>
  <si>
    <t>SATION</t>
  </si>
  <si>
    <t>(000)</t>
  </si>
  <si>
    <t>(H)</t>
  </si>
  <si>
    <t>(I)</t>
  </si>
  <si>
    <t>(J)</t>
  </si>
  <si>
    <t>(K)</t>
  </si>
  <si>
    <t>(L)</t>
  </si>
  <si>
    <t>(M)</t>
  </si>
  <si>
    <t>(N)</t>
  </si>
  <si>
    <t>(O)</t>
  </si>
  <si>
    <t>Page 3 of 13</t>
  </si>
  <si>
    <t>---------------Service Hours---------------</t>
  </si>
  <si>
    <t>Av No. of</t>
  </si>
  <si>
    <t>Time worked</t>
  </si>
  <si>
    <t>Time paid</t>
  </si>
  <si>
    <t>Employees</t>
  </si>
  <si>
    <t>and paid for</t>
  </si>
  <si>
    <t>paid for at</t>
  </si>
  <si>
    <t>for but</t>
  </si>
  <si>
    <t>time</t>
  </si>
  <si>
    <t>Paid During</t>
  </si>
  <si>
    <t>straight</t>
  </si>
  <si>
    <t>punitive</t>
  </si>
  <si>
    <t>not</t>
  </si>
  <si>
    <t xml:space="preserve">paid </t>
  </si>
  <si>
    <t>Mid Month</t>
  </si>
  <si>
    <t>Month</t>
  </si>
  <si>
    <t>time rates</t>
  </si>
  <si>
    <t>rates</t>
  </si>
  <si>
    <t>worked</t>
  </si>
  <si>
    <t>for</t>
  </si>
  <si>
    <t>Burlington Northern - Santa Fe</t>
  </si>
  <si>
    <t>CSX</t>
  </si>
  <si>
    <t>CN/Grand Trunk Western (All CN US Operations)</t>
  </si>
  <si>
    <t>Page 4 of 13</t>
  </si>
  <si>
    <t>............................................Service Hours.....................................................</t>
  </si>
  <si>
    <t>Kansas City Southern</t>
  </si>
  <si>
    <t>Norfolk Southern</t>
  </si>
  <si>
    <t>Soo Line</t>
  </si>
  <si>
    <t>Page 5 of 13</t>
  </si>
  <si>
    <t>Union Pacific</t>
  </si>
  <si>
    <t>Total All Class I Railroads</t>
  </si>
  <si>
    <t>AMTRAK</t>
  </si>
  <si>
    <t>Page 6 of 13</t>
  </si>
  <si>
    <t>Constr.</t>
  </si>
  <si>
    <t>Allow</t>
  </si>
  <si>
    <t>Actually</t>
  </si>
  <si>
    <t>Vacation</t>
  </si>
  <si>
    <t xml:space="preserve">Service </t>
  </si>
  <si>
    <t>Worked</t>
  </si>
  <si>
    <t>For</t>
  </si>
  <si>
    <t>Etc</t>
  </si>
  <si>
    <t>Hours</t>
  </si>
  <si>
    <t>Page 7 of 13</t>
  </si>
  <si>
    <t>Page 8 of 13</t>
  </si>
  <si>
    <t>............................................Compensation (Thousands).........................................</t>
  </si>
  <si>
    <t>compensation</t>
  </si>
  <si>
    <t>Page 9 of 13</t>
  </si>
  <si>
    <t>Page 10 of 13</t>
  </si>
  <si>
    <t>Page 11 of 13</t>
  </si>
  <si>
    <t>Over</t>
  </si>
  <si>
    <t>Page 12 of 13</t>
  </si>
  <si>
    <t>Page 13 of 13</t>
  </si>
  <si>
    <t>Miles</t>
  </si>
  <si>
    <t>Total Trips</t>
  </si>
  <si>
    <t>Paid For</t>
  </si>
  <si>
    <t>Less Than</t>
  </si>
  <si>
    <t>But</t>
  </si>
  <si>
    <t>A Minimum</t>
  </si>
  <si>
    <t>Run</t>
  </si>
  <si>
    <t>Not Run</t>
  </si>
  <si>
    <t>Was Paid</t>
  </si>
  <si>
    <t>(P)</t>
  </si>
  <si>
    <t>(Q)</t>
  </si>
  <si>
    <t>(R)</t>
  </si>
  <si>
    <t>OFFICE OF ECONOMICS</t>
  </si>
  <si>
    <t>COMPENSATION (In thousands)</t>
  </si>
  <si>
    <t>Year 2014</t>
  </si>
  <si>
    <t xml:space="preserve">                  Annual Wage Forms A and B   - 2014</t>
  </si>
  <si>
    <t>Hours *</t>
  </si>
  <si>
    <t>*</t>
  </si>
  <si>
    <t>STB converted the whole numbers to be "in thousands"</t>
  </si>
  <si>
    <r>
      <t xml:space="preserve">Soo Line </t>
    </r>
    <r>
      <rPr>
        <sz val="10"/>
        <color rgb="FFFF0000"/>
        <rFont val="Arial"/>
        <family val="2"/>
      </rPr>
      <t>*</t>
    </r>
  </si>
  <si>
    <r>
      <t>Soo Line</t>
    </r>
    <r>
      <rPr>
        <sz val="10"/>
        <color rgb="FFFF0000"/>
        <rFont val="Arial"/>
        <family val="2"/>
      </rPr>
      <t xml:space="preserve"> *</t>
    </r>
  </si>
  <si>
    <t>STB has corrected the totals to be "in thousands" and summed properly</t>
  </si>
  <si>
    <t>Soo's total service hours have been corrected to be summed properly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</si>
</sst>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name val="Times New Roman"/>
      <family val="3"/>
    </font>
    <font>
      <sz val="10"/>
      <name val="Verdana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5" applyNumberFormat="0" applyAlignment="0" applyProtection="0"/>
    <xf numFmtId="0" fontId="15" fillId="6" borderId="16" applyNumberFormat="0" applyAlignment="0" applyProtection="0"/>
    <xf numFmtId="0" fontId="16" fillId="6" borderId="15" applyNumberFormat="0" applyAlignment="0" applyProtection="0"/>
    <xf numFmtId="0" fontId="17" fillId="0" borderId="17" applyNumberFormat="0" applyFill="0" applyAlignment="0" applyProtection="0"/>
    <xf numFmtId="0" fontId="18" fillId="7" borderId="1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1" fillId="0" borderId="0"/>
    <xf numFmtId="0" fontId="1" fillId="8" borderId="19" applyNumberFormat="0" applyFont="0" applyAlignment="0" applyProtection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7" fillId="0" borderId="0">
      <alignment wrapText="1"/>
    </xf>
    <xf numFmtId="0" fontId="6" fillId="0" borderId="0"/>
    <xf numFmtId="0" fontId="6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99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1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Continuous"/>
    </xf>
    <xf numFmtId="0" fontId="3" fillId="0" borderId="2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Protection="1"/>
    <xf numFmtId="0" fontId="3" fillId="0" borderId="8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37" fontId="3" fillId="0" borderId="4" xfId="0" applyNumberFormat="1" applyFont="1" applyBorder="1" applyProtection="1"/>
    <xf numFmtId="10" fontId="3" fillId="0" borderId="0" xfId="0" applyNumberFormat="1" applyFont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3" fillId="0" borderId="6" xfId="0" applyNumberFormat="1" applyFont="1" applyBorder="1" applyProtection="1"/>
    <xf numFmtId="10" fontId="3" fillId="0" borderId="8" xfId="0" applyNumberFormat="1" applyFont="1" applyBorder="1" applyProtection="1"/>
    <xf numFmtId="37" fontId="3" fillId="0" borderId="7" xfId="0" applyNumberFormat="1" applyFont="1" applyBorder="1" applyProtection="1"/>
    <xf numFmtId="37" fontId="3" fillId="0" borderId="8" xfId="0" applyNumberFormat="1" applyFont="1" applyBorder="1" applyProtection="1"/>
    <xf numFmtId="0" fontId="4" fillId="0" borderId="0" xfId="0" applyFont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4" xfId="0" applyFont="1" applyBorder="1" applyAlignment="1" applyProtection="1">
      <alignment horizontal="centerContinuous"/>
    </xf>
    <xf numFmtId="0" fontId="3" fillId="0" borderId="5" xfId="0" applyFont="1" applyBorder="1" applyAlignment="1" applyProtection="1">
      <alignment horizontal="centerContinuous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5" fontId="3" fillId="0" borderId="4" xfId="0" applyNumberFormat="1" applyFont="1" applyBorder="1" applyAlignment="1" applyProtection="1">
      <alignment horizontal="center"/>
    </xf>
    <xf numFmtId="7" fontId="3" fillId="0" borderId="0" xfId="0" applyNumberFormat="1" applyFont="1" applyProtection="1"/>
    <xf numFmtId="5" fontId="3" fillId="0" borderId="0" xfId="0" applyNumberFormat="1" applyFont="1" applyProtection="1"/>
    <xf numFmtId="5" fontId="3" fillId="0" borderId="5" xfId="0" applyNumberFormat="1" applyFont="1" applyBorder="1" applyProtection="1"/>
    <xf numFmtId="37" fontId="3" fillId="0" borderId="4" xfId="0" applyNumberFormat="1" applyFont="1" applyBorder="1" applyAlignment="1" applyProtection="1">
      <alignment horizontal="center"/>
    </xf>
    <xf numFmtId="39" fontId="3" fillId="0" borderId="0" xfId="0" applyNumberFormat="1" applyFont="1" applyProtection="1"/>
    <xf numFmtId="37" fontId="3" fillId="0" borderId="0" xfId="0" applyNumberFormat="1" applyFont="1" applyBorder="1" applyProtection="1"/>
    <xf numFmtId="37" fontId="3" fillId="0" borderId="6" xfId="0" applyNumberFormat="1" applyFont="1" applyBorder="1" applyAlignment="1" applyProtection="1">
      <alignment horizontal="center"/>
    </xf>
    <xf numFmtId="39" fontId="3" fillId="0" borderId="8" xfId="0" applyNumberFormat="1" applyFont="1" applyBorder="1" applyProtection="1"/>
    <xf numFmtId="0" fontId="3" fillId="0" borderId="0" xfId="0" applyFont="1" applyAlignment="1" applyProtection="1">
      <alignment horizontal="left"/>
    </xf>
    <xf numFmtId="37" fontId="3" fillId="0" borderId="0" xfId="0" quotePrefix="1" applyNumberFormat="1" applyFont="1" applyAlignment="1" applyProtection="1">
      <alignment horizontal="centerContinuous"/>
    </xf>
    <xf numFmtId="37" fontId="3" fillId="0" borderId="0" xfId="0" applyNumberFormat="1" applyFont="1" applyAlignment="1" applyProtection="1">
      <alignment horizontal="centerContinuous"/>
    </xf>
    <xf numFmtId="37" fontId="3" fillId="0" borderId="0" xfId="0" applyNumberFormat="1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0" fillId="0" borderId="0" xfId="0" applyBorder="1"/>
    <xf numFmtId="0" fontId="3" fillId="0" borderId="0" xfId="0" applyFont="1" applyBorder="1" applyAlignment="1" applyProtection="1">
      <alignment horizontal="centerContinuous"/>
    </xf>
    <xf numFmtId="3" fontId="3" fillId="0" borderId="0" xfId="0" applyNumberFormat="1" applyFont="1" applyProtection="1"/>
    <xf numFmtId="0" fontId="2" fillId="0" borderId="0" xfId="0" applyFont="1" applyBorder="1" applyProtection="1"/>
    <xf numFmtId="37" fontId="2" fillId="0" borderId="0" xfId="0" applyNumberFormat="1" applyFont="1" applyBorder="1" applyProtection="1"/>
    <xf numFmtId="37" fontId="2" fillId="0" borderId="0" xfId="0" applyNumberFormat="1" applyFont="1" applyProtection="1"/>
    <xf numFmtId="0" fontId="2" fillId="0" borderId="0" xfId="0" applyFont="1" applyProtection="1"/>
    <xf numFmtId="37" fontId="5" fillId="0" borderId="0" xfId="0" applyNumberFormat="1" applyFont="1" applyBorder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3" fontId="5" fillId="0" borderId="0" xfId="0" applyNumberFormat="1" applyFont="1" applyProtection="1"/>
    <xf numFmtId="37" fontId="5" fillId="0" borderId="0" xfId="0" applyNumberFormat="1" applyFont="1" applyProtection="1"/>
    <xf numFmtId="0" fontId="6" fillId="0" borderId="0" xfId="0" applyFont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37" fontId="3" fillId="0" borderId="0" xfId="0" applyNumberFormat="1" applyFont="1" applyFill="1" applyProtection="1"/>
    <xf numFmtId="0" fontId="3" fillId="0" borderId="0" xfId="0" applyFont="1" applyFill="1" applyProtection="1"/>
    <xf numFmtId="37" fontId="3" fillId="0" borderId="0" xfId="0" applyNumberFormat="1" applyFont="1" applyFill="1" applyBorder="1" applyProtection="1"/>
    <xf numFmtId="37" fontId="5" fillId="0" borderId="0" xfId="0" applyNumberFormat="1" applyFont="1" applyFill="1" applyProtection="1"/>
    <xf numFmtId="0" fontId="5" fillId="0" borderId="0" xfId="0" applyFont="1" applyFill="1" applyProtection="1"/>
    <xf numFmtId="37" fontId="5" fillId="0" borderId="0" xfId="0" applyNumberFormat="1" applyFont="1" applyFill="1" applyBorder="1" applyProtection="1"/>
    <xf numFmtId="3" fontId="3" fillId="0" borderId="0" xfId="0" applyNumberFormat="1" applyFont="1" applyFill="1" applyProtection="1"/>
    <xf numFmtId="0" fontId="5" fillId="0" borderId="0" xfId="0" applyFont="1" applyBorder="1" applyAlignment="1" applyProtection="1">
      <alignment horizontal="centerContinuous"/>
    </xf>
    <xf numFmtId="3" fontId="5" fillId="0" borderId="0" xfId="0" applyNumberFormat="1" applyFont="1" applyFill="1" applyProtection="1"/>
    <xf numFmtId="164" fontId="3" fillId="0" borderId="0" xfId="1" applyNumberFormat="1" applyFont="1" applyFill="1" applyProtection="1"/>
    <xf numFmtId="37" fontId="24" fillId="0" borderId="0" xfId="42" applyNumberFormat="1" applyFont="1" applyProtection="1"/>
    <xf numFmtId="37" fontId="24" fillId="0" borderId="0" xfId="42" applyNumberFormat="1" applyFont="1" applyProtection="1">
      <protection locked="0"/>
    </xf>
    <xf numFmtId="37" fontId="24" fillId="0" borderId="0" xfId="42" applyNumberFormat="1" applyFont="1" applyBorder="1" applyProtection="1"/>
    <xf numFmtId="0" fontId="3" fillId="0" borderId="0" xfId="0" applyFont="1" applyFill="1" applyAlignment="1" applyProtection="1">
      <alignment horizontal="center"/>
    </xf>
    <xf numFmtId="37" fontId="3" fillId="0" borderId="22" xfId="0" applyNumberFormat="1" applyFont="1" applyBorder="1" applyProtection="1"/>
    <xf numFmtId="37" fontId="5" fillId="0" borderId="22" xfId="0" applyNumberFormat="1" applyFont="1" applyBorder="1" applyProtection="1"/>
    <xf numFmtId="37" fontId="3" fillId="0" borderId="22" xfId="0" applyNumberFormat="1" applyFont="1" applyFill="1" applyBorder="1" applyProtection="1"/>
    <xf numFmtId="37" fontId="3" fillId="0" borderId="23" xfId="0" applyNumberFormat="1" applyFont="1" applyFill="1" applyBorder="1" applyProtection="1"/>
    <xf numFmtId="0" fontId="28" fillId="0" borderId="21" xfId="0" applyFont="1" applyBorder="1" applyAlignment="1" applyProtection="1">
      <alignment horizontal="center"/>
    </xf>
    <xf numFmtId="0" fontId="28" fillId="0" borderId="22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37" fontId="29" fillId="0" borderId="0" xfId="0" applyNumberFormat="1" applyFont="1" applyAlignment="1" applyProtection="1">
      <alignment horizontal="center" vertical="center"/>
    </xf>
    <xf numFmtId="37" fontId="3" fillId="0" borderId="24" xfId="0" applyNumberFormat="1" applyFont="1" applyFill="1" applyBorder="1" applyProtection="1"/>
    <xf numFmtId="37" fontId="3" fillId="0" borderId="25" xfId="0" applyNumberFormat="1" applyFont="1" applyFill="1" applyBorder="1" applyProtection="1"/>
    <xf numFmtId="37" fontId="3" fillId="0" borderId="26" xfId="0" applyNumberFormat="1" applyFont="1" applyFill="1" applyBorder="1" applyProtection="1"/>
    <xf numFmtId="37" fontId="3" fillId="0" borderId="27" xfId="0" applyNumberFormat="1" applyFont="1" applyFill="1" applyBorder="1" applyProtection="1"/>
    <xf numFmtId="37" fontId="3" fillId="0" borderId="28" xfId="0" applyNumberFormat="1" applyFont="1" applyFill="1" applyBorder="1" applyProtection="1"/>
    <xf numFmtId="37" fontId="3" fillId="0" borderId="29" xfId="0" applyNumberFormat="1" applyFont="1" applyFill="1" applyBorder="1" applyProtection="1"/>
    <xf numFmtId="37" fontId="3" fillId="0" borderId="30" xfId="0" applyNumberFormat="1" applyFont="1" applyFill="1" applyBorder="1" applyProtection="1"/>
    <xf numFmtId="37" fontId="3" fillId="0" borderId="31" xfId="0" applyNumberFormat="1" applyFont="1" applyFill="1" applyBorder="1" applyProtection="1"/>
    <xf numFmtId="37" fontId="3" fillId="0" borderId="32" xfId="0" applyNumberFormat="1" applyFont="1" applyFill="1" applyBorder="1" applyProtection="1"/>
    <xf numFmtId="37" fontId="3" fillId="0" borderId="33" xfId="0" applyNumberFormat="1" applyFont="1" applyFill="1" applyBorder="1" applyProtection="1"/>
    <xf numFmtId="37" fontId="3" fillId="0" borderId="21" xfId="0" applyNumberFormat="1" applyFont="1" applyFill="1" applyBorder="1" applyProtection="1"/>
  </cellXfs>
  <cellStyles count="6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6"/>
    <cellStyle name="Comma 3" xfId="48"/>
    <cellStyle name="Comma 4" xfId="50"/>
    <cellStyle name="Currency 2" xfId="47"/>
    <cellStyle name="Currency 3" xfId="49"/>
    <cellStyle name="Currency 4" xfId="5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2 2" xfId="45"/>
    <cellStyle name="Normal 2 3" xfId="55"/>
    <cellStyle name="Normal 3" xfId="52"/>
    <cellStyle name="Normal 3 2" xfId="56"/>
    <cellStyle name="Normal 4" xfId="43"/>
    <cellStyle name="Normal 4 2" xfId="58"/>
    <cellStyle name="Normal 4 3" xfId="59"/>
    <cellStyle name="Normal 4 3 2" xfId="61"/>
    <cellStyle name="Normal 4 4" xfId="60"/>
    <cellStyle name="Normal 4 4 2" xfId="62"/>
    <cellStyle name="Normal 4 5" xfId="57"/>
    <cellStyle name="Normal 5" xfId="54"/>
    <cellStyle name="Note 2" xfId="44"/>
    <cellStyle name="Output" xfId="11" builtinId="21" customBuiltin="1"/>
    <cellStyle name="Percent 2" xfId="5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0"/>
  <sheetViews>
    <sheetView tabSelected="1" zoomScale="115" zoomScaleNormal="115" workbookViewId="0">
      <selection activeCell="L15" sqref="L15"/>
    </sheetView>
  </sheetViews>
  <sheetFormatPr defaultColWidth="8.28515625" defaultRowHeight="12.75" x14ac:dyDescent="0.2"/>
  <cols>
    <col min="1" max="1" width="4.85546875" style="12" customWidth="1"/>
    <col min="2" max="2" width="33.42578125" style="1" bestFit="1" customWidth="1"/>
    <col min="3" max="3" width="14.85546875" style="1" customWidth="1"/>
    <col min="4" max="4" width="11.7109375" style="1" customWidth="1"/>
    <col min="5" max="8" width="11.7109375" style="21" customWidth="1"/>
    <col min="9" max="9" width="12.28515625" style="21" customWidth="1"/>
  </cols>
  <sheetData>
    <row r="1" spans="1:9" x14ac:dyDescent="0.2">
      <c r="A1" s="1" t="s">
        <v>0</v>
      </c>
      <c r="E1" s="1"/>
      <c r="F1" s="1"/>
      <c r="G1" s="1"/>
      <c r="H1" s="1"/>
      <c r="I1" s="2" t="s">
        <v>1</v>
      </c>
    </row>
    <row r="2" spans="1:9" x14ac:dyDescent="0.2">
      <c r="A2" s="1"/>
      <c r="E2" s="1"/>
      <c r="F2" s="1"/>
      <c r="G2" s="1"/>
      <c r="H2" s="1"/>
      <c r="I2" s="65" t="s">
        <v>132</v>
      </c>
    </row>
    <row r="3" spans="1:9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130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/>
      <c r="B6"/>
      <c r="C6"/>
      <c r="D6"/>
      <c r="E6"/>
      <c r="F6"/>
      <c r="G6"/>
      <c r="H6"/>
      <c r="I6"/>
    </row>
    <row r="7" spans="1:9" x14ac:dyDescent="0.2">
      <c r="A7"/>
      <c r="B7"/>
      <c r="C7"/>
      <c r="D7"/>
      <c r="E7"/>
      <c r="F7"/>
      <c r="G7"/>
      <c r="H7"/>
      <c r="I7"/>
    </row>
    <row r="8" spans="1:9" x14ac:dyDescent="0.2">
      <c r="A8" s="4"/>
      <c r="B8" s="5"/>
      <c r="C8" s="6" t="s">
        <v>4</v>
      </c>
      <c r="D8" s="7"/>
      <c r="E8" s="8"/>
      <c r="F8" s="6" t="s">
        <v>5</v>
      </c>
      <c r="G8" s="7"/>
      <c r="H8" s="7"/>
      <c r="I8" s="8"/>
    </row>
    <row r="9" spans="1:9" x14ac:dyDescent="0.2">
      <c r="A9" s="9"/>
      <c r="B9" s="10"/>
      <c r="C9" s="9"/>
      <c r="E9" s="10"/>
      <c r="F9" s="9"/>
      <c r="G9" s="1"/>
      <c r="H9" s="1"/>
      <c r="I9" s="10"/>
    </row>
    <row r="10" spans="1:9" x14ac:dyDescent="0.2">
      <c r="A10" s="9"/>
      <c r="B10" s="10"/>
      <c r="C10" s="11" t="s">
        <v>6</v>
      </c>
      <c r="D10" s="12" t="s">
        <v>7</v>
      </c>
      <c r="E10" s="13" t="s">
        <v>8</v>
      </c>
      <c r="F10" s="11" t="s">
        <v>9</v>
      </c>
      <c r="G10" s="12" t="s">
        <v>10</v>
      </c>
      <c r="H10" s="12"/>
      <c r="I10" s="13"/>
    </row>
    <row r="11" spans="1:9" x14ac:dyDescent="0.2">
      <c r="A11" s="9"/>
      <c r="B11" s="10"/>
      <c r="C11" s="11" t="s">
        <v>11</v>
      </c>
      <c r="D11" s="12" t="s">
        <v>11</v>
      </c>
      <c r="E11" s="13" t="s">
        <v>12</v>
      </c>
      <c r="F11" s="11" t="s">
        <v>13</v>
      </c>
      <c r="G11" s="12" t="s">
        <v>14</v>
      </c>
      <c r="H11" s="12" t="s">
        <v>15</v>
      </c>
      <c r="I11" s="13"/>
    </row>
    <row r="12" spans="1:9" x14ac:dyDescent="0.2">
      <c r="A12" s="11" t="s">
        <v>16</v>
      </c>
      <c r="B12" s="10" t="s">
        <v>17</v>
      </c>
      <c r="C12" s="11" t="s">
        <v>18</v>
      </c>
      <c r="D12" s="12" t="s">
        <v>19</v>
      </c>
      <c r="E12" s="13" t="s">
        <v>18</v>
      </c>
      <c r="F12" s="11" t="s">
        <v>20</v>
      </c>
      <c r="G12" s="12" t="s">
        <v>21</v>
      </c>
      <c r="H12" s="12" t="s">
        <v>22</v>
      </c>
      <c r="I12" s="13" t="s">
        <v>23</v>
      </c>
    </row>
    <row r="13" spans="1:9" x14ac:dyDescent="0.2">
      <c r="A13" s="14" t="s">
        <v>24</v>
      </c>
      <c r="B13" s="15"/>
      <c r="C13" s="14" t="s">
        <v>25</v>
      </c>
      <c r="D13" s="16" t="s">
        <v>26</v>
      </c>
      <c r="E13" s="17" t="s">
        <v>27</v>
      </c>
      <c r="F13" s="14" t="s">
        <v>28</v>
      </c>
      <c r="G13" s="16" t="s">
        <v>29</v>
      </c>
      <c r="H13" s="16" t="s">
        <v>30</v>
      </c>
      <c r="I13" s="17" t="s">
        <v>31</v>
      </c>
    </row>
    <row r="14" spans="1:9" x14ac:dyDescent="0.2">
      <c r="A14" s="11"/>
      <c r="B14" s="10"/>
      <c r="C14" s="9"/>
      <c r="E14" s="10"/>
      <c r="F14" s="9"/>
      <c r="G14" s="1"/>
      <c r="H14" s="1"/>
      <c r="I14" s="10"/>
    </row>
    <row r="15" spans="1:9" x14ac:dyDescent="0.2">
      <c r="A15" s="11">
        <v>100</v>
      </c>
      <c r="B15" s="10" t="s">
        <v>32</v>
      </c>
      <c r="C15" s="18">
        <f>C201</f>
        <v>9881.5</v>
      </c>
      <c r="D15" s="19">
        <f>C15/C21</f>
        <v>5.9303875784201716E-2</v>
      </c>
      <c r="E15" s="20">
        <f>D201</f>
        <v>9952</v>
      </c>
      <c r="F15" s="18">
        <f t="shared" ref="E15:I19" si="0">E201</f>
        <v>21635050</v>
      </c>
      <c r="G15" s="21">
        <f t="shared" si="0"/>
        <v>307</v>
      </c>
      <c r="H15" s="21">
        <f t="shared" si="0"/>
        <v>669995</v>
      </c>
      <c r="I15" s="20">
        <f t="shared" si="0"/>
        <v>22305352</v>
      </c>
    </row>
    <row r="16" spans="1:9" x14ac:dyDescent="0.2">
      <c r="A16" s="11">
        <v>200</v>
      </c>
      <c r="B16" s="10" t="s">
        <v>33</v>
      </c>
      <c r="C16" s="18">
        <f>C202</f>
        <v>14112.83</v>
      </c>
      <c r="D16" s="19">
        <f>C16/$C$21</f>
        <v>8.4698225702935337E-2</v>
      </c>
      <c r="E16" s="20">
        <f t="shared" si="0"/>
        <v>14263</v>
      </c>
      <c r="F16" s="18">
        <f t="shared" si="0"/>
        <v>29218846</v>
      </c>
      <c r="G16" s="21">
        <f t="shared" si="0"/>
        <v>986204</v>
      </c>
      <c r="H16" s="21">
        <f t="shared" si="0"/>
        <v>1794174</v>
      </c>
      <c r="I16" s="20">
        <f t="shared" si="0"/>
        <v>31999224</v>
      </c>
    </row>
    <row r="17" spans="1:9" x14ac:dyDescent="0.2">
      <c r="A17" s="11">
        <v>300</v>
      </c>
      <c r="B17" s="10" t="s">
        <v>34</v>
      </c>
      <c r="C17" s="18">
        <f>C203</f>
        <v>36849.949999999997</v>
      </c>
      <c r="D17" s="19">
        <f>C17/$C$21</f>
        <v>0.22115517456398764</v>
      </c>
      <c r="E17" s="20">
        <f t="shared" si="0"/>
        <v>37460</v>
      </c>
      <c r="F17" s="18">
        <f t="shared" si="0"/>
        <v>68873175</v>
      </c>
      <c r="G17" s="21">
        <f t="shared" si="0"/>
        <v>12056988</v>
      </c>
      <c r="H17" s="21">
        <f t="shared" si="0"/>
        <v>12099497</v>
      </c>
      <c r="I17" s="20">
        <f t="shared" si="0"/>
        <v>93029660</v>
      </c>
    </row>
    <row r="18" spans="1:9" x14ac:dyDescent="0.2">
      <c r="A18" s="11">
        <v>400</v>
      </c>
      <c r="B18" s="10" t="s">
        <v>35</v>
      </c>
      <c r="C18" s="18">
        <f>C204</f>
        <v>30016.25</v>
      </c>
      <c r="D18" s="19">
        <f>C18/$C$21</f>
        <v>0.18014268699160499</v>
      </c>
      <c r="E18" s="20">
        <f t="shared" si="0"/>
        <v>30582</v>
      </c>
      <c r="F18" s="18">
        <f t="shared" si="0"/>
        <v>56303640</v>
      </c>
      <c r="G18" s="21">
        <f t="shared" si="0"/>
        <v>5896614</v>
      </c>
      <c r="H18" s="21">
        <f t="shared" si="0"/>
        <v>7425008</v>
      </c>
      <c r="I18" s="20">
        <f t="shared" si="0"/>
        <v>69625262</v>
      </c>
    </row>
    <row r="19" spans="1:9" x14ac:dyDescent="0.2">
      <c r="A19" s="11">
        <v>500</v>
      </c>
      <c r="B19" s="10" t="s">
        <v>36</v>
      </c>
      <c r="C19" s="18">
        <f>C205</f>
        <v>6674.33</v>
      </c>
      <c r="D19" s="19">
        <f>C19/$C$21</f>
        <v>4.0056027653976728E-2</v>
      </c>
      <c r="E19" s="20">
        <f t="shared" si="0"/>
        <v>6869</v>
      </c>
      <c r="F19" s="18">
        <f t="shared" si="0"/>
        <v>11141412</v>
      </c>
      <c r="G19" s="21">
        <f t="shared" si="0"/>
        <v>982480</v>
      </c>
      <c r="H19" s="21">
        <f t="shared" si="0"/>
        <v>1699582</v>
      </c>
      <c r="I19" s="20">
        <f t="shared" si="0"/>
        <v>13823475</v>
      </c>
    </row>
    <row r="20" spans="1:9" x14ac:dyDescent="0.2">
      <c r="A20" s="11">
        <v>600</v>
      </c>
      <c r="B20" s="10" t="s">
        <v>37</v>
      </c>
      <c r="C20" s="18">
        <f>C294</f>
        <v>69090</v>
      </c>
      <c r="D20" s="19">
        <f>C20/$C$21</f>
        <v>0.41464400930329365</v>
      </c>
      <c r="E20" s="20">
        <f>D294</f>
        <v>71882</v>
      </c>
      <c r="F20" s="18">
        <f>F294</f>
        <v>131826666.75</v>
      </c>
      <c r="G20" s="21">
        <f>G294</f>
        <v>15474005.07</v>
      </c>
      <c r="H20" s="21">
        <f>H294</f>
        <v>36991369.989999995</v>
      </c>
      <c r="I20" s="20">
        <f>SUM(F20:H20)</f>
        <v>184292041.81</v>
      </c>
    </row>
    <row r="21" spans="1:9" x14ac:dyDescent="0.2">
      <c r="A21" s="14">
        <v>700</v>
      </c>
      <c r="B21" s="15" t="s">
        <v>38</v>
      </c>
      <c r="C21" s="22">
        <f t="shared" ref="C21:I21" si="1">SUM(C15:C20)</f>
        <v>166624.85999999999</v>
      </c>
      <c r="D21" s="23">
        <f>SUM(D15:D20)</f>
        <v>1</v>
      </c>
      <c r="E21" s="24">
        <f t="shared" si="1"/>
        <v>171008</v>
      </c>
      <c r="F21" s="22">
        <f t="shared" si="1"/>
        <v>318998789.75</v>
      </c>
      <c r="G21" s="25">
        <f t="shared" si="1"/>
        <v>35396598.07</v>
      </c>
      <c r="H21" s="25">
        <f t="shared" si="1"/>
        <v>60679625.989999995</v>
      </c>
      <c r="I21" s="24">
        <f t="shared" si="1"/>
        <v>415075014.81</v>
      </c>
    </row>
    <row r="22" spans="1:9" x14ac:dyDescent="0.2">
      <c r="E22" s="1"/>
    </row>
    <row r="23" spans="1:9" x14ac:dyDescent="0.2">
      <c r="B23" s="1" t="s">
        <v>39</v>
      </c>
      <c r="E23" s="1"/>
    </row>
    <row r="24" spans="1:9" x14ac:dyDescent="0.2">
      <c r="E24" s="1"/>
    </row>
    <row r="25" spans="1:9" x14ac:dyDescent="0.2">
      <c r="A25"/>
      <c r="B25" t="s">
        <v>40</v>
      </c>
      <c r="C25"/>
      <c r="D25"/>
      <c r="E25"/>
      <c r="F25"/>
      <c r="G25"/>
      <c r="H25"/>
      <c r="I25"/>
    </row>
    <row r="26" spans="1:9" x14ac:dyDescent="0.2">
      <c r="A26"/>
      <c r="B26"/>
      <c r="C26"/>
      <c r="D26"/>
      <c r="E26"/>
      <c r="F26"/>
      <c r="G26"/>
      <c r="H26"/>
      <c r="I26"/>
    </row>
    <row r="27" spans="1:9" x14ac:dyDescent="0.2">
      <c r="A27"/>
      <c r="B27"/>
      <c r="C27"/>
      <c r="D27"/>
      <c r="E27"/>
      <c r="F27"/>
      <c r="G27"/>
      <c r="H27"/>
      <c r="I27"/>
    </row>
    <row r="28" spans="1:9" x14ac:dyDescent="0.2">
      <c r="A28" s="26" t="s">
        <v>41</v>
      </c>
      <c r="B28" s="26"/>
      <c r="C28" s="26"/>
      <c r="D28" s="26"/>
      <c r="E28" s="26"/>
      <c r="F28" s="26"/>
      <c r="G28" s="26"/>
      <c r="H28" s="1"/>
      <c r="I28" s="1"/>
    </row>
    <row r="29" spans="1:9" x14ac:dyDescent="0.2">
      <c r="A29" s="26" t="s">
        <v>42</v>
      </c>
      <c r="B29" s="26"/>
      <c r="C29" s="26"/>
      <c r="D29" s="26"/>
      <c r="E29" s="26"/>
      <c r="F29" s="26"/>
      <c r="G29" s="26"/>
      <c r="H29" s="1"/>
      <c r="I29" s="1"/>
    </row>
    <row r="30" spans="1:9" x14ac:dyDescent="0.2">
      <c r="A30"/>
      <c r="B30"/>
      <c r="C30"/>
      <c r="D30"/>
      <c r="E30"/>
      <c r="F30"/>
      <c r="G30"/>
      <c r="H30"/>
      <c r="I30"/>
    </row>
    <row r="31" spans="1:9" x14ac:dyDescent="0.2">
      <c r="A31"/>
      <c r="B31"/>
      <c r="C31"/>
      <c r="D31"/>
      <c r="E31"/>
      <c r="F31"/>
      <c r="G31"/>
      <c r="H31"/>
      <c r="I31"/>
    </row>
    <row r="32" spans="1:9" x14ac:dyDescent="0.2">
      <c r="A32"/>
      <c r="B32"/>
      <c r="C32"/>
      <c r="D32"/>
      <c r="E32"/>
      <c r="F32"/>
      <c r="G32"/>
      <c r="H32"/>
      <c r="I32"/>
    </row>
    <row r="46" spans="1:9" x14ac:dyDescent="0.2">
      <c r="A46" s="1" t="s">
        <v>43</v>
      </c>
      <c r="E46" s="1"/>
      <c r="F46" s="1"/>
      <c r="G46" s="1"/>
      <c r="H46" s="1"/>
      <c r="I46" s="2" t="s">
        <v>44</v>
      </c>
    </row>
    <row r="47" spans="1:9" x14ac:dyDescent="0.2">
      <c r="A47" s="1"/>
      <c r="E47" s="1"/>
      <c r="F47" s="1"/>
      <c r="G47" s="1"/>
      <c r="H47" s="1"/>
      <c r="I47" s="2" t="str">
        <f>+I2</f>
        <v>Year 2014</v>
      </c>
    </row>
    <row r="48" spans="1:9" x14ac:dyDescent="0.2">
      <c r="A48" s="3" t="s">
        <v>2</v>
      </c>
      <c r="B48" s="3"/>
      <c r="C48" s="3"/>
      <c r="D48" s="3"/>
      <c r="E48" s="3"/>
      <c r="F48" s="3"/>
      <c r="G48" s="3"/>
      <c r="H48" s="3"/>
      <c r="I48" s="3"/>
    </row>
    <row r="49" spans="1:9" x14ac:dyDescent="0.2">
      <c r="A49" s="3" t="s">
        <v>130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3" t="s">
        <v>3</v>
      </c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/>
      <c r="B51"/>
      <c r="C51"/>
      <c r="D51"/>
      <c r="E51"/>
      <c r="F51"/>
      <c r="G51"/>
      <c r="H51"/>
      <c r="I51"/>
    </row>
    <row r="52" spans="1:9" x14ac:dyDescent="0.2">
      <c r="A52"/>
      <c r="B52"/>
      <c r="C52"/>
      <c r="D52"/>
      <c r="E52"/>
      <c r="F52"/>
      <c r="G52"/>
      <c r="H52"/>
      <c r="I52"/>
    </row>
    <row r="53" spans="1:9" x14ac:dyDescent="0.2">
      <c r="A53"/>
      <c r="B53"/>
      <c r="C53"/>
      <c r="D53"/>
      <c r="E53"/>
      <c r="F53"/>
      <c r="G53"/>
      <c r="H53"/>
      <c r="I53"/>
    </row>
    <row r="54" spans="1:9" x14ac:dyDescent="0.2">
      <c r="A54" s="27"/>
      <c r="B54" s="6" t="s">
        <v>45</v>
      </c>
      <c r="C54" s="7"/>
      <c r="D54" s="7"/>
      <c r="E54" s="7"/>
      <c r="F54" s="7"/>
      <c r="G54" s="7"/>
      <c r="H54" s="7"/>
      <c r="I54" s="8"/>
    </row>
    <row r="55" spans="1:9" x14ac:dyDescent="0.2">
      <c r="A55" s="28"/>
      <c r="B55" s="29"/>
      <c r="C55" s="3"/>
      <c r="D55" s="3"/>
      <c r="E55" s="3"/>
      <c r="F55" s="3"/>
      <c r="G55" s="3"/>
      <c r="H55" s="3"/>
      <c r="I55" s="30"/>
    </row>
    <row r="56" spans="1:9" x14ac:dyDescent="0.2">
      <c r="A56" s="28"/>
      <c r="B56" s="9"/>
      <c r="C56" s="12" t="s">
        <v>46</v>
      </c>
      <c r="D56" s="12" t="s">
        <v>47</v>
      </c>
      <c r="E56" s="1"/>
      <c r="F56" s="12" t="s">
        <v>46</v>
      </c>
      <c r="G56" s="1"/>
      <c r="H56" s="1"/>
      <c r="I56" s="10"/>
    </row>
    <row r="57" spans="1:9" x14ac:dyDescent="0.2">
      <c r="A57" s="28"/>
      <c r="B57" s="11" t="s">
        <v>9</v>
      </c>
      <c r="C57" s="12" t="s">
        <v>48</v>
      </c>
      <c r="D57" s="12" t="s">
        <v>9</v>
      </c>
      <c r="E57" s="12" t="s">
        <v>10</v>
      </c>
      <c r="F57" s="12" t="s">
        <v>48</v>
      </c>
      <c r="G57" s="12" t="s">
        <v>47</v>
      </c>
      <c r="H57" s="12" t="s">
        <v>15</v>
      </c>
      <c r="I57" s="13" t="s">
        <v>49</v>
      </c>
    </row>
    <row r="58" spans="1:9" x14ac:dyDescent="0.2">
      <c r="A58" s="31" t="s">
        <v>16</v>
      </c>
      <c r="B58" s="11" t="s">
        <v>13</v>
      </c>
      <c r="C58" s="12" t="s">
        <v>50</v>
      </c>
      <c r="D58" s="12" t="s">
        <v>13</v>
      </c>
      <c r="E58" s="12" t="s">
        <v>14</v>
      </c>
      <c r="F58" s="12" t="s">
        <v>50</v>
      </c>
      <c r="G58" s="12" t="s">
        <v>10</v>
      </c>
      <c r="H58" s="12" t="s">
        <v>51</v>
      </c>
      <c r="I58" s="13" t="s">
        <v>52</v>
      </c>
    </row>
    <row r="59" spans="1:9" x14ac:dyDescent="0.2">
      <c r="A59" s="31" t="s">
        <v>24</v>
      </c>
      <c r="B59" s="11" t="s">
        <v>20</v>
      </c>
      <c r="C59" s="12" t="s">
        <v>45</v>
      </c>
      <c r="D59" s="12" t="s">
        <v>53</v>
      </c>
      <c r="E59" s="12" t="s">
        <v>21</v>
      </c>
      <c r="F59" s="12" t="s">
        <v>45</v>
      </c>
      <c r="G59" s="12" t="s">
        <v>53</v>
      </c>
      <c r="H59" s="12" t="s">
        <v>54</v>
      </c>
      <c r="I59" s="13" t="s">
        <v>55</v>
      </c>
    </row>
    <row r="60" spans="1:9" x14ac:dyDescent="0.2">
      <c r="A60" s="31"/>
      <c r="B60" s="11" t="s">
        <v>56</v>
      </c>
      <c r="C60" s="12"/>
      <c r="D60" s="12"/>
      <c r="E60" s="12" t="s">
        <v>56</v>
      </c>
      <c r="F60" s="12"/>
      <c r="G60" s="12"/>
      <c r="H60" s="12" t="s">
        <v>56</v>
      </c>
      <c r="I60" s="13" t="s">
        <v>56</v>
      </c>
    </row>
    <row r="61" spans="1:9" x14ac:dyDescent="0.2">
      <c r="A61" s="32"/>
      <c r="B61" s="16" t="s">
        <v>57</v>
      </c>
      <c r="C61" s="16" t="s">
        <v>58</v>
      </c>
      <c r="D61" s="16" t="s">
        <v>59</v>
      </c>
      <c r="E61" s="16" t="s">
        <v>60</v>
      </c>
      <c r="F61" s="16" t="s">
        <v>61</v>
      </c>
      <c r="G61" s="16" t="s">
        <v>62</v>
      </c>
      <c r="H61" s="16" t="s">
        <v>63</v>
      </c>
      <c r="I61" s="17" t="s">
        <v>64</v>
      </c>
    </row>
    <row r="62" spans="1:9" x14ac:dyDescent="0.2">
      <c r="A62" s="31"/>
      <c r="B62" s="9"/>
      <c r="E62" s="1"/>
      <c r="F62" s="1"/>
      <c r="G62" s="1"/>
      <c r="H62" s="1"/>
      <c r="I62" s="10"/>
    </row>
    <row r="63" spans="1:9" x14ac:dyDescent="0.2">
      <c r="A63" s="31">
        <v>100</v>
      </c>
      <c r="B63" s="33">
        <f>+C427</f>
        <v>1376462</v>
      </c>
      <c r="C63" s="19">
        <f>B63/I63</f>
        <v>0.97616226087264857</v>
      </c>
      <c r="D63" s="34">
        <f>+B63*1000/F15</f>
        <v>63.621854352081463</v>
      </c>
      <c r="E63" s="35">
        <f>+D427</f>
        <v>8</v>
      </c>
      <c r="F63" s="19">
        <f t="shared" ref="F63:F68" si="2">E63/I63</f>
        <v>5.6734570856160132E-6</v>
      </c>
      <c r="G63" s="34">
        <v>0</v>
      </c>
      <c r="H63" s="35">
        <f>+E427</f>
        <v>33605</v>
      </c>
      <c r="I63" s="36">
        <f>B63+E63+H63</f>
        <v>1410075</v>
      </c>
    </row>
    <row r="64" spans="1:9" x14ac:dyDescent="0.2">
      <c r="A64" s="31">
        <v>200</v>
      </c>
      <c r="B64" s="37">
        <f>+C428</f>
        <v>1106471</v>
      </c>
      <c r="C64" s="19">
        <f t="shared" ref="C64:C69" si="3">B64/I64</f>
        <v>0.91946321552151089</v>
      </c>
      <c r="D64" s="38">
        <f t="shared" ref="D64:D69" si="4">+B64*1000/F16</f>
        <v>37.868401784245691</v>
      </c>
      <c r="E64" s="39">
        <f>+D428</f>
        <v>39167</v>
      </c>
      <c r="F64" s="19">
        <f t="shared" si="2"/>
        <v>3.2547274860643453E-2</v>
      </c>
      <c r="G64" s="38">
        <f t="shared" ref="G64:G69" si="5">+E64*1000/G16</f>
        <v>39.714906854971183</v>
      </c>
      <c r="H64" s="39">
        <f>+E428</f>
        <v>57750</v>
      </c>
      <c r="I64" s="20">
        <f>B64+E64+H64</f>
        <v>1203388</v>
      </c>
    </row>
    <row r="65" spans="1:9" x14ac:dyDescent="0.2">
      <c r="A65" s="31">
        <v>300</v>
      </c>
      <c r="B65" s="37">
        <f>+C429</f>
        <v>2020972</v>
      </c>
      <c r="C65" s="19">
        <f t="shared" si="3"/>
        <v>0.69645845452314847</v>
      </c>
      <c r="D65" s="38">
        <f t="shared" si="4"/>
        <v>29.343383690384538</v>
      </c>
      <c r="E65" s="39">
        <f>+D429</f>
        <v>522270</v>
      </c>
      <c r="F65" s="19">
        <f t="shared" si="2"/>
        <v>0.17998238325113103</v>
      </c>
      <c r="G65" s="38">
        <f t="shared" si="5"/>
        <v>43.316788571075961</v>
      </c>
      <c r="H65" s="39">
        <f>+E429</f>
        <v>358542</v>
      </c>
      <c r="I65" s="20">
        <f t="shared" ref="I65" si="6">B65+E65+H65</f>
        <v>2901784</v>
      </c>
    </row>
    <row r="66" spans="1:9" x14ac:dyDescent="0.2">
      <c r="A66" s="31">
        <v>400</v>
      </c>
      <c r="B66" s="37">
        <f>+C430</f>
        <v>1659880</v>
      </c>
      <c r="C66" s="19">
        <f t="shared" si="3"/>
        <v>0.77499516760248655</v>
      </c>
      <c r="D66" s="38">
        <f t="shared" si="4"/>
        <v>29.48086482508058</v>
      </c>
      <c r="E66" s="39">
        <f>+D430</f>
        <v>253525</v>
      </c>
      <c r="F66" s="19">
        <f t="shared" si="2"/>
        <v>0.11837039416489167</v>
      </c>
      <c r="G66" s="38">
        <f t="shared" si="5"/>
        <v>42.995013748568248</v>
      </c>
      <c r="H66" s="39">
        <f>+E430</f>
        <v>228389</v>
      </c>
      <c r="I66" s="20">
        <f>B66+E66+H66</f>
        <v>2141794</v>
      </c>
    </row>
    <row r="67" spans="1:9" x14ac:dyDescent="0.2">
      <c r="A67" s="31">
        <v>500</v>
      </c>
      <c r="B67" s="37">
        <f>+C431</f>
        <v>427417</v>
      </c>
      <c r="C67" s="19">
        <f t="shared" si="3"/>
        <v>0.78360292675235721</v>
      </c>
      <c r="D67" s="38">
        <f t="shared" si="4"/>
        <v>38.362911271928546</v>
      </c>
      <c r="E67" s="39">
        <f>+D431</f>
        <v>44770</v>
      </c>
      <c r="F67" s="19">
        <f t="shared" si="2"/>
        <v>8.2078866845967838E-2</v>
      </c>
      <c r="G67" s="38">
        <f t="shared" si="5"/>
        <v>45.56835762560052</v>
      </c>
      <c r="H67" s="39">
        <f>+E431</f>
        <v>73264</v>
      </c>
      <c r="I67" s="20">
        <f>B67+E67+H67</f>
        <v>545451</v>
      </c>
    </row>
    <row r="68" spans="1:9" x14ac:dyDescent="0.2">
      <c r="A68" s="31">
        <v>600</v>
      </c>
      <c r="B68" s="37">
        <f>+C521</f>
        <v>4030171</v>
      </c>
      <c r="C68" s="19">
        <f t="shared" si="3"/>
        <v>0.6170618476436357</v>
      </c>
      <c r="D68" s="38">
        <f t="shared" si="4"/>
        <v>30.57174317881325</v>
      </c>
      <c r="E68" s="21">
        <f>+D521</f>
        <v>723426</v>
      </c>
      <c r="F68" s="19">
        <f t="shared" si="2"/>
        <v>0.11076417953318726</v>
      </c>
      <c r="G68" s="38">
        <f t="shared" si="5"/>
        <v>46.751050986956926</v>
      </c>
      <c r="H68" s="21">
        <f>+E521</f>
        <v>1777630</v>
      </c>
      <c r="I68" s="20">
        <f>B68+E68+H68</f>
        <v>6531227</v>
      </c>
    </row>
    <row r="69" spans="1:9" x14ac:dyDescent="0.2">
      <c r="A69" s="32">
        <v>700</v>
      </c>
      <c r="B69" s="40">
        <f>SUM(B63:B68)</f>
        <v>10621373</v>
      </c>
      <c r="C69" s="23">
        <f t="shared" si="3"/>
        <v>0.72088879935880412</v>
      </c>
      <c r="D69" s="41">
        <f t="shared" si="4"/>
        <v>33.295966446531011</v>
      </c>
      <c r="E69" s="25">
        <f>SUM(E63:E68)</f>
        <v>1583166</v>
      </c>
      <c r="F69" s="23">
        <f>E69/I69</f>
        <v>0.1074518931710317</v>
      </c>
      <c r="G69" s="41">
        <f t="shared" si="5"/>
        <v>44.726501593999089</v>
      </c>
      <c r="H69" s="25">
        <f>SUM(H63:H68)</f>
        <v>2529180</v>
      </c>
      <c r="I69" s="24">
        <f>B69+E69+H69</f>
        <v>14733719</v>
      </c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 t="s">
        <v>39</v>
      </c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  <row r="73" spans="1:9" x14ac:dyDescent="0.2">
      <c r="A73"/>
      <c r="B73" t="s">
        <v>40</v>
      </c>
      <c r="C73"/>
      <c r="D73"/>
      <c r="E73"/>
      <c r="F73"/>
      <c r="G73"/>
      <c r="H73"/>
      <c r="I73"/>
    </row>
    <row r="74" spans="1:9" x14ac:dyDescent="0.2">
      <c r="A74"/>
      <c r="B74"/>
      <c r="C74"/>
      <c r="D74"/>
      <c r="E74"/>
      <c r="F74"/>
      <c r="G74"/>
      <c r="H74"/>
      <c r="I74"/>
    </row>
    <row r="75" spans="1:9" x14ac:dyDescent="0.2">
      <c r="A75" s="26" t="s">
        <v>41</v>
      </c>
      <c r="E75" s="1"/>
      <c r="F75" s="1"/>
      <c r="G75" s="1"/>
      <c r="H75" s="1"/>
      <c r="I75" s="1"/>
    </row>
    <row r="76" spans="1:9" x14ac:dyDescent="0.2">
      <c r="A76" s="26" t="s">
        <v>42</v>
      </c>
      <c r="E76" s="1"/>
      <c r="F76" s="1"/>
      <c r="G76" s="1"/>
      <c r="H76" s="1"/>
      <c r="I76" s="1"/>
    </row>
    <row r="77" spans="1:9" x14ac:dyDescent="0.2">
      <c r="A77"/>
      <c r="B77"/>
      <c r="C77"/>
      <c r="D77"/>
      <c r="E77"/>
      <c r="F77"/>
      <c r="G77"/>
      <c r="H77"/>
      <c r="I77"/>
    </row>
    <row r="78" spans="1:9" x14ac:dyDescent="0.2">
      <c r="A78"/>
      <c r="B78"/>
      <c r="C78"/>
      <c r="D78"/>
      <c r="E78"/>
      <c r="F78"/>
      <c r="G78"/>
      <c r="H78"/>
      <c r="I78"/>
    </row>
    <row r="79" spans="1:9" x14ac:dyDescent="0.2">
      <c r="A79"/>
      <c r="B79"/>
      <c r="C79"/>
      <c r="D79"/>
      <c r="E79"/>
      <c r="F79"/>
      <c r="G79"/>
      <c r="H79"/>
      <c r="I79"/>
    </row>
    <row r="91" spans="1:9" x14ac:dyDescent="0.2">
      <c r="A91" s="42" t="s">
        <v>65</v>
      </c>
    </row>
    <row r="92" spans="1:9" x14ac:dyDescent="0.2">
      <c r="A92"/>
      <c r="B92"/>
      <c r="C92"/>
      <c r="D92"/>
      <c r="E92"/>
      <c r="F92" t="s">
        <v>133</v>
      </c>
      <c r="G92"/>
      <c r="H92"/>
      <c r="I92"/>
    </row>
    <row r="93" spans="1:9" x14ac:dyDescent="0.2">
      <c r="A93" s="3" t="s">
        <v>2</v>
      </c>
      <c r="B93" s="3"/>
      <c r="C93" s="3"/>
      <c r="D93" s="3"/>
      <c r="E93" s="3"/>
      <c r="F93" s="3"/>
      <c r="G93" s="3"/>
      <c r="H93" s="3"/>
      <c r="I93" s="1"/>
    </row>
    <row r="94" spans="1:9" x14ac:dyDescent="0.2">
      <c r="A94" s="3" t="s">
        <v>130</v>
      </c>
      <c r="B94" s="3"/>
      <c r="C94" s="3"/>
      <c r="D94" s="3"/>
      <c r="E94" s="3"/>
      <c r="F94" s="3"/>
      <c r="G94" s="3"/>
      <c r="H94" s="3"/>
      <c r="I94" s="1"/>
    </row>
    <row r="95" spans="1:9" x14ac:dyDescent="0.2">
      <c r="A95" s="3" t="s">
        <v>3</v>
      </c>
      <c r="B95" s="3"/>
      <c r="C95" s="3"/>
      <c r="D95" s="3"/>
      <c r="E95" s="3"/>
      <c r="F95" s="3"/>
      <c r="G95" s="3"/>
      <c r="H95" s="3"/>
      <c r="I95" s="1"/>
    </row>
    <row r="98" spans="1:9" x14ac:dyDescent="0.2">
      <c r="E98" s="43" t="s">
        <v>66</v>
      </c>
      <c r="F98" s="44"/>
      <c r="G98" s="44"/>
      <c r="H98" s="44"/>
    </row>
    <row r="100" spans="1:9" x14ac:dyDescent="0.2">
      <c r="C100" s="12"/>
      <c r="D100" s="12" t="s">
        <v>67</v>
      </c>
      <c r="E100" s="45" t="s">
        <v>68</v>
      </c>
      <c r="F100" s="45" t="s">
        <v>10</v>
      </c>
      <c r="G100" s="45" t="s">
        <v>69</v>
      </c>
      <c r="H100" s="45" t="s">
        <v>50</v>
      </c>
      <c r="I100" s="45"/>
    </row>
    <row r="101" spans="1:9" x14ac:dyDescent="0.2">
      <c r="C101" s="12" t="s">
        <v>67</v>
      </c>
      <c r="D101" s="12" t="s">
        <v>70</v>
      </c>
      <c r="E101" s="45" t="s">
        <v>71</v>
      </c>
      <c r="F101" s="45" t="s">
        <v>72</v>
      </c>
      <c r="G101" s="45" t="s">
        <v>73</v>
      </c>
      <c r="H101" s="45" t="s">
        <v>74</v>
      </c>
      <c r="I101" s="45"/>
    </row>
    <row r="102" spans="1:9" x14ac:dyDescent="0.2">
      <c r="A102" s="12" t="s">
        <v>16</v>
      </c>
      <c r="B102" s="1" t="s">
        <v>17</v>
      </c>
      <c r="C102" s="12" t="s">
        <v>70</v>
      </c>
      <c r="D102" s="12" t="s">
        <v>75</v>
      </c>
      <c r="E102" s="45" t="s">
        <v>76</v>
      </c>
      <c r="F102" s="45" t="s">
        <v>77</v>
      </c>
      <c r="G102" s="45" t="s">
        <v>78</v>
      </c>
      <c r="H102" s="45" t="s">
        <v>79</v>
      </c>
      <c r="I102" s="45"/>
    </row>
    <row r="103" spans="1:9" x14ac:dyDescent="0.2">
      <c r="A103" s="12" t="s">
        <v>24</v>
      </c>
      <c r="C103" s="12" t="s">
        <v>80</v>
      </c>
      <c r="D103" s="12" t="s">
        <v>81</v>
      </c>
      <c r="E103" s="45" t="s">
        <v>82</v>
      </c>
      <c r="F103" s="45" t="s">
        <v>83</v>
      </c>
      <c r="G103" s="45" t="s">
        <v>84</v>
      </c>
      <c r="H103" s="45" t="s">
        <v>85</v>
      </c>
      <c r="I103" s="45"/>
    </row>
    <row r="104" spans="1:9" x14ac:dyDescent="0.2">
      <c r="C104" s="12"/>
      <c r="D104" s="12"/>
      <c r="E104" s="45"/>
      <c r="F104" s="45"/>
      <c r="G104" s="45"/>
      <c r="H104" s="45"/>
      <c r="I104" s="45"/>
    </row>
    <row r="105" spans="1:9" x14ac:dyDescent="0.2">
      <c r="A105" s="42" t="s">
        <v>86</v>
      </c>
      <c r="C105" s="21"/>
      <c r="D105" s="21"/>
    </row>
    <row r="106" spans="1:9" x14ac:dyDescent="0.2">
      <c r="C106" s="21"/>
      <c r="D106" s="21"/>
    </row>
    <row r="107" spans="1:9" x14ac:dyDescent="0.2">
      <c r="A107" s="12">
        <v>100</v>
      </c>
      <c r="B107" s="1" t="s">
        <v>32</v>
      </c>
      <c r="C107" s="77">
        <v>1850</v>
      </c>
      <c r="D107" s="77">
        <v>1867</v>
      </c>
      <c r="E107" s="77">
        <v>4178649</v>
      </c>
      <c r="F107" s="77">
        <v>0</v>
      </c>
      <c r="G107" s="77">
        <v>15788</v>
      </c>
      <c r="H107" s="76">
        <v>4194437</v>
      </c>
    </row>
    <row r="108" spans="1:9" x14ac:dyDescent="0.2">
      <c r="A108" s="12">
        <v>200</v>
      </c>
      <c r="B108" s="1" t="s">
        <v>33</v>
      </c>
      <c r="C108" s="77">
        <v>4133</v>
      </c>
      <c r="D108" s="77">
        <v>4180</v>
      </c>
      <c r="E108" s="77">
        <v>9023416</v>
      </c>
      <c r="F108" s="77">
        <v>312479</v>
      </c>
      <c r="G108" s="77">
        <v>352370</v>
      </c>
      <c r="H108" s="76">
        <v>9688265</v>
      </c>
    </row>
    <row r="109" spans="1:9" x14ac:dyDescent="0.2">
      <c r="A109" s="12">
        <v>300</v>
      </c>
      <c r="B109" s="1" t="s">
        <v>34</v>
      </c>
      <c r="C109" s="77">
        <v>9815</v>
      </c>
      <c r="D109" s="77">
        <v>10058</v>
      </c>
      <c r="E109" s="77">
        <v>17871391</v>
      </c>
      <c r="F109" s="77">
        <v>4302956</v>
      </c>
      <c r="G109" s="77">
        <v>4460347</v>
      </c>
      <c r="H109" s="76">
        <v>26634694</v>
      </c>
    </row>
    <row r="110" spans="1:9" x14ac:dyDescent="0.2">
      <c r="A110" s="12">
        <v>400</v>
      </c>
      <c r="B110" s="1" t="s">
        <v>35</v>
      </c>
      <c r="C110" s="77">
        <v>8045</v>
      </c>
      <c r="D110" s="77">
        <v>8161</v>
      </c>
      <c r="E110" s="77">
        <v>15378752</v>
      </c>
      <c r="F110" s="77">
        <v>1740174</v>
      </c>
      <c r="G110" s="77">
        <v>1992586</v>
      </c>
      <c r="H110" s="76">
        <v>19111512</v>
      </c>
    </row>
    <row r="111" spans="1:9" x14ac:dyDescent="0.2">
      <c r="A111" s="12">
        <v>500</v>
      </c>
      <c r="B111" s="1" t="s">
        <v>36</v>
      </c>
      <c r="C111" s="78">
        <v>1889</v>
      </c>
      <c r="D111" s="78">
        <v>1931</v>
      </c>
      <c r="E111" s="78">
        <v>3118818</v>
      </c>
      <c r="F111" s="78">
        <v>334673</v>
      </c>
      <c r="G111" s="78">
        <v>348006</v>
      </c>
      <c r="H111" s="78">
        <v>3801497</v>
      </c>
    </row>
    <row r="112" spans="1:9" x14ac:dyDescent="0.2">
      <c r="C112" s="21"/>
      <c r="D112" s="21"/>
    </row>
    <row r="113" spans="1:8" x14ac:dyDescent="0.2">
      <c r="A113" s="42" t="s">
        <v>87</v>
      </c>
      <c r="C113" s="21"/>
      <c r="D113" s="21"/>
    </row>
    <row r="114" spans="1:8" x14ac:dyDescent="0.2">
      <c r="C114" s="21"/>
      <c r="D114" s="21"/>
    </row>
    <row r="115" spans="1:8" x14ac:dyDescent="0.2">
      <c r="A115" s="12">
        <v>100</v>
      </c>
      <c r="B115" s="1" t="s">
        <v>32</v>
      </c>
      <c r="C115" s="66">
        <v>1336</v>
      </c>
      <c r="D115" s="66">
        <v>1336</v>
      </c>
      <c r="E115" s="66">
        <v>2790264</v>
      </c>
      <c r="F115" s="66">
        <v>0</v>
      </c>
      <c r="G115" s="66">
        <v>0</v>
      </c>
      <c r="H115" s="66">
        <v>2790264</v>
      </c>
    </row>
    <row r="116" spans="1:8" x14ac:dyDescent="0.2">
      <c r="A116" s="12">
        <v>200</v>
      </c>
      <c r="B116" s="1" t="s">
        <v>33</v>
      </c>
      <c r="C116" s="66">
        <v>3074</v>
      </c>
      <c r="D116" s="66">
        <v>3101</v>
      </c>
      <c r="E116" s="66">
        <v>6084474</v>
      </c>
      <c r="F116" s="66">
        <v>326677</v>
      </c>
      <c r="G116" s="66">
        <v>301164</v>
      </c>
      <c r="H116" s="66">
        <v>6712315</v>
      </c>
    </row>
    <row r="117" spans="1:8" x14ac:dyDescent="0.2">
      <c r="A117" s="12">
        <v>300</v>
      </c>
      <c r="B117" s="1" t="s">
        <v>34</v>
      </c>
      <c r="C117" s="66">
        <v>6406</v>
      </c>
      <c r="D117" s="66">
        <v>6527</v>
      </c>
      <c r="E117" s="66">
        <v>11892593</v>
      </c>
      <c r="F117" s="66">
        <v>2325839</v>
      </c>
      <c r="G117" s="66">
        <v>1973063</v>
      </c>
      <c r="H117" s="66">
        <v>16191495</v>
      </c>
    </row>
    <row r="118" spans="1:8" x14ac:dyDescent="0.2">
      <c r="A118" s="12">
        <v>400</v>
      </c>
      <c r="B118" s="1" t="s">
        <v>35</v>
      </c>
      <c r="C118" s="66">
        <v>4869</v>
      </c>
      <c r="D118" s="66">
        <v>4982</v>
      </c>
      <c r="E118" s="66">
        <v>8883684</v>
      </c>
      <c r="F118" s="66">
        <v>1173417</v>
      </c>
      <c r="G118" s="66">
        <v>1202144</v>
      </c>
      <c r="H118" s="66">
        <v>11259245</v>
      </c>
    </row>
    <row r="119" spans="1:8" x14ac:dyDescent="0.2">
      <c r="A119" s="12">
        <v>500</v>
      </c>
      <c r="B119" s="1" t="s">
        <v>36</v>
      </c>
      <c r="C119" s="66">
        <v>1538</v>
      </c>
      <c r="D119" s="66">
        <v>1593</v>
      </c>
      <c r="E119" s="66">
        <v>2513457</v>
      </c>
      <c r="F119" s="66">
        <v>338590</v>
      </c>
      <c r="G119" s="66">
        <v>526031</v>
      </c>
      <c r="H119" s="66">
        <v>3378078</v>
      </c>
    </row>
    <row r="120" spans="1:8" x14ac:dyDescent="0.2">
      <c r="C120" s="21"/>
      <c r="D120" s="21"/>
    </row>
    <row r="121" spans="1:8" x14ac:dyDescent="0.2">
      <c r="A121" s="42" t="s">
        <v>88</v>
      </c>
      <c r="C121" s="21"/>
      <c r="D121" s="21"/>
    </row>
    <row r="122" spans="1:8" x14ac:dyDescent="0.2">
      <c r="C122" s="21"/>
      <c r="D122" s="21"/>
    </row>
    <row r="123" spans="1:8" x14ac:dyDescent="0.2">
      <c r="A123" s="12">
        <v>100</v>
      </c>
      <c r="B123" s="1" t="s">
        <v>32</v>
      </c>
      <c r="C123" s="66">
        <v>308</v>
      </c>
      <c r="D123" s="66">
        <v>337</v>
      </c>
      <c r="E123" s="66">
        <v>608638</v>
      </c>
      <c r="F123" s="66">
        <v>0</v>
      </c>
      <c r="G123" s="66">
        <v>0</v>
      </c>
      <c r="H123" s="66">
        <v>608638</v>
      </c>
    </row>
    <row r="124" spans="1:8" x14ac:dyDescent="0.2">
      <c r="A124" s="12">
        <v>200</v>
      </c>
      <c r="B124" s="1" t="s">
        <v>33</v>
      </c>
      <c r="C124" s="66">
        <v>673</v>
      </c>
      <c r="D124" s="66">
        <v>725</v>
      </c>
      <c r="E124" s="66">
        <v>1327679</v>
      </c>
      <c r="F124" s="66">
        <v>26458</v>
      </c>
      <c r="G124" s="66">
        <v>106249</v>
      </c>
      <c r="H124" s="66">
        <v>1460386</v>
      </c>
    </row>
    <row r="125" spans="1:8" x14ac:dyDescent="0.2">
      <c r="A125" s="12">
        <v>300</v>
      </c>
      <c r="B125" s="1" t="s">
        <v>34</v>
      </c>
      <c r="C125" s="66">
        <v>1833</v>
      </c>
      <c r="D125" s="66">
        <v>1970</v>
      </c>
      <c r="E125" s="66">
        <v>3580113</v>
      </c>
      <c r="F125" s="66">
        <v>731954</v>
      </c>
      <c r="G125" s="66">
        <v>437972</v>
      </c>
      <c r="H125" s="66">
        <v>4750039</v>
      </c>
    </row>
    <row r="126" spans="1:8" x14ac:dyDescent="0.2">
      <c r="A126" s="12">
        <v>400</v>
      </c>
      <c r="B126" s="1" t="s">
        <v>35</v>
      </c>
      <c r="C126" s="66">
        <v>854</v>
      </c>
      <c r="D126" s="66">
        <v>1088</v>
      </c>
      <c r="E126" s="66">
        <v>1998381</v>
      </c>
      <c r="F126" s="66">
        <v>289647</v>
      </c>
      <c r="G126" s="66">
        <v>217862</v>
      </c>
      <c r="H126" s="66">
        <v>2505890</v>
      </c>
    </row>
    <row r="127" spans="1:8" x14ac:dyDescent="0.2">
      <c r="A127" s="12">
        <v>500</v>
      </c>
      <c r="B127" s="1" t="s">
        <v>36</v>
      </c>
      <c r="C127" s="66">
        <v>368</v>
      </c>
      <c r="D127" s="66">
        <v>453</v>
      </c>
      <c r="E127" s="66">
        <v>782904</v>
      </c>
      <c r="F127" s="66">
        <v>82734</v>
      </c>
      <c r="G127" s="66">
        <v>114511</v>
      </c>
      <c r="H127" s="66">
        <f>G127+F127+E127</f>
        <v>980149</v>
      </c>
    </row>
    <row r="128" spans="1:8" x14ac:dyDescent="0.2">
      <c r="C128" s="21"/>
      <c r="D128" s="21"/>
    </row>
    <row r="129" spans="1:9" x14ac:dyDescent="0.2">
      <c r="A129" s="26" t="s">
        <v>41</v>
      </c>
      <c r="B129" s="26"/>
      <c r="C129" s="26"/>
      <c r="D129" s="26"/>
      <c r="E129" s="26"/>
    </row>
    <row r="130" spans="1:9" x14ac:dyDescent="0.2">
      <c r="A130" s="26" t="s">
        <v>42</v>
      </c>
      <c r="B130" s="26"/>
      <c r="C130" s="26"/>
      <c r="D130" s="26"/>
      <c r="E130" s="26"/>
    </row>
    <row r="131" spans="1:9" x14ac:dyDescent="0.2">
      <c r="C131" s="21"/>
      <c r="D131" s="21"/>
    </row>
    <row r="132" spans="1:9" x14ac:dyDescent="0.2">
      <c r="C132" s="21"/>
      <c r="D132" s="21"/>
    </row>
    <row r="133" spans="1:9" x14ac:dyDescent="0.2">
      <c r="C133" s="21"/>
      <c r="D133" s="21"/>
    </row>
    <row r="134" spans="1:9" x14ac:dyDescent="0.2">
      <c r="A134" s="42" t="s">
        <v>89</v>
      </c>
      <c r="C134" s="21"/>
      <c r="D134" s="21"/>
    </row>
    <row r="135" spans="1:9" x14ac:dyDescent="0.2">
      <c r="A135" s="1"/>
      <c r="E135" s="1"/>
      <c r="F135" t="s">
        <v>133</v>
      </c>
      <c r="G135" s="1"/>
      <c r="H135" s="1"/>
    </row>
    <row r="136" spans="1:9" x14ac:dyDescent="0.2">
      <c r="A136" s="3" t="s">
        <v>2</v>
      </c>
      <c r="B136" s="3"/>
      <c r="C136" s="3"/>
      <c r="D136" s="3"/>
      <c r="E136" s="3"/>
      <c r="F136" s="3"/>
      <c r="G136" s="3"/>
      <c r="H136" s="3"/>
    </row>
    <row r="137" spans="1:9" x14ac:dyDescent="0.2">
      <c r="A137" s="3" t="s">
        <v>130</v>
      </c>
      <c r="B137" s="3"/>
      <c r="C137" s="3"/>
      <c r="D137" s="3"/>
      <c r="E137" s="3"/>
      <c r="F137" s="3"/>
      <c r="G137" s="3"/>
      <c r="H137" s="3"/>
    </row>
    <row r="138" spans="1:9" x14ac:dyDescent="0.2">
      <c r="A138" s="3" t="s">
        <v>3</v>
      </c>
      <c r="B138" s="3"/>
      <c r="C138" s="3"/>
      <c r="D138" s="3"/>
      <c r="E138" s="3"/>
      <c r="F138" s="3"/>
      <c r="G138" s="3"/>
      <c r="H138" s="3"/>
    </row>
    <row r="139" spans="1:9" x14ac:dyDescent="0.2">
      <c r="C139" s="21"/>
      <c r="D139" s="21"/>
    </row>
    <row r="140" spans="1:9" x14ac:dyDescent="0.2">
      <c r="E140" s="21" t="s">
        <v>90</v>
      </c>
    </row>
    <row r="142" spans="1:9" x14ac:dyDescent="0.2">
      <c r="C142" s="12"/>
      <c r="D142" s="12" t="s">
        <v>67</v>
      </c>
      <c r="E142" s="45" t="s">
        <v>68</v>
      </c>
      <c r="F142" s="45" t="s">
        <v>10</v>
      </c>
      <c r="G142" s="45" t="s">
        <v>69</v>
      </c>
      <c r="H142" s="45" t="s">
        <v>50</v>
      </c>
      <c r="I142" s="45"/>
    </row>
    <row r="143" spans="1:9" x14ac:dyDescent="0.2">
      <c r="C143" s="12" t="s">
        <v>67</v>
      </c>
      <c r="D143" s="12" t="s">
        <v>70</v>
      </c>
      <c r="E143" s="45" t="s">
        <v>71</v>
      </c>
      <c r="F143" s="45" t="s">
        <v>72</v>
      </c>
      <c r="G143" s="45" t="s">
        <v>73</v>
      </c>
      <c r="H143" s="45" t="s">
        <v>74</v>
      </c>
      <c r="I143" s="45"/>
    </row>
    <row r="144" spans="1:9" x14ac:dyDescent="0.2">
      <c r="A144" s="12" t="s">
        <v>16</v>
      </c>
      <c r="B144" s="1" t="s">
        <v>17</v>
      </c>
      <c r="C144" s="12" t="s">
        <v>70</v>
      </c>
      <c r="D144" s="12" t="s">
        <v>75</v>
      </c>
      <c r="E144" s="45" t="s">
        <v>76</v>
      </c>
      <c r="F144" s="45" t="s">
        <v>77</v>
      </c>
      <c r="G144" s="45" t="s">
        <v>78</v>
      </c>
      <c r="H144" s="45" t="s">
        <v>79</v>
      </c>
      <c r="I144" s="45"/>
    </row>
    <row r="145" spans="1:9" x14ac:dyDescent="0.2">
      <c r="A145" s="12" t="s">
        <v>24</v>
      </c>
      <c r="C145" s="12" t="s">
        <v>80</v>
      </c>
      <c r="D145" s="12" t="s">
        <v>81</v>
      </c>
      <c r="E145" s="45" t="s">
        <v>82</v>
      </c>
      <c r="F145" s="45" t="s">
        <v>83</v>
      </c>
      <c r="G145" s="45" t="s">
        <v>84</v>
      </c>
      <c r="H145" s="45" t="s">
        <v>85</v>
      </c>
      <c r="I145" s="45"/>
    </row>
    <row r="146" spans="1:9" x14ac:dyDescent="0.2">
      <c r="C146" s="21"/>
      <c r="D146" s="21"/>
    </row>
    <row r="147" spans="1:9" x14ac:dyDescent="0.2">
      <c r="C147" s="21"/>
      <c r="D147" s="21"/>
    </row>
    <row r="148" spans="1:9" x14ac:dyDescent="0.2">
      <c r="A148" s="42" t="s">
        <v>91</v>
      </c>
      <c r="C148" s="21"/>
      <c r="D148" s="21"/>
    </row>
    <row r="149" spans="1:9" x14ac:dyDescent="0.2">
      <c r="C149" s="21"/>
      <c r="D149" s="21"/>
    </row>
    <row r="150" spans="1:9" x14ac:dyDescent="0.2">
      <c r="A150" s="12">
        <v>100</v>
      </c>
      <c r="B150" s="1" t="s">
        <v>32</v>
      </c>
      <c r="C150" s="66">
        <v>281</v>
      </c>
      <c r="D150" s="66">
        <v>281</v>
      </c>
      <c r="E150" s="66">
        <v>864102</v>
      </c>
      <c r="F150" s="66">
        <v>0</v>
      </c>
      <c r="G150" s="66">
        <v>0</v>
      </c>
      <c r="H150" s="66">
        <v>864102</v>
      </c>
    </row>
    <row r="151" spans="1:9" x14ac:dyDescent="0.2">
      <c r="A151" s="12">
        <v>200</v>
      </c>
      <c r="B151" s="1" t="s">
        <v>33</v>
      </c>
      <c r="C151" s="66">
        <v>400</v>
      </c>
      <c r="D151" s="66">
        <v>399</v>
      </c>
      <c r="E151" s="66">
        <v>1175274</v>
      </c>
      <c r="F151" s="66">
        <v>3519</v>
      </c>
      <c r="G151" s="66">
        <v>14436</v>
      </c>
      <c r="H151" s="66">
        <v>1193229</v>
      </c>
    </row>
    <row r="152" spans="1:9" x14ac:dyDescent="0.2">
      <c r="A152" s="12">
        <v>300</v>
      </c>
      <c r="B152" s="1" t="s">
        <v>34</v>
      </c>
      <c r="C152" s="66">
        <v>526</v>
      </c>
      <c r="D152" s="66">
        <v>527</v>
      </c>
      <c r="E152" s="66">
        <v>1051054</v>
      </c>
      <c r="F152" s="66">
        <v>72629</v>
      </c>
      <c r="G152" s="66">
        <v>98222</v>
      </c>
      <c r="H152" s="66">
        <v>1221905</v>
      </c>
    </row>
    <row r="153" spans="1:9" x14ac:dyDescent="0.2">
      <c r="A153" s="12">
        <v>400</v>
      </c>
      <c r="B153" s="1" t="s">
        <v>35</v>
      </c>
      <c r="C153" s="66">
        <v>371</v>
      </c>
      <c r="D153" s="66">
        <v>371</v>
      </c>
      <c r="E153" s="66">
        <v>733561</v>
      </c>
      <c r="F153" s="66">
        <v>64945</v>
      </c>
      <c r="G153" s="66">
        <v>87982</v>
      </c>
      <c r="H153" s="66">
        <v>886488</v>
      </c>
    </row>
    <row r="154" spans="1:9" x14ac:dyDescent="0.2">
      <c r="A154" s="12">
        <v>500</v>
      </c>
      <c r="B154" s="1" t="s">
        <v>36</v>
      </c>
      <c r="C154" s="66">
        <v>78</v>
      </c>
      <c r="D154" s="66">
        <v>79</v>
      </c>
      <c r="E154" s="66">
        <v>137108</v>
      </c>
      <c r="F154" s="66">
        <v>9874</v>
      </c>
      <c r="G154" s="66">
        <v>16633</v>
      </c>
      <c r="H154" s="66">
        <v>163615</v>
      </c>
    </row>
    <row r="155" spans="1:9" x14ac:dyDescent="0.2">
      <c r="C155" s="66"/>
      <c r="D155" s="66"/>
      <c r="E155" s="66"/>
      <c r="F155" s="66"/>
      <c r="G155" s="66"/>
      <c r="H155" s="66"/>
    </row>
    <row r="156" spans="1:9" x14ac:dyDescent="0.2">
      <c r="A156" s="42" t="s">
        <v>92</v>
      </c>
      <c r="C156" s="66"/>
      <c r="D156" s="66"/>
      <c r="E156" s="66"/>
      <c r="F156" s="66"/>
      <c r="G156" s="66"/>
      <c r="H156" s="66"/>
    </row>
    <row r="157" spans="1:9" x14ac:dyDescent="0.2">
      <c r="C157" s="66"/>
      <c r="D157" s="66"/>
      <c r="E157" s="66"/>
      <c r="F157" s="66"/>
      <c r="G157" s="66"/>
      <c r="H157" s="66"/>
    </row>
    <row r="158" spans="1:9" x14ac:dyDescent="0.2">
      <c r="A158" s="12">
        <v>100</v>
      </c>
      <c r="B158" s="1" t="s">
        <v>32</v>
      </c>
      <c r="C158" s="66">
        <v>1879</v>
      </c>
      <c r="D158" s="66">
        <v>1886</v>
      </c>
      <c r="E158" s="66">
        <v>3907632</v>
      </c>
      <c r="F158" s="66">
        <v>0</v>
      </c>
      <c r="G158" s="66">
        <v>0</v>
      </c>
      <c r="H158" s="66">
        <v>3907632</v>
      </c>
    </row>
    <row r="159" spans="1:9" x14ac:dyDescent="0.2">
      <c r="A159" s="12">
        <v>200</v>
      </c>
      <c r="B159" s="1" t="s">
        <v>33</v>
      </c>
      <c r="C159" s="66">
        <v>2482</v>
      </c>
      <c r="D159" s="66">
        <v>2500</v>
      </c>
      <c r="E159" s="66">
        <v>4955803</v>
      </c>
      <c r="F159" s="66">
        <v>39711</v>
      </c>
      <c r="G159" s="66">
        <v>227513</v>
      </c>
      <c r="H159" s="66">
        <v>5223027</v>
      </c>
    </row>
    <row r="160" spans="1:9" x14ac:dyDescent="0.2">
      <c r="A160" s="12">
        <v>300</v>
      </c>
      <c r="B160" s="1" t="s">
        <v>34</v>
      </c>
      <c r="C160" s="66">
        <v>6106</v>
      </c>
      <c r="D160" s="66">
        <v>6133</v>
      </c>
      <c r="E160" s="66">
        <v>11242030</v>
      </c>
      <c r="F160" s="66">
        <v>1937702</v>
      </c>
      <c r="G160" s="66">
        <v>1563940</v>
      </c>
      <c r="H160" s="66">
        <v>14743672</v>
      </c>
    </row>
    <row r="161" spans="1:9" x14ac:dyDescent="0.2">
      <c r="A161" s="12">
        <v>400</v>
      </c>
      <c r="B161" s="1" t="s">
        <v>35</v>
      </c>
      <c r="C161" s="66">
        <v>5996</v>
      </c>
      <c r="D161" s="66">
        <v>6044</v>
      </c>
      <c r="E161" s="66">
        <v>11318846</v>
      </c>
      <c r="F161" s="66">
        <v>868592</v>
      </c>
      <c r="G161" s="66">
        <v>1366863</v>
      </c>
      <c r="H161" s="66">
        <v>13554301</v>
      </c>
    </row>
    <row r="162" spans="1:9" x14ac:dyDescent="0.2">
      <c r="A162" s="12">
        <v>500</v>
      </c>
      <c r="B162" s="1" t="s">
        <v>36</v>
      </c>
      <c r="C162" s="66">
        <v>1373</v>
      </c>
      <c r="D162" s="66">
        <v>1380</v>
      </c>
      <c r="E162" s="66">
        <v>2444249</v>
      </c>
      <c r="F162" s="66">
        <v>138177</v>
      </c>
      <c r="G162" s="66">
        <v>432468</v>
      </c>
      <c r="H162" s="66">
        <v>3014894</v>
      </c>
    </row>
    <row r="163" spans="1:9" x14ac:dyDescent="0.2">
      <c r="C163" s="66"/>
      <c r="D163" s="66"/>
      <c r="E163" s="66"/>
      <c r="F163" s="66"/>
      <c r="G163" s="66"/>
      <c r="H163" s="66"/>
    </row>
    <row r="164" spans="1:9" s="62" customFormat="1" x14ac:dyDescent="0.2">
      <c r="A164" s="63" t="s">
        <v>93</v>
      </c>
      <c r="B164" s="64"/>
      <c r="C164" s="69"/>
      <c r="D164" s="69"/>
      <c r="E164" s="69"/>
      <c r="F164" s="69"/>
      <c r="G164" s="69"/>
      <c r="H164" s="69"/>
      <c r="I164" s="61"/>
    </row>
    <row r="165" spans="1:9" x14ac:dyDescent="0.2">
      <c r="C165" s="66"/>
      <c r="D165" s="66"/>
      <c r="E165" s="66"/>
      <c r="F165" s="66"/>
      <c r="G165" s="66"/>
      <c r="H165" s="66"/>
    </row>
    <row r="166" spans="1:9" x14ac:dyDescent="0.2">
      <c r="A166" s="12">
        <v>100</v>
      </c>
      <c r="B166" s="1" t="s">
        <v>32</v>
      </c>
      <c r="C166" s="66">
        <v>212.5</v>
      </c>
      <c r="D166" s="66">
        <v>213</v>
      </c>
      <c r="E166" s="66">
        <v>398482</v>
      </c>
      <c r="F166" s="66">
        <v>57</v>
      </c>
      <c r="G166" s="66">
        <v>38989</v>
      </c>
      <c r="H166" s="66">
        <v>437528</v>
      </c>
    </row>
    <row r="167" spans="1:9" x14ac:dyDescent="0.2">
      <c r="A167" s="12">
        <v>200</v>
      </c>
      <c r="B167" s="1" t="s">
        <v>33</v>
      </c>
      <c r="C167" s="66">
        <v>285.83</v>
      </c>
      <c r="D167" s="66">
        <v>276</v>
      </c>
      <c r="E167" s="66">
        <v>501624</v>
      </c>
      <c r="F167" s="66">
        <v>8294</v>
      </c>
      <c r="G167" s="66">
        <v>67235</v>
      </c>
      <c r="H167" s="66">
        <v>577153</v>
      </c>
    </row>
    <row r="168" spans="1:9" x14ac:dyDescent="0.2">
      <c r="A168" s="12">
        <v>300</v>
      </c>
      <c r="B168" s="1" t="s">
        <v>34</v>
      </c>
      <c r="C168" s="66">
        <v>888.95</v>
      </c>
      <c r="D168" s="66">
        <v>901</v>
      </c>
      <c r="E168" s="66">
        <v>1721095</v>
      </c>
      <c r="F168" s="66">
        <v>11874</v>
      </c>
      <c r="G168" s="66">
        <v>382816</v>
      </c>
      <c r="H168" s="66">
        <v>2115785</v>
      </c>
    </row>
    <row r="169" spans="1:9" x14ac:dyDescent="0.2">
      <c r="A169" s="12">
        <v>400</v>
      </c>
      <c r="B169" s="1" t="s">
        <v>35</v>
      </c>
      <c r="C169" s="66">
        <v>368.25</v>
      </c>
      <c r="D169" s="66">
        <v>367</v>
      </c>
      <c r="E169" s="66">
        <v>676815</v>
      </c>
      <c r="F169" s="66">
        <v>82812</v>
      </c>
      <c r="G169" s="66">
        <v>94135</v>
      </c>
      <c r="H169" s="66">
        <v>853762</v>
      </c>
    </row>
    <row r="170" spans="1:9" x14ac:dyDescent="0.2">
      <c r="A170" s="12">
        <v>500</v>
      </c>
      <c r="B170" s="1" t="s">
        <v>36</v>
      </c>
      <c r="C170" s="66">
        <v>133.33000000000001</v>
      </c>
      <c r="D170" s="66">
        <v>135</v>
      </c>
      <c r="E170" s="66">
        <v>203737</v>
      </c>
      <c r="F170" s="66">
        <v>26958</v>
      </c>
      <c r="G170" s="66">
        <v>23873</v>
      </c>
      <c r="H170" s="66">
        <v>254568</v>
      </c>
    </row>
    <row r="171" spans="1:9" x14ac:dyDescent="0.2">
      <c r="C171" s="21"/>
      <c r="D171" s="21"/>
    </row>
    <row r="172" spans="1:9" x14ac:dyDescent="0.2">
      <c r="A172" s="26" t="s">
        <v>41</v>
      </c>
      <c r="B172" s="26"/>
      <c r="C172" s="26"/>
      <c r="D172" s="26"/>
    </row>
    <row r="173" spans="1:9" x14ac:dyDescent="0.2">
      <c r="A173" s="26" t="s">
        <v>42</v>
      </c>
      <c r="B173" s="26"/>
      <c r="C173" s="26"/>
      <c r="D173" s="26"/>
    </row>
    <row r="174" spans="1:9" x14ac:dyDescent="0.2">
      <c r="C174" s="21"/>
      <c r="D174" s="21"/>
    </row>
    <row r="175" spans="1:9" x14ac:dyDescent="0.2">
      <c r="C175" s="21"/>
      <c r="D175" s="21"/>
    </row>
    <row r="176" spans="1:9" x14ac:dyDescent="0.2">
      <c r="C176" s="21"/>
      <c r="D176" s="21"/>
    </row>
    <row r="177" spans="1:9" x14ac:dyDescent="0.2">
      <c r="A177" s="42" t="s">
        <v>94</v>
      </c>
      <c r="C177" s="21"/>
      <c r="D177" s="21"/>
    </row>
    <row r="178" spans="1:9" x14ac:dyDescent="0.2">
      <c r="A178" s="1"/>
      <c r="E178" s="1"/>
      <c r="F178" t="s">
        <v>133</v>
      </c>
      <c r="G178" s="1"/>
      <c r="H178" s="1"/>
    </row>
    <row r="179" spans="1:9" x14ac:dyDescent="0.2">
      <c r="A179" s="3" t="s">
        <v>2</v>
      </c>
      <c r="B179" s="3"/>
      <c r="C179" s="3"/>
      <c r="D179" s="3"/>
      <c r="E179" s="3"/>
      <c r="F179" s="3"/>
      <c r="G179" s="3"/>
      <c r="H179" s="3"/>
    </row>
    <row r="180" spans="1:9" x14ac:dyDescent="0.2">
      <c r="A180" s="3" t="s">
        <v>130</v>
      </c>
      <c r="B180" s="3"/>
      <c r="C180" s="3"/>
      <c r="D180" s="3"/>
      <c r="E180" s="3"/>
      <c r="F180" s="3"/>
      <c r="G180" s="3"/>
      <c r="H180" s="3"/>
    </row>
    <row r="181" spans="1:9" x14ac:dyDescent="0.2">
      <c r="A181" s="3" t="s">
        <v>3</v>
      </c>
      <c r="B181" s="3"/>
      <c r="C181" s="3"/>
      <c r="D181" s="3"/>
      <c r="E181" s="3"/>
      <c r="F181" s="3"/>
      <c r="G181" s="3"/>
      <c r="H181" s="3"/>
    </row>
    <row r="182" spans="1:9" x14ac:dyDescent="0.2">
      <c r="C182" s="21"/>
      <c r="D182" s="21"/>
    </row>
    <row r="183" spans="1:9" x14ac:dyDescent="0.2">
      <c r="E183" s="21" t="s">
        <v>90</v>
      </c>
    </row>
    <row r="185" spans="1:9" x14ac:dyDescent="0.2">
      <c r="C185" s="12"/>
      <c r="D185" s="12" t="s">
        <v>67</v>
      </c>
      <c r="E185" s="45" t="s">
        <v>68</v>
      </c>
      <c r="F185" s="45" t="s">
        <v>10</v>
      </c>
      <c r="G185" s="45" t="s">
        <v>69</v>
      </c>
      <c r="H185" s="45" t="s">
        <v>50</v>
      </c>
      <c r="I185" s="45"/>
    </row>
    <row r="186" spans="1:9" x14ac:dyDescent="0.2">
      <c r="C186" s="12" t="s">
        <v>67</v>
      </c>
      <c r="D186" s="12" t="s">
        <v>70</v>
      </c>
      <c r="E186" s="45" t="s">
        <v>71</v>
      </c>
      <c r="F186" s="45" t="s">
        <v>72</v>
      </c>
      <c r="G186" s="45" t="s">
        <v>73</v>
      </c>
      <c r="H186" s="45" t="s">
        <v>74</v>
      </c>
      <c r="I186" s="45"/>
    </row>
    <row r="187" spans="1:9" x14ac:dyDescent="0.2">
      <c r="A187" s="12" t="s">
        <v>16</v>
      </c>
      <c r="B187" s="1" t="s">
        <v>17</v>
      </c>
      <c r="C187" s="12" t="s">
        <v>70</v>
      </c>
      <c r="D187" s="12" t="s">
        <v>75</v>
      </c>
      <c r="E187" s="45" t="s">
        <v>76</v>
      </c>
      <c r="F187" s="45" t="s">
        <v>77</v>
      </c>
      <c r="G187" s="45" t="s">
        <v>78</v>
      </c>
      <c r="H187" s="45" t="s">
        <v>79</v>
      </c>
      <c r="I187" s="45"/>
    </row>
    <row r="188" spans="1:9" x14ac:dyDescent="0.2">
      <c r="A188" s="12" t="s">
        <v>24</v>
      </c>
      <c r="C188" s="12" t="s">
        <v>80</v>
      </c>
      <c r="D188" s="12" t="s">
        <v>81</v>
      </c>
      <c r="E188" s="45" t="s">
        <v>82</v>
      </c>
      <c r="F188" s="45" t="s">
        <v>83</v>
      </c>
      <c r="G188" s="45" t="s">
        <v>84</v>
      </c>
      <c r="H188" s="45" t="s">
        <v>85</v>
      </c>
      <c r="I188" s="45"/>
    </row>
    <row r="189" spans="1:9" x14ac:dyDescent="0.2">
      <c r="C189" s="21"/>
      <c r="D189" s="21"/>
    </row>
    <row r="190" spans="1:9" x14ac:dyDescent="0.2">
      <c r="C190" s="21"/>
      <c r="D190" s="21"/>
    </row>
    <row r="191" spans="1:9" x14ac:dyDescent="0.2">
      <c r="A191" s="42" t="s">
        <v>95</v>
      </c>
      <c r="C191" s="21"/>
      <c r="D191" s="21"/>
    </row>
    <row r="192" spans="1:9" x14ac:dyDescent="0.2">
      <c r="C192" s="21"/>
      <c r="D192" s="21"/>
    </row>
    <row r="193" spans="1:9" x14ac:dyDescent="0.2">
      <c r="A193" s="12">
        <v>100</v>
      </c>
      <c r="B193" s="1" t="s">
        <v>32</v>
      </c>
      <c r="C193" s="66">
        <v>4015</v>
      </c>
      <c r="D193" s="66">
        <v>4032</v>
      </c>
      <c r="E193" s="66">
        <v>8887283</v>
      </c>
      <c r="F193" s="66">
        <v>250</v>
      </c>
      <c r="G193" s="66">
        <v>615218</v>
      </c>
      <c r="H193" s="66">
        <v>9502751</v>
      </c>
    </row>
    <row r="194" spans="1:9" x14ac:dyDescent="0.2">
      <c r="A194" s="12">
        <v>200</v>
      </c>
      <c r="B194" s="1" t="s">
        <v>33</v>
      </c>
      <c r="C194" s="66">
        <v>3065</v>
      </c>
      <c r="D194" s="66">
        <v>3082</v>
      </c>
      <c r="E194" s="66">
        <v>6150576</v>
      </c>
      <c r="F194" s="66">
        <v>269066</v>
      </c>
      <c r="G194" s="66">
        <v>725207</v>
      </c>
      <c r="H194" s="66">
        <v>7144849</v>
      </c>
    </row>
    <row r="195" spans="1:9" x14ac:dyDescent="0.2">
      <c r="A195" s="12">
        <v>300</v>
      </c>
      <c r="B195" s="1" t="s">
        <v>34</v>
      </c>
      <c r="C195" s="66">
        <v>11275</v>
      </c>
      <c r="D195" s="66">
        <v>11344</v>
      </c>
      <c r="E195" s="66">
        <v>21514899</v>
      </c>
      <c r="F195" s="66">
        <v>2674034</v>
      </c>
      <c r="G195" s="66">
        <v>3183137</v>
      </c>
      <c r="H195" s="66">
        <v>27372070</v>
      </c>
    </row>
    <row r="196" spans="1:9" x14ac:dyDescent="0.2">
      <c r="A196" s="12">
        <v>400</v>
      </c>
      <c r="B196" s="1" t="s">
        <v>35</v>
      </c>
      <c r="C196" s="66">
        <v>9513</v>
      </c>
      <c r="D196" s="66">
        <v>9569</v>
      </c>
      <c r="E196" s="66">
        <v>17313601</v>
      </c>
      <c r="F196" s="66">
        <v>1677027</v>
      </c>
      <c r="G196" s="66">
        <v>2463436</v>
      </c>
      <c r="H196" s="66">
        <v>21454064</v>
      </c>
    </row>
    <row r="197" spans="1:9" x14ac:dyDescent="0.2">
      <c r="A197" s="12">
        <v>500</v>
      </c>
      <c r="B197" s="1" t="s">
        <v>36</v>
      </c>
      <c r="C197" s="66">
        <v>1295</v>
      </c>
      <c r="D197" s="66">
        <v>1298</v>
      </c>
      <c r="E197" s="66">
        <v>1941139</v>
      </c>
      <c r="F197" s="66">
        <v>51474</v>
      </c>
      <c r="G197" s="66">
        <v>238060</v>
      </c>
      <c r="H197" s="66">
        <v>2230674</v>
      </c>
    </row>
    <row r="198" spans="1:9" x14ac:dyDescent="0.2">
      <c r="C198" s="66"/>
      <c r="D198" s="66"/>
      <c r="E198" s="66"/>
      <c r="F198" s="66"/>
      <c r="G198" s="66"/>
      <c r="H198" s="66"/>
    </row>
    <row r="199" spans="1:9" x14ac:dyDescent="0.2">
      <c r="A199" s="42" t="s">
        <v>96</v>
      </c>
      <c r="C199" s="66"/>
      <c r="D199" s="66"/>
      <c r="E199" s="66"/>
      <c r="F199" s="66"/>
      <c r="G199" s="66"/>
      <c r="H199" s="66"/>
    </row>
    <row r="200" spans="1:9" x14ac:dyDescent="0.2">
      <c r="C200" s="66"/>
      <c r="D200" s="66"/>
      <c r="E200" s="66"/>
      <c r="F200" s="66"/>
      <c r="G200" s="66"/>
      <c r="H200" s="66"/>
    </row>
    <row r="201" spans="1:9" x14ac:dyDescent="0.2">
      <c r="A201" s="12">
        <v>100</v>
      </c>
      <c r="B201" s="1" t="s">
        <v>32</v>
      </c>
      <c r="C201" s="66">
        <f t="shared" ref="C201:H205" si="7">C107+C115+C123+C150+C158+C166+C193</f>
        <v>9881.5</v>
      </c>
      <c r="D201" s="66">
        <f t="shared" si="7"/>
        <v>9952</v>
      </c>
      <c r="E201" s="66">
        <f t="shared" si="7"/>
        <v>21635050</v>
      </c>
      <c r="F201" s="66">
        <f t="shared" si="7"/>
        <v>307</v>
      </c>
      <c r="G201" s="66">
        <f t="shared" si="7"/>
        <v>669995</v>
      </c>
      <c r="H201" s="66">
        <f t="shared" si="7"/>
        <v>22305352</v>
      </c>
    </row>
    <row r="202" spans="1:9" x14ac:dyDescent="0.2">
      <c r="A202" s="12">
        <v>200</v>
      </c>
      <c r="B202" s="1" t="s">
        <v>33</v>
      </c>
      <c r="C202" s="66">
        <f t="shared" si="7"/>
        <v>14112.83</v>
      </c>
      <c r="D202" s="66">
        <f t="shared" si="7"/>
        <v>14263</v>
      </c>
      <c r="E202" s="66">
        <f t="shared" si="7"/>
        <v>29218846</v>
      </c>
      <c r="F202" s="66">
        <f t="shared" si="7"/>
        <v>986204</v>
      </c>
      <c r="G202" s="66">
        <f t="shared" si="7"/>
        <v>1794174</v>
      </c>
      <c r="H202" s="66">
        <f t="shared" si="7"/>
        <v>31999224</v>
      </c>
    </row>
    <row r="203" spans="1:9" x14ac:dyDescent="0.2">
      <c r="A203" s="12">
        <v>300</v>
      </c>
      <c r="B203" s="1" t="s">
        <v>34</v>
      </c>
      <c r="C203" s="66">
        <f t="shared" si="7"/>
        <v>36849.949999999997</v>
      </c>
      <c r="D203" s="66">
        <f t="shared" si="7"/>
        <v>37460</v>
      </c>
      <c r="E203" s="66">
        <f t="shared" si="7"/>
        <v>68873175</v>
      </c>
      <c r="F203" s="66">
        <f t="shared" si="7"/>
        <v>12056988</v>
      </c>
      <c r="G203" s="66">
        <f t="shared" si="7"/>
        <v>12099497</v>
      </c>
      <c r="H203" s="66">
        <f t="shared" si="7"/>
        <v>93029660</v>
      </c>
    </row>
    <row r="204" spans="1:9" x14ac:dyDescent="0.2">
      <c r="A204" s="12">
        <v>400</v>
      </c>
      <c r="B204" s="1" t="s">
        <v>35</v>
      </c>
      <c r="C204" s="66">
        <f t="shared" si="7"/>
        <v>30016.25</v>
      </c>
      <c r="D204" s="66">
        <f t="shared" si="7"/>
        <v>30582</v>
      </c>
      <c r="E204" s="66">
        <f t="shared" si="7"/>
        <v>56303640</v>
      </c>
      <c r="F204" s="66">
        <f t="shared" si="7"/>
        <v>5896614</v>
      </c>
      <c r="G204" s="66">
        <f t="shared" si="7"/>
        <v>7425008</v>
      </c>
      <c r="H204" s="66">
        <f t="shared" si="7"/>
        <v>69625262</v>
      </c>
    </row>
    <row r="205" spans="1:9" x14ac:dyDescent="0.2">
      <c r="A205" s="12">
        <v>500</v>
      </c>
      <c r="B205" s="1" t="s">
        <v>36</v>
      </c>
      <c r="C205" s="66">
        <f t="shared" si="7"/>
        <v>6674.33</v>
      </c>
      <c r="D205" s="66">
        <f t="shared" si="7"/>
        <v>6869</v>
      </c>
      <c r="E205" s="66">
        <f t="shared" si="7"/>
        <v>11141412</v>
      </c>
      <c r="F205" s="66">
        <f t="shared" si="7"/>
        <v>982480</v>
      </c>
      <c r="G205" s="66">
        <f t="shared" si="7"/>
        <v>1699582</v>
      </c>
      <c r="H205" s="66">
        <f t="shared" si="7"/>
        <v>13823475</v>
      </c>
    </row>
    <row r="206" spans="1:9" x14ac:dyDescent="0.2">
      <c r="C206" s="66"/>
      <c r="D206" s="66"/>
      <c r="E206" s="66"/>
      <c r="F206" s="66"/>
      <c r="G206" s="66"/>
      <c r="H206" s="66"/>
    </row>
    <row r="207" spans="1:9" s="62" customFormat="1" x14ac:dyDescent="0.2">
      <c r="A207" s="63" t="s">
        <v>97</v>
      </c>
      <c r="B207" s="64"/>
      <c r="C207" s="70"/>
      <c r="D207" s="70"/>
      <c r="E207" s="69"/>
      <c r="F207" s="69"/>
      <c r="G207" s="69"/>
      <c r="H207" s="69"/>
      <c r="I207" s="61"/>
    </row>
    <row r="208" spans="1:9" x14ac:dyDescent="0.2">
      <c r="C208" s="67"/>
      <c r="D208" s="67"/>
      <c r="E208" s="66"/>
      <c r="F208" s="66"/>
      <c r="G208" s="66"/>
      <c r="H208" s="66"/>
    </row>
    <row r="209" spans="1:9" x14ac:dyDescent="0.2">
      <c r="A209" s="12">
        <v>100</v>
      </c>
      <c r="B209" s="1" t="s">
        <v>32</v>
      </c>
      <c r="C209" s="66">
        <v>1357</v>
      </c>
      <c r="D209" s="66">
        <v>1341</v>
      </c>
      <c r="E209" s="66">
        <v>2467097</v>
      </c>
      <c r="F209" s="66">
        <v>0</v>
      </c>
      <c r="G209" s="66">
        <v>0</v>
      </c>
      <c r="H209" s="66">
        <v>2467097</v>
      </c>
    </row>
    <row r="210" spans="1:9" x14ac:dyDescent="0.2">
      <c r="A210" s="12">
        <v>200</v>
      </c>
      <c r="B210" s="1" t="s">
        <v>33</v>
      </c>
      <c r="C210" s="66">
        <v>5023</v>
      </c>
      <c r="D210" s="66">
        <v>5053</v>
      </c>
      <c r="E210" s="66">
        <v>9734919</v>
      </c>
      <c r="F210" s="66">
        <v>650471</v>
      </c>
      <c r="G210" s="66">
        <v>1440106</v>
      </c>
      <c r="H210" s="66">
        <v>11825496</v>
      </c>
    </row>
    <row r="211" spans="1:9" x14ac:dyDescent="0.2">
      <c r="A211" s="12">
        <v>300</v>
      </c>
      <c r="B211" s="1" t="s">
        <v>34</v>
      </c>
      <c r="C211" s="66">
        <v>3118</v>
      </c>
      <c r="D211" s="66">
        <v>3108</v>
      </c>
      <c r="E211" s="66">
        <v>5179896</v>
      </c>
      <c r="F211" s="66">
        <v>1359440</v>
      </c>
      <c r="G211" s="66">
        <v>938600</v>
      </c>
      <c r="H211" s="66">
        <v>7477936</v>
      </c>
    </row>
    <row r="212" spans="1:9" x14ac:dyDescent="0.2">
      <c r="A212" s="12">
        <v>400</v>
      </c>
      <c r="B212" s="1" t="s">
        <v>35</v>
      </c>
      <c r="C212" s="66">
        <v>4939</v>
      </c>
      <c r="D212" s="66">
        <v>4938</v>
      </c>
      <c r="E212" s="66">
        <v>10073220</v>
      </c>
      <c r="F212" s="66">
        <v>1153731</v>
      </c>
      <c r="G212" s="66">
        <v>1275885</v>
      </c>
      <c r="H212" s="66">
        <v>12502835</v>
      </c>
    </row>
    <row r="213" spans="1:9" x14ac:dyDescent="0.2">
      <c r="A213" s="12">
        <v>500</v>
      </c>
      <c r="B213" s="1" t="s">
        <v>36</v>
      </c>
      <c r="C213" s="66">
        <v>2840</v>
      </c>
      <c r="D213" s="66">
        <v>2845</v>
      </c>
      <c r="E213" s="66">
        <v>5370764</v>
      </c>
      <c r="F213" s="66">
        <v>437927</v>
      </c>
      <c r="G213" s="66">
        <v>714090</v>
      </c>
      <c r="H213" s="66">
        <v>6522781</v>
      </c>
    </row>
    <row r="214" spans="1:9" x14ac:dyDescent="0.2">
      <c r="D214" s="21"/>
    </row>
    <row r="216" spans="1:9" x14ac:dyDescent="0.2">
      <c r="A216" s="26" t="s">
        <v>41</v>
      </c>
      <c r="B216" s="26"/>
      <c r="C216" s="26"/>
      <c r="D216" s="26"/>
      <c r="E216" s="26"/>
    </row>
    <row r="217" spans="1:9" x14ac:dyDescent="0.2">
      <c r="A217" s="26" t="s">
        <v>42</v>
      </c>
      <c r="B217" s="26"/>
      <c r="C217" s="26"/>
      <c r="D217" s="26"/>
      <c r="E217" s="26"/>
    </row>
    <row r="222" spans="1:9" x14ac:dyDescent="0.2">
      <c r="A222" s="42" t="s">
        <v>98</v>
      </c>
    </row>
    <row r="223" spans="1:9" x14ac:dyDescent="0.2">
      <c r="A223"/>
      <c r="B223"/>
      <c r="C223"/>
      <c r="D223"/>
      <c r="E223"/>
      <c r="F223" t="s">
        <v>133</v>
      </c>
      <c r="G223"/>
      <c r="H223"/>
      <c r="I223"/>
    </row>
    <row r="224" spans="1:9" x14ac:dyDescent="0.2">
      <c r="A224" s="3" t="s">
        <v>2</v>
      </c>
      <c r="B224" s="3"/>
      <c r="C224" s="3"/>
      <c r="D224" s="3"/>
      <c r="E224" s="3"/>
      <c r="F224" s="3"/>
      <c r="G224" s="3"/>
      <c r="H224" s="3"/>
      <c r="I224" s="1"/>
    </row>
    <row r="225" spans="1:9" x14ac:dyDescent="0.2">
      <c r="A225" s="3" t="s">
        <v>130</v>
      </c>
      <c r="B225" s="3"/>
      <c r="C225" s="3"/>
      <c r="D225" s="3"/>
      <c r="E225" s="3"/>
      <c r="F225" s="3"/>
      <c r="G225" s="3"/>
      <c r="H225" s="3"/>
      <c r="I225" s="1"/>
    </row>
    <row r="226" spans="1:9" x14ac:dyDescent="0.2">
      <c r="A226" s="3" t="s">
        <v>3</v>
      </c>
      <c r="B226" s="3"/>
      <c r="C226" s="3"/>
      <c r="D226" s="3"/>
      <c r="E226" s="3"/>
      <c r="F226" s="3"/>
      <c r="G226" s="3"/>
      <c r="H226" s="3"/>
      <c r="I226" s="1"/>
    </row>
    <row r="228" spans="1:9" x14ac:dyDescent="0.2">
      <c r="A228" s="1"/>
      <c r="E228" s="1"/>
      <c r="F228" s="1"/>
      <c r="G228" s="1"/>
      <c r="H228" s="1"/>
      <c r="I228" s="1"/>
    </row>
    <row r="229" spans="1:9" x14ac:dyDescent="0.2">
      <c r="A229" s="1"/>
      <c r="E229" s="1"/>
      <c r="F229" s="1"/>
      <c r="G229" s="1"/>
      <c r="H229" s="1"/>
      <c r="I229" s="1"/>
    </row>
    <row r="230" spans="1:9" x14ac:dyDescent="0.2">
      <c r="A230" s="1"/>
      <c r="D230" s="12" t="s">
        <v>67</v>
      </c>
      <c r="E230" s="12" t="s">
        <v>9</v>
      </c>
      <c r="F230" s="12" t="s">
        <v>9</v>
      </c>
      <c r="G230" s="12"/>
      <c r="H230" s="12" t="s">
        <v>99</v>
      </c>
      <c r="I230" s="12"/>
    </row>
    <row r="231" spans="1:9" x14ac:dyDescent="0.2">
      <c r="A231" s="1"/>
      <c r="C231" s="12" t="s">
        <v>67</v>
      </c>
      <c r="D231" s="12" t="s">
        <v>70</v>
      </c>
      <c r="E231" s="12" t="s">
        <v>13</v>
      </c>
      <c r="F231" s="12" t="s">
        <v>13</v>
      </c>
      <c r="G231" s="12"/>
      <c r="H231" s="12" t="s">
        <v>100</v>
      </c>
      <c r="I231" s="12" t="s">
        <v>50</v>
      </c>
    </row>
    <row r="232" spans="1:9" x14ac:dyDescent="0.2">
      <c r="A232" s="1"/>
      <c r="C232" s="12" t="s">
        <v>70</v>
      </c>
      <c r="D232" s="12" t="s">
        <v>75</v>
      </c>
      <c r="E232" s="12" t="s">
        <v>101</v>
      </c>
      <c r="F232" s="12" t="s">
        <v>14</v>
      </c>
      <c r="G232" s="12" t="s">
        <v>10</v>
      </c>
      <c r="H232" s="12" t="s">
        <v>102</v>
      </c>
      <c r="I232" s="12" t="s">
        <v>103</v>
      </c>
    </row>
    <row r="233" spans="1:9" x14ac:dyDescent="0.2">
      <c r="A233" s="1"/>
      <c r="C233" s="12" t="s">
        <v>80</v>
      </c>
      <c r="D233" s="12" t="s">
        <v>81</v>
      </c>
      <c r="E233" s="12" t="s">
        <v>104</v>
      </c>
      <c r="F233" s="12" t="s">
        <v>105</v>
      </c>
      <c r="G233" s="12" t="s">
        <v>14</v>
      </c>
      <c r="H233" s="12" t="s">
        <v>106</v>
      </c>
      <c r="I233" s="12" t="s">
        <v>107</v>
      </c>
    </row>
    <row r="234" spans="1:9" x14ac:dyDescent="0.2">
      <c r="A234" s="1"/>
      <c r="E234" s="1"/>
      <c r="F234" s="1"/>
      <c r="G234" s="1"/>
      <c r="H234" s="1"/>
      <c r="I234" s="1"/>
    </row>
    <row r="235" spans="1:9" x14ac:dyDescent="0.2">
      <c r="C235" s="21"/>
      <c r="D235" s="21"/>
    </row>
    <row r="236" spans="1:9" x14ac:dyDescent="0.2">
      <c r="A236" s="42" t="s">
        <v>86</v>
      </c>
      <c r="C236" s="21"/>
      <c r="D236" s="21"/>
    </row>
    <row r="237" spans="1:9" x14ac:dyDescent="0.2">
      <c r="C237" s="21"/>
      <c r="D237" s="21"/>
    </row>
    <row r="238" spans="1:9" x14ac:dyDescent="0.2">
      <c r="A238" s="46">
        <v>600</v>
      </c>
      <c r="B238" s="47" t="s">
        <v>37</v>
      </c>
      <c r="C238" s="66">
        <v>20508</v>
      </c>
      <c r="D238" s="66">
        <v>21061</v>
      </c>
      <c r="E238" s="66">
        <v>31443094</v>
      </c>
      <c r="F238" s="66">
        <v>40953597</v>
      </c>
      <c r="G238" s="66">
        <v>5166987</v>
      </c>
      <c r="H238" s="66">
        <v>11495853</v>
      </c>
      <c r="I238" s="66">
        <f>H238+G238+F238</f>
        <v>57616437</v>
      </c>
    </row>
    <row r="239" spans="1:9" x14ac:dyDescent="0.2">
      <c r="A239" s="46">
        <v>700</v>
      </c>
      <c r="B239" s="47" t="s">
        <v>38</v>
      </c>
      <c r="C239" s="66">
        <f>SUM(C107:C111)+C238</f>
        <v>46240</v>
      </c>
      <c r="D239" s="66">
        <f>SUM(D107:D111)+D238</f>
        <v>47258</v>
      </c>
      <c r="E239" s="66">
        <f>SUM(E107:E111)+E238</f>
        <v>81014120</v>
      </c>
      <c r="F239" s="66">
        <f>SUM(E107:E111)+F238</f>
        <v>90524623</v>
      </c>
      <c r="G239" s="66">
        <f>SUM(F107:F111)+G238</f>
        <v>11857269</v>
      </c>
      <c r="H239" s="66">
        <f>SUM(G107:G111)+H238</f>
        <v>18664950</v>
      </c>
      <c r="I239" s="66">
        <f>SUM(H107:H111)+I238</f>
        <v>121046842</v>
      </c>
    </row>
    <row r="240" spans="1:9" x14ac:dyDescent="0.2">
      <c r="A240" s="46"/>
      <c r="B240" s="47"/>
      <c r="C240" s="66"/>
      <c r="D240" s="66"/>
      <c r="E240" s="66"/>
      <c r="F240" s="66"/>
      <c r="G240" s="66"/>
      <c r="H240" s="66"/>
      <c r="I240" s="66"/>
    </row>
    <row r="241" spans="1:9" x14ac:dyDescent="0.2">
      <c r="A241" s="46" t="s">
        <v>87</v>
      </c>
      <c r="B241" s="47"/>
      <c r="C241" s="66"/>
      <c r="D241" s="66"/>
      <c r="E241" s="66"/>
      <c r="F241" s="66"/>
      <c r="G241" s="66"/>
      <c r="H241" s="66"/>
      <c r="I241" s="66"/>
    </row>
    <row r="242" spans="1:9" x14ac:dyDescent="0.2">
      <c r="A242" s="46"/>
      <c r="B242" s="47"/>
      <c r="C242" s="66"/>
      <c r="D242" s="66"/>
      <c r="E242" s="66"/>
      <c r="F242" s="66"/>
      <c r="G242" s="66"/>
      <c r="H242" s="66"/>
      <c r="I242" s="66"/>
    </row>
    <row r="243" spans="1:9" x14ac:dyDescent="0.2">
      <c r="A243" s="46">
        <v>600</v>
      </c>
      <c r="B243" s="47" t="s">
        <v>37</v>
      </c>
      <c r="C243" s="66">
        <v>10900</v>
      </c>
      <c r="D243" s="66">
        <v>12601</v>
      </c>
      <c r="E243" s="66">
        <v>16960836</v>
      </c>
      <c r="F243" s="66">
        <v>20482708</v>
      </c>
      <c r="G243" s="66">
        <v>2146584</v>
      </c>
      <c r="H243" s="66">
        <v>9876796</v>
      </c>
      <c r="I243" s="66">
        <f>H243+G243+F243</f>
        <v>32506088</v>
      </c>
    </row>
    <row r="244" spans="1:9" x14ac:dyDescent="0.2">
      <c r="A244" s="46">
        <v>700</v>
      </c>
      <c r="B244" s="47" t="s">
        <v>38</v>
      </c>
      <c r="C244" s="66">
        <f>SUM(C115:C119)+C243</f>
        <v>28123</v>
      </c>
      <c r="D244" s="66">
        <f>SUM(D115:D119)+D243</f>
        <v>30140</v>
      </c>
      <c r="E244" s="66">
        <f>SUM(E115:E119)+E243</f>
        <v>49125308</v>
      </c>
      <c r="F244" s="66">
        <f>SUM(E115:E119)+F243</f>
        <v>52647180</v>
      </c>
      <c r="G244" s="66">
        <f>SUM(F115:F119)+G243</f>
        <v>6311107</v>
      </c>
      <c r="H244" s="66">
        <f>SUM(G115:G119)+H243</f>
        <v>13879198</v>
      </c>
      <c r="I244" s="66">
        <f>SUM(H115:H119)+I243</f>
        <v>72837485</v>
      </c>
    </row>
    <row r="245" spans="1:9" x14ac:dyDescent="0.2">
      <c r="A245" s="46"/>
      <c r="B245" s="47"/>
      <c r="C245" s="66"/>
      <c r="D245" s="66"/>
      <c r="E245" s="66"/>
      <c r="F245" s="66"/>
      <c r="G245" s="66"/>
      <c r="H245" s="66"/>
      <c r="I245" s="66"/>
    </row>
    <row r="246" spans="1:9" x14ac:dyDescent="0.2">
      <c r="A246" s="48" t="s">
        <v>88</v>
      </c>
      <c r="B246" s="47"/>
      <c r="C246" s="66"/>
      <c r="D246" s="66"/>
      <c r="E246" s="66"/>
      <c r="F246" s="66"/>
      <c r="G246" s="66"/>
      <c r="H246" s="66"/>
      <c r="I246" s="66"/>
    </row>
    <row r="247" spans="1:9" x14ac:dyDescent="0.2">
      <c r="A247" s="46"/>
      <c r="B247" s="47"/>
      <c r="C247" s="66"/>
      <c r="D247" s="66"/>
      <c r="E247" s="66"/>
      <c r="F247" s="66"/>
      <c r="G247" s="66"/>
      <c r="H247" s="66"/>
      <c r="I247" s="66"/>
    </row>
    <row r="248" spans="1:9" x14ac:dyDescent="0.2">
      <c r="A248" s="46">
        <v>600</v>
      </c>
      <c r="B248" s="47" t="s">
        <v>37</v>
      </c>
      <c r="C248" s="66">
        <v>2639</v>
      </c>
      <c r="D248" s="66">
        <v>2775</v>
      </c>
      <c r="E248" s="66">
        <v>4815349</v>
      </c>
      <c r="F248" s="66">
        <v>4815349</v>
      </c>
      <c r="G248" s="66">
        <v>648948</v>
      </c>
      <c r="H248" s="66">
        <v>1076854</v>
      </c>
      <c r="I248" s="66">
        <f>H248+G248+F248</f>
        <v>6541151</v>
      </c>
    </row>
    <row r="249" spans="1:9" x14ac:dyDescent="0.2">
      <c r="A249" s="46">
        <v>700</v>
      </c>
      <c r="B249" s="47" t="s">
        <v>38</v>
      </c>
      <c r="C249" s="66">
        <f>SUM(C123:C127)+C248</f>
        <v>6675</v>
      </c>
      <c r="D249" s="66">
        <f>SUM(D123:D127)+D248</f>
        <v>7348</v>
      </c>
      <c r="E249" s="66">
        <f>SUM(E123:E127)+E248</f>
        <v>13113064</v>
      </c>
      <c r="F249" s="66">
        <f>SUM(E123:E127)+F248</f>
        <v>13113064</v>
      </c>
      <c r="G249" s="66">
        <f>SUM(F123:F127)+G248</f>
        <v>1779741</v>
      </c>
      <c r="H249" s="66">
        <f>SUM(G123:G127)+H248</f>
        <v>1953448</v>
      </c>
      <c r="I249" s="66">
        <f>SUM(H123:H127)+I248</f>
        <v>16846253</v>
      </c>
    </row>
    <row r="250" spans="1:9" x14ac:dyDescent="0.2">
      <c r="A250" s="46"/>
      <c r="B250" s="47"/>
      <c r="C250" s="66"/>
      <c r="D250" s="66"/>
      <c r="E250" s="66"/>
      <c r="F250" s="66"/>
      <c r="G250" s="66"/>
      <c r="H250" s="66"/>
      <c r="I250" s="66"/>
    </row>
    <row r="251" spans="1:9" x14ac:dyDescent="0.2">
      <c r="A251" s="48" t="s">
        <v>91</v>
      </c>
      <c r="B251" s="47"/>
      <c r="C251" s="66"/>
      <c r="D251" s="66"/>
      <c r="E251" s="66"/>
      <c r="F251" s="66"/>
      <c r="G251" s="66"/>
      <c r="H251" s="66"/>
      <c r="I251" s="66"/>
    </row>
    <row r="252" spans="1:9" x14ac:dyDescent="0.2">
      <c r="A252" s="46"/>
      <c r="B252" s="47"/>
      <c r="C252" s="66"/>
      <c r="D252" s="66"/>
      <c r="E252" s="66"/>
      <c r="F252" s="66"/>
      <c r="G252" s="66"/>
      <c r="H252" s="66"/>
      <c r="I252" s="66"/>
    </row>
    <row r="253" spans="1:9" x14ac:dyDescent="0.2">
      <c r="A253" s="46">
        <v>600</v>
      </c>
      <c r="B253" s="47" t="s">
        <v>37</v>
      </c>
      <c r="C253" s="66">
        <v>1382</v>
      </c>
      <c r="D253" s="66">
        <v>1382</v>
      </c>
      <c r="E253" s="66">
        <v>2756884</v>
      </c>
      <c r="F253" s="66">
        <v>2864010</v>
      </c>
      <c r="G253" s="66">
        <v>307697</v>
      </c>
      <c r="H253" s="66">
        <v>460352</v>
      </c>
      <c r="I253" s="66">
        <f>H253+G253+F253</f>
        <v>3632059</v>
      </c>
    </row>
    <row r="254" spans="1:9" x14ac:dyDescent="0.2">
      <c r="A254" s="46">
        <v>700</v>
      </c>
      <c r="B254" s="47" t="s">
        <v>38</v>
      </c>
      <c r="C254" s="66">
        <f>SUM(C150:C154)+C253</f>
        <v>3038</v>
      </c>
      <c r="D254" s="66">
        <f>SUM(D150:D154)+D253</f>
        <v>3039</v>
      </c>
      <c r="E254" s="66">
        <f>SUM(E150:E154)+E253</f>
        <v>6717983</v>
      </c>
      <c r="F254" s="66">
        <f>SUM(E150:E154)+F253</f>
        <v>6825109</v>
      </c>
      <c r="G254" s="66">
        <f>SUM(F150:F154)+G253</f>
        <v>458664</v>
      </c>
      <c r="H254" s="66">
        <f>SUM(G150:G154)+H253</f>
        <v>677625</v>
      </c>
      <c r="I254" s="66">
        <f>SUM(H150:H154)+I253</f>
        <v>7961398</v>
      </c>
    </row>
    <row r="255" spans="1:9" x14ac:dyDescent="0.2">
      <c r="A255" s="46"/>
      <c r="B255" s="47"/>
      <c r="C255" s="66"/>
      <c r="D255" s="66"/>
      <c r="E255" s="66"/>
      <c r="F255" s="66"/>
      <c r="G255" s="66"/>
      <c r="H255" s="66"/>
      <c r="I255" s="66"/>
    </row>
    <row r="256" spans="1:9" x14ac:dyDescent="0.2">
      <c r="A256" s="48" t="s">
        <v>92</v>
      </c>
      <c r="B256" s="47"/>
      <c r="C256" s="66"/>
      <c r="D256" s="66"/>
      <c r="E256" s="66"/>
      <c r="F256" s="66"/>
      <c r="G256" s="66"/>
      <c r="H256" s="66"/>
      <c r="I256" s="66"/>
    </row>
    <row r="257" spans="1:9" x14ac:dyDescent="0.2">
      <c r="A257" s="46"/>
      <c r="B257" s="47"/>
      <c r="C257" s="66"/>
      <c r="D257" s="66"/>
      <c r="E257" s="66"/>
      <c r="F257" s="66"/>
      <c r="G257" s="66"/>
      <c r="H257" s="66"/>
      <c r="I257" s="66"/>
    </row>
    <row r="258" spans="1:9" x14ac:dyDescent="0.2">
      <c r="A258" s="46">
        <v>600</v>
      </c>
      <c r="B258" s="47" t="s">
        <v>37</v>
      </c>
      <c r="C258" s="66">
        <v>11087</v>
      </c>
      <c r="D258" s="66">
        <v>11234</v>
      </c>
      <c r="E258" s="66">
        <v>18344214</v>
      </c>
      <c r="F258" s="66">
        <v>21159090</v>
      </c>
      <c r="G258" s="66">
        <v>2364229</v>
      </c>
      <c r="H258" s="66">
        <v>4336320</v>
      </c>
      <c r="I258" s="66">
        <f>H258+G258+F258</f>
        <v>27859639</v>
      </c>
    </row>
    <row r="259" spans="1:9" x14ac:dyDescent="0.2">
      <c r="A259" s="46">
        <v>700</v>
      </c>
      <c r="B259" s="47" t="s">
        <v>38</v>
      </c>
      <c r="C259" s="66">
        <f>SUM(C158:C162)+C258</f>
        <v>28923</v>
      </c>
      <c r="D259" s="66">
        <f>SUM(D158:D162)+D258</f>
        <v>29177</v>
      </c>
      <c r="E259" s="66">
        <f>SUM(E158:E162)+E258</f>
        <v>52212774</v>
      </c>
      <c r="F259" s="66">
        <f>SUM(E158:E162)+F258</f>
        <v>55027650</v>
      </c>
      <c r="G259" s="66">
        <f>SUM(F158:F162)+G258</f>
        <v>5348411</v>
      </c>
      <c r="H259" s="66">
        <f>SUM(G158:G162)+H258</f>
        <v>7927104</v>
      </c>
      <c r="I259" s="66">
        <f>SUM(H158:H162)+I258</f>
        <v>68303165</v>
      </c>
    </row>
    <row r="260" spans="1:9" x14ac:dyDescent="0.2">
      <c r="A260" s="46"/>
      <c r="B260" s="47"/>
      <c r="C260" s="21"/>
      <c r="D260" s="21"/>
    </row>
    <row r="261" spans="1:9" x14ac:dyDescent="0.2">
      <c r="A261" s="46"/>
      <c r="B261" s="47"/>
      <c r="C261" s="21"/>
      <c r="D261" s="21"/>
    </row>
    <row r="262" spans="1:9" x14ac:dyDescent="0.2">
      <c r="A262" s="49" t="s">
        <v>41</v>
      </c>
      <c r="B262" s="49"/>
      <c r="C262" s="21"/>
      <c r="D262" s="21"/>
    </row>
    <row r="263" spans="1:9" x14ac:dyDescent="0.2">
      <c r="A263" s="49" t="s">
        <v>42</v>
      </c>
      <c r="B263" s="49"/>
      <c r="C263" s="21"/>
      <c r="D263" s="21"/>
    </row>
    <row r="264" spans="1:9" x14ac:dyDescent="0.2">
      <c r="A264" s="46"/>
      <c r="B264" s="47"/>
      <c r="C264" s="21"/>
      <c r="D264" s="21"/>
    </row>
    <row r="265" spans="1:9" x14ac:dyDescent="0.2">
      <c r="A265" s="46"/>
      <c r="B265" s="47"/>
      <c r="C265" s="21"/>
      <c r="D265" s="21"/>
    </row>
    <row r="266" spans="1:9" x14ac:dyDescent="0.2">
      <c r="A266" s="46"/>
      <c r="B266" s="47"/>
      <c r="C266" s="21"/>
      <c r="D266" s="21"/>
    </row>
    <row r="267" spans="1:9" x14ac:dyDescent="0.2">
      <c r="A267" s="48" t="s">
        <v>108</v>
      </c>
      <c r="B267" s="47"/>
      <c r="C267" s="21"/>
      <c r="D267" s="21"/>
    </row>
    <row r="268" spans="1:9" x14ac:dyDescent="0.2">
      <c r="A268" s="50"/>
      <c r="B268" s="50"/>
      <c r="C268"/>
      <c r="D268"/>
      <c r="E268"/>
      <c r="F268" t="s">
        <v>133</v>
      </c>
      <c r="G268"/>
      <c r="H268"/>
      <c r="I268"/>
    </row>
    <row r="269" spans="1:9" x14ac:dyDescent="0.2">
      <c r="A269" s="51" t="s">
        <v>2</v>
      </c>
      <c r="B269" s="51"/>
      <c r="C269" s="3"/>
      <c r="D269" s="3"/>
      <c r="E269" s="3"/>
      <c r="F269" s="3"/>
      <c r="G269" s="3"/>
      <c r="H269" s="3"/>
      <c r="I269" s="1"/>
    </row>
    <row r="270" spans="1:9" x14ac:dyDescent="0.2">
      <c r="A270" s="51" t="s">
        <v>130</v>
      </c>
      <c r="B270" s="51"/>
      <c r="C270" s="3"/>
      <c r="D270" s="3"/>
      <c r="E270" s="3"/>
      <c r="F270" s="3"/>
      <c r="G270" s="3"/>
      <c r="H270" s="3"/>
      <c r="I270" s="1"/>
    </row>
    <row r="271" spans="1:9" x14ac:dyDescent="0.2">
      <c r="A271" s="51" t="s">
        <v>3</v>
      </c>
      <c r="B271" s="51"/>
      <c r="C271" s="3"/>
      <c r="D271" s="3"/>
      <c r="E271" s="3"/>
      <c r="F271" s="3"/>
      <c r="G271" s="3"/>
      <c r="H271" s="3"/>
      <c r="I271" s="1"/>
    </row>
    <row r="272" spans="1:9" x14ac:dyDescent="0.2">
      <c r="A272" s="46"/>
      <c r="B272" s="47"/>
      <c r="C272" s="21"/>
      <c r="D272" s="21"/>
    </row>
    <row r="273" spans="1:9" x14ac:dyDescent="0.2">
      <c r="A273" s="47"/>
      <c r="B273" s="47"/>
      <c r="E273" s="1"/>
      <c r="F273" s="1"/>
      <c r="G273" s="1"/>
      <c r="H273" s="1"/>
      <c r="I273" s="1"/>
    </row>
    <row r="274" spans="1:9" x14ac:dyDescent="0.2">
      <c r="A274" s="47"/>
      <c r="B274" s="47"/>
      <c r="E274" s="1"/>
      <c r="F274" s="1"/>
      <c r="G274" s="1"/>
      <c r="H274" s="1"/>
      <c r="I274" s="1"/>
    </row>
    <row r="275" spans="1:9" x14ac:dyDescent="0.2">
      <c r="A275" s="47"/>
      <c r="B275" s="47"/>
      <c r="D275" s="12" t="s">
        <v>67</v>
      </c>
      <c r="E275" s="12" t="s">
        <v>9</v>
      </c>
      <c r="F275" s="12" t="s">
        <v>9</v>
      </c>
      <c r="G275" s="12"/>
      <c r="H275" s="12" t="s">
        <v>99</v>
      </c>
      <c r="I275" s="12"/>
    </row>
    <row r="276" spans="1:9" x14ac:dyDescent="0.2">
      <c r="A276" s="47"/>
      <c r="B276" s="47"/>
      <c r="C276" s="12" t="s">
        <v>67</v>
      </c>
      <c r="D276" s="12" t="s">
        <v>70</v>
      </c>
      <c r="E276" s="12" t="s">
        <v>13</v>
      </c>
      <c r="F276" s="12" t="s">
        <v>13</v>
      </c>
      <c r="G276" s="12"/>
      <c r="H276" s="12" t="s">
        <v>100</v>
      </c>
      <c r="I276" s="84" t="s">
        <v>50</v>
      </c>
    </row>
    <row r="277" spans="1:9" x14ac:dyDescent="0.2">
      <c r="A277" s="47"/>
      <c r="B277" s="47"/>
      <c r="C277" s="12" t="s">
        <v>70</v>
      </c>
      <c r="D277" s="12" t="s">
        <v>75</v>
      </c>
      <c r="E277" s="12" t="s">
        <v>101</v>
      </c>
      <c r="F277" s="12" t="s">
        <v>14</v>
      </c>
      <c r="G277" s="12" t="s">
        <v>10</v>
      </c>
      <c r="H277" s="12" t="s">
        <v>102</v>
      </c>
      <c r="I277" s="85" t="s">
        <v>103</v>
      </c>
    </row>
    <row r="278" spans="1:9" x14ac:dyDescent="0.2">
      <c r="A278" s="47"/>
      <c r="B278" s="47"/>
      <c r="C278" s="12" t="s">
        <v>80</v>
      </c>
      <c r="D278" s="12" t="s">
        <v>81</v>
      </c>
      <c r="E278" s="12" t="s">
        <v>104</v>
      </c>
      <c r="F278" s="12" t="s">
        <v>105</v>
      </c>
      <c r="G278" s="12" t="s">
        <v>14</v>
      </c>
      <c r="H278" s="12" t="s">
        <v>106</v>
      </c>
      <c r="I278" s="85" t="s">
        <v>134</v>
      </c>
    </row>
    <row r="279" spans="1:9" x14ac:dyDescent="0.2">
      <c r="A279" s="46"/>
      <c r="B279" s="47"/>
      <c r="C279" s="21"/>
      <c r="D279" s="21"/>
      <c r="I279" s="80"/>
    </row>
    <row r="280" spans="1:9" x14ac:dyDescent="0.2">
      <c r="A280" s="46"/>
      <c r="B280" s="47"/>
      <c r="C280" s="21"/>
      <c r="D280" s="21"/>
      <c r="I280" s="80"/>
    </row>
    <row r="281" spans="1:9" x14ac:dyDescent="0.2">
      <c r="A281" s="46"/>
      <c r="B281" s="47"/>
      <c r="C281" s="21"/>
      <c r="D281" s="21"/>
      <c r="I281" s="80"/>
    </row>
    <row r="282" spans="1:9" s="62" customFormat="1" x14ac:dyDescent="0.2">
      <c r="A282" s="58" t="s">
        <v>93</v>
      </c>
      <c r="B282" s="59"/>
      <c r="C282" s="61"/>
      <c r="D282" s="61"/>
      <c r="E282" s="61"/>
      <c r="F282" s="61"/>
      <c r="G282" s="61"/>
      <c r="H282" s="61"/>
      <c r="I282" s="81"/>
    </row>
    <row r="283" spans="1:9" x14ac:dyDescent="0.2">
      <c r="A283" s="46"/>
      <c r="B283" s="47"/>
      <c r="C283" s="21"/>
      <c r="D283" s="21"/>
      <c r="I283" s="80"/>
    </row>
    <row r="284" spans="1:9" x14ac:dyDescent="0.2">
      <c r="A284" s="46">
        <v>600</v>
      </c>
      <c r="B284" s="47" t="s">
        <v>37</v>
      </c>
      <c r="C284" s="66">
        <v>2085</v>
      </c>
      <c r="D284" s="66">
        <v>2142</v>
      </c>
      <c r="E284" s="66">
        <v>1262096.75</v>
      </c>
      <c r="F284" s="66">
        <v>1262096.75</v>
      </c>
      <c r="G284" s="66">
        <v>547317.06999999995</v>
      </c>
      <c r="H284" s="66">
        <v>767245.99</v>
      </c>
      <c r="I284" s="82">
        <f>H284+G284+F284</f>
        <v>2576659.81</v>
      </c>
    </row>
    <row r="285" spans="1:9" x14ac:dyDescent="0.2">
      <c r="A285" s="46">
        <v>700</v>
      </c>
      <c r="B285" s="47" t="s">
        <v>38</v>
      </c>
      <c r="C285" s="66">
        <f>SUM(C166:C170)+C284</f>
        <v>3973.8599999999997</v>
      </c>
      <c r="D285" s="66">
        <f>SUM(D166:D170)+D284</f>
        <v>4034</v>
      </c>
      <c r="E285" s="66">
        <f>SUM(E166:E170)+E284</f>
        <v>4763849.75</v>
      </c>
      <c r="F285" s="66">
        <f>SUM(E166:E170)+F284</f>
        <v>4763849.75</v>
      </c>
      <c r="G285" s="66">
        <f>SUM(F166:F170)+G284</f>
        <v>677312.07</v>
      </c>
      <c r="H285" s="66">
        <f>SUM(G166:G170)+H284</f>
        <v>1374293.99</v>
      </c>
      <c r="I285" s="83">
        <f>SUM(H166:H170) + I284</f>
        <v>6815455.8100000005</v>
      </c>
    </row>
    <row r="286" spans="1:9" x14ac:dyDescent="0.2">
      <c r="A286" s="46"/>
      <c r="B286" s="47"/>
      <c r="C286" s="66"/>
      <c r="D286" s="66"/>
      <c r="E286" s="66"/>
      <c r="F286" s="66"/>
      <c r="G286" s="66"/>
      <c r="H286" s="66"/>
      <c r="I286" s="66"/>
    </row>
    <row r="287" spans="1:9" x14ac:dyDescent="0.2">
      <c r="A287" s="48" t="s">
        <v>95</v>
      </c>
      <c r="B287" s="47"/>
      <c r="C287" s="66"/>
      <c r="D287" s="66"/>
      <c r="E287" s="66"/>
      <c r="F287" s="66"/>
      <c r="G287" s="66"/>
      <c r="H287" s="66"/>
      <c r="I287" s="66"/>
    </row>
    <row r="288" spans="1:9" x14ac:dyDescent="0.2">
      <c r="A288" s="46"/>
      <c r="B288" s="47"/>
      <c r="C288" s="66"/>
      <c r="D288" s="66"/>
      <c r="E288" s="66"/>
      <c r="F288" s="66"/>
      <c r="G288" s="66"/>
      <c r="H288" s="66"/>
      <c r="I288" s="66"/>
    </row>
    <row r="289" spans="1:9" x14ac:dyDescent="0.2">
      <c r="A289" s="46">
        <v>600</v>
      </c>
      <c r="B289" s="47" t="s">
        <v>37</v>
      </c>
      <c r="C289" s="66">
        <v>20489</v>
      </c>
      <c r="D289" s="66">
        <v>20687</v>
      </c>
      <c r="E289" s="66">
        <v>37225607</v>
      </c>
      <c r="F289" s="66">
        <v>40289816</v>
      </c>
      <c r="G289" s="66">
        <v>4292243</v>
      </c>
      <c r="H289" s="66">
        <v>8977949</v>
      </c>
      <c r="I289" s="66">
        <f>H289+G289+F289</f>
        <v>53560008</v>
      </c>
    </row>
    <row r="290" spans="1:9" x14ac:dyDescent="0.2">
      <c r="A290" s="46">
        <v>700</v>
      </c>
      <c r="B290" s="47" t="s">
        <v>38</v>
      </c>
      <c r="C290" s="66">
        <f>SUM(C193:C197) + C289</f>
        <v>49652</v>
      </c>
      <c r="D290" s="66">
        <f>SUM(D193:D197) + D289</f>
        <v>50012</v>
      </c>
      <c r="E290" s="66">
        <f>SUM(E193:E197) + E289</f>
        <v>93033105</v>
      </c>
      <c r="F290" s="66">
        <f>SUM(E193:E197) + F289</f>
        <v>96097314</v>
      </c>
      <c r="G290" s="66">
        <f>SUM(F193:F197) + G289</f>
        <v>8964094</v>
      </c>
      <c r="H290" s="66">
        <f>SUM(G193:G197) + H289</f>
        <v>16203007</v>
      </c>
      <c r="I290" s="66">
        <f>SUM(H193:H197) + I289</f>
        <v>121264416</v>
      </c>
    </row>
    <row r="291" spans="1:9" x14ac:dyDescent="0.2">
      <c r="A291" s="46"/>
      <c r="B291" s="47"/>
      <c r="C291" s="66"/>
      <c r="D291" s="66"/>
      <c r="E291" s="66"/>
      <c r="F291" s="66"/>
      <c r="G291" s="66"/>
      <c r="H291" s="66"/>
      <c r="I291" s="66"/>
    </row>
    <row r="292" spans="1:9" x14ac:dyDescent="0.2">
      <c r="A292" s="48" t="s">
        <v>96</v>
      </c>
      <c r="B292" s="47"/>
      <c r="C292" s="66"/>
      <c r="D292" s="66"/>
      <c r="E292" s="66"/>
      <c r="F292" s="66"/>
      <c r="G292" s="66"/>
      <c r="H292" s="66"/>
      <c r="I292" s="66"/>
    </row>
    <row r="293" spans="1:9" x14ac:dyDescent="0.2">
      <c r="A293" s="46"/>
      <c r="B293" s="47"/>
      <c r="C293" s="66"/>
      <c r="D293" s="66"/>
      <c r="E293" s="66"/>
      <c r="F293" s="66"/>
      <c r="G293" s="66"/>
      <c r="H293" s="66"/>
      <c r="I293" s="66"/>
    </row>
    <row r="294" spans="1:9" x14ac:dyDescent="0.2">
      <c r="A294" s="46">
        <v>600</v>
      </c>
      <c r="B294" s="47" t="s">
        <v>37</v>
      </c>
      <c r="C294" s="66">
        <f t="shared" ref="C294:I294" si="8">C238+C243+C248+C253+C258+C284+C289</f>
        <v>69090</v>
      </c>
      <c r="D294" s="66">
        <f t="shared" si="8"/>
        <v>71882</v>
      </c>
      <c r="E294" s="66">
        <f t="shared" si="8"/>
        <v>112808080.75</v>
      </c>
      <c r="F294" s="66">
        <f t="shared" si="8"/>
        <v>131826666.75</v>
      </c>
      <c r="G294" s="66">
        <f t="shared" si="8"/>
        <v>15474005.07</v>
      </c>
      <c r="H294" s="66">
        <f t="shared" si="8"/>
        <v>36991369.989999995</v>
      </c>
      <c r="I294" s="66">
        <f t="shared" si="8"/>
        <v>184292041.81</v>
      </c>
    </row>
    <row r="295" spans="1:9" x14ac:dyDescent="0.2">
      <c r="A295" s="46">
        <v>700</v>
      </c>
      <c r="B295" s="47" t="s">
        <v>38</v>
      </c>
      <c r="C295" s="66">
        <f>SUM(C201:C205)+C294</f>
        <v>166624.85999999999</v>
      </c>
      <c r="D295" s="66">
        <f>SUM(D201:D205)+D294</f>
        <v>171008</v>
      </c>
      <c r="E295" s="66">
        <f>SUM(E201:E205)+E294</f>
        <v>299980203.75</v>
      </c>
      <c r="F295" s="66">
        <f>SUM(E201:E205)+F294</f>
        <v>318998789.75</v>
      </c>
      <c r="G295" s="66">
        <f>SUM(F201:F205)+G294</f>
        <v>35396598.07</v>
      </c>
      <c r="H295" s="66">
        <f>SUM(G201:G205)+H294</f>
        <v>60679625.989999995</v>
      </c>
      <c r="I295" s="66">
        <f>SUM(H201:H205)+I294</f>
        <v>415075014.81</v>
      </c>
    </row>
    <row r="296" spans="1:9" x14ac:dyDescent="0.2">
      <c r="A296" s="46"/>
      <c r="B296" s="47"/>
      <c r="C296" s="66"/>
      <c r="D296" s="66"/>
      <c r="E296" s="66"/>
      <c r="F296" s="66"/>
      <c r="G296" s="66"/>
      <c r="H296" s="66"/>
      <c r="I296" s="66"/>
    </row>
    <row r="297" spans="1:9" s="62" customFormat="1" x14ac:dyDescent="0.2">
      <c r="A297" s="58" t="s">
        <v>97</v>
      </c>
      <c r="B297" s="59"/>
      <c r="C297" s="69"/>
      <c r="D297" s="69"/>
      <c r="E297" s="69"/>
      <c r="F297" s="69"/>
      <c r="G297" s="69"/>
      <c r="H297" s="69"/>
      <c r="I297" s="66"/>
    </row>
    <row r="298" spans="1:9" x14ac:dyDescent="0.2">
      <c r="A298" s="46"/>
      <c r="B298" s="47"/>
      <c r="C298" s="66"/>
      <c r="D298" s="66"/>
      <c r="E298" s="66"/>
      <c r="F298" s="66"/>
      <c r="G298" s="66"/>
      <c r="H298" s="66"/>
      <c r="I298" s="66"/>
    </row>
    <row r="299" spans="1:9" x14ac:dyDescent="0.2">
      <c r="A299" s="46">
        <v>600</v>
      </c>
      <c r="B299" s="47" t="s">
        <v>37</v>
      </c>
      <c r="C299" s="66">
        <v>3466</v>
      </c>
      <c r="D299" s="66">
        <v>3471</v>
      </c>
      <c r="E299" s="66">
        <v>5073884</v>
      </c>
      <c r="F299" s="66">
        <v>5073884</v>
      </c>
      <c r="G299" s="66">
        <v>1268033</v>
      </c>
      <c r="H299" s="66">
        <v>2163278</v>
      </c>
      <c r="I299" s="66">
        <f>(+F299+G299+H299)</f>
        <v>8505195</v>
      </c>
    </row>
    <row r="300" spans="1:9" x14ac:dyDescent="0.2">
      <c r="A300" s="46">
        <v>700</v>
      </c>
      <c r="B300" s="47" t="s">
        <v>38</v>
      </c>
      <c r="C300" s="66">
        <f>SUM(C209:C213)+C299</f>
        <v>20743</v>
      </c>
      <c r="D300" s="66">
        <f>SUM(D209:D213)+D299</f>
        <v>20756</v>
      </c>
      <c r="E300" s="66">
        <f>SUM(E209:E213)+E299</f>
        <v>37899780</v>
      </c>
      <c r="F300" s="66">
        <f>SUM(E209:E213)+F299</f>
        <v>37899780</v>
      </c>
      <c r="G300" s="66">
        <f>SUM(F209:F213)+G299</f>
        <v>4869602</v>
      </c>
      <c r="H300" s="66">
        <f>SUM(G209:G213)+H299</f>
        <v>6531959</v>
      </c>
      <c r="I300" s="66">
        <f>SUM(H209:H213)+I299</f>
        <v>49301340</v>
      </c>
    </row>
    <row r="301" spans="1:9" x14ac:dyDescent="0.2">
      <c r="A301" s="46"/>
      <c r="B301" s="47"/>
      <c r="E301" s="1"/>
    </row>
    <row r="302" spans="1:9" x14ac:dyDescent="0.2">
      <c r="A302" s="46"/>
      <c r="B302" s="47"/>
      <c r="E302" s="1"/>
    </row>
    <row r="303" spans="1:9" x14ac:dyDescent="0.2">
      <c r="A303" s="46"/>
      <c r="B303" s="47"/>
    </row>
    <row r="304" spans="1:9" x14ac:dyDescent="0.2">
      <c r="A304" s="49" t="s">
        <v>41</v>
      </c>
      <c r="B304" s="49"/>
      <c r="C304" s="21"/>
      <c r="D304" s="21"/>
    </row>
    <row r="305" spans="1:9" x14ac:dyDescent="0.2">
      <c r="A305" s="49" t="s">
        <v>42</v>
      </c>
      <c r="B305" s="49"/>
      <c r="C305" s="21"/>
      <c r="D305" s="21"/>
    </row>
    <row r="306" spans="1:9" x14ac:dyDescent="0.2">
      <c r="A306" s="49"/>
      <c r="B306" s="49"/>
      <c r="C306" s="21"/>
      <c r="D306" s="21"/>
    </row>
    <row r="307" spans="1:9" x14ac:dyDescent="0.2">
      <c r="A307" s="86" t="s">
        <v>135</v>
      </c>
      <c r="B307" s="47" t="s">
        <v>140</v>
      </c>
    </row>
    <row r="308" spans="1:9" x14ac:dyDescent="0.2">
      <c r="A308" s="46"/>
      <c r="B308" s="47"/>
    </row>
    <row r="309" spans="1:9" x14ac:dyDescent="0.2">
      <c r="A309" s="46"/>
      <c r="B309" s="47"/>
    </row>
    <row r="310" spans="1:9" x14ac:dyDescent="0.2">
      <c r="A310" s="46"/>
      <c r="B310" s="47"/>
    </row>
    <row r="311" spans="1:9" x14ac:dyDescent="0.2">
      <c r="A311" s="46"/>
      <c r="B311" s="47"/>
    </row>
    <row r="312" spans="1:9" x14ac:dyDescent="0.2">
      <c r="A312" s="46"/>
      <c r="B312" s="47"/>
    </row>
    <row r="313" spans="1:9" x14ac:dyDescent="0.2">
      <c r="A313" s="21" t="s">
        <v>109</v>
      </c>
      <c r="B313" s="21"/>
      <c r="C313" s="21"/>
      <c r="D313" s="21"/>
      <c r="G313"/>
      <c r="H313"/>
      <c r="I313"/>
    </row>
    <row r="314" spans="1:9" x14ac:dyDescent="0.2">
      <c r="A314"/>
      <c r="B314"/>
      <c r="C314"/>
      <c r="D314"/>
      <c r="E314"/>
      <c r="F314" t="s">
        <v>133</v>
      </c>
      <c r="G314"/>
      <c r="H314"/>
      <c r="I314"/>
    </row>
    <row r="315" spans="1:9" x14ac:dyDescent="0.2">
      <c r="A315" s="3" t="s">
        <v>2</v>
      </c>
      <c r="B315" s="3"/>
      <c r="C315" s="3"/>
      <c r="D315" s="3"/>
      <c r="E315" s="3"/>
      <c r="F315" s="3"/>
      <c r="G315" s="3"/>
      <c r="H315" s="3"/>
      <c r="I315" s="3"/>
    </row>
    <row r="316" spans="1:9" x14ac:dyDescent="0.2">
      <c r="A316" s="3" t="s">
        <v>130</v>
      </c>
      <c r="B316" s="3"/>
      <c r="C316" s="3"/>
      <c r="D316" s="3"/>
      <c r="E316" s="3"/>
      <c r="F316" s="3"/>
      <c r="G316" s="3"/>
      <c r="H316" s="3"/>
      <c r="I316" s="3"/>
    </row>
    <row r="317" spans="1:9" x14ac:dyDescent="0.2">
      <c r="A317" s="3" t="s">
        <v>3</v>
      </c>
      <c r="B317" s="3"/>
      <c r="C317" s="3"/>
      <c r="D317" s="3"/>
      <c r="E317" s="3"/>
      <c r="F317" s="3"/>
      <c r="G317" s="3"/>
      <c r="H317" s="3"/>
      <c r="I317" s="3"/>
    </row>
    <row r="318" spans="1:9" x14ac:dyDescent="0.2">
      <c r="A318" s="21"/>
      <c r="B318" s="21"/>
      <c r="C318" s="21"/>
      <c r="D318" s="21"/>
      <c r="G318"/>
      <c r="H318"/>
      <c r="I318"/>
    </row>
    <row r="319" spans="1:9" x14ac:dyDescent="0.2">
      <c r="A319" s="21"/>
      <c r="B319" s="21"/>
      <c r="C319" s="21"/>
      <c r="D319" s="21"/>
      <c r="G319"/>
      <c r="H319"/>
      <c r="I319"/>
    </row>
    <row r="320" spans="1:9" x14ac:dyDescent="0.2">
      <c r="A320" s="21"/>
      <c r="B320" s="21"/>
      <c r="C320" s="21" t="s">
        <v>110</v>
      </c>
      <c r="D320" s="21"/>
      <c r="G320"/>
      <c r="H320"/>
      <c r="I320"/>
    </row>
    <row r="321" spans="1:9" x14ac:dyDescent="0.2">
      <c r="A321" s="21"/>
      <c r="B321" s="21"/>
      <c r="C321" s="21"/>
      <c r="D321" s="21"/>
      <c r="G321"/>
      <c r="H321"/>
      <c r="I321"/>
    </row>
    <row r="322" spans="1:9" x14ac:dyDescent="0.2">
      <c r="A322" s="45"/>
      <c r="B322" s="45"/>
      <c r="C322" s="45" t="s">
        <v>68</v>
      </c>
      <c r="D322" s="45" t="s">
        <v>10</v>
      </c>
      <c r="E322" s="45" t="s">
        <v>69</v>
      </c>
      <c r="F322" s="45" t="s">
        <v>50</v>
      </c>
      <c r="G322"/>
      <c r="H322"/>
      <c r="I322"/>
    </row>
    <row r="323" spans="1:9" x14ac:dyDescent="0.2">
      <c r="A323" s="45"/>
      <c r="B323" s="45"/>
      <c r="C323" s="45" t="s">
        <v>71</v>
      </c>
      <c r="D323" s="45" t="s">
        <v>72</v>
      </c>
      <c r="E323" s="45" t="s">
        <v>73</v>
      </c>
      <c r="F323" s="45" t="s">
        <v>111</v>
      </c>
      <c r="G323"/>
      <c r="H323"/>
      <c r="I323"/>
    </row>
    <row r="324" spans="1:9" x14ac:dyDescent="0.2">
      <c r="A324" s="45"/>
      <c r="B324" s="45"/>
      <c r="C324" s="45" t="s">
        <v>76</v>
      </c>
      <c r="D324" s="45" t="s">
        <v>77</v>
      </c>
      <c r="E324" s="45" t="s">
        <v>78</v>
      </c>
      <c r="F324" s="45" t="s">
        <v>79</v>
      </c>
      <c r="G324"/>
      <c r="H324"/>
      <c r="I324"/>
    </row>
    <row r="325" spans="1:9" x14ac:dyDescent="0.2">
      <c r="A325" s="45"/>
      <c r="B325" s="45"/>
      <c r="C325" s="45" t="s">
        <v>82</v>
      </c>
      <c r="D325" s="45" t="s">
        <v>83</v>
      </c>
      <c r="E325" s="45" t="s">
        <v>84</v>
      </c>
      <c r="F325" s="45" t="s">
        <v>85</v>
      </c>
      <c r="G325"/>
      <c r="H325"/>
      <c r="I325"/>
    </row>
    <row r="326" spans="1:9" x14ac:dyDescent="0.2">
      <c r="A326" s="45"/>
      <c r="B326" s="45"/>
      <c r="C326" s="45"/>
      <c r="D326" s="45"/>
      <c r="E326" s="45"/>
      <c r="F326" s="45"/>
      <c r="G326"/>
      <c r="H326"/>
      <c r="I326"/>
    </row>
    <row r="327" spans="1:9" x14ac:dyDescent="0.2">
      <c r="A327" s="42" t="s">
        <v>86</v>
      </c>
      <c r="C327" s="21"/>
      <c r="D327" s="21"/>
      <c r="G327"/>
      <c r="H327"/>
      <c r="I327"/>
    </row>
    <row r="328" spans="1:9" x14ac:dyDescent="0.2">
      <c r="C328" s="21"/>
      <c r="D328" s="21"/>
      <c r="G328"/>
      <c r="H328"/>
      <c r="I328"/>
    </row>
    <row r="329" spans="1:9" x14ac:dyDescent="0.2">
      <c r="A329" s="12">
        <v>100</v>
      </c>
      <c r="B329" s="1" t="s">
        <v>32</v>
      </c>
      <c r="C329" s="66">
        <v>419511</v>
      </c>
      <c r="D329" s="66">
        <v>0</v>
      </c>
      <c r="E329" s="66">
        <v>944</v>
      </c>
      <c r="F329" s="66">
        <v>420455</v>
      </c>
      <c r="G329"/>
      <c r="H329"/>
      <c r="I329"/>
    </row>
    <row r="330" spans="1:9" x14ac:dyDescent="0.2">
      <c r="A330" s="12">
        <v>200</v>
      </c>
      <c r="B330" s="1" t="s">
        <v>33</v>
      </c>
      <c r="C330" s="66">
        <v>346421</v>
      </c>
      <c r="D330" s="66">
        <v>12035</v>
      </c>
      <c r="E330" s="66">
        <v>9710</v>
      </c>
      <c r="F330" s="66">
        <v>368166</v>
      </c>
      <c r="G330"/>
      <c r="H330"/>
      <c r="I330"/>
    </row>
    <row r="331" spans="1:9" x14ac:dyDescent="0.2">
      <c r="A331" s="12">
        <v>300</v>
      </c>
      <c r="B331" s="1" t="s">
        <v>34</v>
      </c>
      <c r="C331" s="66">
        <v>520298</v>
      </c>
      <c r="D331" s="66">
        <v>179538</v>
      </c>
      <c r="E331" s="66">
        <v>101727</v>
      </c>
      <c r="F331" s="66">
        <v>801563</v>
      </c>
      <c r="G331"/>
      <c r="H331"/>
      <c r="I331"/>
    </row>
    <row r="332" spans="1:9" x14ac:dyDescent="0.2">
      <c r="A332" s="12">
        <v>400</v>
      </c>
      <c r="B332" s="1" t="s">
        <v>35</v>
      </c>
      <c r="C332" s="66">
        <v>451516</v>
      </c>
      <c r="D332" s="66">
        <v>75239</v>
      </c>
      <c r="E332" s="66">
        <v>56212</v>
      </c>
      <c r="F332" s="66">
        <v>582967</v>
      </c>
      <c r="G332"/>
      <c r="H332"/>
      <c r="I332"/>
    </row>
    <row r="333" spans="1:9" x14ac:dyDescent="0.2">
      <c r="A333" s="12">
        <v>500</v>
      </c>
      <c r="B333" s="1" t="s">
        <v>36</v>
      </c>
      <c r="C333" s="66">
        <v>120018</v>
      </c>
      <c r="D333" s="66">
        <v>14276</v>
      </c>
      <c r="E333" s="66">
        <v>14080</v>
      </c>
      <c r="F333" s="66">
        <v>148374</v>
      </c>
      <c r="G333"/>
      <c r="H333"/>
      <c r="I333"/>
    </row>
    <row r="334" spans="1:9" x14ac:dyDescent="0.2">
      <c r="C334" s="66"/>
      <c r="D334" s="66"/>
      <c r="E334" s="66"/>
      <c r="F334" s="66"/>
      <c r="G334"/>
      <c r="H334"/>
      <c r="I334"/>
    </row>
    <row r="335" spans="1:9" x14ac:dyDescent="0.2">
      <c r="A335" s="42" t="s">
        <v>87</v>
      </c>
      <c r="C335" s="66"/>
      <c r="D335" s="66"/>
      <c r="E335" s="66"/>
      <c r="F335" s="66"/>
      <c r="G335"/>
      <c r="H335"/>
      <c r="I335"/>
    </row>
    <row r="336" spans="1:9" x14ac:dyDescent="0.2">
      <c r="C336" s="66"/>
      <c r="D336" s="66"/>
      <c r="E336" s="66"/>
      <c r="F336" s="66"/>
      <c r="G336"/>
      <c r="H336"/>
      <c r="I336"/>
    </row>
    <row r="337" spans="1:9" x14ac:dyDescent="0.2">
      <c r="A337" s="12">
        <v>100</v>
      </c>
      <c r="B337" s="1" t="s">
        <v>32</v>
      </c>
      <c r="C337" s="75">
        <v>185571</v>
      </c>
      <c r="D337" s="66">
        <v>0</v>
      </c>
      <c r="E337" s="66">
        <v>0</v>
      </c>
      <c r="F337" s="66">
        <v>185571</v>
      </c>
      <c r="G337"/>
      <c r="H337"/>
      <c r="I337"/>
    </row>
    <row r="338" spans="1:9" x14ac:dyDescent="0.2">
      <c r="A338" s="12">
        <v>200</v>
      </c>
      <c r="B338" s="1" t="s">
        <v>33</v>
      </c>
      <c r="C338" s="66">
        <v>255659</v>
      </c>
      <c r="D338" s="66">
        <v>13340</v>
      </c>
      <c r="E338" s="66">
        <v>11616</v>
      </c>
      <c r="F338" s="66">
        <v>280615</v>
      </c>
      <c r="G338"/>
      <c r="H338"/>
      <c r="I338"/>
    </row>
    <row r="339" spans="1:9" x14ac:dyDescent="0.2">
      <c r="A339" s="12">
        <v>300</v>
      </c>
      <c r="B339" s="1" t="s">
        <v>34</v>
      </c>
      <c r="C339" s="66">
        <v>365109</v>
      </c>
      <c r="D339" s="66">
        <v>103375</v>
      </c>
      <c r="E339" s="66">
        <v>85064</v>
      </c>
      <c r="F339" s="66">
        <v>553548</v>
      </c>
      <c r="G339"/>
      <c r="H339"/>
      <c r="I339"/>
    </row>
    <row r="340" spans="1:9" x14ac:dyDescent="0.2">
      <c r="A340" s="12">
        <v>400</v>
      </c>
      <c r="B340" s="1" t="s">
        <v>35</v>
      </c>
      <c r="C340" s="66">
        <v>264618</v>
      </c>
      <c r="D340" s="66">
        <v>50575</v>
      </c>
      <c r="E340" s="66">
        <v>44414</v>
      </c>
      <c r="F340" s="66">
        <v>359607</v>
      </c>
      <c r="G340"/>
      <c r="H340"/>
      <c r="I340"/>
    </row>
    <row r="341" spans="1:9" x14ac:dyDescent="0.2">
      <c r="A341" s="12">
        <v>500</v>
      </c>
      <c r="B341" s="1" t="s">
        <v>36</v>
      </c>
      <c r="C341" s="66">
        <v>84311</v>
      </c>
      <c r="D341" s="66">
        <v>15772</v>
      </c>
      <c r="E341" s="66">
        <v>29291</v>
      </c>
      <c r="F341" s="66">
        <v>129374</v>
      </c>
      <c r="G341"/>
      <c r="H341"/>
      <c r="I341"/>
    </row>
    <row r="342" spans="1:9" x14ac:dyDescent="0.2">
      <c r="C342" s="66"/>
      <c r="D342" s="66"/>
      <c r="E342" s="66"/>
      <c r="F342" s="66"/>
      <c r="G342"/>
      <c r="H342"/>
      <c r="I342"/>
    </row>
    <row r="343" spans="1:9" x14ac:dyDescent="0.2">
      <c r="A343" s="42" t="s">
        <v>88</v>
      </c>
      <c r="C343" s="66"/>
      <c r="D343" s="66"/>
      <c r="E343" s="66"/>
      <c r="F343" s="66"/>
      <c r="G343"/>
      <c r="H343"/>
      <c r="I343"/>
    </row>
    <row r="344" spans="1:9" x14ac:dyDescent="0.2">
      <c r="C344" s="66"/>
      <c r="D344" s="66"/>
      <c r="E344" s="66"/>
      <c r="F344" s="66"/>
      <c r="G344"/>
      <c r="H344"/>
      <c r="I344"/>
    </row>
    <row r="345" spans="1:9" x14ac:dyDescent="0.2">
      <c r="A345" s="12">
        <v>100</v>
      </c>
      <c r="B345" s="1" t="s">
        <v>32</v>
      </c>
      <c r="C345" s="66">
        <v>40359</v>
      </c>
      <c r="D345" s="66">
        <v>0</v>
      </c>
      <c r="E345" s="66">
        <v>0</v>
      </c>
      <c r="F345" s="66">
        <v>40359</v>
      </c>
      <c r="G345"/>
      <c r="H345"/>
      <c r="I345"/>
    </row>
    <row r="346" spans="1:9" x14ac:dyDescent="0.2">
      <c r="A346" s="12">
        <v>200</v>
      </c>
      <c r="B346" s="1" t="s">
        <v>33</v>
      </c>
      <c r="C346" s="66">
        <v>57417</v>
      </c>
      <c r="D346" s="66">
        <v>1159</v>
      </c>
      <c r="E346" s="66">
        <v>3734</v>
      </c>
      <c r="F346" s="66">
        <v>62310</v>
      </c>
      <c r="G346"/>
      <c r="H346"/>
      <c r="I346"/>
    </row>
    <row r="347" spans="1:9" x14ac:dyDescent="0.2">
      <c r="A347" s="12">
        <v>300</v>
      </c>
      <c r="B347" s="1" t="s">
        <v>34</v>
      </c>
      <c r="C347" s="66">
        <v>116776</v>
      </c>
      <c r="D347" s="66">
        <v>33942</v>
      </c>
      <c r="E347" s="66">
        <v>14776</v>
      </c>
      <c r="F347" s="66">
        <v>165494</v>
      </c>
      <c r="G347"/>
      <c r="H347"/>
      <c r="I347"/>
    </row>
    <row r="348" spans="1:9" x14ac:dyDescent="0.2">
      <c r="A348" s="12">
        <v>400</v>
      </c>
      <c r="B348" s="1" t="s">
        <v>35</v>
      </c>
      <c r="C348" s="66">
        <v>59681</v>
      </c>
      <c r="D348" s="66">
        <v>12613</v>
      </c>
      <c r="E348" s="66">
        <v>6437</v>
      </c>
      <c r="F348" s="66">
        <v>78731</v>
      </c>
      <c r="G348"/>
      <c r="H348"/>
      <c r="I348"/>
    </row>
    <row r="349" spans="1:9" x14ac:dyDescent="0.2">
      <c r="A349" s="12">
        <v>500</v>
      </c>
      <c r="B349" s="1" t="s">
        <v>36</v>
      </c>
      <c r="C349" s="66">
        <v>26319</v>
      </c>
      <c r="D349" s="66">
        <v>4207</v>
      </c>
      <c r="E349" s="66">
        <v>4423</v>
      </c>
      <c r="F349" s="66">
        <v>34949</v>
      </c>
      <c r="G349"/>
      <c r="H349"/>
      <c r="I349"/>
    </row>
    <row r="350" spans="1:9" x14ac:dyDescent="0.2">
      <c r="B350" s="12"/>
      <c r="C350" s="21"/>
      <c r="D350" s="21"/>
      <c r="G350"/>
      <c r="H350"/>
      <c r="I350"/>
    </row>
    <row r="351" spans="1:9" x14ac:dyDescent="0.2">
      <c r="A351" s="26" t="s">
        <v>41</v>
      </c>
      <c r="B351" s="26"/>
      <c r="C351" s="26"/>
      <c r="D351" s="26"/>
      <c r="E351" s="26"/>
      <c r="F351" s="26"/>
      <c r="G351"/>
      <c r="H351"/>
      <c r="I351"/>
    </row>
    <row r="352" spans="1:9" x14ac:dyDescent="0.2">
      <c r="A352" s="26" t="s">
        <v>42</v>
      </c>
      <c r="B352" s="26"/>
      <c r="C352" s="26"/>
      <c r="D352" s="26"/>
      <c r="E352" s="26"/>
      <c r="F352" s="26"/>
      <c r="G352"/>
      <c r="H352"/>
      <c r="I352"/>
    </row>
    <row r="353" spans="1:9" x14ac:dyDescent="0.2">
      <c r="B353" s="12"/>
      <c r="C353" s="21"/>
      <c r="D353" s="21"/>
      <c r="G353"/>
      <c r="H353"/>
      <c r="I353"/>
    </row>
    <row r="354" spans="1:9" x14ac:dyDescent="0.2">
      <c r="B354" s="12"/>
      <c r="C354" s="21"/>
      <c r="D354" s="21"/>
      <c r="G354"/>
      <c r="H354"/>
      <c r="I354"/>
    </row>
    <row r="355" spans="1:9" x14ac:dyDescent="0.2">
      <c r="B355" s="12"/>
      <c r="C355" s="21"/>
      <c r="D355" s="21"/>
      <c r="G355"/>
      <c r="H355"/>
      <c r="I355"/>
    </row>
    <row r="356" spans="1:9" x14ac:dyDescent="0.2">
      <c r="B356" s="12"/>
      <c r="C356" s="21"/>
      <c r="D356" s="21"/>
      <c r="G356"/>
      <c r="H356"/>
      <c r="I356"/>
    </row>
    <row r="357" spans="1:9" x14ac:dyDescent="0.2">
      <c r="B357" s="12"/>
      <c r="C357" s="21"/>
      <c r="D357" s="21"/>
      <c r="G357"/>
      <c r="H357"/>
      <c r="I357"/>
    </row>
    <row r="358" spans="1:9" x14ac:dyDescent="0.2">
      <c r="A358" s="42" t="s">
        <v>112</v>
      </c>
      <c r="B358" s="12"/>
      <c r="C358" s="21"/>
      <c r="D358" s="21"/>
      <c r="G358"/>
      <c r="H358"/>
      <c r="I358"/>
    </row>
    <row r="359" spans="1:9" x14ac:dyDescent="0.2">
      <c r="A359" s="1"/>
      <c r="E359" s="1"/>
      <c r="F359" t="s">
        <v>133</v>
      </c>
      <c r="G359"/>
      <c r="H359" s="1"/>
      <c r="I359" s="1"/>
    </row>
    <row r="360" spans="1:9" x14ac:dyDescent="0.2">
      <c r="A360" s="3" t="s">
        <v>2</v>
      </c>
      <c r="B360" s="3"/>
      <c r="C360" s="3"/>
      <c r="D360" s="3"/>
      <c r="E360" s="3"/>
      <c r="F360" s="3"/>
      <c r="G360" s="3"/>
      <c r="H360" s="3"/>
      <c r="I360" s="3"/>
    </row>
    <row r="361" spans="1:9" x14ac:dyDescent="0.2">
      <c r="A361" s="3" t="s">
        <v>130</v>
      </c>
      <c r="B361" s="3"/>
      <c r="C361" s="3"/>
      <c r="D361" s="3"/>
      <c r="E361" s="3"/>
      <c r="F361" s="3"/>
      <c r="G361" s="3"/>
      <c r="H361" s="3"/>
      <c r="I361" s="3"/>
    </row>
    <row r="362" spans="1:9" x14ac:dyDescent="0.2">
      <c r="A362" s="3" t="s">
        <v>3</v>
      </c>
      <c r="B362" s="3"/>
      <c r="C362" s="3"/>
      <c r="D362" s="3"/>
      <c r="E362" s="3"/>
      <c r="F362" s="3"/>
      <c r="G362" s="3"/>
      <c r="H362" s="3"/>
      <c r="I362" s="3"/>
    </row>
    <row r="363" spans="1:9" x14ac:dyDescent="0.2">
      <c r="B363" s="12"/>
      <c r="C363" s="21"/>
      <c r="D363" s="21"/>
      <c r="G363"/>
      <c r="H363"/>
      <c r="I363"/>
    </row>
    <row r="364" spans="1:9" x14ac:dyDescent="0.2">
      <c r="A364" s="21"/>
      <c r="B364" s="21"/>
      <c r="C364" s="21" t="s">
        <v>110</v>
      </c>
      <c r="D364" s="21"/>
      <c r="G364"/>
      <c r="H364"/>
      <c r="I364"/>
    </row>
    <row r="365" spans="1:9" x14ac:dyDescent="0.2">
      <c r="A365" s="21"/>
      <c r="B365" s="21"/>
      <c r="C365" s="21"/>
      <c r="D365" s="21"/>
      <c r="G365"/>
      <c r="H365"/>
      <c r="I365"/>
    </row>
    <row r="366" spans="1:9" x14ac:dyDescent="0.2">
      <c r="A366" s="45"/>
      <c r="B366" s="45"/>
      <c r="C366" s="45" t="s">
        <v>68</v>
      </c>
      <c r="D366" s="45" t="s">
        <v>10</v>
      </c>
      <c r="E366" s="45" t="s">
        <v>69</v>
      </c>
      <c r="F366" s="45" t="s">
        <v>50</v>
      </c>
      <c r="G366"/>
      <c r="H366"/>
      <c r="I366"/>
    </row>
    <row r="367" spans="1:9" x14ac:dyDescent="0.2">
      <c r="A367" s="45"/>
      <c r="B367" s="45"/>
      <c r="C367" s="45" t="s">
        <v>71</v>
      </c>
      <c r="D367" s="45" t="s">
        <v>72</v>
      </c>
      <c r="E367" s="45" t="s">
        <v>73</v>
      </c>
      <c r="F367" s="45" t="s">
        <v>111</v>
      </c>
      <c r="G367"/>
      <c r="H367"/>
      <c r="I367"/>
    </row>
    <row r="368" spans="1:9" x14ac:dyDescent="0.2">
      <c r="A368" s="45"/>
      <c r="B368" s="45"/>
      <c r="C368" s="45" t="s">
        <v>76</v>
      </c>
      <c r="D368" s="45" t="s">
        <v>77</v>
      </c>
      <c r="E368" s="45" t="s">
        <v>78</v>
      </c>
      <c r="F368" s="45" t="s">
        <v>79</v>
      </c>
      <c r="G368"/>
      <c r="H368"/>
      <c r="I368"/>
    </row>
    <row r="369" spans="1:9" x14ac:dyDescent="0.2">
      <c r="A369" s="45"/>
      <c r="B369" s="45"/>
      <c r="C369" s="45" t="s">
        <v>82</v>
      </c>
      <c r="D369" s="45" t="s">
        <v>83</v>
      </c>
      <c r="E369" s="45" t="s">
        <v>84</v>
      </c>
      <c r="F369" s="45" t="s">
        <v>85</v>
      </c>
      <c r="G369"/>
      <c r="H369"/>
      <c r="I369"/>
    </row>
    <row r="370" spans="1:9" x14ac:dyDescent="0.2">
      <c r="A370" s="21"/>
      <c r="B370" s="21"/>
      <c r="C370" s="21"/>
      <c r="D370" s="21"/>
      <c r="G370"/>
      <c r="H370"/>
      <c r="I370"/>
    </row>
    <row r="371" spans="1:9" x14ac:dyDescent="0.2">
      <c r="B371" s="12"/>
      <c r="C371" s="21"/>
      <c r="D371" s="21"/>
      <c r="G371"/>
      <c r="H371"/>
      <c r="I371"/>
    </row>
    <row r="372" spans="1:9" x14ac:dyDescent="0.2">
      <c r="A372" s="42" t="s">
        <v>91</v>
      </c>
      <c r="C372" s="21"/>
      <c r="D372" s="21"/>
      <c r="G372"/>
      <c r="H372"/>
      <c r="I372"/>
    </row>
    <row r="373" spans="1:9" x14ac:dyDescent="0.2">
      <c r="C373" s="21"/>
      <c r="D373" s="21"/>
      <c r="G373"/>
      <c r="H373"/>
      <c r="I373"/>
    </row>
    <row r="374" spans="1:9" x14ac:dyDescent="0.2">
      <c r="A374" s="12">
        <v>100</v>
      </c>
      <c r="B374" s="1" t="s">
        <v>32</v>
      </c>
      <c r="C374" s="66">
        <v>33162</v>
      </c>
      <c r="D374" s="66">
        <v>0</v>
      </c>
      <c r="E374" s="66">
        <v>0</v>
      </c>
      <c r="F374" s="66">
        <v>33162</v>
      </c>
      <c r="G374"/>
      <c r="H374"/>
      <c r="I374"/>
    </row>
    <row r="375" spans="1:9" x14ac:dyDescent="0.2">
      <c r="A375" s="12">
        <v>200</v>
      </c>
      <c r="B375" s="1" t="s">
        <v>33</v>
      </c>
      <c r="C375" s="66">
        <v>30774</v>
      </c>
      <c r="D375" s="66">
        <v>128</v>
      </c>
      <c r="E375" s="66">
        <v>373</v>
      </c>
      <c r="F375" s="21">
        <v>31275</v>
      </c>
      <c r="G375"/>
      <c r="H375"/>
      <c r="I375"/>
    </row>
    <row r="376" spans="1:9" x14ac:dyDescent="0.2">
      <c r="A376" s="12">
        <v>300</v>
      </c>
      <c r="B376" s="1" t="s">
        <v>34</v>
      </c>
      <c r="C376" s="66">
        <v>28646</v>
      </c>
      <c r="D376" s="66">
        <v>2918</v>
      </c>
      <c r="E376" s="66">
        <v>7613</v>
      </c>
      <c r="F376" s="21">
        <v>39177</v>
      </c>
      <c r="G376"/>
      <c r="H376"/>
      <c r="I376"/>
    </row>
    <row r="377" spans="1:9" x14ac:dyDescent="0.2">
      <c r="A377" s="12">
        <v>400</v>
      </c>
      <c r="B377" s="1" t="s">
        <v>35</v>
      </c>
      <c r="C377" s="66">
        <v>20489</v>
      </c>
      <c r="D377" s="66">
        <v>2744</v>
      </c>
      <c r="E377" s="66">
        <v>2535</v>
      </c>
      <c r="F377" s="21">
        <v>25768</v>
      </c>
      <c r="G377"/>
      <c r="H377"/>
      <c r="I377"/>
    </row>
    <row r="378" spans="1:9" x14ac:dyDescent="0.2">
      <c r="A378" s="12">
        <v>500</v>
      </c>
      <c r="B378" s="1" t="s">
        <v>36</v>
      </c>
      <c r="C378" s="66">
        <v>4811</v>
      </c>
      <c r="D378" s="66">
        <v>483</v>
      </c>
      <c r="E378" s="66">
        <v>1154</v>
      </c>
      <c r="F378" s="21">
        <v>6448</v>
      </c>
      <c r="G378"/>
      <c r="H378"/>
      <c r="I378"/>
    </row>
    <row r="379" spans="1:9" x14ac:dyDescent="0.2">
      <c r="C379" s="66"/>
      <c r="D379" s="66"/>
      <c r="E379" s="66"/>
      <c r="F379" s="66"/>
      <c r="G379"/>
      <c r="H379"/>
      <c r="I379"/>
    </row>
    <row r="380" spans="1:9" x14ac:dyDescent="0.2">
      <c r="A380" s="42" t="s">
        <v>92</v>
      </c>
      <c r="C380" s="66"/>
      <c r="D380" s="66"/>
      <c r="E380" s="66"/>
      <c r="F380" s="66"/>
      <c r="G380"/>
      <c r="H380"/>
      <c r="I380"/>
    </row>
    <row r="381" spans="1:9" x14ac:dyDescent="0.2">
      <c r="C381" s="66"/>
      <c r="D381" s="66"/>
      <c r="E381" s="66"/>
      <c r="F381" s="66"/>
      <c r="G381"/>
      <c r="H381"/>
      <c r="I381"/>
    </row>
    <row r="382" spans="1:9" x14ac:dyDescent="0.2">
      <c r="A382" s="12">
        <v>100</v>
      </c>
      <c r="B382" s="1" t="s">
        <v>32</v>
      </c>
      <c r="C382" s="66">
        <v>241190</v>
      </c>
      <c r="D382" s="66">
        <v>0</v>
      </c>
      <c r="E382" s="66">
        <v>0</v>
      </c>
      <c r="F382" s="66">
        <v>241190</v>
      </c>
      <c r="G382"/>
      <c r="H382"/>
      <c r="I382"/>
    </row>
    <row r="383" spans="1:9" x14ac:dyDescent="0.2">
      <c r="A383" s="12">
        <v>200</v>
      </c>
      <c r="B383" s="1" t="s">
        <v>33</v>
      </c>
      <c r="C383" s="66">
        <v>184450</v>
      </c>
      <c r="D383" s="66">
        <v>1611</v>
      </c>
      <c r="E383" s="66">
        <v>6090</v>
      </c>
      <c r="F383" s="66">
        <v>192151</v>
      </c>
      <c r="G383"/>
      <c r="H383"/>
      <c r="I383"/>
    </row>
    <row r="384" spans="1:9" x14ac:dyDescent="0.2">
      <c r="A384" s="12">
        <v>300</v>
      </c>
      <c r="B384" s="1" t="s">
        <v>34</v>
      </c>
      <c r="C384" s="66">
        <v>327824</v>
      </c>
      <c r="D384" s="66">
        <v>78974</v>
      </c>
      <c r="E384" s="66">
        <v>48219</v>
      </c>
      <c r="F384" s="66">
        <v>455017</v>
      </c>
      <c r="G384"/>
      <c r="H384"/>
      <c r="I384"/>
    </row>
    <row r="385" spans="1:9" x14ac:dyDescent="0.2">
      <c r="A385" s="12">
        <v>400</v>
      </c>
      <c r="B385" s="1" t="s">
        <v>35</v>
      </c>
      <c r="C385" s="66">
        <v>326540</v>
      </c>
      <c r="D385" s="66">
        <v>36693</v>
      </c>
      <c r="E385" s="66">
        <v>40645</v>
      </c>
      <c r="F385" s="66">
        <v>403878</v>
      </c>
      <c r="G385"/>
      <c r="H385"/>
      <c r="I385"/>
    </row>
    <row r="386" spans="1:9" x14ac:dyDescent="0.2">
      <c r="A386" s="12">
        <v>500</v>
      </c>
      <c r="B386" s="1" t="s">
        <v>36</v>
      </c>
      <c r="C386" s="66">
        <v>84459</v>
      </c>
      <c r="D386" s="66">
        <v>6669</v>
      </c>
      <c r="E386" s="66">
        <v>14312</v>
      </c>
      <c r="F386" s="66">
        <v>105440</v>
      </c>
      <c r="G386"/>
      <c r="H386"/>
      <c r="I386"/>
    </row>
    <row r="387" spans="1:9" x14ac:dyDescent="0.2">
      <c r="C387" s="66"/>
      <c r="D387" s="66"/>
      <c r="E387" s="66"/>
      <c r="F387" s="66"/>
      <c r="G387"/>
      <c r="H387"/>
      <c r="I387"/>
    </row>
    <row r="388" spans="1:9" s="62" customFormat="1" x14ac:dyDescent="0.2">
      <c r="A388" s="42" t="s">
        <v>137</v>
      </c>
      <c r="B388" s="64"/>
      <c r="C388" s="69"/>
      <c r="D388" s="69"/>
      <c r="E388" s="69"/>
      <c r="F388" s="69"/>
    </row>
    <row r="389" spans="1:9" x14ac:dyDescent="0.2">
      <c r="C389" s="66"/>
      <c r="D389" s="66"/>
      <c r="E389" s="66"/>
      <c r="F389" s="66"/>
      <c r="G389"/>
      <c r="H389"/>
      <c r="I389"/>
    </row>
    <row r="390" spans="1:9" x14ac:dyDescent="0.2">
      <c r="A390" s="79">
        <v>100</v>
      </c>
      <c r="B390" s="67" t="s">
        <v>32</v>
      </c>
      <c r="C390" s="88">
        <v>20342</v>
      </c>
      <c r="D390" s="89">
        <v>2</v>
      </c>
      <c r="E390" s="89">
        <v>1852</v>
      </c>
      <c r="F390" s="90">
        <v>22196</v>
      </c>
      <c r="G390"/>
      <c r="H390"/>
      <c r="I390"/>
    </row>
    <row r="391" spans="1:9" x14ac:dyDescent="0.2">
      <c r="A391" s="79">
        <v>200</v>
      </c>
      <c r="B391" s="67" t="s">
        <v>33</v>
      </c>
      <c r="C391" s="91">
        <v>18448</v>
      </c>
      <c r="D391" s="68">
        <v>338</v>
      </c>
      <c r="E391" s="68">
        <v>2350</v>
      </c>
      <c r="F391" s="92">
        <v>21136</v>
      </c>
      <c r="G391"/>
      <c r="H391"/>
      <c r="I391"/>
    </row>
    <row r="392" spans="1:9" x14ac:dyDescent="0.2">
      <c r="A392" s="79">
        <v>300</v>
      </c>
      <c r="B392" s="67" t="s">
        <v>34</v>
      </c>
      <c r="C392" s="91">
        <v>45527</v>
      </c>
      <c r="D392" s="68">
        <v>6804</v>
      </c>
      <c r="E392" s="68">
        <v>6351</v>
      </c>
      <c r="F392" s="92">
        <v>58682</v>
      </c>
      <c r="G392"/>
      <c r="H392"/>
      <c r="I392"/>
    </row>
    <row r="393" spans="1:9" x14ac:dyDescent="0.2">
      <c r="A393" s="79">
        <v>400</v>
      </c>
      <c r="B393" s="67" t="s">
        <v>35</v>
      </c>
      <c r="C393" s="91">
        <v>19582</v>
      </c>
      <c r="D393" s="68">
        <v>3468</v>
      </c>
      <c r="E393" s="68">
        <v>2785</v>
      </c>
      <c r="F393" s="92">
        <v>25836</v>
      </c>
      <c r="G393"/>
      <c r="H393"/>
      <c r="I393"/>
    </row>
    <row r="394" spans="1:9" x14ac:dyDescent="0.2">
      <c r="A394" s="79">
        <v>500</v>
      </c>
      <c r="B394" s="67" t="s">
        <v>36</v>
      </c>
      <c r="C394" s="93">
        <v>7144</v>
      </c>
      <c r="D394" s="94">
        <v>1216</v>
      </c>
      <c r="E394" s="94">
        <v>1093</v>
      </c>
      <c r="F394" s="95">
        <v>9454</v>
      </c>
      <c r="G394"/>
      <c r="H394"/>
      <c r="I394"/>
    </row>
    <row r="395" spans="1:9" x14ac:dyDescent="0.2">
      <c r="A395" s="66"/>
      <c r="B395" s="66"/>
      <c r="C395" s="66"/>
      <c r="D395" s="66"/>
      <c r="E395" s="66"/>
      <c r="F395" s="66"/>
      <c r="G395"/>
      <c r="H395"/>
      <c r="I395"/>
    </row>
    <row r="396" spans="1:9" x14ac:dyDescent="0.2">
      <c r="A396" s="26" t="s">
        <v>41</v>
      </c>
      <c r="B396" s="26"/>
      <c r="C396" s="21"/>
      <c r="D396" s="21"/>
      <c r="G396"/>
      <c r="H396"/>
      <c r="I396"/>
    </row>
    <row r="397" spans="1:9" x14ac:dyDescent="0.2">
      <c r="A397" s="26" t="s">
        <v>42</v>
      </c>
      <c r="B397" s="26"/>
      <c r="C397" s="21"/>
      <c r="D397" s="21"/>
      <c r="G397"/>
      <c r="H397"/>
      <c r="I397"/>
    </row>
    <row r="398" spans="1:9" x14ac:dyDescent="0.2">
      <c r="A398" s="21"/>
      <c r="B398" s="21"/>
      <c r="C398" s="21"/>
      <c r="D398" s="21"/>
      <c r="G398"/>
      <c r="H398"/>
      <c r="I398"/>
    </row>
    <row r="399" spans="1:9" x14ac:dyDescent="0.2">
      <c r="A399" s="87" t="s">
        <v>135</v>
      </c>
      <c r="B399" s="21" t="s">
        <v>136</v>
      </c>
      <c r="C399" s="21"/>
      <c r="D399" s="21"/>
      <c r="G399"/>
      <c r="H399"/>
      <c r="I399"/>
    </row>
    <row r="400" spans="1:9" x14ac:dyDescent="0.2">
      <c r="A400" s="21"/>
      <c r="B400" s="21"/>
      <c r="C400" s="21"/>
      <c r="D400" s="21"/>
      <c r="G400"/>
      <c r="H400"/>
      <c r="I400"/>
    </row>
    <row r="401" spans="1:9" x14ac:dyDescent="0.2">
      <c r="A401" s="21"/>
      <c r="B401" s="21"/>
      <c r="C401" s="21"/>
      <c r="D401" s="21"/>
      <c r="G401"/>
      <c r="H401"/>
      <c r="I401"/>
    </row>
    <row r="402" spans="1:9" x14ac:dyDescent="0.2">
      <c r="A402" s="21"/>
      <c r="B402" s="21"/>
      <c r="C402" s="21"/>
      <c r="D402" s="21"/>
      <c r="G402"/>
      <c r="H402"/>
      <c r="I402"/>
    </row>
    <row r="403" spans="1:9" x14ac:dyDescent="0.2">
      <c r="A403" s="42" t="s">
        <v>113</v>
      </c>
      <c r="B403" s="12"/>
      <c r="C403" s="21"/>
      <c r="D403" s="21"/>
      <c r="G403"/>
      <c r="H403"/>
      <c r="I403"/>
    </row>
    <row r="404" spans="1:9" x14ac:dyDescent="0.2">
      <c r="A404" s="1"/>
      <c r="E404" s="1"/>
      <c r="F404" t="s">
        <v>133</v>
      </c>
      <c r="G404"/>
      <c r="H404" s="1"/>
      <c r="I404" s="1"/>
    </row>
    <row r="405" spans="1:9" x14ac:dyDescent="0.2">
      <c r="A405" s="3" t="s">
        <v>2</v>
      </c>
      <c r="B405" s="3"/>
      <c r="C405" s="3"/>
      <c r="D405" s="3"/>
      <c r="E405" s="3"/>
      <c r="F405" s="3"/>
      <c r="G405" s="3"/>
      <c r="H405" s="3"/>
      <c r="I405" s="3"/>
    </row>
    <row r="406" spans="1:9" x14ac:dyDescent="0.2">
      <c r="A406" s="3" t="s">
        <v>130</v>
      </c>
      <c r="B406" s="3"/>
      <c r="C406" s="3"/>
      <c r="D406" s="3"/>
      <c r="E406" s="3"/>
      <c r="F406" s="3"/>
      <c r="G406" s="3"/>
      <c r="H406" s="3"/>
      <c r="I406" s="3"/>
    </row>
    <row r="407" spans="1:9" x14ac:dyDescent="0.2">
      <c r="A407" s="3" t="s">
        <v>3</v>
      </c>
      <c r="B407" s="3"/>
      <c r="C407" s="3"/>
      <c r="D407" s="3"/>
      <c r="E407" s="3"/>
      <c r="F407" s="3"/>
      <c r="G407" s="3"/>
      <c r="H407" s="3"/>
      <c r="I407" s="3"/>
    </row>
    <row r="408" spans="1:9" x14ac:dyDescent="0.2">
      <c r="B408" s="12"/>
      <c r="C408" s="21"/>
      <c r="D408" s="21"/>
      <c r="G408"/>
      <c r="H408"/>
      <c r="I408"/>
    </row>
    <row r="409" spans="1:9" x14ac:dyDescent="0.2">
      <c r="A409" s="21"/>
      <c r="B409" s="21"/>
      <c r="C409" s="21" t="s">
        <v>110</v>
      </c>
      <c r="D409" s="21"/>
      <c r="G409"/>
      <c r="H409"/>
      <c r="I409"/>
    </row>
    <row r="410" spans="1:9" x14ac:dyDescent="0.2">
      <c r="A410" s="21"/>
      <c r="B410" s="21"/>
      <c r="C410" s="21"/>
      <c r="D410" s="21"/>
      <c r="G410"/>
      <c r="H410"/>
      <c r="I410"/>
    </row>
    <row r="411" spans="1:9" x14ac:dyDescent="0.2">
      <c r="A411" s="45"/>
      <c r="B411" s="45"/>
      <c r="C411" s="45" t="s">
        <v>68</v>
      </c>
      <c r="D411" s="45" t="s">
        <v>10</v>
      </c>
      <c r="E411" s="45" t="s">
        <v>69</v>
      </c>
      <c r="F411" s="45" t="s">
        <v>50</v>
      </c>
      <c r="G411"/>
      <c r="H411"/>
      <c r="I411"/>
    </row>
    <row r="412" spans="1:9" x14ac:dyDescent="0.2">
      <c r="A412" s="45"/>
      <c r="B412" s="45"/>
      <c r="C412" s="45" t="s">
        <v>71</v>
      </c>
      <c r="D412" s="45" t="s">
        <v>72</v>
      </c>
      <c r="E412" s="45" t="s">
        <v>73</v>
      </c>
      <c r="F412" s="45" t="s">
        <v>111</v>
      </c>
      <c r="G412"/>
      <c r="H412"/>
      <c r="I412"/>
    </row>
    <row r="413" spans="1:9" x14ac:dyDescent="0.2">
      <c r="A413" s="45"/>
      <c r="B413" s="45"/>
      <c r="C413" s="45" t="s">
        <v>76</v>
      </c>
      <c r="D413" s="45" t="s">
        <v>77</v>
      </c>
      <c r="E413" s="45" t="s">
        <v>78</v>
      </c>
      <c r="F413" s="45" t="s">
        <v>79</v>
      </c>
      <c r="G413"/>
      <c r="H413"/>
      <c r="I413"/>
    </row>
    <row r="414" spans="1:9" x14ac:dyDescent="0.2">
      <c r="A414" s="45"/>
      <c r="B414" s="45"/>
      <c r="C414" s="45" t="s">
        <v>82</v>
      </c>
      <c r="D414" s="45" t="s">
        <v>83</v>
      </c>
      <c r="E414" s="45" t="s">
        <v>84</v>
      </c>
      <c r="F414" s="45" t="s">
        <v>85</v>
      </c>
      <c r="G414"/>
      <c r="H414"/>
      <c r="I414"/>
    </row>
    <row r="415" spans="1:9" x14ac:dyDescent="0.2">
      <c r="A415" s="21"/>
      <c r="B415" s="21"/>
      <c r="C415" s="21"/>
      <c r="D415" s="21"/>
      <c r="G415"/>
      <c r="H415"/>
      <c r="I415"/>
    </row>
    <row r="416" spans="1:9" x14ac:dyDescent="0.2">
      <c r="A416" s="21"/>
      <c r="B416" s="21"/>
      <c r="C416" s="21"/>
      <c r="D416" s="21"/>
      <c r="G416"/>
      <c r="H416"/>
      <c r="I416"/>
    </row>
    <row r="417" spans="1:9" x14ac:dyDescent="0.2">
      <c r="A417" s="42" t="s">
        <v>95</v>
      </c>
      <c r="C417" s="21"/>
      <c r="D417" s="21"/>
      <c r="G417"/>
      <c r="H417"/>
      <c r="I417"/>
    </row>
    <row r="418" spans="1:9" x14ac:dyDescent="0.2">
      <c r="C418" s="21"/>
      <c r="D418" s="21"/>
      <c r="G418"/>
      <c r="H418"/>
      <c r="I418"/>
    </row>
    <row r="419" spans="1:9" x14ac:dyDescent="0.2">
      <c r="A419" s="12">
        <v>100</v>
      </c>
      <c r="B419" s="1" t="s">
        <v>32</v>
      </c>
      <c r="C419" s="66">
        <v>436327</v>
      </c>
      <c r="D419" s="66">
        <v>6</v>
      </c>
      <c r="E419" s="66">
        <v>30809</v>
      </c>
      <c r="F419" s="66">
        <f>E419+D419+C419</f>
        <v>467142</v>
      </c>
      <c r="G419"/>
      <c r="H419"/>
      <c r="I419"/>
    </row>
    <row r="420" spans="1:9" x14ac:dyDescent="0.2">
      <c r="A420" s="12">
        <v>200</v>
      </c>
      <c r="B420" s="1" t="s">
        <v>33</v>
      </c>
      <c r="C420" s="66">
        <v>213302</v>
      </c>
      <c r="D420" s="66">
        <v>10556</v>
      </c>
      <c r="E420" s="66">
        <v>23877</v>
      </c>
      <c r="F420" s="66">
        <f>E420+D420+C420</f>
        <v>247735</v>
      </c>
      <c r="G420"/>
      <c r="H420"/>
      <c r="I420"/>
    </row>
    <row r="421" spans="1:9" x14ac:dyDescent="0.2">
      <c r="A421" s="12">
        <v>300</v>
      </c>
      <c r="B421" s="1" t="s">
        <v>34</v>
      </c>
      <c r="C421" s="66">
        <v>616792</v>
      </c>
      <c r="D421" s="66">
        <v>116719</v>
      </c>
      <c r="E421" s="66">
        <v>94792</v>
      </c>
      <c r="F421" s="66">
        <f>E421+D421+C421</f>
        <v>828303</v>
      </c>
      <c r="G421"/>
      <c r="H421"/>
      <c r="I421"/>
    </row>
    <row r="422" spans="1:9" x14ac:dyDescent="0.2">
      <c r="A422" s="12">
        <v>400</v>
      </c>
      <c r="B422" s="1" t="s">
        <v>35</v>
      </c>
      <c r="C422" s="66">
        <v>517454</v>
      </c>
      <c r="D422" s="66">
        <v>72193</v>
      </c>
      <c r="E422" s="66">
        <v>75361</v>
      </c>
      <c r="F422" s="66">
        <f>E422+D422+C422</f>
        <v>665008</v>
      </c>
      <c r="G422"/>
      <c r="H422"/>
      <c r="I422"/>
    </row>
    <row r="423" spans="1:9" x14ac:dyDescent="0.2">
      <c r="A423" s="12">
        <v>500</v>
      </c>
      <c r="B423" s="1" t="s">
        <v>36</v>
      </c>
      <c r="C423" s="66">
        <v>100355</v>
      </c>
      <c r="D423" s="66">
        <v>2147</v>
      </c>
      <c r="E423" s="66">
        <v>8911</v>
      </c>
      <c r="F423" s="66">
        <f>E423+D423+C423</f>
        <v>111413</v>
      </c>
      <c r="G423"/>
      <c r="H423"/>
      <c r="I423"/>
    </row>
    <row r="424" spans="1:9" x14ac:dyDescent="0.2">
      <c r="C424" s="66"/>
      <c r="D424" s="66"/>
      <c r="E424" s="66"/>
      <c r="F424" s="66"/>
      <c r="G424"/>
      <c r="H424"/>
      <c r="I424"/>
    </row>
    <row r="425" spans="1:9" x14ac:dyDescent="0.2">
      <c r="A425" s="42" t="s">
        <v>96</v>
      </c>
      <c r="C425" s="66"/>
      <c r="D425" s="66"/>
      <c r="E425" s="66"/>
      <c r="F425" s="66"/>
      <c r="G425"/>
      <c r="H425"/>
      <c r="I425"/>
    </row>
    <row r="426" spans="1:9" x14ac:dyDescent="0.2">
      <c r="C426" s="66"/>
      <c r="D426" s="66"/>
      <c r="E426" s="66"/>
      <c r="F426" s="66"/>
      <c r="G426"/>
      <c r="H426"/>
      <c r="I426"/>
    </row>
    <row r="427" spans="1:9" x14ac:dyDescent="0.2">
      <c r="A427" s="12">
        <v>100</v>
      </c>
      <c r="B427" s="1" t="s">
        <v>32</v>
      </c>
      <c r="C427" s="66">
        <f t="shared" ref="C427:F431" si="9">C329+C337+C345+C374+C382+C390+C419</f>
        <v>1376462</v>
      </c>
      <c r="D427" s="66">
        <f t="shared" si="9"/>
        <v>8</v>
      </c>
      <c r="E427" s="66">
        <f t="shared" si="9"/>
        <v>33605</v>
      </c>
      <c r="F427" s="66">
        <f t="shared" si="9"/>
        <v>1410075</v>
      </c>
      <c r="G427"/>
      <c r="H427"/>
      <c r="I427"/>
    </row>
    <row r="428" spans="1:9" x14ac:dyDescent="0.2">
      <c r="A428" s="12">
        <v>200</v>
      </c>
      <c r="B428" s="1" t="s">
        <v>33</v>
      </c>
      <c r="C428" s="66">
        <f t="shared" si="9"/>
        <v>1106471</v>
      </c>
      <c r="D428" s="66">
        <f t="shared" si="9"/>
        <v>39167</v>
      </c>
      <c r="E428" s="66">
        <f t="shared" ref="E428:F431" si="10">E330+E338+E346+E375+E383+E391+E420</f>
        <v>57750</v>
      </c>
      <c r="F428" s="66">
        <f t="shared" si="10"/>
        <v>1203388</v>
      </c>
      <c r="G428"/>
      <c r="H428"/>
      <c r="I428"/>
    </row>
    <row r="429" spans="1:9" x14ac:dyDescent="0.2">
      <c r="A429" s="12">
        <v>300</v>
      </c>
      <c r="B429" s="1" t="s">
        <v>34</v>
      </c>
      <c r="C429" s="66">
        <f t="shared" si="9"/>
        <v>2020972</v>
      </c>
      <c r="D429" s="66">
        <f t="shared" si="9"/>
        <v>522270</v>
      </c>
      <c r="E429" s="66">
        <f t="shared" si="10"/>
        <v>358542</v>
      </c>
      <c r="F429" s="66">
        <f t="shared" si="10"/>
        <v>2901784</v>
      </c>
      <c r="G429"/>
      <c r="H429"/>
      <c r="I429"/>
    </row>
    <row r="430" spans="1:9" x14ac:dyDescent="0.2">
      <c r="A430" s="12">
        <v>400</v>
      </c>
      <c r="B430" s="1" t="s">
        <v>35</v>
      </c>
      <c r="C430" s="66">
        <f t="shared" si="9"/>
        <v>1659880</v>
      </c>
      <c r="D430" s="66">
        <f t="shared" si="9"/>
        <v>253525</v>
      </c>
      <c r="E430" s="66">
        <f t="shared" si="10"/>
        <v>228389</v>
      </c>
      <c r="F430" s="66">
        <f t="shared" si="10"/>
        <v>2141795</v>
      </c>
      <c r="G430"/>
      <c r="H430"/>
      <c r="I430"/>
    </row>
    <row r="431" spans="1:9" x14ac:dyDescent="0.2">
      <c r="A431" s="12">
        <v>500</v>
      </c>
      <c r="B431" s="1" t="s">
        <v>36</v>
      </c>
      <c r="C431" s="66">
        <f t="shared" si="9"/>
        <v>427417</v>
      </c>
      <c r="D431" s="66">
        <f t="shared" si="9"/>
        <v>44770</v>
      </c>
      <c r="E431" s="66">
        <f t="shared" si="10"/>
        <v>73264</v>
      </c>
      <c r="F431" s="66">
        <f t="shared" si="10"/>
        <v>545452</v>
      </c>
      <c r="G431"/>
      <c r="H431"/>
      <c r="I431"/>
    </row>
    <row r="432" spans="1:9" x14ac:dyDescent="0.2">
      <c r="C432" s="66"/>
      <c r="D432" s="66"/>
      <c r="E432" s="66"/>
      <c r="F432" s="66"/>
      <c r="G432"/>
      <c r="H432"/>
      <c r="I432"/>
    </row>
    <row r="433" spans="1:9" s="62" customFormat="1" x14ac:dyDescent="0.2">
      <c r="A433" s="63" t="s">
        <v>97</v>
      </c>
      <c r="B433" s="64"/>
      <c r="C433" s="69"/>
      <c r="D433" s="69"/>
      <c r="E433" s="69"/>
      <c r="F433" s="69"/>
    </row>
    <row r="434" spans="1:9" x14ac:dyDescent="0.2">
      <c r="C434" s="66"/>
      <c r="D434" s="66"/>
      <c r="E434" s="66"/>
      <c r="F434" s="66"/>
      <c r="G434"/>
      <c r="H434"/>
      <c r="I434"/>
    </row>
    <row r="435" spans="1:9" x14ac:dyDescent="0.2">
      <c r="A435" s="12">
        <v>100</v>
      </c>
      <c r="B435" s="67" t="s">
        <v>32</v>
      </c>
      <c r="C435" s="66">
        <v>139895</v>
      </c>
      <c r="D435" s="66">
        <v>0</v>
      </c>
      <c r="E435" s="66">
        <v>0</v>
      </c>
      <c r="F435" s="66">
        <v>139895</v>
      </c>
      <c r="G435"/>
      <c r="H435"/>
      <c r="I435"/>
    </row>
    <row r="436" spans="1:9" x14ac:dyDescent="0.2">
      <c r="A436" s="12">
        <v>200</v>
      </c>
      <c r="B436" s="67" t="s">
        <v>33</v>
      </c>
      <c r="C436" s="66">
        <v>272497</v>
      </c>
      <c r="D436" s="66">
        <v>26222</v>
      </c>
      <c r="E436" s="66">
        <v>43770</v>
      </c>
      <c r="F436" s="66">
        <f>E436+D436+C436</f>
        <v>342489</v>
      </c>
      <c r="G436"/>
      <c r="H436"/>
      <c r="I436"/>
    </row>
    <row r="437" spans="1:9" x14ac:dyDescent="0.2">
      <c r="A437" s="12">
        <v>300</v>
      </c>
      <c r="B437" s="67" t="s">
        <v>34</v>
      </c>
      <c r="C437" s="66">
        <v>173380</v>
      </c>
      <c r="D437" s="66">
        <v>67794</v>
      </c>
      <c r="E437" s="66">
        <v>31614</v>
      </c>
      <c r="F437" s="66">
        <f>E437+D437+C437</f>
        <v>272788</v>
      </c>
      <c r="G437"/>
      <c r="H437"/>
      <c r="I437"/>
    </row>
    <row r="438" spans="1:9" x14ac:dyDescent="0.2">
      <c r="A438" s="12">
        <v>400</v>
      </c>
      <c r="B438" s="67" t="s">
        <v>35</v>
      </c>
      <c r="C438" s="66">
        <v>237280</v>
      </c>
      <c r="D438" s="66">
        <v>44057</v>
      </c>
      <c r="E438" s="66">
        <v>35833</v>
      </c>
      <c r="F438" s="66">
        <f>E438+D438+C438</f>
        <v>317170</v>
      </c>
      <c r="G438"/>
      <c r="H438"/>
      <c r="I438"/>
    </row>
    <row r="439" spans="1:9" x14ac:dyDescent="0.2">
      <c r="A439" s="12">
        <v>500</v>
      </c>
      <c r="B439" s="67" t="s">
        <v>36</v>
      </c>
      <c r="C439" s="66">
        <v>131084</v>
      </c>
      <c r="D439" s="66">
        <v>16137</v>
      </c>
      <c r="E439" s="66">
        <v>20577</v>
      </c>
      <c r="F439" s="66">
        <f>E439+D439+C439</f>
        <v>167798</v>
      </c>
      <c r="G439"/>
      <c r="H439"/>
      <c r="I439"/>
    </row>
    <row r="440" spans="1:9" x14ac:dyDescent="0.2">
      <c r="A440" s="21"/>
      <c r="B440" s="21"/>
      <c r="C440" s="21"/>
      <c r="D440" s="21"/>
      <c r="G440"/>
      <c r="H440"/>
      <c r="I440"/>
    </row>
    <row r="441" spans="1:9" x14ac:dyDescent="0.2">
      <c r="A441" s="21"/>
      <c r="B441" s="21"/>
      <c r="C441" s="21"/>
      <c r="D441" s="21"/>
      <c r="G441"/>
      <c r="H441"/>
      <c r="I441"/>
    </row>
    <row r="442" spans="1:9" x14ac:dyDescent="0.2">
      <c r="A442" s="26" t="s">
        <v>41</v>
      </c>
      <c r="B442" s="26"/>
      <c r="C442" s="26"/>
      <c r="D442" s="26"/>
      <c r="E442" s="26"/>
      <c r="F442" s="26"/>
      <c r="G442"/>
      <c r="H442"/>
      <c r="I442"/>
    </row>
    <row r="443" spans="1:9" x14ac:dyDescent="0.2">
      <c r="A443" s="26" t="s">
        <v>42</v>
      </c>
      <c r="B443" s="26"/>
      <c r="C443" s="26"/>
      <c r="D443" s="26"/>
      <c r="E443" s="26"/>
      <c r="F443" s="26"/>
      <c r="G443"/>
      <c r="H443"/>
      <c r="I443"/>
    </row>
    <row r="444" spans="1:9" x14ac:dyDescent="0.2">
      <c r="A444" s="21"/>
      <c r="B444" s="21"/>
      <c r="C444" s="21"/>
      <c r="D444" s="21"/>
      <c r="G444"/>
      <c r="H444"/>
      <c r="I444"/>
    </row>
    <row r="445" spans="1:9" x14ac:dyDescent="0.2">
      <c r="A445" s="21"/>
      <c r="B445" s="21"/>
      <c r="C445" s="21"/>
      <c r="D445" s="21"/>
      <c r="G445"/>
      <c r="H445"/>
      <c r="I445"/>
    </row>
    <row r="446" spans="1:9" x14ac:dyDescent="0.2">
      <c r="A446" s="21"/>
      <c r="B446" s="21"/>
      <c r="C446" s="21"/>
      <c r="D446" s="21"/>
      <c r="G446"/>
      <c r="H446"/>
      <c r="I446"/>
    </row>
    <row r="447" spans="1:9" x14ac:dyDescent="0.2">
      <c r="A447" s="21"/>
      <c r="B447" s="21"/>
      <c r="C447" s="21"/>
      <c r="D447" s="21"/>
      <c r="G447"/>
      <c r="H447"/>
      <c r="I447"/>
    </row>
    <row r="448" spans="1:9" x14ac:dyDescent="0.2">
      <c r="A448" s="21" t="s">
        <v>114</v>
      </c>
      <c r="B448" s="21"/>
      <c r="C448" s="21"/>
      <c r="D448" s="21"/>
      <c r="G448"/>
      <c r="H448"/>
      <c r="I448"/>
    </row>
    <row r="449" spans="1:9" x14ac:dyDescent="0.2">
      <c r="A449"/>
      <c r="B449"/>
      <c r="C449"/>
      <c r="D449"/>
      <c r="E449"/>
      <c r="F449" t="s">
        <v>133</v>
      </c>
      <c r="G449"/>
      <c r="H449"/>
      <c r="I449"/>
    </row>
    <row r="450" spans="1:9" x14ac:dyDescent="0.2">
      <c r="A450" s="3" t="s">
        <v>2</v>
      </c>
      <c r="B450" s="3"/>
      <c r="C450" s="3"/>
      <c r="D450" s="3"/>
      <c r="E450" s="3"/>
      <c r="F450" s="3"/>
      <c r="G450" s="3"/>
      <c r="H450" s="3"/>
      <c r="I450" s="1"/>
    </row>
    <row r="451" spans="1:9" x14ac:dyDescent="0.2">
      <c r="A451" s="3" t="s">
        <v>130</v>
      </c>
      <c r="B451" s="3"/>
      <c r="C451" s="3"/>
      <c r="D451" s="3"/>
      <c r="E451" s="3"/>
      <c r="F451" s="3"/>
      <c r="G451" s="3"/>
      <c r="H451" s="3"/>
      <c r="I451" s="1"/>
    </row>
    <row r="452" spans="1:9" x14ac:dyDescent="0.2">
      <c r="A452" s="3" t="s">
        <v>3</v>
      </c>
      <c r="B452" s="3"/>
      <c r="C452" s="3"/>
      <c r="D452" s="3"/>
      <c r="E452" s="3"/>
      <c r="F452" s="3"/>
      <c r="G452" s="3"/>
      <c r="H452" s="3"/>
      <c r="I452" s="1"/>
    </row>
    <row r="453" spans="1:9" x14ac:dyDescent="0.2">
      <c r="A453" s="21"/>
      <c r="B453" s="21"/>
      <c r="C453" s="21"/>
      <c r="D453" s="21"/>
      <c r="G453"/>
      <c r="H453"/>
      <c r="I453"/>
    </row>
    <row r="454" spans="1:9" x14ac:dyDescent="0.2">
      <c r="A454" s="21"/>
      <c r="B454" s="39"/>
      <c r="C454" s="73" t="s">
        <v>131</v>
      </c>
      <c r="D454" s="3"/>
      <c r="E454" s="3"/>
      <c r="F454" s="3"/>
      <c r="G454"/>
      <c r="H454"/>
      <c r="I454"/>
    </row>
    <row r="455" spans="1:9" x14ac:dyDescent="0.2">
      <c r="A455" s="21"/>
      <c r="B455" s="39"/>
      <c r="C455" s="47"/>
      <c r="E455" s="1"/>
      <c r="F455" s="1"/>
      <c r="G455"/>
      <c r="H455"/>
      <c r="I455"/>
    </row>
    <row r="456" spans="1:9" x14ac:dyDescent="0.2">
      <c r="A456" s="21"/>
      <c r="B456" s="39"/>
      <c r="C456" s="46" t="s">
        <v>9</v>
      </c>
      <c r="D456" s="12" t="s">
        <v>115</v>
      </c>
      <c r="E456" s="12" t="s">
        <v>99</v>
      </c>
      <c r="F456" s="12" t="s">
        <v>50</v>
      </c>
      <c r="G456"/>
      <c r="H456"/>
      <c r="I456"/>
    </row>
    <row r="457" spans="1:9" x14ac:dyDescent="0.2">
      <c r="A457" s="21"/>
      <c r="B457" s="39"/>
      <c r="C457" s="46" t="s">
        <v>13</v>
      </c>
      <c r="D457" s="12" t="s">
        <v>13</v>
      </c>
      <c r="E457" s="12" t="s">
        <v>100</v>
      </c>
      <c r="F457" s="12" t="s">
        <v>111</v>
      </c>
      <c r="G457"/>
      <c r="H457"/>
      <c r="I457"/>
    </row>
    <row r="458" spans="1:9" x14ac:dyDescent="0.2">
      <c r="A458" s="21"/>
      <c r="B458" s="39"/>
      <c r="C458" s="46" t="s">
        <v>14</v>
      </c>
      <c r="D458" s="12" t="s">
        <v>14</v>
      </c>
      <c r="E458" s="12" t="s">
        <v>102</v>
      </c>
      <c r="F458" s="12" t="s">
        <v>79</v>
      </c>
      <c r="G458"/>
      <c r="H458"/>
      <c r="I458"/>
    </row>
    <row r="459" spans="1:9" x14ac:dyDescent="0.2">
      <c r="A459" s="21"/>
      <c r="B459" s="39"/>
      <c r="C459" s="46" t="s">
        <v>105</v>
      </c>
      <c r="D459" s="12" t="s">
        <v>105</v>
      </c>
      <c r="E459" s="12" t="s">
        <v>106</v>
      </c>
      <c r="F459" s="12" t="s">
        <v>85</v>
      </c>
      <c r="G459"/>
      <c r="H459"/>
      <c r="I459"/>
    </row>
    <row r="460" spans="1:9" x14ac:dyDescent="0.2">
      <c r="A460" s="21"/>
      <c r="B460" s="39"/>
      <c r="C460" s="47"/>
      <c r="E460" s="1"/>
      <c r="F460" s="1"/>
      <c r="G460"/>
      <c r="H460"/>
      <c r="I460"/>
    </row>
    <row r="461" spans="1:9" x14ac:dyDescent="0.2">
      <c r="A461" s="21"/>
      <c r="B461" s="39"/>
      <c r="C461" s="39"/>
      <c r="D461" s="21"/>
      <c r="G461"/>
      <c r="H461"/>
      <c r="I461"/>
    </row>
    <row r="462" spans="1:9" x14ac:dyDescent="0.2">
      <c r="A462" s="42" t="s">
        <v>86</v>
      </c>
      <c r="B462" s="47"/>
      <c r="C462" s="39"/>
      <c r="D462" s="21"/>
      <c r="G462"/>
      <c r="H462"/>
      <c r="I462"/>
    </row>
    <row r="463" spans="1:9" x14ac:dyDescent="0.2">
      <c r="B463" s="47"/>
      <c r="C463" s="39"/>
      <c r="D463" s="21"/>
      <c r="G463"/>
      <c r="H463"/>
      <c r="I463"/>
    </row>
    <row r="464" spans="1:9" x14ac:dyDescent="0.2">
      <c r="A464" s="46">
        <v>600</v>
      </c>
      <c r="B464" s="47" t="s">
        <v>37</v>
      </c>
      <c r="C464" s="68">
        <v>1281844</v>
      </c>
      <c r="D464" s="66">
        <v>143515</v>
      </c>
      <c r="E464" s="66">
        <v>523993</v>
      </c>
      <c r="F464" s="66">
        <v>1949352</v>
      </c>
      <c r="G464"/>
      <c r="H464"/>
      <c r="I464"/>
    </row>
    <row r="465" spans="1:9" x14ac:dyDescent="0.2">
      <c r="A465" s="46">
        <v>700</v>
      </c>
      <c r="B465" s="47" t="s">
        <v>38</v>
      </c>
      <c r="C465" s="68">
        <f>SUM(C329:C333)+C464</f>
        <v>3139608</v>
      </c>
      <c r="D465" s="68">
        <f>SUM(D329:D333)+D464</f>
        <v>424603</v>
      </c>
      <c r="E465" s="68">
        <f>SUM(E329:E333)+E464</f>
        <v>706666</v>
      </c>
      <c r="F465" s="68">
        <f>SUM(F329:F333)+F464</f>
        <v>4270877</v>
      </c>
      <c r="G465"/>
      <c r="H465"/>
      <c r="I465"/>
    </row>
    <row r="466" spans="1:9" x14ac:dyDescent="0.2">
      <c r="A466" s="46"/>
      <c r="B466" s="47"/>
      <c r="C466" s="68"/>
      <c r="D466" s="66"/>
      <c r="E466" s="66"/>
      <c r="F466" s="66"/>
      <c r="G466"/>
      <c r="H466"/>
      <c r="I466"/>
    </row>
    <row r="467" spans="1:9" x14ac:dyDescent="0.2">
      <c r="A467" s="46" t="s">
        <v>87</v>
      </c>
      <c r="B467" s="47"/>
      <c r="C467" s="68"/>
      <c r="D467" s="66"/>
      <c r="E467" s="66"/>
      <c r="F467" s="66"/>
      <c r="G467"/>
      <c r="H467"/>
      <c r="I467"/>
    </row>
    <row r="468" spans="1:9" x14ac:dyDescent="0.2">
      <c r="A468" s="46"/>
      <c r="B468" s="47"/>
      <c r="C468" s="68"/>
      <c r="D468" s="66"/>
      <c r="E468" s="66"/>
      <c r="F468" s="66"/>
      <c r="G468"/>
      <c r="H468"/>
      <c r="I468"/>
    </row>
    <row r="469" spans="1:9" x14ac:dyDescent="0.2">
      <c r="A469" s="46">
        <v>600</v>
      </c>
      <c r="B469" s="47" t="s">
        <v>37</v>
      </c>
      <c r="C469" s="68">
        <v>600070</v>
      </c>
      <c r="D469" s="66">
        <v>83642</v>
      </c>
      <c r="E469" s="66">
        <v>293647</v>
      </c>
      <c r="F469" s="66">
        <v>977359</v>
      </c>
      <c r="G469"/>
      <c r="H469"/>
      <c r="I469"/>
    </row>
    <row r="470" spans="1:9" x14ac:dyDescent="0.2">
      <c r="A470" s="46">
        <v>700</v>
      </c>
      <c r="B470" s="47" t="s">
        <v>38</v>
      </c>
      <c r="C470" s="66">
        <f t="shared" ref="C470:E470" si="11">SUM(C337:C341)+C469</f>
        <v>1755338</v>
      </c>
      <c r="D470" s="66">
        <f t="shared" si="11"/>
        <v>266704</v>
      </c>
      <c r="E470" s="66">
        <f t="shared" si="11"/>
        <v>464032</v>
      </c>
      <c r="F470" s="66">
        <f>SUM(F337:F341)+F469</f>
        <v>2486074</v>
      </c>
      <c r="G470"/>
      <c r="H470"/>
      <c r="I470"/>
    </row>
    <row r="471" spans="1:9" x14ac:dyDescent="0.2">
      <c r="A471" s="46"/>
      <c r="B471" s="47"/>
      <c r="C471" s="68"/>
      <c r="D471" s="66"/>
      <c r="E471" s="66"/>
      <c r="F471" s="66"/>
      <c r="G471"/>
      <c r="H471"/>
      <c r="I471"/>
    </row>
    <row r="472" spans="1:9" x14ac:dyDescent="0.2">
      <c r="A472" s="48" t="s">
        <v>88</v>
      </c>
      <c r="B472" s="47"/>
      <c r="C472" s="68"/>
      <c r="D472" s="66"/>
      <c r="E472" s="66"/>
      <c r="F472" s="66"/>
      <c r="G472"/>
      <c r="H472"/>
      <c r="I472"/>
    </row>
    <row r="473" spans="1:9" x14ac:dyDescent="0.2">
      <c r="A473" s="46"/>
      <c r="B473" s="47"/>
      <c r="C473" s="68"/>
      <c r="D473" s="66"/>
      <c r="E473" s="66"/>
      <c r="F473" s="66"/>
      <c r="G473"/>
      <c r="H473"/>
      <c r="I473"/>
    </row>
    <row r="474" spans="1:9" x14ac:dyDescent="0.2">
      <c r="A474" s="46">
        <v>600</v>
      </c>
      <c r="B474" s="47" t="s">
        <v>37</v>
      </c>
      <c r="C474" s="68">
        <v>186707</v>
      </c>
      <c r="D474" s="66">
        <v>37953</v>
      </c>
      <c r="E474" s="66">
        <v>51975</v>
      </c>
      <c r="F474" s="66">
        <v>276635</v>
      </c>
      <c r="G474"/>
      <c r="H474"/>
      <c r="I474"/>
    </row>
    <row r="475" spans="1:9" x14ac:dyDescent="0.2">
      <c r="A475" s="46">
        <v>700</v>
      </c>
      <c r="B475" s="47" t="s">
        <v>38</v>
      </c>
      <c r="C475" s="68">
        <f t="shared" ref="C475:E475" si="12">SUM(C345:C349)+C474</f>
        <v>487259</v>
      </c>
      <c r="D475" s="68">
        <f t="shared" si="12"/>
        <v>89874</v>
      </c>
      <c r="E475" s="68">
        <f t="shared" si="12"/>
        <v>81345</v>
      </c>
      <c r="F475" s="68">
        <f>SUM(F345:F349)+F474</f>
        <v>658478</v>
      </c>
      <c r="G475"/>
      <c r="H475"/>
      <c r="I475"/>
    </row>
    <row r="476" spans="1:9" x14ac:dyDescent="0.2">
      <c r="A476" s="46"/>
      <c r="B476" s="47"/>
      <c r="C476" s="68"/>
      <c r="D476" s="66"/>
      <c r="E476" s="66"/>
      <c r="F476" s="66"/>
      <c r="G476"/>
      <c r="H476"/>
      <c r="I476"/>
    </row>
    <row r="477" spans="1:9" x14ac:dyDescent="0.2">
      <c r="A477" s="48" t="s">
        <v>91</v>
      </c>
      <c r="B477" s="47"/>
      <c r="C477" s="68"/>
      <c r="D477" s="66"/>
      <c r="E477" s="66"/>
      <c r="F477" s="66"/>
      <c r="G477"/>
      <c r="H477"/>
      <c r="I477"/>
    </row>
    <row r="478" spans="1:9" x14ac:dyDescent="0.2">
      <c r="A478" s="46"/>
      <c r="B478" s="47"/>
      <c r="C478" s="68"/>
      <c r="D478" s="66"/>
      <c r="E478" s="66"/>
      <c r="F478" s="66"/>
      <c r="G478"/>
      <c r="H478"/>
      <c r="I478"/>
    </row>
    <row r="479" spans="1:9" x14ac:dyDescent="0.2">
      <c r="A479" s="46">
        <v>600</v>
      </c>
      <c r="B479" s="47" t="s">
        <v>37</v>
      </c>
      <c r="C479" s="68">
        <v>78646</v>
      </c>
      <c r="D479" s="66">
        <v>13030</v>
      </c>
      <c r="E479" s="66">
        <v>17635</v>
      </c>
      <c r="F479" s="66">
        <v>109310</v>
      </c>
      <c r="G479"/>
      <c r="H479"/>
      <c r="I479"/>
    </row>
    <row r="480" spans="1:9" x14ac:dyDescent="0.2">
      <c r="A480" s="46">
        <v>700</v>
      </c>
      <c r="B480" s="47" t="s">
        <v>38</v>
      </c>
      <c r="C480" s="68">
        <f t="shared" ref="C480:D480" si="13">SUM(C374:C378)+C479</f>
        <v>196528</v>
      </c>
      <c r="D480" s="68">
        <f t="shared" si="13"/>
        <v>19303</v>
      </c>
      <c r="E480" s="68">
        <f>SUM(E374:E378)+E479</f>
        <v>29310</v>
      </c>
      <c r="F480" s="68">
        <f>SUM(F374:F378)+F479</f>
        <v>245140</v>
      </c>
      <c r="G480"/>
      <c r="H480"/>
      <c r="I480"/>
    </row>
    <row r="481" spans="1:9" x14ac:dyDescent="0.2">
      <c r="A481" s="46"/>
      <c r="B481" s="47"/>
      <c r="C481" s="68"/>
      <c r="D481" s="66"/>
      <c r="E481" s="66"/>
      <c r="F481" s="66"/>
      <c r="G481"/>
      <c r="H481"/>
      <c r="I481"/>
    </row>
    <row r="482" spans="1:9" x14ac:dyDescent="0.2">
      <c r="A482" s="48" t="s">
        <v>92</v>
      </c>
      <c r="B482" s="47"/>
      <c r="C482" s="68"/>
      <c r="D482" s="66"/>
      <c r="E482" s="66"/>
      <c r="F482" s="66"/>
      <c r="G482"/>
      <c r="H482"/>
      <c r="I482"/>
    </row>
    <row r="483" spans="1:9" x14ac:dyDescent="0.2">
      <c r="A483" s="46"/>
      <c r="B483" s="47"/>
      <c r="C483" s="68"/>
      <c r="D483" s="66"/>
      <c r="E483" s="66"/>
      <c r="F483" s="66"/>
      <c r="G483"/>
      <c r="H483"/>
      <c r="I483"/>
    </row>
    <row r="484" spans="1:9" x14ac:dyDescent="0.2">
      <c r="A484" s="46">
        <v>600</v>
      </c>
      <c r="B484" s="47" t="s">
        <v>37</v>
      </c>
      <c r="C484" s="68">
        <v>605338</v>
      </c>
      <c r="D484" s="66">
        <v>97018</v>
      </c>
      <c r="E484" s="66">
        <v>165606</v>
      </c>
      <c r="F484" s="66">
        <v>867962</v>
      </c>
      <c r="G484"/>
      <c r="H484"/>
      <c r="I484"/>
    </row>
    <row r="485" spans="1:9" x14ac:dyDescent="0.2">
      <c r="A485" s="46">
        <v>700</v>
      </c>
      <c r="B485" s="47" t="s">
        <v>38</v>
      </c>
      <c r="C485" s="68">
        <f>SUM(C382:C386)+C484</f>
        <v>1769801</v>
      </c>
      <c r="D485" s="68">
        <f>SUM(D382:D386)+D484</f>
        <v>220965</v>
      </c>
      <c r="E485" s="68">
        <f>SUM(E382:E386)+E484</f>
        <v>274872</v>
      </c>
      <c r="F485" s="68">
        <f>SUM(F382:F386)+F484</f>
        <v>2265638</v>
      </c>
      <c r="G485"/>
      <c r="H485"/>
      <c r="I485"/>
    </row>
    <row r="486" spans="1:9" x14ac:dyDescent="0.2">
      <c r="A486" s="21"/>
      <c r="B486" s="39"/>
      <c r="C486" s="39"/>
      <c r="D486" s="21"/>
      <c r="G486"/>
      <c r="H486"/>
      <c r="I486"/>
    </row>
    <row r="487" spans="1:9" x14ac:dyDescent="0.2">
      <c r="A487" s="21"/>
      <c r="B487" s="39"/>
      <c r="C487" s="39"/>
      <c r="D487" s="21"/>
      <c r="G487"/>
      <c r="H487"/>
      <c r="I487"/>
    </row>
    <row r="488" spans="1:9" x14ac:dyDescent="0.2">
      <c r="A488" s="49" t="s">
        <v>41</v>
      </c>
      <c r="B488" s="39"/>
      <c r="C488" s="21"/>
      <c r="D488" s="26"/>
      <c r="G488"/>
      <c r="H488"/>
      <c r="I488"/>
    </row>
    <row r="489" spans="1:9" x14ac:dyDescent="0.2">
      <c r="A489" s="49" t="s">
        <v>42</v>
      </c>
      <c r="B489" s="39"/>
      <c r="C489" s="21"/>
      <c r="D489" s="26"/>
      <c r="G489"/>
      <c r="H489"/>
      <c r="I489"/>
    </row>
    <row r="490" spans="1:9" x14ac:dyDescent="0.2">
      <c r="A490" s="21"/>
      <c r="B490" s="39"/>
      <c r="C490" s="39"/>
      <c r="D490" s="21"/>
      <c r="G490"/>
      <c r="H490"/>
      <c r="I490"/>
    </row>
    <row r="491" spans="1:9" x14ac:dyDescent="0.2">
      <c r="A491" s="21"/>
      <c r="B491" s="39"/>
      <c r="C491" s="39"/>
      <c r="D491" s="21"/>
      <c r="G491"/>
      <c r="H491"/>
      <c r="I491"/>
    </row>
    <row r="492" spans="1:9" x14ac:dyDescent="0.2">
      <c r="A492" s="21"/>
      <c r="B492" s="39"/>
      <c r="C492" s="39"/>
      <c r="D492" s="21"/>
      <c r="G492"/>
      <c r="H492"/>
      <c r="I492"/>
    </row>
    <row r="493" spans="1:9" x14ac:dyDescent="0.2">
      <c r="A493" s="21" t="s">
        <v>116</v>
      </c>
      <c r="B493" s="21"/>
      <c r="C493" s="21"/>
      <c r="D493" s="21"/>
      <c r="G493"/>
      <c r="H493"/>
      <c r="I493"/>
    </row>
    <row r="494" spans="1:9" x14ac:dyDescent="0.2">
      <c r="A494"/>
      <c r="B494"/>
      <c r="C494"/>
      <c r="D494"/>
      <c r="E494"/>
      <c r="F494" t="s">
        <v>133</v>
      </c>
      <c r="G494"/>
      <c r="H494"/>
      <c r="I494"/>
    </row>
    <row r="495" spans="1:9" x14ac:dyDescent="0.2">
      <c r="A495" s="3" t="s">
        <v>2</v>
      </c>
      <c r="B495" s="3"/>
      <c r="C495" s="3"/>
      <c r="D495" s="3"/>
      <c r="E495" s="3"/>
      <c r="F495" s="3"/>
      <c r="G495" s="3"/>
      <c r="H495" s="3"/>
      <c r="I495" s="1"/>
    </row>
    <row r="496" spans="1:9" x14ac:dyDescent="0.2">
      <c r="A496" s="3" t="s">
        <v>130</v>
      </c>
      <c r="B496" s="3"/>
      <c r="C496" s="3"/>
      <c r="D496" s="3"/>
      <c r="E496" s="3"/>
      <c r="F496" s="3"/>
      <c r="G496" s="3"/>
      <c r="H496" s="3"/>
      <c r="I496" s="1"/>
    </row>
    <row r="497" spans="1:9" x14ac:dyDescent="0.2">
      <c r="A497" s="3" t="s">
        <v>3</v>
      </c>
      <c r="B497" s="3"/>
      <c r="C497" s="3"/>
      <c r="D497" s="3"/>
      <c r="E497" s="3"/>
      <c r="F497" s="3"/>
      <c r="G497" s="3"/>
      <c r="H497" s="3"/>
      <c r="I497" s="1"/>
    </row>
    <row r="498" spans="1:9" x14ac:dyDescent="0.2">
      <c r="A498" s="21"/>
      <c r="B498" s="39"/>
      <c r="C498" s="39"/>
      <c r="D498" s="21"/>
      <c r="G498"/>
      <c r="H498"/>
      <c r="I498"/>
    </row>
    <row r="499" spans="1:9" x14ac:dyDescent="0.2">
      <c r="A499" s="21"/>
      <c r="B499" s="39"/>
      <c r="C499" s="73" t="s">
        <v>131</v>
      </c>
      <c r="D499" s="3"/>
      <c r="E499" s="3"/>
      <c r="F499" s="3"/>
      <c r="G499"/>
      <c r="H499"/>
      <c r="I499"/>
    </row>
    <row r="500" spans="1:9" x14ac:dyDescent="0.2">
      <c r="A500" s="21"/>
      <c r="B500" s="39"/>
      <c r="C500" s="47"/>
      <c r="E500" s="1"/>
      <c r="F500" s="1"/>
      <c r="G500"/>
      <c r="H500"/>
      <c r="I500"/>
    </row>
    <row r="501" spans="1:9" x14ac:dyDescent="0.2">
      <c r="A501" s="21"/>
      <c r="B501" s="39"/>
      <c r="C501" s="46" t="s">
        <v>9</v>
      </c>
      <c r="D501" s="12" t="s">
        <v>115</v>
      </c>
      <c r="E501" s="12" t="s">
        <v>99</v>
      </c>
      <c r="F501" s="12" t="s">
        <v>50</v>
      </c>
      <c r="G501"/>
      <c r="H501"/>
      <c r="I501"/>
    </row>
    <row r="502" spans="1:9" x14ac:dyDescent="0.2">
      <c r="A502" s="21"/>
      <c r="B502" s="39"/>
      <c r="C502" s="46" t="s">
        <v>13</v>
      </c>
      <c r="D502" s="12" t="s">
        <v>13</v>
      </c>
      <c r="E502" s="12" t="s">
        <v>100</v>
      </c>
      <c r="F502" s="12" t="s">
        <v>111</v>
      </c>
      <c r="G502"/>
      <c r="H502"/>
      <c r="I502"/>
    </row>
    <row r="503" spans="1:9" x14ac:dyDescent="0.2">
      <c r="A503" s="21"/>
      <c r="B503" s="39"/>
      <c r="C503" s="46" t="s">
        <v>14</v>
      </c>
      <c r="D503" s="12" t="s">
        <v>14</v>
      </c>
      <c r="E503" s="12" t="s">
        <v>102</v>
      </c>
      <c r="F503" s="12" t="s">
        <v>79</v>
      </c>
      <c r="G503"/>
      <c r="H503"/>
      <c r="I503"/>
    </row>
    <row r="504" spans="1:9" x14ac:dyDescent="0.2">
      <c r="A504" s="21"/>
      <c r="B504" s="39"/>
      <c r="C504" s="46" t="s">
        <v>105</v>
      </c>
      <c r="D504" s="12" t="s">
        <v>105</v>
      </c>
      <c r="E504" s="12" t="s">
        <v>106</v>
      </c>
      <c r="F504" s="12" t="s">
        <v>85</v>
      </c>
      <c r="G504"/>
      <c r="H504"/>
      <c r="I504"/>
    </row>
    <row r="505" spans="1:9" x14ac:dyDescent="0.2">
      <c r="A505" s="21"/>
      <c r="B505" s="39"/>
      <c r="C505" s="39"/>
      <c r="D505" s="21"/>
      <c r="G505"/>
      <c r="H505"/>
      <c r="I505"/>
    </row>
    <row r="506" spans="1:9" x14ac:dyDescent="0.2">
      <c r="A506" s="21"/>
      <c r="B506" s="39"/>
      <c r="C506" s="39"/>
      <c r="D506" s="21"/>
      <c r="G506"/>
      <c r="H506"/>
      <c r="I506"/>
    </row>
    <row r="507" spans="1:9" x14ac:dyDescent="0.2">
      <c r="A507" s="21"/>
      <c r="B507" s="39"/>
      <c r="C507" s="39"/>
      <c r="D507" s="21"/>
      <c r="G507"/>
      <c r="H507"/>
      <c r="I507"/>
    </row>
    <row r="508" spans="1:9" s="62" customFormat="1" x14ac:dyDescent="0.2">
      <c r="A508" s="48" t="s">
        <v>138</v>
      </c>
      <c r="B508" s="59"/>
      <c r="C508" s="57"/>
      <c r="D508" s="61"/>
      <c r="E508" s="61"/>
      <c r="F508" s="61"/>
    </row>
    <row r="509" spans="1:9" x14ac:dyDescent="0.2">
      <c r="A509" s="46"/>
      <c r="B509" s="47"/>
      <c r="C509" s="39"/>
      <c r="D509" s="21"/>
      <c r="G509"/>
      <c r="H509"/>
      <c r="I509"/>
    </row>
    <row r="510" spans="1:9" x14ac:dyDescent="0.2">
      <c r="A510" s="46">
        <v>600</v>
      </c>
      <c r="B510" s="47" t="s">
        <v>37</v>
      </c>
      <c r="C510" s="68">
        <v>104345</v>
      </c>
      <c r="D510" s="66">
        <v>169983</v>
      </c>
      <c r="E510" s="66">
        <v>301284</v>
      </c>
      <c r="F510" s="98">
        <f>C510+D510+E510</f>
        <v>575612</v>
      </c>
      <c r="G510"/>
      <c r="H510"/>
      <c r="I510"/>
    </row>
    <row r="511" spans="1:9" x14ac:dyDescent="0.2">
      <c r="A511" s="46">
        <v>700</v>
      </c>
      <c r="B511" s="47" t="s">
        <v>38</v>
      </c>
      <c r="C511" s="96">
        <f>SUM(C390:C394)+C510</f>
        <v>215388</v>
      </c>
      <c r="D511" s="97">
        <f t="shared" ref="D511:E511" si="14">SUM(D390:D394)+D510</f>
        <v>181811</v>
      </c>
      <c r="E511" s="97">
        <f t="shared" si="14"/>
        <v>315715</v>
      </c>
      <c r="F511" s="95">
        <f>SUM(F390:F394)+F510</f>
        <v>712916</v>
      </c>
      <c r="G511"/>
      <c r="H511"/>
      <c r="I511"/>
    </row>
    <row r="512" spans="1:9" x14ac:dyDescent="0.2">
      <c r="A512" s="87" t="s">
        <v>135</v>
      </c>
      <c r="B512" s="47" t="s">
        <v>139</v>
      </c>
      <c r="C512" s="68"/>
      <c r="D512" s="68"/>
      <c r="E512" s="68"/>
      <c r="F512" s="68"/>
      <c r="G512"/>
      <c r="H512"/>
      <c r="I512"/>
    </row>
    <row r="513" spans="1:9" x14ac:dyDescent="0.2">
      <c r="A513" s="46"/>
      <c r="B513" s="47"/>
      <c r="C513" s="68"/>
      <c r="D513" s="66"/>
      <c r="E513" s="66"/>
      <c r="F513" s="66"/>
      <c r="G513"/>
      <c r="H513"/>
      <c r="I513"/>
    </row>
    <row r="514" spans="1:9" x14ac:dyDescent="0.2">
      <c r="A514" s="48" t="s">
        <v>95</v>
      </c>
      <c r="B514" s="47"/>
      <c r="C514" s="68"/>
      <c r="D514" s="66"/>
      <c r="E514" s="66"/>
      <c r="F514" s="66"/>
      <c r="G514"/>
      <c r="H514"/>
      <c r="I514"/>
    </row>
    <row r="515" spans="1:9" x14ac:dyDescent="0.2">
      <c r="A515" s="46"/>
      <c r="B515" s="47"/>
      <c r="C515" s="68"/>
      <c r="D515" s="66"/>
      <c r="E515" s="66"/>
      <c r="F515" s="66"/>
      <c r="G515"/>
      <c r="H515"/>
      <c r="I515"/>
    </row>
    <row r="516" spans="1:9" x14ac:dyDescent="0.2">
      <c r="A516" s="46">
        <v>600</v>
      </c>
      <c r="B516" s="47" t="s">
        <v>37</v>
      </c>
      <c r="C516" s="68">
        <v>1173221</v>
      </c>
      <c r="D516" s="66">
        <v>178285</v>
      </c>
      <c r="E516" s="66">
        <v>423490</v>
      </c>
      <c r="F516" s="71">
        <v>1774996</v>
      </c>
      <c r="G516"/>
      <c r="H516"/>
      <c r="I516"/>
    </row>
    <row r="517" spans="1:9" x14ac:dyDescent="0.2">
      <c r="A517" s="46">
        <v>700</v>
      </c>
      <c r="B517" s="47" t="s">
        <v>38</v>
      </c>
      <c r="C517" s="68">
        <f>SUM(C419:C423)+C516</f>
        <v>3057451</v>
      </c>
      <c r="D517" s="68">
        <f t="shared" ref="D517:E517" si="15">SUM(D419:D423)+D516</f>
        <v>379906</v>
      </c>
      <c r="E517" s="68">
        <f t="shared" si="15"/>
        <v>657240</v>
      </c>
      <c r="F517" s="68">
        <f>SUM(F419:F423)+F516</f>
        <v>4094597</v>
      </c>
      <c r="G517"/>
      <c r="H517"/>
      <c r="I517"/>
    </row>
    <row r="518" spans="1:9" x14ac:dyDescent="0.2">
      <c r="A518" s="46"/>
      <c r="B518" s="47"/>
      <c r="C518" s="68"/>
      <c r="D518" s="66"/>
      <c r="E518" s="66"/>
      <c r="F518" s="66"/>
      <c r="G518"/>
      <c r="H518"/>
      <c r="I518"/>
    </row>
    <row r="519" spans="1:9" x14ac:dyDescent="0.2">
      <c r="A519" s="48" t="s">
        <v>96</v>
      </c>
      <c r="B519" s="47"/>
      <c r="C519" s="68"/>
      <c r="D519" s="66"/>
      <c r="E519" s="66"/>
      <c r="F519" s="66"/>
      <c r="G519"/>
      <c r="H519"/>
      <c r="I519"/>
    </row>
    <row r="520" spans="1:9" x14ac:dyDescent="0.2">
      <c r="A520" s="46"/>
      <c r="B520" s="47"/>
      <c r="C520" s="68"/>
      <c r="D520" s="66"/>
      <c r="E520" s="66"/>
      <c r="F520" s="66"/>
      <c r="G520"/>
      <c r="H520"/>
      <c r="I520"/>
    </row>
    <row r="521" spans="1:9" x14ac:dyDescent="0.2">
      <c r="A521" s="46">
        <v>600</v>
      </c>
      <c r="B521" s="47" t="s">
        <v>37</v>
      </c>
      <c r="C521" s="68">
        <f>C464+C469+C474+C479+C484+C510+C516</f>
        <v>4030171</v>
      </c>
      <c r="D521" s="68">
        <f>D464+D469+D474+D479+D484+D510+D516</f>
        <v>723426</v>
      </c>
      <c r="E521" s="68">
        <f>E464+E469+E474+E479+E484+E510+E516</f>
        <v>1777630</v>
      </c>
      <c r="F521" s="68">
        <f>F464+F469+F474+F479+F484+F510+F516</f>
        <v>6531226</v>
      </c>
      <c r="G521"/>
      <c r="H521"/>
      <c r="I521"/>
    </row>
    <row r="522" spans="1:9" x14ac:dyDescent="0.2">
      <c r="A522" s="46">
        <v>700</v>
      </c>
      <c r="B522" s="47" t="s">
        <v>38</v>
      </c>
      <c r="C522" s="68">
        <f>+C427+C428+C429+C430+C431+C521</f>
        <v>10621373</v>
      </c>
      <c r="D522" s="68">
        <f>+D427+D428+D429+D430+D431+D521</f>
        <v>1583166</v>
      </c>
      <c r="E522" s="68">
        <f>+E427+E428+E429+E430+E431+E521</f>
        <v>2529180</v>
      </c>
      <c r="F522" s="68">
        <f>+F427+F428+F429+F430+F431+F521</f>
        <v>14733720</v>
      </c>
      <c r="G522"/>
      <c r="H522"/>
      <c r="I522"/>
    </row>
    <row r="523" spans="1:9" x14ac:dyDescent="0.2">
      <c r="A523" s="46"/>
      <c r="B523" s="47"/>
      <c r="C523" s="68"/>
      <c r="D523" s="66"/>
      <c r="E523" s="66"/>
      <c r="F523" s="66"/>
      <c r="G523"/>
      <c r="H523"/>
      <c r="I523"/>
    </row>
    <row r="524" spans="1:9" s="62" customFormat="1" x14ac:dyDescent="0.2">
      <c r="A524" s="58" t="s">
        <v>97</v>
      </c>
      <c r="B524" s="59"/>
      <c r="C524" s="71"/>
      <c r="D524" s="69"/>
      <c r="E524" s="69"/>
      <c r="F524" s="69"/>
    </row>
    <row r="525" spans="1:9" x14ac:dyDescent="0.2">
      <c r="A525" s="46"/>
      <c r="B525" s="47"/>
      <c r="C525" s="68"/>
      <c r="D525" s="66"/>
      <c r="E525" s="66"/>
      <c r="F525" s="66"/>
      <c r="G525"/>
      <c r="H525"/>
      <c r="I525"/>
    </row>
    <row r="526" spans="1:9" x14ac:dyDescent="0.2">
      <c r="A526" s="46">
        <v>600</v>
      </c>
      <c r="B526" s="47" t="s">
        <v>37</v>
      </c>
      <c r="C526" s="68">
        <v>176743</v>
      </c>
      <c r="D526" s="66">
        <v>64080</v>
      </c>
      <c r="E526" s="66">
        <v>94976</v>
      </c>
      <c r="F526" s="66">
        <v>335798</v>
      </c>
      <c r="G526"/>
      <c r="H526"/>
      <c r="I526"/>
    </row>
    <row r="527" spans="1:9" x14ac:dyDescent="0.2">
      <c r="A527" s="46">
        <v>700</v>
      </c>
      <c r="B527" s="47" t="s">
        <v>38</v>
      </c>
      <c r="C527" s="68">
        <f>SUM(C435:C439)+C526</f>
        <v>1130879</v>
      </c>
      <c r="D527" s="68">
        <f>SUM(D435:D439)+D526</f>
        <v>218290</v>
      </c>
      <c r="E527" s="68">
        <f>SUM(E435:E439)+E526</f>
        <v>226770</v>
      </c>
      <c r="F527" s="68">
        <f>SUM(F435:F439)+F526</f>
        <v>1575938</v>
      </c>
      <c r="G527"/>
      <c r="H527"/>
      <c r="I527"/>
    </row>
    <row r="528" spans="1:9" x14ac:dyDescent="0.2">
      <c r="A528" s="21"/>
      <c r="B528" s="39"/>
      <c r="C528" s="39"/>
      <c r="D528" s="21"/>
      <c r="G528"/>
      <c r="H528"/>
      <c r="I528"/>
    </row>
    <row r="529" spans="1:9" x14ac:dyDescent="0.2">
      <c r="A529" s="21"/>
      <c r="B529" s="39"/>
      <c r="C529" s="39"/>
      <c r="D529" s="21"/>
      <c r="G529"/>
      <c r="H529"/>
      <c r="I529"/>
    </row>
    <row r="530" spans="1:9" x14ac:dyDescent="0.2">
      <c r="A530" s="21"/>
      <c r="B530" s="39"/>
      <c r="C530" s="39"/>
      <c r="D530" s="21"/>
      <c r="G530"/>
      <c r="H530"/>
      <c r="I530"/>
    </row>
    <row r="531" spans="1:9" x14ac:dyDescent="0.2">
      <c r="A531" s="49" t="s">
        <v>41</v>
      </c>
      <c r="B531" s="39"/>
      <c r="C531" s="21"/>
      <c r="D531" s="26"/>
      <c r="G531"/>
      <c r="H531"/>
      <c r="I531"/>
    </row>
    <row r="532" spans="1:9" x14ac:dyDescent="0.2">
      <c r="A532" s="49" t="s">
        <v>42</v>
      </c>
      <c r="B532" s="39"/>
      <c r="C532" s="21"/>
      <c r="D532" s="26"/>
      <c r="G532"/>
      <c r="H532"/>
      <c r="I532"/>
    </row>
    <row r="533" spans="1:9" x14ac:dyDescent="0.2">
      <c r="A533" s="21"/>
      <c r="B533" s="39"/>
      <c r="C533" s="39"/>
      <c r="D533" s="21"/>
      <c r="G533"/>
      <c r="H533"/>
      <c r="I533"/>
    </row>
    <row r="534" spans="1:9" x14ac:dyDescent="0.2">
      <c r="A534" s="21"/>
      <c r="B534" s="39"/>
      <c r="C534" s="39"/>
      <c r="D534" s="21"/>
      <c r="G534"/>
      <c r="H534"/>
      <c r="I534"/>
    </row>
    <row r="535" spans="1:9" x14ac:dyDescent="0.2">
      <c r="A535" s="21"/>
      <c r="B535" s="39"/>
      <c r="C535" s="39"/>
      <c r="D535" s="21"/>
      <c r="G535"/>
      <c r="H535"/>
      <c r="I535"/>
    </row>
    <row r="536" spans="1:9" x14ac:dyDescent="0.2">
      <c r="A536" s="21"/>
      <c r="B536" s="39"/>
      <c r="C536" s="39"/>
      <c r="D536" s="21"/>
      <c r="G536"/>
      <c r="H536"/>
      <c r="I536"/>
    </row>
    <row r="537" spans="1:9" x14ac:dyDescent="0.2">
      <c r="A537" s="21"/>
      <c r="B537" s="39"/>
      <c r="C537" s="39"/>
      <c r="D537" s="21"/>
      <c r="G537"/>
      <c r="H537"/>
      <c r="I537"/>
    </row>
    <row r="538" spans="1:9" ht="4.9000000000000004" customHeight="1" x14ac:dyDescent="0.2">
      <c r="A538" s="46"/>
      <c r="B538" s="47"/>
    </row>
    <row r="539" spans="1:9" x14ac:dyDescent="0.2">
      <c r="A539" s="46"/>
      <c r="B539" s="47"/>
    </row>
    <row r="540" spans="1:9" x14ac:dyDescent="0.2">
      <c r="A540" s="21" t="s">
        <v>117</v>
      </c>
      <c r="B540" s="21"/>
      <c r="C540" s="21"/>
      <c r="D540" s="21"/>
      <c r="G540"/>
      <c r="H540"/>
    </row>
    <row r="541" spans="1:9" x14ac:dyDescent="0.2">
      <c r="A541"/>
      <c r="B541"/>
      <c r="C541"/>
      <c r="D541"/>
      <c r="E541"/>
      <c r="F541" t="s">
        <v>133</v>
      </c>
      <c r="G541"/>
      <c r="H541"/>
    </row>
    <row r="542" spans="1:9" x14ac:dyDescent="0.2">
      <c r="A542" s="3" t="s">
        <v>2</v>
      </c>
      <c r="B542" s="3"/>
      <c r="C542" s="3"/>
      <c r="D542" s="3"/>
      <c r="E542" s="3"/>
      <c r="F542" s="3"/>
      <c r="G542" s="3"/>
      <c r="H542" s="3"/>
    </row>
    <row r="543" spans="1:9" x14ac:dyDescent="0.2">
      <c r="A543" s="3" t="s">
        <v>130</v>
      </c>
      <c r="B543" s="3"/>
      <c r="C543" s="3"/>
      <c r="D543" s="3"/>
      <c r="E543" s="3"/>
      <c r="F543" s="3"/>
      <c r="G543" s="3"/>
      <c r="H543" s="3"/>
    </row>
    <row r="544" spans="1:9" x14ac:dyDescent="0.2">
      <c r="A544" s="3" t="s">
        <v>3</v>
      </c>
      <c r="B544" s="3"/>
      <c r="C544" s="3"/>
      <c r="D544" s="3"/>
      <c r="E544" s="3"/>
      <c r="F544" s="3"/>
      <c r="G544" s="3"/>
      <c r="H544" s="3"/>
    </row>
    <row r="545" spans="1:7" x14ac:dyDescent="0.2">
      <c r="A545" s="46"/>
      <c r="B545" s="47"/>
    </row>
    <row r="546" spans="1:7" x14ac:dyDescent="0.2">
      <c r="A546" s="46"/>
      <c r="B546" s="47"/>
    </row>
    <row r="547" spans="1:7" x14ac:dyDescent="0.2">
      <c r="A547" s="46"/>
      <c r="B547" s="47"/>
    </row>
    <row r="548" spans="1:7" x14ac:dyDescent="0.2">
      <c r="C548" s="51" t="s">
        <v>118</v>
      </c>
      <c r="D548" s="51"/>
      <c r="E548" s="51"/>
    </row>
    <row r="549" spans="1:7" x14ac:dyDescent="0.2">
      <c r="C549" s="47"/>
      <c r="D549" s="47"/>
      <c r="E549" s="47"/>
    </row>
    <row r="550" spans="1:7" x14ac:dyDescent="0.2">
      <c r="B550" s="67"/>
      <c r="C550" s="47"/>
      <c r="D550" s="47"/>
      <c r="E550" s="46" t="s">
        <v>119</v>
      </c>
    </row>
    <row r="551" spans="1:7" x14ac:dyDescent="0.2">
      <c r="C551" s="47"/>
      <c r="D551" s="46" t="s">
        <v>120</v>
      </c>
      <c r="E551" s="46" t="s">
        <v>121</v>
      </c>
    </row>
    <row r="552" spans="1:7" x14ac:dyDescent="0.2">
      <c r="C552" s="46" t="s">
        <v>101</v>
      </c>
      <c r="D552" s="46" t="s">
        <v>122</v>
      </c>
      <c r="E552" s="46" t="s">
        <v>123</v>
      </c>
    </row>
    <row r="553" spans="1:7" x14ac:dyDescent="0.2">
      <c r="C553" s="46" t="s">
        <v>124</v>
      </c>
      <c r="D553" s="46" t="s">
        <v>125</v>
      </c>
      <c r="E553" s="46" t="s">
        <v>126</v>
      </c>
    </row>
    <row r="554" spans="1:7" x14ac:dyDescent="0.2">
      <c r="C554" s="46"/>
      <c r="D554" s="46"/>
      <c r="E554" s="46"/>
    </row>
    <row r="555" spans="1:7" x14ac:dyDescent="0.2">
      <c r="C555" s="46" t="s">
        <v>127</v>
      </c>
      <c r="D555" s="46" t="s">
        <v>128</v>
      </c>
      <c r="E555" s="46" t="s">
        <v>129</v>
      </c>
    </row>
    <row r="556" spans="1:7" x14ac:dyDescent="0.2">
      <c r="A556" s="46"/>
      <c r="B556" s="47"/>
    </row>
    <row r="557" spans="1:7" x14ac:dyDescent="0.2">
      <c r="A557" s="42" t="s">
        <v>86</v>
      </c>
      <c r="B557" s="47"/>
      <c r="C557" s="72">
        <v>574862393</v>
      </c>
      <c r="D557" s="72">
        <v>10925206</v>
      </c>
      <c r="E557" s="72">
        <v>3722705</v>
      </c>
      <c r="F557" s="52"/>
      <c r="G557" s="52"/>
    </row>
    <row r="558" spans="1:7" x14ac:dyDescent="0.2">
      <c r="A558" s="46" t="s">
        <v>87</v>
      </c>
      <c r="B558" s="47"/>
      <c r="C558" s="72">
        <v>201493045</v>
      </c>
      <c r="D558" s="72">
        <v>46989685</v>
      </c>
      <c r="E558" s="72">
        <v>2049967</v>
      </c>
      <c r="F558" s="52"/>
      <c r="G558" s="52"/>
    </row>
    <row r="559" spans="1:7" x14ac:dyDescent="0.2">
      <c r="A559" s="48" t="s">
        <v>88</v>
      </c>
      <c r="B559" s="47"/>
      <c r="C559" s="72">
        <v>46984693</v>
      </c>
      <c r="D559" s="72">
        <v>0</v>
      </c>
      <c r="E559" s="72">
        <v>688524</v>
      </c>
      <c r="F559" s="52"/>
      <c r="G559" s="52"/>
    </row>
    <row r="560" spans="1:7" x14ac:dyDescent="0.2">
      <c r="A560" s="48" t="s">
        <v>91</v>
      </c>
      <c r="B560" s="47"/>
      <c r="C560" s="72">
        <v>36113491</v>
      </c>
      <c r="D560" s="72">
        <v>165428</v>
      </c>
      <c r="E560" s="72">
        <v>279397</v>
      </c>
      <c r="F560" s="52"/>
      <c r="G560" s="52"/>
    </row>
    <row r="561" spans="1:9" x14ac:dyDescent="0.2">
      <c r="A561" s="48" t="s">
        <v>92</v>
      </c>
      <c r="B561" s="47"/>
      <c r="C561" s="72">
        <v>227238279</v>
      </c>
      <c r="D561" s="72">
        <v>46744918</v>
      </c>
      <c r="E561" s="72">
        <v>2101720</v>
      </c>
      <c r="F561" s="52"/>
      <c r="G561" s="52"/>
    </row>
    <row r="562" spans="1:9" s="62" customFormat="1" x14ac:dyDescent="0.2">
      <c r="A562" s="58" t="s">
        <v>93</v>
      </c>
      <c r="B562" s="59"/>
      <c r="C562" s="74">
        <v>18575430.34</v>
      </c>
      <c r="D562" s="74">
        <v>8265948.6500000004</v>
      </c>
      <c r="E562" s="74">
        <v>257048</v>
      </c>
      <c r="F562" s="60"/>
      <c r="G562" s="60"/>
      <c r="H562" s="61"/>
      <c r="I562" s="61"/>
    </row>
    <row r="563" spans="1:9" x14ac:dyDescent="0.2">
      <c r="A563" s="48" t="s">
        <v>95</v>
      </c>
      <c r="B563" s="47"/>
      <c r="C563" s="72">
        <v>587637975</v>
      </c>
      <c r="D563" s="72">
        <v>13357572</v>
      </c>
      <c r="E563" s="72">
        <v>3716802</v>
      </c>
      <c r="F563" s="52"/>
      <c r="G563" s="52"/>
    </row>
    <row r="564" spans="1:9" x14ac:dyDescent="0.2">
      <c r="A564" s="46"/>
      <c r="B564" s="47"/>
      <c r="C564" s="72"/>
      <c r="D564" s="72"/>
      <c r="E564" s="72"/>
      <c r="F564" s="52"/>
      <c r="G564" s="52"/>
    </row>
    <row r="565" spans="1:9" x14ac:dyDescent="0.2">
      <c r="A565" s="12" t="s">
        <v>50</v>
      </c>
      <c r="C565" s="72">
        <f>SUM(C557:C563)</f>
        <v>1692905306.3399999</v>
      </c>
      <c r="D565" s="72">
        <f>SUM(D557:D563)</f>
        <v>126448757.65000001</v>
      </c>
      <c r="E565" s="72">
        <f>SUM(E557:E563)</f>
        <v>12816163</v>
      </c>
    </row>
    <row r="566" spans="1:9" x14ac:dyDescent="0.2">
      <c r="A566" s="46"/>
    </row>
    <row r="569" spans="1:9" x14ac:dyDescent="0.2">
      <c r="A569" s="53" t="s">
        <v>41</v>
      </c>
      <c r="B569" s="54"/>
      <c r="C569" s="55"/>
      <c r="D569" s="56"/>
      <c r="G569"/>
      <c r="H569"/>
      <c r="I569"/>
    </row>
    <row r="570" spans="1:9" x14ac:dyDescent="0.2">
      <c r="A570" s="53" t="s">
        <v>42</v>
      </c>
      <c r="B570" s="54"/>
      <c r="C570" s="55"/>
      <c r="D570" s="56"/>
      <c r="G570"/>
      <c r="H570"/>
      <c r="I570"/>
    </row>
  </sheetData>
  <phoneticPr fontId="3" type="noConversion"/>
  <pageMargins left="0.75" right="0.75" top="1" bottom="1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Full 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Skomial</dc:creator>
  <cp:lastModifiedBy>Government of the United States</cp:lastModifiedBy>
  <cp:lastPrinted>2015-03-03T13:51:18Z</cp:lastPrinted>
  <dcterms:created xsi:type="dcterms:W3CDTF">1996-10-14T23:33:28Z</dcterms:created>
  <dcterms:modified xsi:type="dcterms:W3CDTF">2015-03-03T14:08:32Z</dcterms:modified>
</cp:coreProperties>
</file>