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15" windowWidth="14115" windowHeight="12150"/>
  </bookViews>
  <sheets>
    <sheet name="2015 Full Year" sheetId="1" r:id="rId1"/>
  </sheets>
  <definedNames>
    <definedName name="_xlnm.Print_Area" localSheetId="0">'2015 Full Year'!$A$1:$I$466</definedName>
  </definedNames>
  <calcPr calcId="145621"/>
</workbook>
</file>

<file path=xl/calcChain.xml><?xml version="1.0" encoding="utf-8"?>
<calcChain xmlns="http://schemas.openxmlformats.org/spreadsheetml/2006/main">
  <c r="I50" i="1" l="1"/>
  <c r="D430" i="1"/>
  <c r="E49" i="1"/>
  <c r="C436" i="1" l="1"/>
  <c r="C163" i="1" l="1"/>
  <c r="F396" i="1" l="1"/>
  <c r="E396" i="1"/>
  <c r="F341" i="1" l="1"/>
  <c r="F349" i="1" s="1"/>
  <c r="F342" i="1"/>
  <c r="F350" i="1" s="1"/>
  <c r="F343" i="1"/>
  <c r="F351" i="1" s="1"/>
  <c r="F344" i="1"/>
  <c r="F352" i="1" s="1"/>
  <c r="F345" i="1"/>
  <c r="F353" i="1" s="1"/>
  <c r="E353" i="1"/>
  <c r="E352" i="1"/>
  <c r="E351" i="1"/>
  <c r="E350" i="1"/>
  <c r="E349" i="1"/>
  <c r="H44" i="1" s="1"/>
  <c r="C244" i="1" l="1"/>
  <c r="D244" i="1"/>
  <c r="C421" i="1" l="1"/>
  <c r="I229" i="1" l="1"/>
  <c r="C463" i="1" l="1"/>
  <c r="I189" i="1" l="1"/>
  <c r="I194" i="1"/>
  <c r="I199" i="1"/>
  <c r="I204" i="1"/>
  <c r="I209" i="1"/>
  <c r="I30" i="1" l="1"/>
  <c r="D190" i="1" l="1"/>
  <c r="E436" i="1" l="1"/>
  <c r="D436" i="1"/>
  <c r="E430" i="1"/>
  <c r="C430" i="1"/>
  <c r="B49" i="1" s="1"/>
  <c r="H238" i="1"/>
  <c r="G238" i="1"/>
  <c r="F238" i="1"/>
  <c r="E238" i="1"/>
  <c r="D238" i="1"/>
  <c r="C238" i="1"/>
  <c r="G163" i="1"/>
  <c r="F163" i="1"/>
  <c r="E163" i="1"/>
  <c r="D163" i="1"/>
  <c r="G162" i="1"/>
  <c r="F162" i="1"/>
  <c r="E162" i="1"/>
  <c r="D162" i="1"/>
  <c r="G161" i="1"/>
  <c r="F161" i="1"/>
  <c r="E161" i="1"/>
  <c r="D161" i="1"/>
  <c r="G160" i="1"/>
  <c r="F160" i="1"/>
  <c r="E160" i="1"/>
  <c r="D160" i="1"/>
  <c r="G159" i="1"/>
  <c r="F159" i="1"/>
  <c r="E159" i="1"/>
  <c r="D159" i="1"/>
  <c r="E14" i="1" s="1"/>
  <c r="C162" i="1"/>
  <c r="C161" i="1"/>
  <c r="C160" i="1"/>
  <c r="C159" i="1"/>
  <c r="C14" i="1" s="1"/>
  <c r="C239" i="1" l="1"/>
  <c r="H239" i="1"/>
  <c r="E239" i="1"/>
  <c r="G239" i="1"/>
  <c r="F239" i="1"/>
  <c r="D239" i="1"/>
  <c r="G14" i="1"/>
  <c r="H14" i="1"/>
  <c r="G15" i="1"/>
  <c r="H15" i="1"/>
  <c r="C19" i="1"/>
  <c r="C381" i="1" l="1"/>
  <c r="D381" i="1"/>
  <c r="E381" i="1"/>
  <c r="C426" i="1"/>
  <c r="F244" i="1"/>
  <c r="D421" i="1"/>
  <c r="E421" i="1"/>
  <c r="D426" i="1"/>
  <c r="E426" i="1"/>
  <c r="D229" i="1"/>
  <c r="C396" i="1"/>
  <c r="D396" i="1"/>
  <c r="C391" i="1"/>
  <c r="D391" i="1"/>
  <c r="E391" i="1"/>
  <c r="C200" i="1"/>
  <c r="C386" i="1"/>
  <c r="D386" i="1"/>
  <c r="E386" i="1"/>
  <c r="C190" i="1"/>
  <c r="C401" i="1"/>
  <c r="D401" i="1"/>
  <c r="E401" i="1"/>
  <c r="C205" i="1"/>
  <c r="D205" i="1"/>
  <c r="C17" i="1"/>
  <c r="C18" i="1"/>
  <c r="E18" i="1"/>
  <c r="E17" i="1"/>
  <c r="E16" i="1"/>
  <c r="E15" i="1"/>
  <c r="C15" i="1"/>
  <c r="G244" i="1"/>
  <c r="H244" i="1"/>
  <c r="G234" i="1"/>
  <c r="H234" i="1"/>
  <c r="F234" i="1"/>
  <c r="D234" i="1"/>
  <c r="E234" i="1"/>
  <c r="C234" i="1"/>
  <c r="C229" i="1"/>
  <c r="G210" i="1"/>
  <c r="H210" i="1"/>
  <c r="F210" i="1"/>
  <c r="D210" i="1"/>
  <c r="E210" i="1"/>
  <c r="C210" i="1"/>
  <c r="G205" i="1"/>
  <c r="H205" i="1"/>
  <c r="F205" i="1"/>
  <c r="E205" i="1"/>
  <c r="H200" i="1"/>
  <c r="G200" i="1"/>
  <c r="F200" i="1"/>
  <c r="E200" i="1"/>
  <c r="D200" i="1"/>
  <c r="H195" i="1"/>
  <c r="G195" i="1"/>
  <c r="F195" i="1"/>
  <c r="D195" i="1"/>
  <c r="E195" i="1"/>
  <c r="C195" i="1"/>
  <c r="H190" i="1"/>
  <c r="G190" i="1"/>
  <c r="F190" i="1"/>
  <c r="E190" i="1"/>
  <c r="E463" i="1"/>
  <c r="D463" i="1"/>
  <c r="H49" i="1"/>
  <c r="H48" i="1"/>
  <c r="D353" i="1"/>
  <c r="E48" i="1" s="1"/>
  <c r="C353" i="1"/>
  <c r="B48" i="1" s="1"/>
  <c r="H47" i="1"/>
  <c r="D352" i="1"/>
  <c r="E47" i="1" s="1"/>
  <c r="C352" i="1"/>
  <c r="B47" i="1" s="1"/>
  <c r="H46" i="1"/>
  <c r="D351" i="1"/>
  <c r="E46" i="1" s="1"/>
  <c r="C351" i="1"/>
  <c r="B46" i="1" s="1"/>
  <c r="D350" i="1"/>
  <c r="C350" i="1"/>
  <c r="B45" i="1" s="1"/>
  <c r="D349" i="1"/>
  <c r="E44" i="1" s="1"/>
  <c r="C349" i="1"/>
  <c r="B44" i="1" s="1"/>
  <c r="H19" i="1"/>
  <c r="G19" i="1"/>
  <c r="F19" i="1"/>
  <c r="H17" i="1"/>
  <c r="G17" i="1"/>
  <c r="F17" i="1"/>
  <c r="H16" i="1"/>
  <c r="G16" i="1"/>
  <c r="F16" i="1"/>
  <c r="F15" i="1"/>
  <c r="F14" i="1"/>
  <c r="C431" i="1" l="1"/>
  <c r="I210" i="1"/>
  <c r="I205" i="1"/>
  <c r="I190" i="1"/>
  <c r="F430" i="1"/>
  <c r="F431" i="1" s="1"/>
  <c r="F386" i="1"/>
  <c r="I49" i="1"/>
  <c r="F49" i="1" s="1"/>
  <c r="F436" i="1"/>
  <c r="E431" i="1"/>
  <c r="F381" i="1"/>
  <c r="H45" i="1"/>
  <c r="H50" i="1" s="1"/>
  <c r="I48" i="1"/>
  <c r="F48" i="1" s="1"/>
  <c r="I47" i="1"/>
  <c r="F47" i="1" s="1"/>
  <c r="E45" i="1"/>
  <c r="E50" i="1" s="1"/>
  <c r="D431" i="1"/>
  <c r="D44" i="1"/>
  <c r="I238" i="1"/>
  <c r="H159" i="1"/>
  <c r="I14" i="1" s="1"/>
  <c r="H163" i="1"/>
  <c r="H162" i="1"/>
  <c r="I17" i="1" s="1"/>
  <c r="H161" i="1"/>
  <c r="I16" i="1" s="1"/>
  <c r="H160" i="1"/>
  <c r="I15" i="1" s="1"/>
  <c r="F421" i="1"/>
  <c r="F426" i="1"/>
  <c r="E244" i="1"/>
  <c r="I234" i="1"/>
  <c r="G18" i="1"/>
  <c r="G20" i="1" s="1"/>
  <c r="G229" i="1"/>
  <c r="F18" i="1"/>
  <c r="D48" i="1" s="1"/>
  <c r="E229" i="1"/>
  <c r="F229" i="1"/>
  <c r="F391" i="1"/>
  <c r="I200" i="1"/>
  <c r="I195" i="1"/>
  <c r="E19" i="1"/>
  <c r="E20" i="1" s="1"/>
  <c r="G49" i="1"/>
  <c r="F401" i="1"/>
  <c r="I244" i="1"/>
  <c r="C16" i="1"/>
  <c r="D45" i="1"/>
  <c r="D46" i="1"/>
  <c r="I46" i="1"/>
  <c r="C46" i="1" s="1"/>
  <c r="D49" i="1"/>
  <c r="I19" i="1"/>
  <c r="G46" i="1"/>
  <c r="G47" i="1"/>
  <c r="D47" i="1"/>
  <c r="I45" i="1" l="1"/>
  <c r="F45" i="1" s="1"/>
  <c r="G45" i="1"/>
  <c r="B50" i="1"/>
  <c r="F50" i="1" s="1"/>
  <c r="I44" i="1"/>
  <c r="F44" i="1" s="1"/>
  <c r="I239" i="1"/>
  <c r="G48" i="1"/>
  <c r="F20" i="1"/>
  <c r="C20" i="1"/>
  <c r="D19" i="1" s="1"/>
  <c r="C47" i="1"/>
  <c r="C48" i="1"/>
  <c r="H229" i="1"/>
  <c r="C49" i="1"/>
  <c r="F46" i="1"/>
  <c r="G50" i="1"/>
  <c r="C45" i="1" l="1"/>
  <c r="D50" i="1"/>
  <c r="C44" i="1"/>
  <c r="D15" i="1"/>
  <c r="D14" i="1"/>
  <c r="D18" i="1"/>
  <c r="D17" i="1"/>
  <c r="D16" i="1"/>
  <c r="I18" i="1"/>
  <c r="I20" i="1" s="1"/>
  <c r="H18" i="1"/>
  <c r="H20" i="1" s="1"/>
  <c r="C50" i="1"/>
  <c r="D20" i="1" l="1"/>
</calcChain>
</file>

<file path=xl/sharedStrings.xml><?xml version="1.0" encoding="utf-8"?>
<sst xmlns="http://schemas.openxmlformats.org/spreadsheetml/2006/main" count="572" uniqueCount="137">
  <si>
    <t>Page 1 of 13</t>
  </si>
  <si>
    <t>Statement No. A-300</t>
  </si>
  <si>
    <t>SURFACE TRANSPORTATION BOARD</t>
  </si>
  <si>
    <t>WAGE STATISTICS OF CLASS I RAILROADS IN THE UNITED STATES</t>
  </si>
  <si>
    <t>Number of Employees</t>
  </si>
  <si>
    <t>Service Hours</t>
  </si>
  <si>
    <t xml:space="preserve">        Middle</t>
  </si>
  <si>
    <t xml:space="preserve">        Percent</t>
  </si>
  <si>
    <t xml:space="preserve">        No. Paid</t>
  </si>
  <si>
    <t>Straight</t>
  </si>
  <si>
    <t>Overtime</t>
  </si>
  <si>
    <t xml:space="preserve">        of</t>
  </si>
  <si>
    <t xml:space="preserve">        During</t>
  </si>
  <si>
    <t>Time</t>
  </si>
  <si>
    <t>Paid</t>
  </si>
  <si>
    <t>Other</t>
  </si>
  <si>
    <t>Group</t>
  </si>
  <si>
    <t>Reporting Group</t>
  </si>
  <si>
    <t xml:space="preserve">        Month</t>
  </si>
  <si>
    <t xml:space="preserve">        Total</t>
  </si>
  <si>
    <t>Paid For (1)</t>
  </si>
  <si>
    <t>For (2)</t>
  </si>
  <si>
    <t>Allowances</t>
  </si>
  <si>
    <t xml:space="preserve">     TOTAL</t>
  </si>
  <si>
    <t>No.</t>
  </si>
  <si>
    <t xml:space="preserve">        (A)</t>
  </si>
  <si>
    <t xml:space="preserve">        (B)</t>
  </si>
  <si>
    <t xml:space="preserve">        (C)</t>
  </si>
  <si>
    <t>(D)</t>
  </si>
  <si>
    <t>(E)</t>
  </si>
  <si>
    <t>(F)</t>
  </si>
  <si>
    <t xml:space="preserve">     (G)</t>
  </si>
  <si>
    <t>Executives, Officials, &amp; Staff Assistants</t>
  </si>
  <si>
    <t>Professional &amp; Administrative</t>
  </si>
  <si>
    <t>Maintenance of Way &amp; Structures</t>
  </si>
  <si>
    <t>Maintenance of Equipment &amp; Stores</t>
  </si>
  <si>
    <t>Transportation (Other than Train &amp; Engine)</t>
  </si>
  <si>
    <t>Transportation (Train &amp; Engine)</t>
  </si>
  <si>
    <t xml:space="preserve">   TOTAL ALL GROUPS</t>
  </si>
  <si>
    <t xml:space="preserve"> (1)  Includes "Straight Time Paid For" in train and engine service and "Time Actually Worked and Paid At Straight Time Rates" in other services.</t>
  </si>
  <si>
    <t xml:space="preserve"> (2) Includes all "Overtime" in train and engine service and "Overtime Paid For At Punitive Rates" in other services.</t>
  </si>
  <si>
    <t xml:space="preserve">Source:  Annual Wage Forms A and B submitted by Class I Railroads.  </t>
  </si>
  <si>
    <t xml:space="preserve">             These reports have not been verified by the Surface Transportation Board.</t>
  </si>
  <si>
    <t>Page 2 of 13</t>
  </si>
  <si>
    <t>Statement No. B-300</t>
  </si>
  <si>
    <t>Compensation</t>
  </si>
  <si>
    <t>Percent</t>
  </si>
  <si>
    <t>Average</t>
  </si>
  <si>
    <t>Of</t>
  </si>
  <si>
    <t>TOTAL</t>
  </si>
  <si>
    <t>Total</t>
  </si>
  <si>
    <t>Compen-</t>
  </si>
  <si>
    <t>COMPEN-</t>
  </si>
  <si>
    <t>Rates</t>
  </si>
  <si>
    <t>sation</t>
  </si>
  <si>
    <t>SATION</t>
  </si>
  <si>
    <t>(000)</t>
  </si>
  <si>
    <t>(H)</t>
  </si>
  <si>
    <t>(I)</t>
  </si>
  <si>
    <t>(J)</t>
  </si>
  <si>
    <t>(K)</t>
  </si>
  <si>
    <t>(L)</t>
  </si>
  <si>
    <t>(M)</t>
  </si>
  <si>
    <t>(N)</t>
  </si>
  <si>
    <t>(O)</t>
  </si>
  <si>
    <t>Page 3 of 13</t>
  </si>
  <si>
    <t>---------------Service Hours---------------</t>
  </si>
  <si>
    <t>Av No. of</t>
  </si>
  <si>
    <t>Time worked</t>
  </si>
  <si>
    <t>Time paid</t>
  </si>
  <si>
    <t>Employees</t>
  </si>
  <si>
    <t>and paid for</t>
  </si>
  <si>
    <t>paid for at</t>
  </si>
  <si>
    <t>for but</t>
  </si>
  <si>
    <t>time</t>
  </si>
  <si>
    <t>Paid During</t>
  </si>
  <si>
    <t>straight</t>
  </si>
  <si>
    <t>punitive</t>
  </si>
  <si>
    <t>not</t>
  </si>
  <si>
    <t xml:space="preserve">paid </t>
  </si>
  <si>
    <t>Mid Month</t>
  </si>
  <si>
    <t>Month</t>
  </si>
  <si>
    <t>time rates</t>
  </si>
  <si>
    <t>rates</t>
  </si>
  <si>
    <t>worked</t>
  </si>
  <si>
    <t>for</t>
  </si>
  <si>
    <t>Burlington Northern - Santa Fe</t>
  </si>
  <si>
    <t>CSX</t>
  </si>
  <si>
    <t>CN/Grand Trunk Western (All CN US Operations)</t>
  </si>
  <si>
    <t>Page 4 of 13</t>
  </si>
  <si>
    <t>............................................Service Hours.....................................................</t>
  </si>
  <si>
    <t>Kansas City Southern</t>
  </si>
  <si>
    <t>Norfolk Southern</t>
  </si>
  <si>
    <t>Soo Line</t>
  </si>
  <si>
    <t>Page 5 of 13</t>
  </si>
  <si>
    <t>Union Pacific</t>
  </si>
  <si>
    <t>Total All Class I Railroads</t>
  </si>
  <si>
    <t>AMTRAK</t>
  </si>
  <si>
    <t>Page 6 of 13</t>
  </si>
  <si>
    <t>Constr.</t>
  </si>
  <si>
    <t>Allow</t>
  </si>
  <si>
    <t>Actually</t>
  </si>
  <si>
    <t>Vacation</t>
  </si>
  <si>
    <t xml:space="preserve">Service </t>
  </si>
  <si>
    <t>Worked</t>
  </si>
  <si>
    <t>For</t>
  </si>
  <si>
    <t>Etc</t>
  </si>
  <si>
    <t>Hours</t>
  </si>
  <si>
    <t>Page 7 of 13</t>
  </si>
  <si>
    <t>Page 8 of 13</t>
  </si>
  <si>
    <t>............................................Compensation (Thousands).........................................</t>
  </si>
  <si>
    <t>compensation</t>
  </si>
  <si>
    <t>Page 9 of 13</t>
  </si>
  <si>
    <t>Page 10 of 13</t>
  </si>
  <si>
    <t>Page 11 of 13</t>
  </si>
  <si>
    <t>Over</t>
  </si>
  <si>
    <t>Page 12 of 13</t>
  </si>
  <si>
    <t>Page 13 of 13</t>
  </si>
  <si>
    <t>Miles</t>
  </si>
  <si>
    <t>Total Trips</t>
  </si>
  <si>
    <t>Paid For</t>
  </si>
  <si>
    <t>Less Than</t>
  </si>
  <si>
    <t>But</t>
  </si>
  <si>
    <t>A Minimum</t>
  </si>
  <si>
    <t>Run</t>
  </si>
  <si>
    <t>Not Run</t>
  </si>
  <si>
    <t>Was Paid</t>
  </si>
  <si>
    <t>(P)</t>
  </si>
  <si>
    <t>(Q)</t>
  </si>
  <si>
    <t>(R)</t>
  </si>
  <si>
    <t>OFFICE OF ECONOMICS</t>
  </si>
  <si>
    <t>COMPENSATION (In thousands)</t>
  </si>
  <si>
    <t>Hours *</t>
  </si>
  <si>
    <t>Year 2015</t>
  </si>
  <si>
    <t xml:space="preserve">                  Annual Wage Forms A and B   - 2015</t>
  </si>
  <si>
    <t xml:space="preserve">Soo Line </t>
  </si>
  <si>
    <r>
      <t>Soo Line</t>
    </r>
    <r>
      <rPr>
        <sz val="10"/>
        <color rgb="FFFF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</si>
</sst>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9"/>
      <name val="Times New Roman"/>
      <family val="3"/>
    </font>
    <font>
      <sz val="10"/>
      <name val="Verdana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15" applyNumberFormat="0" applyAlignment="0" applyProtection="0"/>
    <xf numFmtId="0" fontId="15" fillId="6" borderId="16" applyNumberFormat="0" applyAlignment="0" applyProtection="0"/>
    <xf numFmtId="0" fontId="16" fillId="6" borderId="15" applyNumberFormat="0" applyAlignment="0" applyProtection="0"/>
    <xf numFmtId="0" fontId="17" fillId="0" borderId="17" applyNumberFormat="0" applyFill="0" applyAlignment="0" applyProtection="0"/>
    <xf numFmtId="0" fontId="18" fillId="7" borderId="1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1" fillId="0" borderId="0"/>
    <xf numFmtId="0" fontId="1" fillId="8" borderId="19" applyNumberFormat="0" applyFont="0" applyAlignment="0" applyProtection="0"/>
    <xf numFmtId="0" fontId="25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0" fontId="27" fillId="0" borderId="0">
      <alignment wrapText="1"/>
    </xf>
    <xf numFmtId="0" fontId="6" fillId="0" borderId="0"/>
    <xf numFmtId="0" fontId="6" fillId="0" borderId="0"/>
    <xf numFmtId="0" fontId="6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</cellStyleXfs>
  <cellXfs count="78">
    <xf numFmtId="0" fontId="0" fillId="0" borderId="0" xfId="0"/>
    <xf numFmtId="37" fontId="3" fillId="0" borderId="0" xfId="0" applyNumberFormat="1" applyFont="1" applyFill="1" applyProtection="1"/>
    <xf numFmtId="0" fontId="3" fillId="0" borderId="0" xfId="0" applyFont="1" applyFill="1" applyProtection="1"/>
    <xf numFmtId="37" fontId="3" fillId="0" borderId="0" xfId="0" applyNumberFormat="1" applyFont="1" applyFill="1" applyBorder="1" applyProtection="1"/>
    <xf numFmtId="37" fontId="5" fillId="0" borderId="0" xfId="0" applyNumberFormat="1" applyFont="1" applyFill="1" applyProtection="1"/>
    <xf numFmtId="0" fontId="5" fillId="0" borderId="0" xfId="0" applyFont="1" applyFill="1" applyProtection="1"/>
    <xf numFmtId="37" fontId="5" fillId="0" borderId="0" xfId="0" applyNumberFormat="1" applyFont="1" applyFill="1" applyBorder="1" applyProtection="1"/>
    <xf numFmtId="3" fontId="3" fillId="0" borderId="0" xfId="0" applyNumberFormat="1" applyFont="1" applyFill="1" applyProtection="1"/>
    <xf numFmtId="3" fontId="5" fillId="0" borderId="0" xfId="0" applyNumberFormat="1" applyFont="1" applyFill="1" applyProtection="1"/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right"/>
    </xf>
    <xf numFmtId="0" fontId="0" fillId="0" borderId="0" xfId="0" applyFill="1"/>
    <xf numFmtId="0" fontId="3" fillId="0" borderId="0" xfId="0" applyFont="1" applyFill="1" applyAlignment="1" applyProtection="1">
      <alignment horizontal="centerContinuous"/>
    </xf>
    <xf numFmtId="0" fontId="3" fillId="0" borderId="1" xfId="0" applyFont="1" applyFill="1" applyBorder="1" applyProtection="1"/>
    <xf numFmtId="0" fontId="3" fillId="0" borderId="2" xfId="0" applyFont="1" applyFill="1" applyBorder="1" applyProtection="1"/>
    <xf numFmtId="0" fontId="3" fillId="0" borderId="1" xfId="0" applyFont="1" applyFill="1" applyBorder="1" applyAlignment="1" applyProtection="1">
      <alignment horizontal="centerContinuous"/>
    </xf>
    <xf numFmtId="0" fontId="3" fillId="0" borderId="3" xfId="0" applyFont="1" applyFill="1" applyBorder="1" applyAlignment="1" applyProtection="1">
      <alignment horizontal="centerContinuous"/>
    </xf>
    <xf numFmtId="0" fontId="3" fillId="0" borderId="2" xfId="0" applyFont="1" applyFill="1" applyBorder="1" applyAlignment="1" applyProtection="1">
      <alignment horizontal="centerContinuous"/>
    </xf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Protection="1"/>
    <xf numFmtId="0" fontId="3" fillId="0" borderId="8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37" fontId="3" fillId="0" borderId="4" xfId="0" applyNumberFormat="1" applyFont="1" applyFill="1" applyBorder="1" applyProtection="1"/>
    <xf numFmtId="10" fontId="3" fillId="0" borderId="0" xfId="0" applyNumberFormat="1" applyFont="1" applyFill="1" applyProtection="1"/>
    <xf numFmtId="37" fontId="3" fillId="0" borderId="5" xfId="0" applyNumberFormat="1" applyFont="1" applyFill="1" applyBorder="1" applyProtection="1"/>
    <xf numFmtId="37" fontId="3" fillId="0" borderId="6" xfId="0" applyNumberFormat="1" applyFont="1" applyFill="1" applyBorder="1" applyProtection="1"/>
    <xf numFmtId="10" fontId="3" fillId="0" borderId="8" xfId="0" applyNumberFormat="1" applyFont="1" applyFill="1" applyBorder="1" applyProtection="1"/>
    <xf numFmtId="37" fontId="3" fillId="0" borderId="7" xfId="0" applyNumberFormat="1" applyFont="1" applyFill="1" applyBorder="1" applyProtection="1"/>
    <xf numFmtId="37" fontId="3" fillId="0" borderId="8" xfId="0" applyNumberFormat="1" applyFont="1" applyFill="1" applyBorder="1" applyProtection="1"/>
    <xf numFmtId="0" fontId="4" fillId="0" borderId="0" xfId="0" applyFont="1" applyFill="1" applyProtection="1"/>
    <xf numFmtId="0" fontId="3" fillId="0" borderId="9" xfId="0" applyFont="1" applyFill="1" applyBorder="1" applyProtection="1"/>
    <xf numFmtId="0" fontId="3" fillId="0" borderId="10" xfId="0" applyFont="1" applyFill="1" applyBorder="1" applyProtection="1"/>
    <xf numFmtId="0" fontId="3" fillId="0" borderId="4" xfId="0" applyFont="1" applyFill="1" applyBorder="1" applyAlignment="1" applyProtection="1">
      <alignment horizontal="centerContinuous"/>
    </xf>
    <xf numFmtId="0" fontId="3" fillId="0" borderId="5" xfId="0" applyFont="1" applyFill="1" applyBorder="1" applyAlignment="1" applyProtection="1">
      <alignment horizontal="centerContinuous"/>
    </xf>
    <xf numFmtId="0" fontId="3" fillId="0" borderId="10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5" fontId="3" fillId="0" borderId="4" xfId="0" applyNumberFormat="1" applyFont="1" applyFill="1" applyBorder="1" applyAlignment="1" applyProtection="1">
      <alignment horizontal="center"/>
    </xf>
    <xf numFmtId="7" fontId="3" fillId="0" borderId="0" xfId="0" applyNumberFormat="1" applyFont="1" applyFill="1" applyProtection="1"/>
    <xf numFmtId="5" fontId="3" fillId="0" borderId="0" xfId="0" applyNumberFormat="1" applyFont="1" applyFill="1" applyProtection="1"/>
    <xf numFmtId="5" fontId="3" fillId="0" borderId="5" xfId="0" applyNumberFormat="1" applyFont="1" applyFill="1" applyBorder="1" applyProtection="1"/>
    <xf numFmtId="37" fontId="3" fillId="0" borderId="4" xfId="0" applyNumberFormat="1" applyFont="1" applyFill="1" applyBorder="1" applyAlignment="1" applyProtection="1">
      <alignment horizontal="center"/>
    </xf>
    <xf numFmtId="39" fontId="3" fillId="0" borderId="0" xfId="0" applyNumberFormat="1" applyFont="1" applyFill="1" applyProtection="1"/>
    <xf numFmtId="37" fontId="3" fillId="0" borderId="6" xfId="0" applyNumberFormat="1" applyFont="1" applyFill="1" applyBorder="1" applyAlignment="1" applyProtection="1">
      <alignment horizontal="center"/>
    </xf>
    <xf numFmtId="39" fontId="3" fillId="0" borderId="8" xfId="0" applyNumberFormat="1" applyFont="1" applyFill="1" applyBorder="1" applyProtection="1"/>
    <xf numFmtId="0" fontId="3" fillId="0" borderId="0" xfId="0" applyFont="1" applyFill="1" applyAlignment="1" applyProtection="1">
      <alignment horizontal="left"/>
    </xf>
    <xf numFmtId="37" fontId="3" fillId="0" borderId="0" xfId="0" quotePrefix="1" applyNumberFormat="1" applyFont="1" applyFill="1" applyAlignment="1" applyProtection="1">
      <alignment horizontal="centerContinuous"/>
    </xf>
    <xf numFmtId="37" fontId="3" fillId="0" borderId="0" xfId="0" applyNumberFormat="1" applyFont="1" applyFill="1" applyAlignment="1" applyProtection="1">
      <alignment horizontal="centerContinuous"/>
    </xf>
    <xf numFmtId="37" fontId="3" fillId="0" borderId="0" xfId="0" applyNumberFormat="1" applyFont="1" applyFill="1" applyAlignment="1" applyProtection="1">
      <alignment horizontal="center"/>
    </xf>
    <xf numFmtId="37" fontId="24" fillId="0" borderId="0" xfId="42" applyNumberFormat="1" applyFont="1" applyFill="1" applyProtection="1">
      <protection locked="0"/>
    </xf>
    <xf numFmtId="37" fontId="24" fillId="0" borderId="0" xfId="42" applyNumberFormat="1" applyFont="1" applyFill="1" applyProtection="1"/>
    <xf numFmtId="37" fontId="24" fillId="0" borderId="0" xfId="42" applyNumberFormat="1" applyFont="1" applyFill="1" applyBorder="1" applyProtection="1"/>
    <xf numFmtId="0" fontId="6" fillId="0" borderId="0" xfId="0" applyFont="1" applyFill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Protection="1"/>
    <xf numFmtId="37" fontId="2" fillId="0" borderId="0" xfId="0" applyNumberFormat="1" applyFont="1" applyFill="1" applyBorder="1" applyProtection="1"/>
    <xf numFmtId="37" fontId="2" fillId="0" borderId="0" xfId="0" applyNumberFormat="1" applyFont="1" applyFill="1" applyProtection="1"/>
    <xf numFmtId="0" fontId="2" fillId="0" borderId="0" xfId="0" applyFont="1" applyFill="1" applyProtection="1"/>
    <xf numFmtId="0" fontId="3" fillId="33" borderId="0" xfId="0" applyFont="1" applyFill="1" applyAlignment="1" applyProtection="1">
      <alignment horizontal="center"/>
    </xf>
    <xf numFmtId="0" fontId="3" fillId="33" borderId="0" xfId="0" applyFont="1" applyFill="1" applyProtection="1"/>
    <xf numFmtId="37" fontId="3" fillId="33" borderId="0" xfId="0" applyNumberFormat="1" applyFont="1" applyFill="1" applyProtection="1"/>
    <xf numFmtId="0" fontId="0" fillId="33" borderId="0" xfId="0" applyFill="1"/>
    <xf numFmtId="0" fontId="6" fillId="33" borderId="0" xfId="0" applyFont="1" applyFill="1"/>
    <xf numFmtId="37" fontId="0" fillId="0" borderId="0" xfId="0" applyNumberFormat="1" applyFill="1"/>
    <xf numFmtId="37" fontId="3" fillId="0" borderId="0" xfId="1" applyNumberFormat="1" applyFont="1" applyFill="1" applyProtection="1"/>
    <xf numFmtId="37" fontId="6" fillId="0" borderId="0" xfId="0" applyNumberFormat="1" applyFont="1" applyFill="1"/>
  </cellXfs>
  <cellStyles count="6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6"/>
    <cellStyle name="Comma 3" xfId="48"/>
    <cellStyle name="Comma 4" xfId="50"/>
    <cellStyle name="Currency 2" xfId="47"/>
    <cellStyle name="Currency 3" xfId="49"/>
    <cellStyle name="Currency 4" xfId="5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 2 2" xfId="45"/>
    <cellStyle name="Normal 2 3" xfId="55"/>
    <cellStyle name="Normal 3" xfId="52"/>
    <cellStyle name="Normal 3 2" xfId="56"/>
    <cellStyle name="Normal 4" xfId="43"/>
    <cellStyle name="Normal 4 2" xfId="58"/>
    <cellStyle name="Normal 4 3" xfId="59"/>
    <cellStyle name="Normal 4 3 2" xfId="61"/>
    <cellStyle name="Normal 4 4" xfId="60"/>
    <cellStyle name="Normal 4 4 2" xfId="62"/>
    <cellStyle name="Normal 4 5" xfId="57"/>
    <cellStyle name="Normal 5" xfId="54"/>
    <cellStyle name="Note 2" xfId="44"/>
    <cellStyle name="Output" xfId="11" builtinId="21" customBuiltin="1"/>
    <cellStyle name="Percent 2" xfId="5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7"/>
  <sheetViews>
    <sheetView tabSelected="1" topLeftCell="A31" zoomScale="130" zoomScaleNormal="130" zoomScaleSheetLayoutView="130" workbookViewId="0">
      <selection activeCell="L48" sqref="L48"/>
    </sheetView>
  </sheetViews>
  <sheetFormatPr defaultColWidth="8.28515625" defaultRowHeight="12.75" x14ac:dyDescent="0.2"/>
  <cols>
    <col min="1" max="1" width="4.85546875" style="9" customWidth="1"/>
    <col min="2" max="2" width="33.42578125" style="2" bestFit="1" customWidth="1"/>
    <col min="3" max="3" width="14.85546875" style="2" customWidth="1"/>
    <col min="4" max="4" width="11.7109375" style="2" customWidth="1"/>
    <col min="5" max="8" width="11.7109375" style="1" customWidth="1"/>
    <col min="9" max="9" width="12.28515625" style="1" customWidth="1"/>
    <col min="10" max="10" width="2.42578125" style="12" customWidth="1"/>
    <col min="11" max="16384" width="8.28515625" style="12"/>
  </cols>
  <sheetData>
    <row r="1" spans="1:10" x14ac:dyDescent="0.2">
      <c r="A1" s="2" t="s">
        <v>0</v>
      </c>
      <c r="E1" s="2"/>
      <c r="F1" s="2"/>
      <c r="G1" s="2"/>
      <c r="H1" s="2"/>
      <c r="I1" s="11" t="s">
        <v>1</v>
      </c>
      <c r="J1" s="73"/>
    </row>
    <row r="2" spans="1:10" x14ac:dyDescent="0.2">
      <c r="A2" s="2"/>
      <c r="E2" s="2"/>
      <c r="F2" s="2"/>
      <c r="G2" s="2"/>
      <c r="H2" s="2"/>
      <c r="I2" s="11" t="s">
        <v>133</v>
      </c>
      <c r="J2" s="73"/>
    </row>
    <row r="3" spans="1:10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73"/>
    </row>
    <row r="4" spans="1:10" x14ac:dyDescent="0.2">
      <c r="A4" s="13" t="s">
        <v>130</v>
      </c>
      <c r="B4" s="13"/>
      <c r="C4" s="13"/>
      <c r="D4" s="13"/>
      <c r="E4" s="13"/>
      <c r="F4" s="13"/>
      <c r="G4" s="13"/>
      <c r="H4" s="13"/>
      <c r="I4" s="13"/>
      <c r="J4" s="73"/>
    </row>
    <row r="5" spans="1:10" x14ac:dyDescent="0.2">
      <c r="A5" s="13" t="s">
        <v>3</v>
      </c>
      <c r="B5" s="13"/>
      <c r="C5" s="13"/>
      <c r="D5" s="13"/>
      <c r="E5" s="13"/>
      <c r="F5" s="13"/>
      <c r="G5" s="13"/>
      <c r="H5" s="13"/>
      <c r="I5" s="13"/>
      <c r="J5" s="73"/>
    </row>
    <row r="6" spans="1:10" x14ac:dyDescent="0.2">
      <c r="A6" s="12"/>
      <c r="B6" s="12"/>
      <c r="C6" s="12"/>
      <c r="D6" s="12"/>
      <c r="E6" s="12"/>
      <c r="F6" s="12"/>
      <c r="G6" s="12"/>
      <c r="H6" s="12"/>
      <c r="I6" s="12"/>
      <c r="J6" s="73"/>
    </row>
    <row r="7" spans="1:10" x14ac:dyDescent="0.2">
      <c r="A7" s="14"/>
      <c r="B7" s="15"/>
      <c r="C7" s="16" t="s">
        <v>4</v>
      </c>
      <c r="D7" s="17"/>
      <c r="E7" s="18"/>
      <c r="F7" s="16" t="s">
        <v>5</v>
      </c>
      <c r="G7" s="17"/>
      <c r="H7" s="17"/>
      <c r="I7" s="18"/>
      <c r="J7" s="73"/>
    </row>
    <row r="8" spans="1:10" x14ac:dyDescent="0.2">
      <c r="A8" s="19"/>
      <c r="B8" s="20"/>
      <c r="C8" s="19"/>
      <c r="E8" s="20"/>
      <c r="F8" s="19"/>
      <c r="G8" s="2"/>
      <c r="H8" s="2"/>
      <c r="I8" s="20"/>
      <c r="J8" s="73"/>
    </row>
    <row r="9" spans="1:10" x14ac:dyDescent="0.2">
      <c r="A9" s="19"/>
      <c r="B9" s="20"/>
      <c r="C9" s="21" t="s">
        <v>6</v>
      </c>
      <c r="D9" s="9" t="s">
        <v>7</v>
      </c>
      <c r="E9" s="22" t="s">
        <v>8</v>
      </c>
      <c r="F9" s="21" t="s">
        <v>9</v>
      </c>
      <c r="G9" s="9" t="s">
        <v>10</v>
      </c>
      <c r="H9" s="9"/>
      <c r="I9" s="22"/>
      <c r="J9" s="73"/>
    </row>
    <row r="10" spans="1:10" x14ac:dyDescent="0.2">
      <c r="A10" s="19"/>
      <c r="B10" s="20"/>
      <c r="C10" s="21" t="s">
        <v>11</v>
      </c>
      <c r="D10" s="9" t="s">
        <v>11</v>
      </c>
      <c r="E10" s="22" t="s">
        <v>12</v>
      </c>
      <c r="F10" s="21" t="s">
        <v>13</v>
      </c>
      <c r="G10" s="9" t="s">
        <v>14</v>
      </c>
      <c r="H10" s="9" t="s">
        <v>15</v>
      </c>
      <c r="I10" s="22"/>
      <c r="J10" s="73"/>
    </row>
    <row r="11" spans="1:10" x14ac:dyDescent="0.2">
      <c r="A11" s="21" t="s">
        <v>16</v>
      </c>
      <c r="B11" s="20" t="s">
        <v>17</v>
      </c>
      <c r="C11" s="21" t="s">
        <v>18</v>
      </c>
      <c r="D11" s="9" t="s">
        <v>19</v>
      </c>
      <c r="E11" s="22" t="s">
        <v>18</v>
      </c>
      <c r="F11" s="21" t="s">
        <v>20</v>
      </c>
      <c r="G11" s="9" t="s">
        <v>21</v>
      </c>
      <c r="H11" s="9" t="s">
        <v>22</v>
      </c>
      <c r="I11" s="22" t="s">
        <v>23</v>
      </c>
      <c r="J11" s="73"/>
    </row>
    <row r="12" spans="1:10" x14ac:dyDescent="0.2">
      <c r="A12" s="23" t="s">
        <v>24</v>
      </c>
      <c r="B12" s="24"/>
      <c r="C12" s="23" t="s">
        <v>25</v>
      </c>
      <c r="D12" s="25" t="s">
        <v>26</v>
      </c>
      <c r="E12" s="26" t="s">
        <v>27</v>
      </c>
      <c r="F12" s="23" t="s">
        <v>28</v>
      </c>
      <c r="G12" s="25" t="s">
        <v>29</v>
      </c>
      <c r="H12" s="25" t="s">
        <v>30</v>
      </c>
      <c r="I12" s="26" t="s">
        <v>31</v>
      </c>
      <c r="J12" s="73"/>
    </row>
    <row r="13" spans="1:10" x14ac:dyDescent="0.2">
      <c r="A13" s="21"/>
      <c r="B13" s="20"/>
      <c r="C13" s="19"/>
      <c r="E13" s="20"/>
      <c r="F13" s="19"/>
      <c r="G13" s="2"/>
      <c r="H13" s="2"/>
      <c r="I13" s="20"/>
      <c r="J13" s="73"/>
    </row>
    <row r="14" spans="1:10" x14ac:dyDescent="0.2">
      <c r="A14" s="21">
        <v>100</v>
      </c>
      <c r="B14" s="20" t="s">
        <v>32</v>
      </c>
      <c r="C14" s="27">
        <f>C159</f>
        <v>9834</v>
      </c>
      <c r="D14" s="28">
        <f>C14/C20</f>
        <v>5.8057431634629009E-2</v>
      </c>
      <c r="E14" s="29">
        <f>D159</f>
        <v>9917</v>
      </c>
      <c r="F14" s="27">
        <f t="shared" ref="E14:I18" si="0">E159</f>
        <v>21582329</v>
      </c>
      <c r="G14" s="1">
        <f t="shared" si="0"/>
        <v>258</v>
      </c>
      <c r="H14" s="1">
        <f t="shared" si="0"/>
        <v>702135</v>
      </c>
      <c r="I14" s="29">
        <f t="shared" si="0"/>
        <v>22284723</v>
      </c>
      <c r="J14" s="73"/>
    </row>
    <row r="15" spans="1:10" x14ac:dyDescent="0.2">
      <c r="A15" s="21">
        <v>200</v>
      </c>
      <c r="B15" s="20" t="s">
        <v>33</v>
      </c>
      <c r="C15" s="27">
        <f>C160</f>
        <v>14360</v>
      </c>
      <c r="D15" s="28">
        <f>C15/$C$20</f>
        <v>8.4777783025551404E-2</v>
      </c>
      <c r="E15" s="29">
        <f t="shared" si="0"/>
        <v>14534</v>
      </c>
      <c r="F15" s="27">
        <f t="shared" si="0"/>
        <v>29975635</v>
      </c>
      <c r="G15" s="1">
        <f t="shared" si="0"/>
        <v>933322</v>
      </c>
      <c r="H15" s="1">
        <f t="shared" si="0"/>
        <v>1840066</v>
      </c>
      <c r="I15" s="29">
        <f t="shared" si="0"/>
        <v>32749023</v>
      </c>
      <c r="J15" s="73"/>
    </row>
    <row r="16" spans="1:10" x14ac:dyDescent="0.2">
      <c r="A16" s="21">
        <v>300</v>
      </c>
      <c r="B16" s="20" t="s">
        <v>34</v>
      </c>
      <c r="C16" s="27">
        <f>C161</f>
        <v>37791</v>
      </c>
      <c r="D16" s="28">
        <f>C16/$C$20</f>
        <v>0.22310843999433241</v>
      </c>
      <c r="E16" s="29">
        <f t="shared" si="0"/>
        <v>38479</v>
      </c>
      <c r="F16" s="27">
        <f t="shared" si="0"/>
        <v>70920524</v>
      </c>
      <c r="G16" s="1">
        <f t="shared" si="0"/>
        <v>12532348</v>
      </c>
      <c r="H16" s="1">
        <f t="shared" si="0"/>
        <v>12291774</v>
      </c>
      <c r="I16" s="29">
        <f t="shared" si="0"/>
        <v>95744645</v>
      </c>
      <c r="J16" s="73"/>
    </row>
    <row r="17" spans="1:10" x14ac:dyDescent="0.2">
      <c r="A17" s="21">
        <v>400</v>
      </c>
      <c r="B17" s="20" t="s">
        <v>35</v>
      </c>
      <c r="C17" s="27">
        <f>C162</f>
        <v>31052</v>
      </c>
      <c r="D17" s="28">
        <f>C17/$C$20</f>
        <v>0.18332310017475087</v>
      </c>
      <c r="E17" s="29">
        <f t="shared" si="0"/>
        <v>31614</v>
      </c>
      <c r="F17" s="27">
        <f t="shared" si="0"/>
        <v>58459298</v>
      </c>
      <c r="G17" s="1">
        <f t="shared" si="0"/>
        <v>4402943</v>
      </c>
      <c r="H17" s="1">
        <f t="shared" si="0"/>
        <v>7818266</v>
      </c>
      <c r="I17" s="29">
        <f t="shared" si="0"/>
        <v>70680507</v>
      </c>
      <c r="J17" s="73"/>
    </row>
    <row r="18" spans="1:10" x14ac:dyDescent="0.2">
      <c r="A18" s="21">
        <v>500</v>
      </c>
      <c r="B18" s="20" t="s">
        <v>36</v>
      </c>
      <c r="C18" s="27">
        <f>C163</f>
        <v>6698</v>
      </c>
      <c r="D18" s="28">
        <f>C18/$C$20</f>
        <v>3.9543286260803855E-2</v>
      </c>
      <c r="E18" s="29">
        <f t="shared" si="0"/>
        <v>6875</v>
      </c>
      <c r="F18" s="27">
        <f t="shared" si="0"/>
        <v>12152807</v>
      </c>
      <c r="G18" s="1">
        <f t="shared" si="0"/>
        <v>898794</v>
      </c>
      <c r="H18" s="1">
        <f t="shared" si="0"/>
        <v>1966760</v>
      </c>
      <c r="I18" s="29">
        <f t="shared" si="0"/>
        <v>15018361</v>
      </c>
      <c r="J18" s="73"/>
    </row>
    <row r="19" spans="1:10" x14ac:dyDescent="0.2">
      <c r="A19" s="21">
        <v>600</v>
      </c>
      <c r="B19" s="20" t="s">
        <v>37</v>
      </c>
      <c r="C19" s="27">
        <f>C238</f>
        <v>69649</v>
      </c>
      <c r="D19" s="28">
        <f>C19/$C$20</f>
        <v>0.41118995890993248</v>
      </c>
      <c r="E19" s="29">
        <f>D238</f>
        <v>72064</v>
      </c>
      <c r="F19" s="27">
        <f>F238</f>
        <v>129684389</v>
      </c>
      <c r="G19" s="1">
        <f>G238</f>
        <v>12637799</v>
      </c>
      <c r="H19" s="1">
        <f>H238</f>
        <v>34131432</v>
      </c>
      <c r="I19" s="29">
        <f>SUM(F19:H19)</f>
        <v>176453620</v>
      </c>
      <c r="J19" s="73"/>
    </row>
    <row r="20" spans="1:10" x14ac:dyDescent="0.2">
      <c r="A20" s="23">
        <v>700</v>
      </c>
      <c r="B20" s="24" t="s">
        <v>38</v>
      </c>
      <c r="C20" s="30">
        <f t="shared" ref="C20:I20" si="1">SUM(C14:C19)</f>
        <v>169384</v>
      </c>
      <c r="D20" s="31">
        <f>SUM(D14:D19)</f>
        <v>1</v>
      </c>
      <c r="E20" s="32">
        <f t="shared" si="1"/>
        <v>173483</v>
      </c>
      <c r="F20" s="30">
        <f t="shared" si="1"/>
        <v>322774982</v>
      </c>
      <c r="G20" s="33">
        <f t="shared" si="1"/>
        <v>31405464</v>
      </c>
      <c r="H20" s="33">
        <f t="shared" si="1"/>
        <v>58750433</v>
      </c>
      <c r="I20" s="32">
        <f t="shared" si="1"/>
        <v>412930879</v>
      </c>
      <c r="J20" s="73"/>
    </row>
    <row r="21" spans="1:10" x14ac:dyDescent="0.2">
      <c r="E21" s="2"/>
      <c r="J21" s="73"/>
    </row>
    <row r="22" spans="1:10" x14ac:dyDescent="0.2">
      <c r="B22" s="2" t="s">
        <v>39</v>
      </c>
      <c r="E22" s="2"/>
      <c r="J22" s="73"/>
    </row>
    <row r="23" spans="1:10" x14ac:dyDescent="0.2">
      <c r="E23" s="2"/>
      <c r="J23" s="73"/>
    </row>
    <row r="24" spans="1:10" x14ac:dyDescent="0.2">
      <c r="A24" s="12"/>
      <c r="B24" s="12" t="s">
        <v>40</v>
      </c>
      <c r="C24" s="12"/>
      <c r="D24" s="12"/>
      <c r="E24" s="12"/>
      <c r="F24" s="12"/>
      <c r="G24" s="12"/>
      <c r="H24" s="12"/>
      <c r="I24" s="12"/>
      <c r="J24" s="73"/>
    </row>
    <row r="25" spans="1:10" x14ac:dyDescent="0.2">
      <c r="A25" s="12"/>
      <c r="B25" s="12"/>
      <c r="C25" s="12"/>
      <c r="D25" s="12"/>
      <c r="E25" s="12"/>
      <c r="F25" s="12"/>
      <c r="G25" s="12"/>
      <c r="H25" s="12"/>
      <c r="I25" s="12"/>
      <c r="J25" s="73"/>
    </row>
    <row r="26" spans="1:10" x14ac:dyDescent="0.2">
      <c r="A26" s="34" t="s">
        <v>41</v>
      </c>
      <c r="B26" s="34"/>
      <c r="C26" s="34"/>
      <c r="D26" s="34"/>
      <c r="E26" s="34"/>
      <c r="F26" s="34"/>
      <c r="G26" s="34"/>
      <c r="H26" s="2"/>
      <c r="I26" s="2"/>
      <c r="J26" s="73"/>
    </row>
    <row r="27" spans="1:10" x14ac:dyDescent="0.2">
      <c r="A27" s="34" t="s">
        <v>42</v>
      </c>
      <c r="B27" s="34"/>
      <c r="C27" s="34"/>
      <c r="D27" s="34"/>
      <c r="E27" s="34"/>
      <c r="F27" s="34"/>
      <c r="G27" s="34"/>
      <c r="H27" s="2"/>
      <c r="I27" s="2"/>
      <c r="J27" s="73"/>
    </row>
    <row r="28" spans="1:10" x14ac:dyDescent="0.2">
      <c r="A28" s="70"/>
      <c r="B28" s="71"/>
      <c r="C28" s="71"/>
      <c r="D28" s="71"/>
      <c r="E28" s="72"/>
      <c r="F28" s="72"/>
      <c r="G28" s="72"/>
      <c r="H28" s="72"/>
      <c r="I28" s="72"/>
      <c r="J28" s="73"/>
    </row>
    <row r="29" spans="1:10" x14ac:dyDescent="0.2">
      <c r="A29" s="2" t="s">
        <v>43</v>
      </c>
      <c r="E29" s="2"/>
      <c r="F29" s="2"/>
      <c r="G29" s="2"/>
      <c r="H29" s="2"/>
      <c r="I29" s="11" t="s">
        <v>44</v>
      </c>
      <c r="J29" s="73"/>
    </row>
    <row r="30" spans="1:10" x14ac:dyDescent="0.2">
      <c r="A30" s="2"/>
      <c r="E30" s="2"/>
      <c r="F30" s="2"/>
      <c r="G30" s="2"/>
      <c r="H30" s="2"/>
      <c r="I30" s="11" t="str">
        <f>+I2</f>
        <v>Year 2015</v>
      </c>
      <c r="J30" s="73"/>
    </row>
    <row r="31" spans="1:10" x14ac:dyDescent="0.2">
      <c r="A31" s="13" t="s">
        <v>2</v>
      </c>
      <c r="B31" s="13"/>
      <c r="C31" s="13"/>
      <c r="D31" s="13"/>
      <c r="E31" s="13"/>
      <c r="F31" s="13"/>
      <c r="G31" s="13"/>
      <c r="H31" s="13"/>
      <c r="I31" s="13"/>
      <c r="J31" s="73"/>
    </row>
    <row r="32" spans="1:10" x14ac:dyDescent="0.2">
      <c r="A32" s="13" t="s">
        <v>130</v>
      </c>
      <c r="B32" s="13"/>
      <c r="C32" s="13"/>
      <c r="D32" s="13"/>
      <c r="E32" s="13"/>
      <c r="F32" s="13"/>
      <c r="G32" s="13"/>
      <c r="H32" s="13"/>
      <c r="I32" s="13"/>
      <c r="J32" s="73"/>
    </row>
    <row r="33" spans="1:10" x14ac:dyDescent="0.2">
      <c r="A33" s="13" t="s">
        <v>3</v>
      </c>
      <c r="B33" s="13"/>
      <c r="C33" s="13"/>
      <c r="D33" s="13"/>
      <c r="E33" s="13"/>
      <c r="F33" s="13"/>
      <c r="G33" s="13"/>
      <c r="H33" s="13"/>
      <c r="I33" s="13"/>
      <c r="J33" s="73"/>
    </row>
    <row r="34" spans="1:10" x14ac:dyDescent="0.2">
      <c r="A34" s="12"/>
      <c r="B34" s="12"/>
      <c r="C34" s="12"/>
      <c r="D34" s="12"/>
      <c r="E34" s="12"/>
      <c r="F34" s="12"/>
      <c r="G34" s="12"/>
      <c r="H34" s="12"/>
      <c r="I34" s="12"/>
      <c r="J34" s="73"/>
    </row>
    <row r="35" spans="1:10" x14ac:dyDescent="0.2">
      <c r="A35" s="35"/>
      <c r="B35" s="16" t="s">
        <v>45</v>
      </c>
      <c r="C35" s="17"/>
      <c r="D35" s="17"/>
      <c r="E35" s="17"/>
      <c r="F35" s="17"/>
      <c r="G35" s="17"/>
      <c r="H35" s="17"/>
      <c r="I35" s="18"/>
      <c r="J35" s="73"/>
    </row>
    <row r="36" spans="1:10" x14ac:dyDescent="0.2">
      <c r="A36" s="36"/>
      <c r="B36" s="37"/>
      <c r="C36" s="13"/>
      <c r="D36" s="13"/>
      <c r="E36" s="13"/>
      <c r="F36" s="13"/>
      <c r="G36" s="13"/>
      <c r="H36" s="13"/>
      <c r="I36" s="38"/>
      <c r="J36" s="73"/>
    </row>
    <row r="37" spans="1:10" x14ac:dyDescent="0.2">
      <c r="A37" s="36"/>
      <c r="B37" s="19"/>
      <c r="C37" s="9" t="s">
        <v>46</v>
      </c>
      <c r="D37" s="9" t="s">
        <v>47</v>
      </c>
      <c r="E37" s="2"/>
      <c r="F37" s="9" t="s">
        <v>46</v>
      </c>
      <c r="G37" s="2"/>
      <c r="H37" s="2"/>
      <c r="I37" s="20"/>
      <c r="J37" s="73"/>
    </row>
    <row r="38" spans="1:10" x14ac:dyDescent="0.2">
      <c r="A38" s="36"/>
      <c r="B38" s="21" t="s">
        <v>9</v>
      </c>
      <c r="C38" s="9" t="s">
        <v>48</v>
      </c>
      <c r="D38" s="9" t="s">
        <v>9</v>
      </c>
      <c r="E38" s="9" t="s">
        <v>10</v>
      </c>
      <c r="F38" s="9" t="s">
        <v>48</v>
      </c>
      <c r="G38" s="9" t="s">
        <v>47</v>
      </c>
      <c r="H38" s="9" t="s">
        <v>15</v>
      </c>
      <c r="I38" s="22" t="s">
        <v>49</v>
      </c>
      <c r="J38" s="73"/>
    </row>
    <row r="39" spans="1:10" x14ac:dyDescent="0.2">
      <c r="A39" s="39" t="s">
        <v>16</v>
      </c>
      <c r="B39" s="21" t="s">
        <v>13</v>
      </c>
      <c r="C39" s="9" t="s">
        <v>50</v>
      </c>
      <c r="D39" s="9" t="s">
        <v>13</v>
      </c>
      <c r="E39" s="9" t="s">
        <v>14</v>
      </c>
      <c r="F39" s="9" t="s">
        <v>50</v>
      </c>
      <c r="G39" s="9" t="s">
        <v>10</v>
      </c>
      <c r="H39" s="9" t="s">
        <v>51</v>
      </c>
      <c r="I39" s="22" t="s">
        <v>52</v>
      </c>
      <c r="J39" s="73"/>
    </row>
    <row r="40" spans="1:10" x14ac:dyDescent="0.2">
      <c r="A40" s="39" t="s">
        <v>24</v>
      </c>
      <c r="B40" s="21" t="s">
        <v>20</v>
      </c>
      <c r="C40" s="9" t="s">
        <v>45</v>
      </c>
      <c r="D40" s="9" t="s">
        <v>53</v>
      </c>
      <c r="E40" s="9" t="s">
        <v>21</v>
      </c>
      <c r="F40" s="9" t="s">
        <v>45</v>
      </c>
      <c r="G40" s="9" t="s">
        <v>53</v>
      </c>
      <c r="H40" s="9" t="s">
        <v>54</v>
      </c>
      <c r="I40" s="22" t="s">
        <v>55</v>
      </c>
      <c r="J40" s="73"/>
    </row>
    <row r="41" spans="1:10" x14ac:dyDescent="0.2">
      <c r="A41" s="39"/>
      <c r="B41" s="21" t="s">
        <v>56</v>
      </c>
      <c r="C41" s="9"/>
      <c r="D41" s="9"/>
      <c r="E41" s="9" t="s">
        <v>56</v>
      </c>
      <c r="F41" s="9"/>
      <c r="G41" s="9"/>
      <c r="H41" s="9" t="s">
        <v>56</v>
      </c>
      <c r="I41" s="22" t="s">
        <v>56</v>
      </c>
      <c r="J41" s="73"/>
    </row>
    <row r="42" spans="1:10" x14ac:dyDescent="0.2">
      <c r="A42" s="40"/>
      <c r="B42" s="25" t="s">
        <v>57</v>
      </c>
      <c r="C42" s="25" t="s">
        <v>58</v>
      </c>
      <c r="D42" s="25" t="s">
        <v>59</v>
      </c>
      <c r="E42" s="25" t="s">
        <v>60</v>
      </c>
      <c r="F42" s="25" t="s">
        <v>61</v>
      </c>
      <c r="G42" s="25" t="s">
        <v>62</v>
      </c>
      <c r="H42" s="25" t="s">
        <v>63</v>
      </c>
      <c r="I42" s="26" t="s">
        <v>64</v>
      </c>
      <c r="J42" s="73"/>
    </row>
    <row r="43" spans="1:10" x14ac:dyDescent="0.2">
      <c r="A43" s="39"/>
      <c r="B43" s="19"/>
      <c r="E43" s="2"/>
      <c r="F43" s="2"/>
      <c r="G43" s="2"/>
      <c r="H43" s="2"/>
      <c r="I43" s="20"/>
      <c r="J43" s="73"/>
    </row>
    <row r="44" spans="1:10" x14ac:dyDescent="0.2">
      <c r="A44" s="39">
        <v>100</v>
      </c>
      <c r="B44" s="41">
        <f>+C349</f>
        <v>1331734</v>
      </c>
      <c r="C44" s="28">
        <f>B44/I44</f>
        <v>0.97319169055676658</v>
      </c>
      <c r="D44" s="42">
        <f t="shared" ref="D44:D50" si="2">+B44*1000/F14</f>
        <v>61.70483268974354</v>
      </c>
      <c r="E44" s="43">
        <f>+D349</f>
        <v>12</v>
      </c>
      <c r="F44" s="28">
        <f t="shared" ref="F44:F49" si="3">E44/I44</f>
        <v>8.7692439230966533E-6</v>
      </c>
      <c r="G44" s="42">
        <v>0</v>
      </c>
      <c r="H44" s="43">
        <f>+E349</f>
        <v>36673</v>
      </c>
      <c r="I44" s="44">
        <f>B44+E44+H44</f>
        <v>1368419</v>
      </c>
      <c r="J44" s="73"/>
    </row>
    <row r="45" spans="1:10" x14ac:dyDescent="0.2">
      <c r="A45" s="39">
        <v>200</v>
      </c>
      <c r="B45" s="45">
        <f>+C350</f>
        <v>1176342</v>
      </c>
      <c r="C45" s="28">
        <f t="shared" ref="C45:C50" si="4">B45/I45</f>
        <v>0.9193468595379124</v>
      </c>
      <c r="D45" s="46">
        <f t="shared" si="2"/>
        <v>39.243272077472255</v>
      </c>
      <c r="E45" s="3">
        <f>+D350</f>
        <v>38657</v>
      </c>
      <c r="F45" s="28">
        <f t="shared" si="3"/>
        <v>3.0211614946297149E-2</v>
      </c>
      <c r="G45" s="46">
        <f t="shared" ref="G45:G50" si="5">+E45*1000/G15</f>
        <v>41.418717227280617</v>
      </c>
      <c r="H45" s="3">
        <f>+E350</f>
        <v>64542</v>
      </c>
      <c r="I45" s="29">
        <f>B45+E45+H45</f>
        <v>1279541</v>
      </c>
      <c r="J45" s="73"/>
    </row>
    <row r="46" spans="1:10" x14ac:dyDescent="0.2">
      <c r="A46" s="39">
        <v>300</v>
      </c>
      <c r="B46" s="45">
        <f>+C351</f>
        <v>2162277</v>
      </c>
      <c r="C46" s="28">
        <f t="shared" si="4"/>
        <v>0.69946269255403803</v>
      </c>
      <c r="D46" s="46">
        <f t="shared" si="2"/>
        <v>30.48873412159222</v>
      </c>
      <c r="E46" s="3">
        <f>+D351</f>
        <v>557473</v>
      </c>
      <c r="F46" s="28">
        <f t="shared" si="3"/>
        <v>0.18033377111543861</v>
      </c>
      <c r="G46" s="46">
        <f t="shared" si="5"/>
        <v>44.482725822806707</v>
      </c>
      <c r="H46" s="3">
        <f>+E351</f>
        <v>371590</v>
      </c>
      <c r="I46" s="29">
        <f t="shared" ref="I46" si="6">B46+E46+H46</f>
        <v>3091340</v>
      </c>
      <c r="J46" s="73"/>
    </row>
    <row r="47" spans="1:10" x14ac:dyDescent="0.2">
      <c r="A47" s="39">
        <v>400</v>
      </c>
      <c r="B47" s="45">
        <f>+C352</f>
        <v>1800533</v>
      </c>
      <c r="C47" s="28">
        <f t="shared" si="4"/>
        <v>0.8023468828915864</v>
      </c>
      <c r="D47" s="46">
        <f t="shared" si="2"/>
        <v>30.799771150177001</v>
      </c>
      <c r="E47" s="3">
        <f>+D352</f>
        <v>197840</v>
      </c>
      <c r="F47" s="28">
        <f t="shared" si="3"/>
        <v>8.8160732022835156E-2</v>
      </c>
      <c r="G47" s="46">
        <f t="shared" si="5"/>
        <v>44.933581924635412</v>
      </c>
      <c r="H47" s="3">
        <f>+E352</f>
        <v>245710</v>
      </c>
      <c r="I47" s="29">
        <f>B47+E47+H47</f>
        <v>2244083</v>
      </c>
      <c r="J47" s="73"/>
    </row>
    <row r="48" spans="1:10" x14ac:dyDescent="0.2">
      <c r="A48" s="39">
        <v>500</v>
      </c>
      <c r="B48" s="45">
        <f>+C353</f>
        <v>447309</v>
      </c>
      <c r="C48" s="28">
        <f t="shared" si="4"/>
        <v>0.78155784250345084</v>
      </c>
      <c r="D48" s="46">
        <f t="shared" si="2"/>
        <v>36.807052066242804</v>
      </c>
      <c r="E48" s="3">
        <f>+D353</f>
        <v>41980</v>
      </c>
      <c r="F48" s="28">
        <f t="shared" si="3"/>
        <v>7.3349291492670318E-2</v>
      </c>
      <c r="G48" s="46">
        <f t="shared" si="5"/>
        <v>46.707031867146419</v>
      </c>
      <c r="H48" s="3">
        <f>+E353</f>
        <v>83041</v>
      </c>
      <c r="I48" s="29">
        <f>B48+E48+H48</f>
        <v>572330</v>
      </c>
      <c r="J48" s="73"/>
    </row>
    <row r="49" spans="1:10" x14ac:dyDescent="0.2">
      <c r="A49" s="39">
        <v>600</v>
      </c>
      <c r="B49" s="45">
        <f>+C430</f>
        <v>4083230</v>
      </c>
      <c r="C49" s="28">
        <f t="shared" si="4"/>
        <v>0.67311288850380357</v>
      </c>
      <c r="D49" s="46">
        <f t="shared" si="2"/>
        <v>31.485902285432367</v>
      </c>
      <c r="E49" s="1">
        <f>+D430</f>
        <v>494302</v>
      </c>
      <c r="F49" s="28">
        <f t="shared" si="3"/>
        <v>8.1484767454492429E-2</v>
      </c>
      <c r="G49" s="46">
        <f t="shared" si="5"/>
        <v>39.112981619663358</v>
      </c>
      <c r="H49" s="1">
        <f>+E430</f>
        <v>1488657</v>
      </c>
      <c r="I49" s="29">
        <f>B49+E49+H49</f>
        <v>6066189</v>
      </c>
      <c r="J49" s="73"/>
    </row>
    <row r="50" spans="1:10" x14ac:dyDescent="0.2">
      <c r="A50" s="40">
        <v>700</v>
      </c>
      <c r="B50" s="47">
        <f>SUM(B44:B49)</f>
        <v>11001425</v>
      </c>
      <c r="C50" s="31">
        <f t="shared" si="4"/>
        <v>0.75239356685607661</v>
      </c>
      <c r="D50" s="48">
        <f t="shared" si="2"/>
        <v>34.083883861853955</v>
      </c>
      <c r="E50" s="33">
        <f>SUM(E44:E49)</f>
        <v>1330264</v>
      </c>
      <c r="F50" s="31">
        <f>E50/I50</f>
        <v>9.0977493899220496E-2</v>
      </c>
      <c r="G50" s="48">
        <f t="shared" si="5"/>
        <v>42.357724757704581</v>
      </c>
      <c r="H50" s="33">
        <f>SUM(H44:H49)</f>
        <v>2290213</v>
      </c>
      <c r="I50" s="32">
        <f>B50+E50+H50</f>
        <v>14621902</v>
      </c>
      <c r="J50" s="73"/>
    </row>
    <row r="51" spans="1:10" x14ac:dyDescent="0.2">
      <c r="A51" s="12"/>
      <c r="B51" s="12"/>
      <c r="C51" s="12"/>
      <c r="D51" s="12"/>
      <c r="E51" s="12"/>
      <c r="F51" s="12"/>
      <c r="G51" s="12"/>
      <c r="H51" s="12"/>
      <c r="I51" s="12"/>
      <c r="J51" s="73"/>
    </row>
    <row r="52" spans="1:10" x14ac:dyDescent="0.2">
      <c r="A52" s="12"/>
      <c r="B52" s="12" t="s">
        <v>39</v>
      </c>
      <c r="C52" s="12"/>
      <c r="D52" s="12"/>
      <c r="E52" s="12"/>
      <c r="F52" s="12"/>
      <c r="G52" s="12"/>
      <c r="H52" s="12"/>
      <c r="I52" s="12"/>
      <c r="J52" s="73"/>
    </row>
    <row r="53" spans="1:10" x14ac:dyDescent="0.2">
      <c r="A53" s="12"/>
      <c r="B53" s="12"/>
      <c r="C53" s="12"/>
      <c r="D53" s="12"/>
      <c r="E53" s="12"/>
      <c r="F53" s="12"/>
      <c r="G53" s="12"/>
      <c r="H53" s="12"/>
      <c r="I53" s="12"/>
      <c r="J53" s="73"/>
    </row>
    <row r="54" spans="1:10" x14ac:dyDescent="0.2">
      <c r="A54" s="12"/>
      <c r="B54" s="12" t="s">
        <v>40</v>
      </c>
      <c r="C54" s="12"/>
      <c r="D54" s="12"/>
      <c r="E54" s="12"/>
      <c r="F54" s="12"/>
      <c r="G54" s="12"/>
      <c r="H54" s="12"/>
      <c r="I54" s="12"/>
      <c r="J54" s="73"/>
    </row>
    <row r="55" spans="1:10" x14ac:dyDescent="0.2">
      <c r="A55" s="12"/>
      <c r="B55" s="12"/>
      <c r="C55" s="12"/>
      <c r="D55" s="12"/>
      <c r="E55" s="12"/>
      <c r="F55" s="12"/>
      <c r="G55" s="12"/>
      <c r="H55" s="12"/>
      <c r="I55" s="12"/>
      <c r="J55" s="73"/>
    </row>
    <row r="56" spans="1:10" x14ac:dyDescent="0.2">
      <c r="A56" s="34" t="s">
        <v>41</v>
      </c>
      <c r="E56" s="2"/>
      <c r="F56" s="2"/>
      <c r="G56" s="2"/>
      <c r="H56" s="2"/>
      <c r="I56" s="2"/>
      <c r="J56" s="73"/>
    </row>
    <row r="57" spans="1:10" x14ac:dyDescent="0.2">
      <c r="A57" s="34" t="s">
        <v>42</v>
      </c>
      <c r="E57" s="2"/>
      <c r="F57" s="2"/>
      <c r="G57" s="2"/>
      <c r="H57" s="2"/>
      <c r="I57" s="2"/>
      <c r="J57" s="73"/>
    </row>
    <row r="58" spans="1:10" x14ac:dyDescent="0.2">
      <c r="A58" s="73"/>
      <c r="B58" s="73"/>
      <c r="C58" s="73"/>
      <c r="D58" s="73"/>
      <c r="E58" s="73"/>
      <c r="F58" s="73"/>
      <c r="G58" s="73"/>
      <c r="H58" s="73"/>
      <c r="I58" s="73"/>
      <c r="J58" s="73"/>
    </row>
    <row r="59" spans="1:10" x14ac:dyDescent="0.2">
      <c r="A59" s="49" t="s">
        <v>65</v>
      </c>
      <c r="J59" s="73"/>
    </row>
    <row r="60" spans="1:10" x14ac:dyDescent="0.2">
      <c r="A60" s="12"/>
      <c r="B60" s="12"/>
      <c r="C60" s="12"/>
      <c r="D60" s="12"/>
      <c r="E60" s="12"/>
      <c r="F60" s="12" t="s">
        <v>134</v>
      </c>
      <c r="G60" s="12"/>
      <c r="H60" s="12"/>
      <c r="I60" s="12"/>
      <c r="J60" s="73"/>
    </row>
    <row r="61" spans="1:10" x14ac:dyDescent="0.2">
      <c r="A61" s="13" t="s">
        <v>2</v>
      </c>
      <c r="B61" s="13"/>
      <c r="C61" s="13"/>
      <c r="D61" s="13"/>
      <c r="E61" s="13"/>
      <c r="F61" s="13"/>
      <c r="G61" s="13"/>
      <c r="H61" s="13"/>
      <c r="I61" s="2"/>
      <c r="J61" s="73"/>
    </row>
    <row r="62" spans="1:10" x14ac:dyDescent="0.2">
      <c r="A62" s="13" t="s">
        <v>130</v>
      </c>
      <c r="B62" s="13"/>
      <c r="C62" s="13"/>
      <c r="D62" s="13"/>
      <c r="E62" s="13"/>
      <c r="F62" s="13"/>
      <c r="G62" s="13"/>
      <c r="H62" s="13"/>
      <c r="I62" s="2"/>
      <c r="J62" s="73"/>
    </row>
    <row r="63" spans="1:10" x14ac:dyDescent="0.2">
      <c r="A63" s="13" t="s">
        <v>3</v>
      </c>
      <c r="B63" s="13"/>
      <c r="C63" s="13"/>
      <c r="D63" s="13"/>
      <c r="E63" s="13"/>
      <c r="F63" s="13"/>
      <c r="G63" s="13"/>
      <c r="H63" s="13"/>
      <c r="I63" s="2"/>
      <c r="J63" s="73"/>
    </row>
    <row r="64" spans="1:10" x14ac:dyDescent="0.2">
      <c r="J64" s="73"/>
    </row>
    <row r="65" spans="1:10" x14ac:dyDescent="0.2">
      <c r="E65" s="50" t="s">
        <v>66</v>
      </c>
      <c r="F65" s="51"/>
      <c r="G65" s="51"/>
      <c r="H65" s="51"/>
      <c r="J65" s="73"/>
    </row>
    <row r="66" spans="1:10" x14ac:dyDescent="0.2">
      <c r="J66" s="73"/>
    </row>
    <row r="67" spans="1:10" x14ac:dyDescent="0.2">
      <c r="C67" s="9"/>
      <c r="D67" s="9" t="s">
        <v>67</v>
      </c>
      <c r="E67" s="52" t="s">
        <v>68</v>
      </c>
      <c r="F67" s="52" t="s">
        <v>10</v>
      </c>
      <c r="G67" s="52" t="s">
        <v>69</v>
      </c>
      <c r="H67" s="52" t="s">
        <v>50</v>
      </c>
      <c r="I67" s="52"/>
      <c r="J67" s="73"/>
    </row>
    <row r="68" spans="1:10" x14ac:dyDescent="0.2">
      <c r="C68" s="9" t="s">
        <v>67</v>
      </c>
      <c r="D68" s="9" t="s">
        <v>70</v>
      </c>
      <c r="E68" s="52" t="s">
        <v>71</v>
      </c>
      <c r="F68" s="52" t="s">
        <v>72</v>
      </c>
      <c r="G68" s="52" t="s">
        <v>73</v>
      </c>
      <c r="H68" s="52" t="s">
        <v>74</v>
      </c>
      <c r="I68" s="52"/>
      <c r="J68" s="73"/>
    </row>
    <row r="69" spans="1:10" x14ac:dyDescent="0.2">
      <c r="A69" s="9" t="s">
        <v>16</v>
      </c>
      <c r="B69" s="2" t="s">
        <v>17</v>
      </c>
      <c r="C69" s="9" t="s">
        <v>70</v>
      </c>
      <c r="D69" s="9" t="s">
        <v>75</v>
      </c>
      <c r="E69" s="52" t="s">
        <v>76</v>
      </c>
      <c r="F69" s="52" t="s">
        <v>77</v>
      </c>
      <c r="G69" s="52" t="s">
        <v>78</v>
      </c>
      <c r="H69" s="52" t="s">
        <v>79</v>
      </c>
      <c r="I69" s="52"/>
      <c r="J69" s="73"/>
    </row>
    <row r="70" spans="1:10" x14ac:dyDescent="0.2">
      <c r="A70" s="9" t="s">
        <v>24</v>
      </c>
      <c r="C70" s="9" t="s">
        <v>80</v>
      </c>
      <c r="D70" s="9" t="s">
        <v>81</v>
      </c>
      <c r="E70" s="52" t="s">
        <v>82</v>
      </c>
      <c r="F70" s="52" t="s">
        <v>83</v>
      </c>
      <c r="G70" s="52" t="s">
        <v>84</v>
      </c>
      <c r="H70" s="52" t="s">
        <v>85</v>
      </c>
      <c r="I70" s="52"/>
      <c r="J70" s="73"/>
    </row>
    <row r="71" spans="1:10" x14ac:dyDescent="0.2">
      <c r="A71" s="49" t="s">
        <v>86</v>
      </c>
      <c r="C71" s="1"/>
      <c r="D71" s="1"/>
      <c r="J71" s="73"/>
    </row>
    <row r="72" spans="1:10" x14ac:dyDescent="0.2">
      <c r="C72" s="1"/>
      <c r="D72" s="1"/>
      <c r="J72" s="73"/>
    </row>
    <row r="73" spans="1:10" x14ac:dyDescent="0.2">
      <c r="A73" s="9">
        <v>100</v>
      </c>
      <c r="B73" s="2" t="s">
        <v>32</v>
      </c>
      <c r="C73" s="53">
        <v>1800</v>
      </c>
      <c r="D73" s="53">
        <v>1816</v>
      </c>
      <c r="E73" s="53">
        <v>4195099</v>
      </c>
      <c r="F73" s="53">
        <v>0</v>
      </c>
      <c r="G73" s="53">
        <v>15519</v>
      </c>
      <c r="H73" s="54">
        <v>4210618</v>
      </c>
      <c r="J73" s="73"/>
    </row>
    <row r="74" spans="1:10" x14ac:dyDescent="0.2">
      <c r="A74" s="9">
        <v>200</v>
      </c>
      <c r="B74" s="2" t="s">
        <v>33</v>
      </c>
      <c r="C74" s="53">
        <v>4407</v>
      </c>
      <c r="D74" s="53">
        <v>4449</v>
      </c>
      <c r="E74" s="53">
        <v>9834521</v>
      </c>
      <c r="F74" s="53">
        <v>324385</v>
      </c>
      <c r="G74" s="53">
        <v>328696</v>
      </c>
      <c r="H74" s="54">
        <v>10487602</v>
      </c>
      <c r="J74" s="73"/>
    </row>
    <row r="75" spans="1:10" x14ac:dyDescent="0.2">
      <c r="A75" s="9">
        <v>300</v>
      </c>
      <c r="B75" s="2" t="s">
        <v>34</v>
      </c>
      <c r="C75" s="53">
        <v>10271</v>
      </c>
      <c r="D75" s="53">
        <v>10563</v>
      </c>
      <c r="E75" s="53">
        <v>18843193</v>
      </c>
      <c r="F75" s="53">
        <v>4712472</v>
      </c>
      <c r="G75" s="53">
        <v>4711553</v>
      </c>
      <c r="H75" s="54">
        <v>28267218</v>
      </c>
      <c r="J75" s="73"/>
    </row>
    <row r="76" spans="1:10" x14ac:dyDescent="0.2">
      <c r="A76" s="9">
        <v>400</v>
      </c>
      <c r="B76" s="2" t="s">
        <v>35</v>
      </c>
      <c r="C76" s="53">
        <v>8434</v>
      </c>
      <c r="D76" s="53">
        <v>8543</v>
      </c>
      <c r="E76" s="53">
        <v>16216221</v>
      </c>
      <c r="F76" s="53">
        <v>1389744</v>
      </c>
      <c r="G76" s="53">
        <v>2071180</v>
      </c>
      <c r="H76" s="54">
        <v>19677145</v>
      </c>
      <c r="J76" s="73"/>
    </row>
    <row r="77" spans="1:10" x14ac:dyDescent="0.2">
      <c r="A77" s="9">
        <v>500</v>
      </c>
      <c r="B77" s="2" t="s">
        <v>36</v>
      </c>
      <c r="C77" s="55">
        <v>1996</v>
      </c>
      <c r="D77" s="55">
        <v>2042</v>
      </c>
      <c r="E77" s="55">
        <v>3540378</v>
      </c>
      <c r="F77" s="55">
        <v>312641</v>
      </c>
      <c r="G77" s="55">
        <v>375649</v>
      </c>
      <c r="H77" s="55">
        <v>4228668</v>
      </c>
      <c r="J77" s="73"/>
    </row>
    <row r="78" spans="1:10" x14ac:dyDescent="0.2">
      <c r="C78" s="1"/>
      <c r="D78" s="1"/>
      <c r="J78" s="73"/>
    </row>
    <row r="79" spans="1:10" x14ac:dyDescent="0.2">
      <c r="A79" s="49" t="s">
        <v>87</v>
      </c>
      <c r="C79" s="1"/>
      <c r="D79" s="1"/>
      <c r="J79" s="73"/>
    </row>
    <row r="80" spans="1:10" x14ac:dyDescent="0.2">
      <c r="C80" s="1"/>
      <c r="D80" s="1"/>
      <c r="J80" s="73"/>
    </row>
    <row r="81" spans="1:10" x14ac:dyDescent="0.2">
      <c r="A81" s="9">
        <v>100</v>
      </c>
      <c r="B81" s="2" t="s">
        <v>32</v>
      </c>
      <c r="C81" s="1">
        <v>1273</v>
      </c>
      <c r="D81" s="1">
        <v>1274</v>
      </c>
      <c r="E81" s="1">
        <v>2639745</v>
      </c>
      <c r="F81" s="1">
        <v>0</v>
      </c>
      <c r="G81" s="1">
        <v>0</v>
      </c>
      <c r="H81" s="1">
        <v>2639745</v>
      </c>
      <c r="J81" s="73"/>
    </row>
    <row r="82" spans="1:10" x14ac:dyDescent="0.2">
      <c r="A82" s="9">
        <v>200</v>
      </c>
      <c r="B82" s="2" t="s">
        <v>33</v>
      </c>
      <c r="C82" s="1">
        <v>2942</v>
      </c>
      <c r="D82" s="1">
        <v>2985</v>
      </c>
      <c r="E82" s="1">
        <v>5830755</v>
      </c>
      <c r="F82" s="1">
        <v>323901</v>
      </c>
      <c r="G82" s="1">
        <v>359973</v>
      </c>
      <c r="H82" s="1">
        <v>6514629</v>
      </c>
      <c r="J82" s="73"/>
    </row>
    <row r="83" spans="1:10" x14ac:dyDescent="0.2">
      <c r="A83" s="9">
        <v>300</v>
      </c>
      <c r="B83" s="2" t="s">
        <v>34</v>
      </c>
      <c r="C83" s="1">
        <v>6328</v>
      </c>
      <c r="D83" s="1">
        <v>6458</v>
      </c>
      <c r="E83" s="1">
        <v>11694297</v>
      </c>
      <c r="F83" s="1">
        <v>2331805</v>
      </c>
      <c r="G83" s="1">
        <v>1935552</v>
      </c>
      <c r="H83" s="1">
        <v>15961653</v>
      </c>
      <c r="J83" s="73"/>
    </row>
    <row r="84" spans="1:10" x14ac:dyDescent="0.2">
      <c r="A84" s="9">
        <v>400</v>
      </c>
      <c r="B84" s="2" t="s">
        <v>35</v>
      </c>
      <c r="C84" s="1">
        <v>4977</v>
      </c>
      <c r="D84" s="1">
        <v>5082</v>
      </c>
      <c r="E84" s="1">
        <v>9019359</v>
      </c>
      <c r="F84" s="1">
        <v>977756</v>
      </c>
      <c r="G84" s="1">
        <v>1494992</v>
      </c>
      <c r="H84" s="1">
        <v>11492107</v>
      </c>
      <c r="J84" s="73"/>
    </row>
    <row r="85" spans="1:10" x14ac:dyDescent="0.2">
      <c r="A85" s="9">
        <v>500</v>
      </c>
      <c r="B85" s="2" t="s">
        <v>36</v>
      </c>
      <c r="C85" s="1">
        <v>1469</v>
      </c>
      <c r="D85" s="1">
        <v>1510</v>
      </c>
      <c r="E85" s="1">
        <v>2386990</v>
      </c>
      <c r="F85" s="1">
        <v>310414</v>
      </c>
      <c r="G85" s="1">
        <v>735683</v>
      </c>
      <c r="H85" s="1">
        <v>3433087</v>
      </c>
      <c r="J85" s="73"/>
    </row>
    <row r="86" spans="1:10" x14ac:dyDescent="0.2">
      <c r="C86" s="1"/>
      <c r="D86" s="1"/>
      <c r="J86" s="73"/>
    </row>
    <row r="87" spans="1:10" x14ac:dyDescent="0.2">
      <c r="A87" s="49" t="s">
        <v>88</v>
      </c>
      <c r="C87" s="1"/>
      <c r="D87" s="1"/>
      <c r="J87" s="73"/>
    </row>
    <row r="88" spans="1:10" x14ac:dyDescent="0.2">
      <c r="C88" s="1"/>
      <c r="D88" s="1"/>
      <c r="J88" s="73"/>
    </row>
    <row r="89" spans="1:10" x14ac:dyDescent="0.2">
      <c r="A89" s="9">
        <v>100</v>
      </c>
      <c r="B89" s="2" t="s">
        <v>32</v>
      </c>
      <c r="C89" s="1">
        <v>293</v>
      </c>
      <c r="D89" s="1">
        <v>326</v>
      </c>
      <c r="E89" s="1">
        <v>613687</v>
      </c>
      <c r="F89" s="1">
        <v>0</v>
      </c>
      <c r="G89" s="1">
        <v>0</v>
      </c>
      <c r="H89" s="1">
        <v>613687</v>
      </c>
      <c r="J89" s="73"/>
    </row>
    <row r="90" spans="1:10" x14ac:dyDescent="0.2">
      <c r="A90" s="9">
        <v>200</v>
      </c>
      <c r="B90" s="2" t="s">
        <v>33</v>
      </c>
      <c r="C90" s="1">
        <v>739</v>
      </c>
      <c r="D90" s="1">
        <v>787</v>
      </c>
      <c r="E90" s="1">
        <v>1489723</v>
      </c>
      <c r="F90" s="1">
        <v>20428</v>
      </c>
      <c r="G90" s="1">
        <v>116386</v>
      </c>
      <c r="H90" s="1">
        <v>1626537</v>
      </c>
      <c r="J90" s="73"/>
    </row>
    <row r="91" spans="1:10" x14ac:dyDescent="0.2">
      <c r="A91" s="9">
        <v>300</v>
      </c>
      <c r="B91" s="2" t="s">
        <v>34</v>
      </c>
      <c r="C91" s="1">
        <v>1856</v>
      </c>
      <c r="D91" s="1">
        <v>1984</v>
      </c>
      <c r="E91" s="1">
        <v>3732598</v>
      </c>
      <c r="F91" s="1">
        <v>650376</v>
      </c>
      <c r="G91" s="1">
        <v>431353</v>
      </c>
      <c r="H91" s="1">
        <v>4814327</v>
      </c>
      <c r="J91" s="73"/>
    </row>
    <row r="92" spans="1:10" x14ac:dyDescent="0.2">
      <c r="A92" s="9">
        <v>400</v>
      </c>
      <c r="B92" s="2" t="s">
        <v>35</v>
      </c>
      <c r="C92" s="1">
        <v>875</v>
      </c>
      <c r="D92" s="1">
        <v>1116</v>
      </c>
      <c r="E92" s="1">
        <v>2092563</v>
      </c>
      <c r="F92" s="1">
        <v>142843</v>
      </c>
      <c r="G92" s="1">
        <v>224003</v>
      </c>
      <c r="H92" s="1">
        <v>2459409</v>
      </c>
      <c r="J92" s="73"/>
    </row>
    <row r="93" spans="1:10" x14ac:dyDescent="0.2">
      <c r="A93" s="9">
        <v>500</v>
      </c>
      <c r="B93" s="2" t="s">
        <v>36</v>
      </c>
      <c r="C93" s="1">
        <v>351</v>
      </c>
      <c r="D93" s="1">
        <v>426</v>
      </c>
      <c r="E93" s="1">
        <v>744871</v>
      </c>
      <c r="F93" s="1">
        <v>71981</v>
      </c>
      <c r="G93" s="1">
        <v>113800</v>
      </c>
      <c r="H93" s="1">
        <v>930652</v>
      </c>
      <c r="J93" s="73"/>
    </row>
    <row r="94" spans="1:10" x14ac:dyDescent="0.2">
      <c r="C94" s="1"/>
      <c r="D94" s="1"/>
      <c r="J94" s="73"/>
    </row>
    <row r="95" spans="1:10" x14ac:dyDescent="0.2">
      <c r="A95" s="34" t="s">
        <v>41</v>
      </c>
      <c r="B95" s="34"/>
      <c r="C95" s="34"/>
      <c r="D95" s="34"/>
      <c r="E95" s="34"/>
      <c r="J95" s="73"/>
    </row>
    <row r="96" spans="1:10" x14ac:dyDescent="0.2">
      <c r="A96" s="34" t="s">
        <v>42</v>
      </c>
      <c r="B96" s="34"/>
      <c r="C96" s="34"/>
      <c r="D96" s="34"/>
      <c r="E96" s="34"/>
      <c r="J96" s="73"/>
    </row>
    <row r="97" spans="1:10" x14ac:dyDescent="0.2">
      <c r="A97" s="70"/>
      <c r="B97" s="71"/>
      <c r="C97" s="72"/>
      <c r="D97" s="72"/>
      <c r="E97" s="72"/>
      <c r="F97" s="72"/>
      <c r="G97" s="72"/>
      <c r="H97" s="72"/>
      <c r="I97" s="72"/>
      <c r="J97" s="73"/>
    </row>
    <row r="98" spans="1:10" x14ac:dyDescent="0.2">
      <c r="A98" s="49" t="s">
        <v>89</v>
      </c>
      <c r="C98" s="1"/>
      <c r="D98" s="1"/>
      <c r="J98" s="73"/>
    </row>
    <row r="99" spans="1:10" x14ac:dyDescent="0.2">
      <c r="A99" s="2"/>
      <c r="E99" s="2"/>
      <c r="F99" s="12" t="s">
        <v>134</v>
      </c>
      <c r="G99" s="2"/>
      <c r="H99" s="2"/>
      <c r="J99" s="73"/>
    </row>
    <row r="100" spans="1:10" x14ac:dyDescent="0.2">
      <c r="A100" s="13" t="s">
        <v>2</v>
      </c>
      <c r="B100" s="13"/>
      <c r="C100" s="13"/>
      <c r="D100" s="13"/>
      <c r="E100" s="13"/>
      <c r="F100" s="13"/>
      <c r="G100" s="13"/>
      <c r="H100" s="13"/>
      <c r="J100" s="73"/>
    </row>
    <row r="101" spans="1:10" x14ac:dyDescent="0.2">
      <c r="A101" s="13" t="s">
        <v>130</v>
      </c>
      <c r="B101" s="13"/>
      <c r="C101" s="13"/>
      <c r="D101" s="13"/>
      <c r="E101" s="13"/>
      <c r="F101" s="13"/>
      <c r="G101" s="13"/>
      <c r="H101" s="13"/>
      <c r="J101" s="73"/>
    </row>
    <row r="102" spans="1:10" x14ac:dyDescent="0.2">
      <c r="A102" s="13" t="s">
        <v>3</v>
      </c>
      <c r="B102" s="13"/>
      <c r="C102" s="13"/>
      <c r="D102" s="13"/>
      <c r="E102" s="13"/>
      <c r="F102" s="13"/>
      <c r="G102" s="13"/>
      <c r="H102" s="13"/>
      <c r="J102" s="73"/>
    </row>
    <row r="103" spans="1:10" x14ac:dyDescent="0.2">
      <c r="C103" s="1"/>
      <c r="D103" s="1"/>
      <c r="J103" s="73"/>
    </row>
    <row r="104" spans="1:10" x14ac:dyDescent="0.2">
      <c r="E104" s="1" t="s">
        <v>90</v>
      </c>
      <c r="J104" s="73"/>
    </row>
    <row r="105" spans="1:10" x14ac:dyDescent="0.2">
      <c r="J105" s="73"/>
    </row>
    <row r="106" spans="1:10" x14ac:dyDescent="0.2">
      <c r="C106" s="9"/>
      <c r="D106" s="9" t="s">
        <v>67</v>
      </c>
      <c r="E106" s="52" t="s">
        <v>68</v>
      </c>
      <c r="F106" s="52" t="s">
        <v>10</v>
      </c>
      <c r="G106" s="52" t="s">
        <v>69</v>
      </c>
      <c r="H106" s="52" t="s">
        <v>50</v>
      </c>
      <c r="I106" s="52"/>
      <c r="J106" s="73"/>
    </row>
    <row r="107" spans="1:10" x14ac:dyDescent="0.2">
      <c r="C107" s="9" t="s">
        <v>67</v>
      </c>
      <c r="D107" s="9" t="s">
        <v>70</v>
      </c>
      <c r="E107" s="52" t="s">
        <v>71</v>
      </c>
      <c r="F107" s="52" t="s">
        <v>72</v>
      </c>
      <c r="G107" s="52" t="s">
        <v>73</v>
      </c>
      <c r="H107" s="52" t="s">
        <v>74</v>
      </c>
      <c r="I107" s="52"/>
      <c r="J107" s="73"/>
    </row>
    <row r="108" spans="1:10" x14ac:dyDescent="0.2">
      <c r="A108" s="9" t="s">
        <v>16</v>
      </c>
      <c r="B108" s="2" t="s">
        <v>17</v>
      </c>
      <c r="C108" s="9" t="s">
        <v>70</v>
      </c>
      <c r="D108" s="9" t="s">
        <v>75</v>
      </c>
      <c r="E108" s="52" t="s">
        <v>76</v>
      </c>
      <c r="F108" s="52" t="s">
        <v>77</v>
      </c>
      <c r="G108" s="52" t="s">
        <v>78</v>
      </c>
      <c r="H108" s="52" t="s">
        <v>79</v>
      </c>
      <c r="I108" s="52"/>
      <c r="J108" s="73"/>
    </row>
    <row r="109" spans="1:10" x14ac:dyDescent="0.2">
      <c r="A109" s="9" t="s">
        <v>24</v>
      </c>
      <c r="C109" s="9" t="s">
        <v>80</v>
      </c>
      <c r="D109" s="9" t="s">
        <v>81</v>
      </c>
      <c r="E109" s="52" t="s">
        <v>82</v>
      </c>
      <c r="F109" s="52" t="s">
        <v>83</v>
      </c>
      <c r="G109" s="52" t="s">
        <v>84</v>
      </c>
      <c r="H109" s="52" t="s">
        <v>85</v>
      </c>
      <c r="I109" s="52"/>
      <c r="J109" s="73"/>
    </row>
    <row r="110" spans="1:10" x14ac:dyDescent="0.2">
      <c r="A110" s="49" t="s">
        <v>91</v>
      </c>
      <c r="C110" s="1"/>
      <c r="D110" s="1"/>
      <c r="J110" s="73"/>
    </row>
    <row r="111" spans="1:10" x14ac:dyDescent="0.2">
      <c r="C111" s="1"/>
      <c r="D111" s="1"/>
      <c r="J111" s="73"/>
    </row>
    <row r="112" spans="1:10" x14ac:dyDescent="0.2">
      <c r="A112" s="9">
        <v>100</v>
      </c>
      <c r="B112" s="2" t="s">
        <v>32</v>
      </c>
      <c r="C112" s="1">
        <v>302</v>
      </c>
      <c r="D112" s="1">
        <v>302</v>
      </c>
      <c r="E112" s="1">
        <v>927085</v>
      </c>
      <c r="F112" s="1">
        <v>0</v>
      </c>
      <c r="G112" s="1">
        <v>0</v>
      </c>
      <c r="H112" s="1">
        <v>927085</v>
      </c>
      <c r="J112" s="73"/>
    </row>
    <row r="113" spans="1:10" x14ac:dyDescent="0.2">
      <c r="A113" s="9">
        <v>200</v>
      </c>
      <c r="B113" s="2" t="s">
        <v>33</v>
      </c>
      <c r="C113" s="1">
        <v>397</v>
      </c>
      <c r="D113" s="1">
        <v>397</v>
      </c>
      <c r="E113" s="1">
        <v>1176061</v>
      </c>
      <c r="F113" s="1">
        <v>5075</v>
      </c>
      <c r="G113" s="1">
        <v>10320</v>
      </c>
      <c r="H113" s="1">
        <v>1191456</v>
      </c>
      <c r="J113" s="73"/>
    </row>
    <row r="114" spans="1:10" x14ac:dyDescent="0.2">
      <c r="A114" s="9">
        <v>300</v>
      </c>
      <c r="B114" s="2" t="s">
        <v>34</v>
      </c>
      <c r="C114" s="1">
        <v>518</v>
      </c>
      <c r="D114" s="1">
        <v>522</v>
      </c>
      <c r="E114" s="1">
        <v>1044313</v>
      </c>
      <c r="F114" s="1">
        <v>69734</v>
      </c>
      <c r="G114" s="1">
        <v>98525</v>
      </c>
      <c r="H114" s="1">
        <v>1212572</v>
      </c>
      <c r="J114" s="73"/>
    </row>
    <row r="115" spans="1:10" x14ac:dyDescent="0.2">
      <c r="A115" s="9">
        <v>400</v>
      </c>
      <c r="B115" s="2" t="s">
        <v>35</v>
      </c>
      <c r="C115" s="1">
        <v>400</v>
      </c>
      <c r="D115" s="1">
        <v>400</v>
      </c>
      <c r="E115" s="1">
        <v>793116</v>
      </c>
      <c r="F115" s="1">
        <v>43677</v>
      </c>
      <c r="G115" s="1">
        <v>90672</v>
      </c>
      <c r="H115" s="1">
        <v>927465</v>
      </c>
      <c r="J115" s="73"/>
    </row>
    <row r="116" spans="1:10" x14ac:dyDescent="0.2">
      <c r="A116" s="9">
        <v>500</v>
      </c>
      <c r="B116" s="2" t="s">
        <v>36</v>
      </c>
      <c r="C116" s="1">
        <v>84</v>
      </c>
      <c r="D116" s="1">
        <v>84</v>
      </c>
      <c r="E116" s="1">
        <v>153282</v>
      </c>
      <c r="F116" s="1">
        <v>10409</v>
      </c>
      <c r="G116" s="1">
        <v>18155</v>
      </c>
      <c r="H116" s="1">
        <v>181846</v>
      </c>
      <c r="J116" s="73"/>
    </row>
    <row r="117" spans="1:10" x14ac:dyDescent="0.2">
      <c r="C117" s="1"/>
      <c r="D117" s="1"/>
      <c r="J117" s="73"/>
    </row>
    <row r="118" spans="1:10" x14ac:dyDescent="0.2">
      <c r="A118" s="49" t="s">
        <v>92</v>
      </c>
      <c r="C118" s="1"/>
      <c r="D118" s="1"/>
      <c r="J118" s="73"/>
    </row>
    <row r="119" spans="1:10" x14ac:dyDescent="0.2">
      <c r="C119" s="1"/>
      <c r="D119" s="1"/>
      <c r="J119" s="73"/>
    </row>
    <row r="120" spans="1:10" x14ac:dyDescent="0.2">
      <c r="A120" s="9">
        <v>100</v>
      </c>
      <c r="B120" s="2" t="s">
        <v>32</v>
      </c>
      <c r="C120" s="1">
        <v>1860</v>
      </c>
      <c r="D120" s="1">
        <v>1869</v>
      </c>
      <c r="E120" s="1">
        <v>3901192</v>
      </c>
      <c r="F120" s="1">
        <v>0</v>
      </c>
      <c r="G120" s="1">
        <v>0</v>
      </c>
      <c r="H120" s="1">
        <v>3901192</v>
      </c>
      <c r="J120" s="73"/>
    </row>
    <row r="121" spans="1:10" x14ac:dyDescent="0.2">
      <c r="A121" s="9">
        <v>200</v>
      </c>
      <c r="B121" s="2" t="s">
        <v>33</v>
      </c>
      <c r="C121" s="1">
        <v>2419</v>
      </c>
      <c r="D121" s="1">
        <v>2443</v>
      </c>
      <c r="E121" s="1">
        <v>4875591</v>
      </c>
      <c r="F121" s="1">
        <v>32816</v>
      </c>
      <c r="G121" s="1">
        <v>217967</v>
      </c>
      <c r="H121" s="1">
        <v>5126374</v>
      </c>
      <c r="J121" s="73"/>
    </row>
    <row r="122" spans="1:10" x14ac:dyDescent="0.2">
      <c r="A122" s="9">
        <v>300</v>
      </c>
      <c r="B122" s="2" t="s">
        <v>34</v>
      </c>
      <c r="C122" s="1">
        <v>5996</v>
      </c>
      <c r="D122" s="1">
        <v>6039</v>
      </c>
      <c r="E122" s="1">
        <v>11147878</v>
      </c>
      <c r="F122" s="1">
        <v>1907194</v>
      </c>
      <c r="G122" s="1">
        <v>1487017</v>
      </c>
      <c r="H122" s="1">
        <v>14542089</v>
      </c>
      <c r="J122" s="73"/>
    </row>
    <row r="123" spans="1:10" x14ac:dyDescent="0.2">
      <c r="A123" s="9">
        <v>400</v>
      </c>
      <c r="B123" s="2" t="s">
        <v>35</v>
      </c>
      <c r="C123" s="1">
        <v>6059</v>
      </c>
      <c r="D123" s="1">
        <v>6108</v>
      </c>
      <c r="E123" s="1">
        <v>11468992</v>
      </c>
      <c r="F123" s="1">
        <v>758687</v>
      </c>
      <c r="G123" s="1">
        <v>1361985</v>
      </c>
      <c r="H123" s="1">
        <v>13589664</v>
      </c>
      <c r="J123" s="73"/>
    </row>
    <row r="124" spans="1:10" x14ac:dyDescent="0.2">
      <c r="A124" s="9">
        <v>500</v>
      </c>
      <c r="B124" s="2" t="s">
        <v>36</v>
      </c>
      <c r="C124" s="1">
        <v>1367</v>
      </c>
      <c r="D124" s="1">
        <v>1371</v>
      </c>
      <c r="E124" s="1">
        <v>2411909</v>
      </c>
      <c r="F124" s="1">
        <v>123581</v>
      </c>
      <c r="G124" s="1">
        <v>446416</v>
      </c>
      <c r="H124" s="1">
        <v>2981906</v>
      </c>
      <c r="J124" s="73"/>
    </row>
    <row r="125" spans="1:10" x14ac:dyDescent="0.2">
      <c r="C125" s="1"/>
      <c r="D125" s="1"/>
      <c r="J125" s="73"/>
    </row>
    <row r="126" spans="1:10" s="56" customFormat="1" x14ac:dyDescent="0.2">
      <c r="A126" s="10" t="s">
        <v>93</v>
      </c>
      <c r="B126" s="5"/>
      <c r="C126" s="4"/>
      <c r="D126" s="4"/>
      <c r="E126" s="4"/>
      <c r="F126" s="4"/>
      <c r="G126" s="4"/>
      <c r="H126" s="4"/>
      <c r="I126" s="4"/>
      <c r="J126" s="74"/>
    </row>
    <row r="127" spans="1:10" x14ac:dyDescent="0.2">
      <c r="C127" s="1"/>
      <c r="D127" s="1"/>
      <c r="J127" s="73"/>
    </row>
    <row r="128" spans="1:10" x14ac:dyDescent="0.2">
      <c r="A128" s="9">
        <v>100</v>
      </c>
      <c r="B128" s="2" t="s">
        <v>32</v>
      </c>
      <c r="C128" s="1">
        <v>248</v>
      </c>
      <c r="D128" s="1">
        <v>249</v>
      </c>
      <c r="E128" s="1">
        <v>472394</v>
      </c>
      <c r="F128" s="1">
        <v>9</v>
      </c>
      <c r="G128" s="1">
        <v>46316</v>
      </c>
      <c r="H128" s="1">
        <v>518719</v>
      </c>
      <c r="J128" s="73"/>
    </row>
    <row r="129" spans="1:10" x14ac:dyDescent="0.2">
      <c r="A129" s="9">
        <v>200</v>
      </c>
      <c r="B129" s="2" t="s">
        <v>33</v>
      </c>
      <c r="C129" s="1">
        <v>321</v>
      </c>
      <c r="D129" s="1">
        <v>324</v>
      </c>
      <c r="E129" s="1">
        <v>598054</v>
      </c>
      <c r="F129" s="1">
        <v>15116</v>
      </c>
      <c r="G129" s="1">
        <v>74750</v>
      </c>
      <c r="H129" s="1">
        <v>687920</v>
      </c>
      <c r="J129" s="73"/>
    </row>
    <row r="130" spans="1:10" x14ac:dyDescent="0.2">
      <c r="A130" s="9">
        <v>300</v>
      </c>
      <c r="B130" s="2" t="s">
        <v>34</v>
      </c>
      <c r="C130" s="1">
        <v>1010</v>
      </c>
      <c r="D130" s="1">
        <v>1033</v>
      </c>
      <c r="E130" s="1">
        <v>1864497</v>
      </c>
      <c r="F130" s="1">
        <v>225164</v>
      </c>
      <c r="G130" s="1">
        <v>442999</v>
      </c>
      <c r="H130" s="1">
        <v>2532660</v>
      </c>
      <c r="J130" s="73"/>
    </row>
    <row r="131" spans="1:10" x14ac:dyDescent="0.2">
      <c r="A131" s="9">
        <v>400</v>
      </c>
      <c r="B131" s="2" t="s">
        <v>35</v>
      </c>
      <c r="C131" s="1">
        <v>388</v>
      </c>
      <c r="D131" s="1">
        <v>396</v>
      </c>
      <c r="E131" s="1">
        <v>693431</v>
      </c>
      <c r="F131" s="1">
        <v>93248</v>
      </c>
      <c r="G131" s="1">
        <v>88574</v>
      </c>
      <c r="H131" s="1">
        <v>875253</v>
      </c>
      <c r="J131" s="73"/>
    </row>
    <row r="132" spans="1:10" x14ac:dyDescent="0.2">
      <c r="A132" s="9">
        <v>500</v>
      </c>
      <c r="B132" s="2" t="s">
        <v>36</v>
      </c>
      <c r="C132" s="1">
        <v>127</v>
      </c>
      <c r="D132" s="1">
        <v>134</v>
      </c>
      <c r="E132" s="1">
        <v>184529</v>
      </c>
      <c r="F132" s="1">
        <v>24662</v>
      </c>
      <c r="G132" s="1">
        <v>32355</v>
      </c>
      <c r="H132" s="1">
        <v>241546</v>
      </c>
      <c r="J132" s="73"/>
    </row>
    <row r="133" spans="1:10" x14ac:dyDescent="0.2">
      <c r="C133" s="1"/>
      <c r="D133" s="1"/>
      <c r="J133" s="73"/>
    </row>
    <row r="134" spans="1:10" x14ac:dyDescent="0.2">
      <c r="A134" s="34" t="s">
        <v>41</v>
      </c>
      <c r="B134" s="34"/>
      <c r="C134" s="34"/>
      <c r="D134" s="34"/>
      <c r="J134" s="73"/>
    </row>
    <row r="135" spans="1:10" x14ac:dyDescent="0.2">
      <c r="A135" s="34" t="s">
        <v>42</v>
      </c>
      <c r="B135" s="34"/>
      <c r="C135" s="34"/>
      <c r="D135" s="34"/>
      <c r="J135" s="73"/>
    </row>
    <row r="136" spans="1:10" x14ac:dyDescent="0.2">
      <c r="A136" s="70"/>
      <c r="B136" s="71"/>
      <c r="C136" s="72"/>
      <c r="D136" s="72"/>
      <c r="E136" s="72"/>
      <c r="F136" s="72"/>
      <c r="G136" s="72"/>
      <c r="H136" s="72"/>
      <c r="I136" s="72"/>
      <c r="J136" s="73"/>
    </row>
    <row r="137" spans="1:10" x14ac:dyDescent="0.2">
      <c r="A137" s="49" t="s">
        <v>94</v>
      </c>
      <c r="C137" s="1"/>
      <c r="D137" s="1"/>
      <c r="J137" s="73"/>
    </row>
    <row r="138" spans="1:10" x14ac:dyDescent="0.2">
      <c r="A138" s="2"/>
      <c r="E138" s="2"/>
      <c r="F138" s="12" t="s">
        <v>134</v>
      </c>
      <c r="G138" s="2"/>
      <c r="H138" s="2"/>
      <c r="J138" s="73"/>
    </row>
    <row r="139" spans="1:10" x14ac:dyDescent="0.2">
      <c r="A139" s="13" t="s">
        <v>2</v>
      </c>
      <c r="B139" s="13"/>
      <c r="C139" s="13"/>
      <c r="D139" s="13"/>
      <c r="E139" s="13"/>
      <c r="F139" s="13"/>
      <c r="G139" s="13"/>
      <c r="H139" s="13"/>
      <c r="J139" s="73"/>
    </row>
    <row r="140" spans="1:10" x14ac:dyDescent="0.2">
      <c r="A140" s="13" t="s">
        <v>130</v>
      </c>
      <c r="B140" s="13"/>
      <c r="C140" s="13"/>
      <c r="D140" s="13"/>
      <c r="E140" s="13"/>
      <c r="F140" s="13"/>
      <c r="G140" s="13"/>
      <c r="H140" s="13"/>
      <c r="J140" s="73"/>
    </row>
    <row r="141" spans="1:10" x14ac:dyDescent="0.2">
      <c r="A141" s="13" t="s">
        <v>3</v>
      </c>
      <c r="B141" s="13"/>
      <c r="C141" s="13"/>
      <c r="D141" s="13"/>
      <c r="E141" s="13"/>
      <c r="F141" s="13"/>
      <c r="G141" s="13"/>
      <c r="H141" s="13"/>
      <c r="J141" s="73"/>
    </row>
    <row r="142" spans="1:10" x14ac:dyDescent="0.2">
      <c r="C142" s="1"/>
      <c r="D142" s="1"/>
      <c r="J142" s="73"/>
    </row>
    <row r="143" spans="1:10" x14ac:dyDescent="0.2">
      <c r="E143" s="1" t="s">
        <v>90</v>
      </c>
      <c r="J143" s="73"/>
    </row>
    <row r="144" spans="1:10" x14ac:dyDescent="0.2">
      <c r="J144" s="73"/>
    </row>
    <row r="145" spans="1:10" x14ac:dyDescent="0.2">
      <c r="C145" s="9"/>
      <c r="D145" s="9" t="s">
        <v>67</v>
      </c>
      <c r="E145" s="52" t="s">
        <v>68</v>
      </c>
      <c r="F145" s="52" t="s">
        <v>10</v>
      </c>
      <c r="G145" s="52" t="s">
        <v>69</v>
      </c>
      <c r="H145" s="52" t="s">
        <v>50</v>
      </c>
      <c r="I145" s="52"/>
      <c r="J145" s="73"/>
    </row>
    <row r="146" spans="1:10" x14ac:dyDescent="0.2">
      <c r="C146" s="9" t="s">
        <v>67</v>
      </c>
      <c r="D146" s="9" t="s">
        <v>70</v>
      </c>
      <c r="E146" s="52" t="s">
        <v>71</v>
      </c>
      <c r="F146" s="52" t="s">
        <v>72</v>
      </c>
      <c r="G146" s="52" t="s">
        <v>73</v>
      </c>
      <c r="H146" s="52" t="s">
        <v>74</v>
      </c>
      <c r="I146" s="52"/>
      <c r="J146" s="73"/>
    </row>
    <row r="147" spans="1:10" x14ac:dyDescent="0.2">
      <c r="A147" s="9" t="s">
        <v>16</v>
      </c>
      <c r="B147" s="2" t="s">
        <v>17</v>
      </c>
      <c r="C147" s="9" t="s">
        <v>70</v>
      </c>
      <c r="D147" s="9" t="s">
        <v>75</v>
      </c>
      <c r="E147" s="52" t="s">
        <v>76</v>
      </c>
      <c r="F147" s="52" t="s">
        <v>77</v>
      </c>
      <c r="G147" s="52" t="s">
        <v>78</v>
      </c>
      <c r="H147" s="52" t="s">
        <v>79</v>
      </c>
      <c r="I147" s="52"/>
      <c r="J147" s="73"/>
    </row>
    <row r="148" spans="1:10" x14ac:dyDescent="0.2">
      <c r="A148" s="9" t="s">
        <v>24</v>
      </c>
      <c r="C148" s="9" t="s">
        <v>80</v>
      </c>
      <c r="D148" s="9" t="s">
        <v>81</v>
      </c>
      <c r="E148" s="52" t="s">
        <v>82</v>
      </c>
      <c r="F148" s="52" t="s">
        <v>83</v>
      </c>
      <c r="G148" s="52" t="s">
        <v>84</v>
      </c>
      <c r="H148" s="52" t="s">
        <v>85</v>
      </c>
      <c r="I148" s="52"/>
      <c r="J148" s="73"/>
    </row>
    <row r="149" spans="1:10" x14ac:dyDescent="0.2">
      <c r="A149" s="49" t="s">
        <v>95</v>
      </c>
      <c r="C149" s="1"/>
      <c r="D149" s="1"/>
      <c r="J149" s="73"/>
    </row>
    <row r="150" spans="1:10" x14ac:dyDescent="0.2">
      <c r="C150" s="1"/>
      <c r="D150" s="1"/>
      <c r="J150" s="73"/>
    </row>
    <row r="151" spans="1:10" x14ac:dyDescent="0.2">
      <c r="A151" s="9">
        <v>100</v>
      </c>
      <c r="B151" s="2" t="s">
        <v>32</v>
      </c>
      <c r="C151" s="1">
        <v>4058</v>
      </c>
      <c r="D151" s="1">
        <v>4081</v>
      </c>
      <c r="E151" s="1">
        <v>8833127</v>
      </c>
      <c r="F151" s="1">
        <v>249</v>
      </c>
      <c r="G151" s="1">
        <v>640300</v>
      </c>
      <c r="H151" s="1">
        <v>9473677</v>
      </c>
      <c r="J151" s="73"/>
    </row>
    <row r="152" spans="1:10" x14ac:dyDescent="0.2">
      <c r="A152" s="9">
        <v>200</v>
      </c>
      <c r="B152" s="2" t="s">
        <v>33</v>
      </c>
      <c r="C152" s="1">
        <v>3135</v>
      </c>
      <c r="D152" s="1">
        <v>3149</v>
      </c>
      <c r="E152" s="1">
        <v>6170930</v>
      </c>
      <c r="F152" s="1">
        <v>211601</v>
      </c>
      <c r="G152" s="1">
        <v>731974</v>
      </c>
      <c r="H152" s="1">
        <v>7114505</v>
      </c>
      <c r="J152" s="73"/>
    </row>
    <row r="153" spans="1:10" x14ac:dyDescent="0.2">
      <c r="A153" s="9">
        <v>300</v>
      </c>
      <c r="B153" s="2" t="s">
        <v>34</v>
      </c>
      <c r="C153" s="1">
        <v>11812</v>
      </c>
      <c r="D153" s="1">
        <v>11880</v>
      </c>
      <c r="E153" s="1">
        <v>22593748</v>
      </c>
      <c r="F153" s="1">
        <v>2635603</v>
      </c>
      <c r="G153" s="1">
        <v>3184775</v>
      </c>
      <c r="H153" s="1">
        <v>28414126</v>
      </c>
      <c r="J153" s="73"/>
    </row>
    <row r="154" spans="1:10" x14ac:dyDescent="0.2">
      <c r="A154" s="9">
        <v>400</v>
      </c>
      <c r="B154" s="2" t="s">
        <v>35</v>
      </c>
      <c r="C154" s="1">
        <v>9919</v>
      </c>
      <c r="D154" s="1">
        <v>9969</v>
      </c>
      <c r="E154" s="1">
        <v>18175616</v>
      </c>
      <c r="F154" s="1">
        <v>996988</v>
      </c>
      <c r="G154" s="1">
        <v>2486860</v>
      </c>
      <c r="H154" s="1">
        <v>21659464</v>
      </c>
      <c r="J154" s="73"/>
    </row>
    <row r="155" spans="1:10" x14ac:dyDescent="0.2">
      <c r="A155" s="9">
        <v>500</v>
      </c>
      <c r="B155" s="2" t="s">
        <v>36</v>
      </c>
      <c r="C155" s="1">
        <v>1304</v>
      </c>
      <c r="D155" s="1">
        <v>1308</v>
      </c>
      <c r="E155" s="1">
        <v>2730848</v>
      </c>
      <c r="F155" s="1">
        <v>45106</v>
      </c>
      <c r="G155" s="1">
        <v>244702</v>
      </c>
      <c r="H155" s="1">
        <v>3020656</v>
      </c>
      <c r="J155" s="73"/>
    </row>
    <row r="156" spans="1:10" x14ac:dyDescent="0.2">
      <c r="C156" s="1"/>
      <c r="D156" s="1"/>
      <c r="J156" s="73"/>
    </row>
    <row r="157" spans="1:10" x14ac:dyDescent="0.2">
      <c r="A157" s="49" t="s">
        <v>96</v>
      </c>
      <c r="C157" s="1"/>
      <c r="D157" s="1"/>
      <c r="J157" s="73"/>
    </row>
    <row r="158" spans="1:10" x14ac:dyDescent="0.2">
      <c r="C158" s="1"/>
      <c r="D158" s="1"/>
      <c r="J158" s="73"/>
    </row>
    <row r="159" spans="1:10" x14ac:dyDescent="0.2">
      <c r="A159" s="9">
        <v>100</v>
      </c>
      <c r="B159" s="2" t="s">
        <v>32</v>
      </c>
      <c r="C159" s="1">
        <f t="shared" ref="C159:H163" si="7">C73+C81+C89+C112+C120+C128+C151</f>
        <v>9834</v>
      </c>
      <c r="D159" s="1">
        <f t="shared" si="7"/>
        <v>9917</v>
      </c>
      <c r="E159" s="1">
        <f t="shared" si="7"/>
        <v>21582329</v>
      </c>
      <c r="F159" s="1">
        <f t="shared" si="7"/>
        <v>258</v>
      </c>
      <c r="G159" s="1">
        <f t="shared" si="7"/>
        <v>702135</v>
      </c>
      <c r="H159" s="1">
        <f t="shared" si="7"/>
        <v>22284723</v>
      </c>
      <c r="J159" s="73"/>
    </row>
    <row r="160" spans="1:10" x14ac:dyDescent="0.2">
      <c r="A160" s="9">
        <v>200</v>
      </c>
      <c r="B160" s="2" t="s">
        <v>33</v>
      </c>
      <c r="C160" s="1">
        <f t="shared" si="7"/>
        <v>14360</v>
      </c>
      <c r="D160" s="1">
        <f t="shared" si="7"/>
        <v>14534</v>
      </c>
      <c r="E160" s="1">
        <f t="shared" si="7"/>
        <v>29975635</v>
      </c>
      <c r="F160" s="1">
        <f t="shared" si="7"/>
        <v>933322</v>
      </c>
      <c r="G160" s="1">
        <f t="shared" si="7"/>
        <v>1840066</v>
      </c>
      <c r="H160" s="1">
        <f t="shared" si="7"/>
        <v>32749023</v>
      </c>
      <c r="J160" s="73"/>
    </row>
    <row r="161" spans="1:10" x14ac:dyDescent="0.2">
      <c r="A161" s="9">
        <v>300</v>
      </c>
      <c r="B161" s="2" t="s">
        <v>34</v>
      </c>
      <c r="C161" s="1">
        <f t="shared" si="7"/>
        <v>37791</v>
      </c>
      <c r="D161" s="1">
        <f t="shared" si="7"/>
        <v>38479</v>
      </c>
      <c r="E161" s="1">
        <f t="shared" si="7"/>
        <v>70920524</v>
      </c>
      <c r="F161" s="1">
        <f t="shared" si="7"/>
        <v>12532348</v>
      </c>
      <c r="G161" s="1">
        <f t="shared" si="7"/>
        <v>12291774</v>
      </c>
      <c r="H161" s="1">
        <f t="shared" si="7"/>
        <v>95744645</v>
      </c>
      <c r="J161" s="73"/>
    </row>
    <row r="162" spans="1:10" x14ac:dyDescent="0.2">
      <c r="A162" s="9">
        <v>400</v>
      </c>
      <c r="B162" s="2" t="s">
        <v>35</v>
      </c>
      <c r="C162" s="1">
        <f t="shared" si="7"/>
        <v>31052</v>
      </c>
      <c r="D162" s="1">
        <f t="shared" si="7"/>
        <v>31614</v>
      </c>
      <c r="E162" s="1">
        <f t="shared" si="7"/>
        <v>58459298</v>
      </c>
      <c r="F162" s="1">
        <f t="shared" si="7"/>
        <v>4402943</v>
      </c>
      <c r="G162" s="1">
        <f t="shared" si="7"/>
        <v>7818266</v>
      </c>
      <c r="H162" s="1">
        <f t="shared" si="7"/>
        <v>70680507</v>
      </c>
      <c r="J162" s="73"/>
    </row>
    <row r="163" spans="1:10" x14ac:dyDescent="0.2">
      <c r="A163" s="9">
        <v>500</v>
      </c>
      <c r="B163" s="2" t="s">
        <v>36</v>
      </c>
      <c r="C163" s="1">
        <f t="shared" si="7"/>
        <v>6698</v>
      </c>
      <c r="D163" s="1">
        <f t="shared" si="7"/>
        <v>6875</v>
      </c>
      <c r="E163" s="1">
        <f t="shared" si="7"/>
        <v>12152807</v>
      </c>
      <c r="F163" s="1">
        <f t="shared" si="7"/>
        <v>898794</v>
      </c>
      <c r="G163" s="1">
        <f t="shared" si="7"/>
        <v>1966760</v>
      </c>
      <c r="H163" s="1">
        <f t="shared" si="7"/>
        <v>15018361</v>
      </c>
      <c r="J163" s="73"/>
    </row>
    <row r="164" spans="1:10" x14ac:dyDescent="0.2">
      <c r="C164" s="1"/>
      <c r="D164" s="1"/>
      <c r="J164" s="73"/>
    </row>
    <row r="165" spans="1:10" s="56" customFormat="1" x14ac:dyDescent="0.2">
      <c r="A165" s="10" t="s">
        <v>97</v>
      </c>
      <c r="B165" s="5"/>
      <c r="C165" s="4"/>
      <c r="D165" s="4"/>
      <c r="E165" s="4"/>
      <c r="F165" s="4"/>
      <c r="G165" s="4"/>
      <c r="H165" s="4"/>
      <c r="I165" s="4"/>
      <c r="J165" s="74"/>
    </row>
    <row r="166" spans="1:10" x14ac:dyDescent="0.2">
      <c r="C166" s="1"/>
      <c r="D166" s="1"/>
      <c r="J166" s="73"/>
    </row>
    <row r="167" spans="1:10" x14ac:dyDescent="0.2">
      <c r="A167" s="9">
        <v>100</v>
      </c>
      <c r="B167" s="2" t="s">
        <v>32</v>
      </c>
      <c r="C167" s="1">
        <v>739</v>
      </c>
      <c r="D167" s="1">
        <v>759</v>
      </c>
      <c r="E167" s="1">
        <v>1475141</v>
      </c>
      <c r="F167" s="1">
        <v>0</v>
      </c>
      <c r="G167" s="1">
        <v>0</v>
      </c>
      <c r="H167" s="1">
        <v>1475141</v>
      </c>
      <c r="J167" s="73"/>
    </row>
    <row r="168" spans="1:10" x14ac:dyDescent="0.2">
      <c r="A168" s="9">
        <v>200</v>
      </c>
      <c r="B168" s="2" t="s">
        <v>33</v>
      </c>
      <c r="C168" s="1">
        <v>5699</v>
      </c>
      <c r="D168" s="1">
        <v>5861</v>
      </c>
      <c r="E168" s="1">
        <v>11533517</v>
      </c>
      <c r="F168" s="1">
        <v>619851</v>
      </c>
      <c r="G168" s="1">
        <v>1661712</v>
      </c>
      <c r="H168" s="1">
        <v>13815080</v>
      </c>
      <c r="J168" s="73"/>
    </row>
    <row r="169" spans="1:10" x14ac:dyDescent="0.2">
      <c r="A169" s="9">
        <v>300</v>
      </c>
      <c r="B169" s="2" t="s">
        <v>34</v>
      </c>
      <c r="C169" s="1">
        <v>3011</v>
      </c>
      <c r="D169" s="1">
        <v>3109</v>
      </c>
      <c r="E169" s="1">
        <v>5548891</v>
      </c>
      <c r="F169" s="1">
        <v>1489204</v>
      </c>
      <c r="G169" s="1">
        <v>1017804</v>
      </c>
      <c r="H169" s="1">
        <v>8055899</v>
      </c>
      <c r="J169" s="73"/>
    </row>
    <row r="170" spans="1:10" x14ac:dyDescent="0.2">
      <c r="A170" s="9">
        <v>400</v>
      </c>
      <c r="B170" s="2" t="s">
        <v>35</v>
      </c>
      <c r="C170" s="1">
        <v>4834</v>
      </c>
      <c r="D170" s="1">
        <v>4900</v>
      </c>
      <c r="E170" s="1">
        <v>10418711</v>
      </c>
      <c r="F170" s="1">
        <v>1106923</v>
      </c>
      <c r="G170" s="1">
        <v>1293826</v>
      </c>
      <c r="H170" s="1">
        <v>12819460</v>
      </c>
      <c r="J170" s="73"/>
    </row>
    <row r="171" spans="1:10" x14ac:dyDescent="0.2">
      <c r="A171" s="9">
        <v>500</v>
      </c>
      <c r="B171" s="2" t="s">
        <v>36</v>
      </c>
      <c r="C171" s="1">
        <v>2761</v>
      </c>
      <c r="D171" s="1">
        <v>2798</v>
      </c>
      <c r="E171" s="1">
        <v>5438539</v>
      </c>
      <c r="F171" s="1">
        <v>445758</v>
      </c>
      <c r="G171" s="1">
        <v>719640</v>
      </c>
      <c r="H171" s="1">
        <v>6603937</v>
      </c>
      <c r="J171" s="73"/>
    </row>
    <row r="172" spans="1:10" x14ac:dyDescent="0.2">
      <c r="D172" s="1"/>
      <c r="J172" s="73"/>
    </row>
    <row r="173" spans="1:10" x14ac:dyDescent="0.2">
      <c r="J173" s="73"/>
    </row>
    <row r="174" spans="1:10" x14ac:dyDescent="0.2">
      <c r="A174" s="34" t="s">
        <v>41</v>
      </c>
      <c r="B174" s="34"/>
      <c r="C174" s="34"/>
      <c r="D174" s="34"/>
      <c r="E174" s="34"/>
      <c r="J174" s="73"/>
    </row>
    <row r="175" spans="1:10" x14ac:dyDescent="0.2">
      <c r="A175" s="34" t="s">
        <v>42</v>
      </c>
      <c r="B175" s="34"/>
      <c r="C175" s="34"/>
      <c r="D175" s="34"/>
      <c r="E175" s="34"/>
      <c r="J175" s="73"/>
    </row>
    <row r="176" spans="1:10" x14ac:dyDescent="0.2">
      <c r="A176" s="70"/>
      <c r="B176" s="71"/>
      <c r="C176" s="71"/>
      <c r="D176" s="71"/>
      <c r="E176" s="72"/>
      <c r="F176" s="72"/>
      <c r="G176" s="72"/>
      <c r="H176" s="72"/>
      <c r="I176" s="72"/>
      <c r="J176" s="73"/>
    </row>
    <row r="177" spans="1:10" x14ac:dyDescent="0.2">
      <c r="A177" s="49" t="s">
        <v>98</v>
      </c>
      <c r="J177" s="73"/>
    </row>
    <row r="178" spans="1:10" x14ac:dyDescent="0.2">
      <c r="A178" s="12"/>
      <c r="B178" s="12"/>
      <c r="C178" s="12"/>
      <c r="D178" s="12"/>
      <c r="E178" s="12"/>
      <c r="F178" s="12" t="s">
        <v>134</v>
      </c>
      <c r="G178" s="12"/>
      <c r="H178" s="12"/>
      <c r="I178" s="12"/>
      <c r="J178" s="73"/>
    </row>
    <row r="179" spans="1:10" x14ac:dyDescent="0.2">
      <c r="A179" s="13" t="s">
        <v>2</v>
      </c>
      <c r="B179" s="13"/>
      <c r="C179" s="13"/>
      <c r="D179" s="13"/>
      <c r="E179" s="13"/>
      <c r="F179" s="13"/>
      <c r="G179" s="13"/>
      <c r="H179" s="13"/>
      <c r="I179" s="2"/>
      <c r="J179" s="73"/>
    </row>
    <row r="180" spans="1:10" x14ac:dyDescent="0.2">
      <c r="A180" s="13" t="s">
        <v>130</v>
      </c>
      <c r="B180" s="13"/>
      <c r="C180" s="13"/>
      <c r="D180" s="13"/>
      <c r="E180" s="13"/>
      <c r="F180" s="13"/>
      <c r="G180" s="13"/>
      <c r="H180" s="13"/>
      <c r="I180" s="2"/>
      <c r="J180" s="73"/>
    </row>
    <row r="181" spans="1:10" x14ac:dyDescent="0.2">
      <c r="A181" s="13" t="s">
        <v>3</v>
      </c>
      <c r="B181" s="13"/>
      <c r="C181" s="13"/>
      <c r="D181" s="13"/>
      <c r="E181" s="13"/>
      <c r="F181" s="13"/>
      <c r="G181" s="13"/>
      <c r="H181" s="13"/>
      <c r="I181" s="2"/>
      <c r="J181" s="73"/>
    </row>
    <row r="182" spans="1:10" x14ac:dyDescent="0.2">
      <c r="A182" s="2"/>
      <c r="E182" s="2"/>
      <c r="F182" s="2"/>
      <c r="G182" s="2"/>
      <c r="H182" s="2"/>
      <c r="I182" s="2"/>
      <c r="J182" s="73"/>
    </row>
    <row r="183" spans="1:10" x14ac:dyDescent="0.2">
      <c r="A183" s="2"/>
      <c r="D183" s="9" t="s">
        <v>67</v>
      </c>
      <c r="E183" s="9" t="s">
        <v>9</v>
      </c>
      <c r="F183" s="9" t="s">
        <v>9</v>
      </c>
      <c r="G183" s="9"/>
      <c r="H183" s="9" t="s">
        <v>99</v>
      </c>
      <c r="I183" s="9"/>
      <c r="J183" s="73"/>
    </row>
    <row r="184" spans="1:10" x14ac:dyDescent="0.2">
      <c r="A184" s="2"/>
      <c r="C184" s="9" t="s">
        <v>67</v>
      </c>
      <c r="D184" s="9" t="s">
        <v>70</v>
      </c>
      <c r="E184" s="9" t="s">
        <v>13</v>
      </c>
      <c r="F184" s="9" t="s">
        <v>13</v>
      </c>
      <c r="G184" s="9"/>
      <c r="H184" s="9" t="s">
        <v>100</v>
      </c>
      <c r="I184" s="9" t="s">
        <v>50</v>
      </c>
      <c r="J184" s="73"/>
    </row>
    <row r="185" spans="1:10" x14ac:dyDescent="0.2">
      <c r="A185" s="2"/>
      <c r="C185" s="9" t="s">
        <v>70</v>
      </c>
      <c r="D185" s="9" t="s">
        <v>75</v>
      </c>
      <c r="E185" s="9" t="s">
        <v>101</v>
      </c>
      <c r="F185" s="9" t="s">
        <v>14</v>
      </c>
      <c r="G185" s="9" t="s">
        <v>10</v>
      </c>
      <c r="H185" s="9" t="s">
        <v>102</v>
      </c>
      <c r="I185" s="9" t="s">
        <v>103</v>
      </c>
      <c r="J185" s="73"/>
    </row>
    <row r="186" spans="1:10" x14ac:dyDescent="0.2">
      <c r="A186" s="2"/>
      <c r="C186" s="9" t="s">
        <v>80</v>
      </c>
      <c r="D186" s="9" t="s">
        <v>81</v>
      </c>
      <c r="E186" s="9" t="s">
        <v>104</v>
      </c>
      <c r="F186" s="9" t="s">
        <v>105</v>
      </c>
      <c r="G186" s="9" t="s">
        <v>14</v>
      </c>
      <c r="H186" s="9" t="s">
        <v>106</v>
      </c>
      <c r="I186" s="9" t="s">
        <v>107</v>
      </c>
      <c r="J186" s="73"/>
    </row>
    <row r="187" spans="1:10" x14ac:dyDescent="0.2">
      <c r="A187" s="49" t="s">
        <v>86</v>
      </c>
      <c r="C187" s="1"/>
      <c r="D187" s="1"/>
      <c r="J187" s="73"/>
    </row>
    <row r="188" spans="1:10" x14ac:dyDescent="0.2">
      <c r="C188" s="1"/>
      <c r="D188" s="1"/>
      <c r="J188" s="73"/>
    </row>
    <row r="189" spans="1:10" x14ac:dyDescent="0.2">
      <c r="A189" s="57">
        <v>600</v>
      </c>
      <c r="B189" s="58" t="s">
        <v>37</v>
      </c>
      <c r="C189" s="1">
        <v>19960</v>
      </c>
      <c r="D189" s="1">
        <v>20762</v>
      </c>
      <c r="E189" s="1">
        <v>29803461</v>
      </c>
      <c r="F189" s="1">
        <v>39929323</v>
      </c>
      <c r="G189" s="1">
        <v>3964005</v>
      </c>
      <c r="H189" s="1">
        <v>9060931</v>
      </c>
      <c r="I189" s="1">
        <f>H189+G189+F189</f>
        <v>52954259</v>
      </c>
      <c r="J189" s="73"/>
    </row>
    <row r="190" spans="1:10" x14ac:dyDescent="0.2">
      <c r="A190" s="57">
        <v>700</v>
      </c>
      <c r="B190" s="58" t="s">
        <v>38</v>
      </c>
      <c r="C190" s="1">
        <f>SUM(C73:C77)+C189</f>
        <v>46868</v>
      </c>
      <c r="D190" s="1">
        <f>SUM(D73:D77)+D189</f>
        <v>48175</v>
      </c>
      <c r="E190" s="1">
        <f>SUM(E73:E77)+E189</f>
        <v>82432873</v>
      </c>
      <c r="F190" s="1">
        <f>SUM(E73:E77)+F189</f>
        <v>92558735</v>
      </c>
      <c r="G190" s="1">
        <f>SUM(F73:F77)+G189</f>
        <v>10703247</v>
      </c>
      <c r="H190" s="1">
        <f>SUM(G73:G77)+H189</f>
        <v>16563528</v>
      </c>
      <c r="I190" s="1">
        <f>SUM(H73:H77)+I189</f>
        <v>119825510</v>
      </c>
      <c r="J190" s="73"/>
    </row>
    <row r="191" spans="1:10" x14ac:dyDescent="0.2">
      <c r="A191" s="57"/>
      <c r="B191" s="58"/>
      <c r="C191" s="1"/>
      <c r="D191" s="1"/>
      <c r="J191" s="73"/>
    </row>
    <row r="192" spans="1:10" x14ac:dyDescent="0.2">
      <c r="A192" s="57" t="s">
        <v>87</v>
      </c>
      <c r="B192" s="58"/>
      <c r="C192" s="1"/>
      <c r="D192" s="1"/>
      <c r="J192" s="73"/>
    </row>
    <row r="193" spans="1:10" x14ac:dyDescent="0.2">
      <c r="A193" s="57"/>
      <c r="B193" s="58"/>
      <c r="C193" s="1"/>
      <c r="D193" s="1"/>
      <c r="J193" s="73"/>
    </row>
    <row r="194" spans="1:10" x14ac:dyDescent="0.2">
      <c r="A194" s="57">
        <v>600</v>
      </c>
      <c r="B194" s="58" t="s">
        <v>37</v>
      </c>
      <c r="C194" s="1">
        <v>11840</v>
      </c>
      <c r="D194" s="1">
        <v>12637</v>
      </c>
      <c r="E194" s="1">
        <v>16087952</v>
      </c>
      <c r="F194" s="1">
        <v>19143350</v>
      </c>
      <c r="G194" s="1">
        <v>2070125</v>
      </c>
      <c r="H194" s="1">
        <v>9599747</v>
      </c>
      <c r="I194" s="1">
        <f>H194+G194+F194</f>
        <v>30813222</v>
      </c>
      <c r="J194" s="73"/>
    </row>
    <row r="195" spans="1:10" x14ac:dyDescent="0.2">
      <c r="A195" s="57">
        <v>700</v>
      </c>
      <c r="B195" s="58" t="s">
        <v>38</v>
      </c>
      <c r="C195" s="1">
        <f>SUM(C81:C85)+C194</f>
        <v>28829</v>
      </c>
      <c r="D195" s="1">
        <f>SUM(D81:D85)+D194</f>
        <v>29946</v>
      </c>
      <c r="E195" s="1">
        <f>SUM(E81:E85)+E194</f>
        <v>47659098</v>
      </c>
      <c r="F195" s="1">
        <f>SUM(E81:E85)+F194</f>
        <v>50714496</v>
      </c>
      <c r="G195" s="1">
        <f>SUM(F81:F85)+G194</f>
        <v>6014001</v>
      </c>
      <c r="H195" s="1">
        <f>SUM(G81:G85)+H194</f>
        <v>14125947</v>
      </c>
      <c r="I195" s="1">
        <f>SUM(H81:H85)+I194</f>
        <v>70854443</v>
      </c>
      <c r="J195" s="73"/>
    </row>
    <row r="196" spans="1:10" x14ac:dyDescent="0.2">
      <c r="A196" s="57"/>
      <c r="B196" s="58"/>
      <c r="C196" s="1"/>
      <c r="D196" s="1"/>
      <c r="J196" s="73"/>
    </row>
    <row r="197" spans="1:10" x14ac:dyDescent="0.2">
      <c r="A197" s="59" t="s">
        <v>88</v>
      </c>
      <c r="B197" s="58"/>
      <c r="C197" s="1"/>
      <c r="D197" s="1"/>
      <c r="J197" s="73"/>
    </row>
    <row r="198" spans="1:10" x14ac:dyDescent="0.2">
      <c r="A198" s="57"/>
      <c r="B198" s="58"/>
      <c r="C198" s="1"/>
      <c r="D198" s="1"/>
      <c r="J198" s="73"/>
    </row>
    <row r="199" spans="1:10" x14ac:dyDescent="0.2">
      <c r="A199" s="57">
        <v>600</v>
      </c>
      <c r="B199" s="58" t="s">
        <v>37</v>
      </c>
      <c r="C199" s="1">
        <v>2674</v>
      </c>
      <c r="D199" s="1">
        <v>3079</v>
      </c>
      <c r="E199" s="1">
        <v>4733248</v>
      </c>
      <c r="F199" s="1">
        <v>4733248</v>
      </c>
      <c r="G199" s="1">
        <v>401759</v>
      </c>
      <c r="H199" s="1">
        <v>862603</v>
      </c>
      <c r="I199" s="1">
        <f>H199+G199+F199</f>
        <v>5997610</v>
      </c>
      <c r="J199" s="73"/>
    </row>
    <row r="200" spans="1:10" x14ac:dyDescent="0.2">
      <c r="A200" s="57">
        <v>700</v>
      </c>
      <c r="B200" s="58" t="s">
        <v>38</v>
      </c>
      <c r="C200" s="1">
        <f>SUM(C89:C93)+C199</f>
        <v>6788</v>
      </c>
      <c r="D200" s="1">
        <f>SUM(D89:D93)+D199</f>
        <v>7718</v>
      </c>
      <c r="E200" s="1">
        <f>SUM(E89:E93)+E199</f>
        <v>13406690</v>
      </c>
      <c r="F200" s="1">
        <f>SUM(E89:E93)+F199</f>
        <v>13406690</v>
      </c>
      <c r="G200" s="1">
        <f>SUM(F89:F93)+G199</f>
        <v>1287387</v>
      </c>
      <c r="H200" s="1">
        <f>SUM(G89:G93)+H199</f>
        <v>1748145</v>
      </c>
      <c r="I200" s="1">
        <f>SUM(H89:H93)+I199</f>
        <v>16442222</v>
      </c>
      <c r="J200" s="73"/>
    </row>
    <row r="201" spans="1:10" x14ac:dyDescent="0.2">
      <c r="A201" s="57"/>
      <c r="B201" s="58"/>
      <c r="C201" s="1"/>
      <c r="D201" s="1"/>
      <c r="J201" s="73"/>
    </row>
    <row r="202" spans="1:10" x14ac:dyDescent="0.2">
      <c r="A202" s="59" t="s">
        <v>91</v>
      </c>
      <c r="B202" s="58"/>
      <c r="C202" s="1"/>
      <c r="D202" s="1"/>
      <c r="J202" s="73"/>
    </row>
    <row r="203" spans="1:10" x14ac:dyDescent="0.2">
      <c r="A203" s="57"/>
      <c r="B203" s="58"/>
      <c r="C203" s="1"/>
      <c r="D203" s="1"/>
      <c r="J203" s="73"/>
    </row>
    <row r="204" spans="1:10" x14ac:dyDescent="0.2">
      <c r="A204" s="57">
        <v>600</v>
      </c>
      <c r="B204" s="58" t="s">
        <v>37</v>
      </c>
      <c r="C204" s="1">
        <v>1349</v>
      </c>
      <c r="D204" s="1">
        <v>1357</v>
      </c>
      <c r="E204" s="1">
        <v>2637941</v>
      </c>
      <c r="F204" s="1">
        <v>2742200</v>
      </c>
      <c r="G204" s="1">
        <v>275823</v>
      </c>
      <c r="H204" s="1">
        <v>446760</v>
      </c>
      <c r="I204" s="1">
        <f>H204+G204+F204</f>
        <v>3464783</v>
      </c>
      <c r="J204" s="73"/>
    </row>
    <row r="205" spans="1:10" x14ac:dyDescent="0.2">
      <c r="A205" s="57">
        <v>700</v>
      </c>
      <c r="B205" s="58" t="s">
        <v>38</v>
      </c>
      <c r="C205" s="1">
        <f>SUM(C112:C116)+C204</f>
        <v>3050</v>
      </c>
      <c r="D205" s="1">
        <f>SUM(D112:D116)+D204</f>
        <v>3062</v>
      </c>
      <c r="E205" s="1">
        <f>SUM(E112:E116)+E204</f>
        <v>6731798</v>
      </c>
      <c r="F205" s="1">
        <f>SUM(E112:E116)+F204</f>
        <v>6836057</v>
      </c>
      <c r="G205" s="1">
        <f>SUM(F112:F116)+G204</f>
        <v>404718</v>
      </c>
      <c r="H205" s="1">
        <f>SUM(G112:G116)+H204</f>
        <v>664432</v>
      </c>
      <c r="I205" s="1">
        <f>SUM(H112:H116)+I204</f>
        <v>7905207</v>
      </c>
      <c r="J205" s="73"/>
    </row>
    <row r="206" spans="1:10" x14ac:dyDescent="0.2">
      <c r="A206" s="57"/>
      <c r="B206" s="58"/>
      <c r="C206" s="1"/>
      <c r="D206" s="1"/>
      <c r="J206" s="73"/>
    </row>
    <row r="207" spans="1:10" x14ac:dyDescent="0.2">
      <c r="A207" s="59" t="s">
        <v>92</v>
      </c>
      <c r="B207" s="58"/>
      <c r="C207" s="1"/>
      <c r="D207" s="1"/>
      <c r="J207" s="73"/>
    </row>
    <row r="208" spans="1:10" x14ac:dyDescent="0.2">
      <c r="A208" s="57"/>
      <c r="B208" s="58"/>
      <c r="C208" s="1"/>
      <c r="D208" s="1"/>
      <c r="J208" s="73"/>
    </row>
    <row r="209" spans="1:10" x14ac:dyDescent="0.2">
      <c r="A209" s="57">
        <v>600</v>
      </c>
      <c r="B209" s="58" t="s">
        <v>37</v>
      </c>
      <c r="C209" s="1">
        <v>12172</v>
      </c>
      <c r="D209" s="1">
        <v>12325</v>
      </c>
      <c r="E209" s="1">
        <v>18703275</v>
      </c>
      <c r="F209" s="1">
        <v>22849772</v>
      </c>
      <c r="G209" s="1">
        <v>2268988</v>
      </c>
      <c r="H209" s="1">
        <v>4650574</v>
      </c>
      <c r="I209" s="1">
        <f>H209+G209+F209</f>
        <v>29769334</v>
      </c>
      <c r="J209" s="73"/>
    </row>
    <row r="210" spans="1:10" x14ac:dyDescent="0.2">
      <c r="A210" s="57">
        <v>700</v>
      </c>
      <c r="B210" s="58" t="s">
        <v>38</v>
      </c>
      <c r="C210" s="1">
        <f>SUM(C120:C124)+C209</f>
        <v>29873</v>
      </c>
      <c r="D210" s="1">
        <f>SUM(D120:D124)+D209</f>
        <v>30155</v>
      </c>
      <c r="E210" s="1">
        <f>SUM(E120:E124)+E209</f>
        <v>52508837</v>
      </c>
      <c r="F210" s="1">
        <f>SUM(E120:E124)+F209</f>
        <v>56655334</v>
      </c>
      <c r="G210" s="1">
        <f>SUM(F120:F124)+G209</f>
        <v>5091266</v>
      </c>
      <c r="H210" s="1">
        <f>SUM(G120:G124)+H209</f>
        <v>8163959</v>
      </c>
      <c r="I210" s="1">
        <f>SUM(H120:H124)+I209</f>
        <v>69910559</v>
      </c>
      <c r="J210" s="73"/>
    </row>
    <row r="211" spans="1:10" x14ac:dyDescent="0.2">
      <c r="A211" s="57"/>
      <c r="B211" s="58"/>
      <c r="C211" s="1"/>
      <c r="D211" s="1"/>
      <c r="J211" s="73"/>
    </row>
    <row r="212" spans="1:10" x14ac:dyDescent="0.2">
      <c r="A212" s="57"/>
      <c r="B212" s="58"/>
      <c r="C212" s="1"/>
      <c r="D212" s="1"/>
      <c r="J212" s="73"/>
    </row>
    <row r="213" spans="1:10" x14ac:dyDescent="0.2">
      <c r="A213" s="60" t="s">
        <v>41</v>
      </c>
      <c r="B213" s="60"/>
      <c r="C213" s="1"/>
      <c r="D213" s="1"/>
      <c r="J213" s="73"/>
    </row>
    <row r="214" spans="1:10" x14ac:dyDescent="0.2">
      <c r="A214" s="60" t="s">
        <v>42</v>
      </c>
      <c r="B214" s="60"/>
      <c r="C214" s="1"/>
      <c r="D214" s="1"/>
      <c r="J214" s="73"/>
    </row>
    <row r="215" spans="1:10" x14ac:dyDescent="0.2">
      <c r="A215" s="70"/>
      <c r="B215" s="71"/>
      <c r="C215" s="71"/>
      <c r="D215" s="71"/>
      <c r="E215" s="72"/>
      <c r="F215" s="72"/>
      <c r="G215" s="72"/>
      <c r="H215" s="72"/>
      <c r="I215" s="72"/>
      <c r="J215" s="73"/>
    </row>
    <row r="216" spans="1:10" x14ac:dyDescent="0.2">
      <c r="A216" s="59" t="s">
        <v>108</v>
      </c>
      <c r="B216" s="58"/>
      <c r="C216" s="1"/>
      <c r="D216" s="1"/>
      <c r="J216" s="73"/>
    </row>
    <row r="217" spans="1:10" x14ac:dyDescent="0.2">
      <c r="A217" s="61"/>
      <c r="B217" s="61"/>
      <c r="C217" s="12"/>
      <c r="D217" s="12"/>
      <c r="E217" s="12"/>
      <c r="F217" s="12" t="s">
        <v>134</v>
      </c>
      <c r="G217" s="12"/>
      <c r="H217" s="12"/>
      <c r="I217" s="12"/>
      <c r="J217" s="73"/>
    </row>
    <row r="218" spans="1:10" x14ac:dyDescent="0.2">
      <c r="A218" s="62" t="s">
        <v>2</v>
      </c>
      <c r="B218" s="62"/>
      <c r="C218" s="13"/>
      <c r="D218" s="13"/>
      <c r="E218" s="13"/>
      <c r="F218" s="13"/>
      <c r="G218" s="13"/>
      <c r="H218" s="13"/>
      <c r="I218" s="2"/>
      <c r="J218" s="73"/>
    </row>
    <row r="219" spans="1:10" x14ac:dyDescent="0.2">
      <c r="A219" s="62" t="s">
        <v>130</v>
      </c>
      <c r="B219" s="62"/>
      <c r="C219" s="13"/>
      <c r="D219" s="13"/>
      <c r="E219" s="13"/>
      <c r="F219" s="13"/>
      <c r="G219" s="13"/>
      <c r="H219" s="13"/>
      <c r="I219" s="2"/>
      <c r="J219" s="73"/>
    </row>
    <row r="220" spans="1:10" x14ac:dyDescent="0.2">
      <c r="A220" s="62" t="s">
        <v>3</v>
      </c>
      <c r="B220" s="62"/>
      <c r="C220" s="13"/>
      <c r="D220" s="13"/>
      <c r="E220" s="13"/>
      <c r="F220" s="13"/>
      <c r="G220" s="13"/>
      <c r="H220" s="13"/>
      <c r="I220" s="2"/>
      <c r="J220" s="73"/>
    </row>
    <row r="221" spans="1:10" x14ac:dyDescent="0.2">
      <c r="A221" s="58"/>
      <c r="B221" s="58"/>
      <c r="E221" s="2"/>
      <c r="F221" s="2"/>
      <c r="G221" s="2"/>
      <c r="H221" s="2"/>
      <c r="I221" s="2"/>
      <c r="J221" s="73"/>
    </row>
    <row r="222" spans="1:10" x14ac:dyDescent="0.2">
      <c r="A222" s="58"/>
      <c r="B222" s="58"/>
      <c r="D222" s="9" t="s">
        <v>67</v>
      </c>
      <c r="E222" s="9" t="s">
        <v>9</v>
      </c>
      <c r="F222" s="9" t="s">
        <v>9</v>
      </c>
      <c r="G222" s="9"/>
      <c r="H222" s="9" t="s">
        <v>99</v>
      </c>
      <c r="I222" s="9"/>
      <c r="J222" s="73"/>
    </row>
    <row r="223" spans="1:10" x14ac:dyDescent="0.2">
      <c r="A223" s="58"/>
      <c r="B223" s="58"/>
      <c r="C223" s="9" t="s">
        <v>67</v>
      </c>
      <c r="D223" s="9" t="s">
        <v>70</v>
      </c>
      <c r="E223" s="9" t="s">
        <v>13</v>
      </c>
      <c r="F223" s="9" t="s">
        <v>13</v>
      </c>
      <c r="G223" s="9"/>
      <c r="H223" s="9" t="s">
        <v>100</v>
      </c>
      <c r="I223" s="57" t="s">
        <v>50</v>
      </c>
      <c r="J223" s="73"/>
    </row>
    <row r="224" spans="1:10" x14ac:dyDescent="0.2">
      <c r="A224" s="58"/>
      <c r="B224" s="58"/>
      <c r="C224" s="9" t="s">
        <v>70</v>
      </c>
      <c r="D224" s="9" t="s">
        <v>75</v>
      </c>
      <c r="E224" s="9" t="s">
        <v>101</v>
      </c>
      <c r="F224" s="9" t="s">
        <v>14</v>
      </c>
      <c r="G224" s="9" t="s">
        <v>10</v>
      </c>
      <c r="H224" s="9" t="s">
        <v>102</v>
      </c>
      <c r="I224" s="57" t="s">
        <v>103</v>
      </c>
      <c r="J224" s="73"/>
    </row>
    <row r="225" spans="1:10" x14ac:dyDescent="0.2">
      <c r="A225" s="58"/>
      <c r="B225" s="58"/>
      <c r="C225" s="9" t="s">
        <v>80</v>
      </c>
      <c r="D225" s="9" t="s">
        <v>81</v>
      </c>
      <c r="E225" s="9" t="s">
        <v>104</v>
      </c>
      <c r="F225" s="9" t="s">
        <v>105</v>
      </c>
      <c r="G225" s="9" t="s">
        <v>14</v>
      </c>
      <c r="H225" s="9" t="s">
        <v>106</v>
      </c>
      <c r="I225" s="57" t="s">
        <v>132</v>
      </c>
      <c r="J225" s="73"/>
    </row>
    <row r="226" spans="1:10" s="56" customFormat="1" x14ac:dyDescent="0.2">
      <c r="A226" s="63" t="s">
        <v>93</v>
      </c>
      <c r="B226" s="64"/>
      <c r="C226" s="4"/>
      <c r="D226" s="4"/>
      <c r="E226" s="4"/>
      <c r="F226" s="4"/>
      <c r="G226" s="4"/>
      <c r="H226" s="4"/>
      <c r="I226" s="3"/>
      <c r="J226" s="74"/>
    </row>
    <row r="227" spans="1:10" x14ac:dyDescent="0.2">
      <c r="A227" s="57"/>
      <c r="B227" s="58"/>
      <c r="C227" s="1"/>
      <c r="D227" s="1"/>
      <c r="I227" s="3"/>
      <c r="J227" s="73"/>
    </row>
    <row r="228" spans="1:10" x14ac:dyDescent="0.2">
      <c r="A228" s="57">
        <v>600</v>
      </c>
      <c r="B228" s="58" t="s">
        <v>37</v>
      </c>
      <c r="C228" s="1">
        <v>1319</v>
      </c>
      <c r="D228" s="1">
        <v>1348</v>
      </c>
      <c r="E228" s="1">
        <v>2603251</v>
      </c>
      <c r="F228" s="1">
        <v>2603251</v>
      </c>
      <c r="G228" s="1">
        <v>284547</v>
      </c>
      <c r="H228" s="1">
        <v>587462</v>
      </c>
      <c r="I228" s="3">
        <v>3475260</v>
      </c>
      <c r="J228" s="73"/>
    </row>
    <row r="229" spans="1:10" x14ac:dyDescent="0.2">
      <c r="A229" s="57">
        <v>700</v>
      </c>
      <c r="B229" s="58" t="s">
        <v>38</v>
      </c>
      <c r="C229" s="1">
        <f>SUM(C128:C132)+C228</f>
        <v>3413</v>
      </c>
      <c r="D229" s="1">
        <f>SUM(D128:D132)+D228</f>
        <v>3484</v>
      </c>
      <c r="E229" s="1">
        <f>SUM(E128:E132)+E228</f>
        <v>6416156</v>
      </c>
      <c r="F229" s="1">
        <f>SUM(E128:E132)+F228</f>
        <v>6416156</v>
      </c>
      <c r="G229" s="1">
        <f>SUM(F128:F132)+G228</f>
        <v>642746</v>
      </c>
      <c r="H229" s="1">
        <f>SUM(G128:G132)+H228</f>
        <v>1272456</v>
      </c>
      <c r="I229" s="3">
        <f>SUM(H128:H132) + I228</f>
        <v>8331358</v>
      </c>
      <c r="J229" s="73"/>
    </row>
    <row r="230" spans="1:10" x14ac:dyDescent="0.2">
      <c r="A230" s="57"/>
      <c r="B230" s="58"/>
      <c r="C230" s="1"/>
      <c r="D230" s="1"/>
      <c r="J230" s="73"/>
    </row>
    <row r="231" spans="1:10" x14ac:dyDescent="0.2">
      <c r="A231" s="59" t="s">
        <v>95</v>
      </c>
      <c r="B231" s="58"/>
      <c r="C231" s="1"/>
      <c r="D231" s="1"/>
      <c r="J231" s="73"/>
    </row>
    <row r="232" spans="1:10" x14ac:dyDescent="0.2">
      <c r="A232" s="57"/>
      <c r="B232" s="58"/>
      <c r="C232" s="1"/>
      <c r="D232" s="1"/>
      <c r="J232" s="73"/>
    </row>
    <row r="233" spans="1:10" x14ac:dyDescent="0.2">
      <c r="A233" s="57">
        <v>600</v>
      </c>
      <c r="B233" s="58" t="s">
        <v>37</v>
      </c>
      <c r="C233" s="1">
        <v>20335</v>
      </c>
      <c r="D233" s="1">
        <v>20556</v>
      </c>
      <c r="E233" s="1">
        <v>30339118</v>
      </c>
      <c r="F233" s="1">
        <v>37683245</v>
      </c>
      <c r="G233" s="1">
        <v>3372552</v>
      </c>
      <c r="H233" s="1">
        <v>8923355</v>
      </c>
      <c r="I233" s="1">
        <v>49979151</v>
      </c>
      <c r="J233" s="73"/>
    </row>
    <row r="234" spans="1:10" x14ac:dyDescent="0.2">
      <c r="A234" s="57">
        <v>700</v>
      </c>
      <c r="B234" s="58" t="s">
        <v>38</v>
      </c>
      <c r="C234" s="1">
        <f>SUM(C151:C155) + C233</f>
        <v>50563</v>
      </c>
      <c r="D234" s="1">
        <f>SUM(D151:D155) + D233</f>
        <v>50943</v>
      </c>
      <c r="E234" s="1">
        <f>SUM(E151:E155) + E233</f>
        <v>88843387</v>
      </c>
      <c r="F234" s="1">
        <f>SUM(E151:E155) + F233</f>
        <v>96187514</v>
      </c>
      <c r="G234" s="1">
        <f>SUM(F151:F155) + G233</f>
        <v>7262099</v>
      </c>
      <c r="H234" s="1">
        <f>SUM(G151:G155) + H233</f>
        <v>16211966</v>
      </c>
      <c r="I234" s="1">
        <f>SUM(H151:H155) + I233</f>
        <v>119661579</v>
      </c>
      <c r="J234" s="73"/>
    </row>
    <row r="235" spans="1:10" x14ac:dyDescent="0.2">
      <c r="A235" s="57"/>
      <c r="B235" s="58"/>
      <c r="C235" s="1"/>
      <c r="D235" s="1"/>
      <c r="J235" s="73"/>
    </row>
    <row r="236" spans="1:10" x14ac:dyDescent="0.2">
      <c r="A236" s="59" t="s">
        <v>96</v>
      </c>
      <c r="B236" s="58"/>
      <c r="C236" s="1"/>
      <c r="D236" s="1"/>
      <c r="J236" s="73"/>
    </row>
    <row r="237" spans="1:10" x14ac:dyDescent="0.2">
      <c r="A237" s="57"/>
      <c r="B237" s="58"/>
      <c r="C237" s="1"/>
      <c r="D237" s="1"/>
      <c r="J237" s="73"/>
    </row>
    <row r="238" spans="1:10" x14ac:dyDescent="0.2">
      <c r="A238" s="57">
        <v>600</v>
      </c>
      <c r="B238" s="58" t="s">
        <v>37</v>
      </c>
      <c r="C238" s="1">
        <f t="shared" ref="C238:I238" si="8">C189+C194+C199+C204+C209+C228+C233</f>
        <v>69649</v>
      </c>
      <c r="D238" s="1">
        <f t="shared" si="8"/>
        <v>72064</v>
      </c>
      <c r="E238" s="1">
        <f t="shared" si="8"/>
        <v>104908246</v>
      </c>
      <c r="F238" s="1">
        <f t="shared" si="8"/>
        <v>129684389</v>
      </c>
      <c r="G238" s="1">
        <f t="shared" si="8"/>
        <v>12637799</v>
      </c>
      <c r="H238" s="1">
        <f t="shared" si="8"/>
        <v>34131432</v>
      </c>
      <c r="I238" s="1">
        <f t="shared" si="8"/>
        <v>176453619</v>
      </c>
      <c r="J238" s="73"/>
    </row>
    <row r="239" spans="1:10" x14ac:dyDescent="0.2">
      <c r="A239" s="57">
        <v>700</v>
      </c>
      <c r="B239" s="58" t="s">
        <v>38</v>
      </c>
      <c r="C239" s="1">
        <f>SUM(C159:C163)+C238</f>
        <v>169384</v>
      </c>
      <c r="D239" s="1">
        <f>SUM(D159:D163)+D238</f>
        <v>173483</v>
      </c>
      <c r="E239" s="1">
        <f>SUM(E159:E163)+E238</f>
        <v>297998839</v>
      </c>
      <c r="F239" s="1">
        <f>SUM(E159:E163)+F238</f>
        <v>322774982</v>
      </c>
      <c r="G239" s="1">
        <f>SUM(F159:F163)+G238</f>
        <v>31405464</v>
      </c>
      <c r="H239" s="1">
        <f>SUM(G159:G163)+H238</f>
        <v>58750433</v>
      </c>
      <c r="I239" s="1">
        <f>SUM(H159:H163)+I238</f>
        <v>412930878</v>
      </c>
      <c r="J239" s="73"/>
    </row>
    <row r="240" spans="1:10" x14ac:dyDescent="0.2">
      <c r="A240" s="57"/>
      <c r="B240" s="58"/>
      <c r="C240" s="1"/>
      <c r="D240" s="1"/>
      <c r="J240" s="73"/>
    </row>
    <row r="241" spans="1:10" s="56" customFormat="1" x14ac:dyDescent="0.2">
      <c r="A241" s="63" t="s">
        <v>97</v>
      </c>
      <c r="B241" s="64"/>
      <c r="C241" s="4"/>
      <c r="D241" s="4"/>
      <c r="E241" s="4"/>
      <c r="F241" s="4"/>
      <c r="G241" s="4"/>
      <c r="H241" s="4"/>
      <c r="I241" s="1"/>
      <c r="J241" s="74"/>
    </row>
    <row r="242" spans="1:10" x14ac:dyDescent="0.2">
      <c r="A242" s="57"/>
      <c r="B242" s="58"/>
      <c r="C242" s="1"/>
      <c r="D242" s="1"/>
      <c r="J242" s="73"/>
    </row>
    <row r="243" spans="1:10" x14ac:dyDescent="0.2">
      <c r="A243" s="57">
        <v>600</v>
      </c>
      <c r="B243" s="58" t="s">
        <v>37</v>
      </c>
      <c r="C243" s="1">
        <v>3345</v>
      </c>
      <c r="D243" s="1">
        <v>3497</v>
      </c>
      <c r="E243" s="1">
        <v>5286159</v>
      </c>
      <c r="F243" s="1">
        <v>5286159</v>
      </c>
      <c r="G243" s="1">
        <v>1244604</v>
      </c>
      <c r="H243" s="1">
        <v>2257918</v>
      </c>
      <c r="I243" s="1">
        <v>8788681</v>
      </c>
      <c r="J243" s="73"/>
    </row>
    <row r="244" spans="1:10" x14ac:dyDescent="0.2">
      <c r="A244" s="57">
        <v>700</v>
      </c>
      <c r="B244" s="58" t="s">
        <v>38</v>
      </c>
      <c r="C244" s="1">
        <f>SUM(C167:C171)+C243</f>
        <v>20389</v>
      </c>
      <c r="D244" s="1">
        <f>SUM(D167:D171)+D243</f>
        <v>20924</v>
      </c>
      <c r="E244" s="1">
        <f>SUM(E167:E171)+E243</f>
        <v>39700958</v>
      </c>
      <c r="F244" s="1">
        <f>SUM(E167:E171)+F243</f>
        <v>39700958</v>
      </c>
      <c r="G244" s="1">
        <f>SUM(F167:F171)+G243</f>
        <v>4906340</v>
      </c>
      <c r="H244" s="1">
        <f>SUM(G167:G171)+H243</f>
        <v>6950900</v>
      </c>
      <c r="I244" s="1">
        <f>SUM(H167:H171)+I243</f>
        <v>51558198</v>
      </c>
      <c r="J244" s="73"/>
    </row>
    <row r="245" spans="1:10" x14ac:dyDescent="0.2">
      <c r="A245" s="57"/>
      <c r="B245" s="58"/>
      <c r="E245" s="2"/>
      <c r="J245" s="73"/>
    </row>
    <row r="246" spans="1:10" x14ac:dyDescent="0.2">
      <c r="A246" s="60" t="s">
        <v>41</v>
      </c>
      <c r="B246" s="60"/>
      <c r="C246" s="1"/>
      <c r="D246" s="1"/>
      <c r="J246" s="73"/>
    </row>
    <row r="247" spans="1:10" ht="13.5" customHeight="1" x14ac:dyDescent="0.2">
      <c r="A247" s="60" t="s">
        <v>42</v>
      </c>
      <c r="B247" s="60"/>
      <c r="C247" s="1"/>
      <c r="D247" s="1"/>
      <c r="J247" s="73"/>
    </row>
    <row r="248" spans="1:10" x14ac:dyDescent="0.2">
      <c r="A248" s="70"/>
      <c r="B248" s="71"/>
      <c r="C248" s="71"/>
      <c r="D248" s="71"/>
      <c r="E248" s="72"/>
      <c r="F248" s="72"/>
      <c r="G248" s="72"/>
      <c r="H248" s="72"/>
      <c r="I248" s="72"/>
      <c r="J248" s="73"/>
    </row>
    <row r="249" spans="1:10" x14ac:dyDescent="0.2">
      <c r="A249" s="1" t="s">
        <v>109</v>
      </c>
      <c r="B249" s="1"/>
      <c r="C249" s="1"/>
      <c r="D249" s="1"/>
      <c r="G249" s="12"/>
      <c r="H249" s="12"/>
      <c r="I249" s="12"/>
      <c r="J249" s="73"/>
    </row>
    <row r="250" spans="1:10" x14ac:dyDescent="0.2">
      <c r="A250" s="12"/>
      <c r="B250" s="12"/>
      <c r="C250" s="12"/>
      <c r="D250" s="12"/>
      <c r="E250" s="12"/>
      <c r="F250" s="12" t="s">
        <v>134</v>
      </c>
      <c r="G250" s="12"/>
      <c r="H250" s="12"/>
      <c r="I250" s="12"/>
      <c r="J250" s="73"/>
    </row>
    <row r="251" spans="1:10" x14ac:dyDescent="0.2">
      <c r="A251" s="13" t="s">
        <v>2</v>
      </c>
      <c r="B251" s="13"/>
      <c r="C251" s="13"/>
      <c r="D251" s="13"/>
      <c r="E251" s="13"/>
      <c r="F251" s="13"/>
      <c r="G251" s="13"/>
      <c r="H251" s="13"/>
      <c r="I251" s="13"/>
      <c r="J251" s="73"/>
    </row>
    <row r="252" spans="1:10" x14ac:dyDescent="0.2">
      <c r="A252" s="13" t="s">
        <v>130</v>
      </c>
      <c r="B252" s="13"/>
      <c r="C252" s="13"/>
      <c r="D252" s="13"/>
      <c r="E252" s="13"/>
      <c r="F252" s="13"/>
      <c r="G252" s="13"/>
      <c r="H252" s="13"/>
      <c r="I252" s="13"/>
      <c r="J252" s="73"/>
    </row>
    <row r="253" spans="1:10" x14ac:dyDescent="0.2">
      <c r="A253" s="13" t="s">
        <v>3</v>
      </c>
      <c r="B253" s="13"/>
      <c r="C253" s="13"/>
      <c r="D253" s="13"/>
      <c r="E253" s="13"/>
      <c r="F253" s="13"/>
      <c r="G253" s="13"/>
      <c r="H253" s="13"/>
      <c r="I253" s="13"/>
      <c r="J253" s="73"/>
    </row>
    <row r="254" spans="1:10" x14ac:dyDescent="0.2">
      <c r="A254" s="1"/>
      <c r="B254" s="1"/>
      <c r="C254" s="1"/>
      <c r="D254" s="1"/>
      <c r="G254" s="12"/>
      <c r="H254" s="12"/>
      <c r="I254" s="12"/>
      <c r="J254" s="73"/>
    </row>
    <row r="255" spans="1:10" x14ac:dyDescent="0.2">
      <c r="A255" s="1"/>
      <c r="B255" s="1"/>
      <c r="C255" s="1" t="s">
        <v>110</v>
      </c>
      <c r="D255" s="1"/>
      <c r="G255" s="12"/>
      <c r="H255" s="12"/>
      <c r="I255" s="12"/>
      <c r="J255" s="73"/>
    </row>
    <row r="256" spans="1:10" x14ac:dyDescent="0.2">
      <c r="A256" s="1"/>
      <c r="B256" s="1"/>
      <c r="C256" s="1"/>
      <c r="D256" s="1"/>
      <c r="G256" s="12"/>
      <c r="H256" s="12"/>
      <c r="I256" s="12"/>
      <c r="J256" s="73"/>
    </row>
    <row r="257" spans="1:14" x14ac:dyDescent="0.2">
      <c r="A257" s="52"/>
      <c r="B257" s="52"/>
      <c r="C257" s="52" t="s">
        <v>68</v>
      </c>
      <c r="D257" s="52" t="s">
        <v>10</v>
      </c>
      <c r="E257" s="52" t="s">
        <v>69</v>
      </c>
      <c r="F257" s="52" t="s">
        <v>50</v>
      </c>
      <c r="G257" s="12"/>
      <c r="H257" s="12"/>
      <c r="I257" s="12"/>
      <c r="J257" s="73"/>
    </row>
    <row r="258" spans="1:14" x14ac:dyDescent="0.2">
      <c r="A258" s="52"/>
      <c r="B258" s="52"/>
      <c r="C258" s="52" t="s">
        <v>71</v>
      </c>
      <c r="D258" s="52" t="s">
        <v>72</v>
      </c>
      <c r="E258" s="52" t="s">
        <v>73</v>
      </c>
      <c r="F258" s="52" t="s">
        <v>111</v>
      </c>
      <c r="G258" s="12"/>
      <c r="H258" s="12"/>
      <c r="I258" s="12"/>
      <c r="J258" s="73"/>
    </row>
    <row r="259" spans="1:14" x14ac:dyDescent="0.2">
      <c r="A259" s="52"/>
      <c r="B259" s="52"/>
      <c r="C259" s="52" t="s">
        <v>76</v>
      </c>
      <c r="D259" s="52" t="s">
        <v>77</v>
      </c>
      <c r="E259" s="52" t="s">
        <v>78</v>
      </c>
      <c r="F259" s="52" t="s">
        <v>79</v>
      </c>
      <c r="G259" s="12"/>
      <c r="H259" s="12"/>
      <c r="I259" s="12"/>
      <c r="J259" s="73"/>
    </row>
    <row r="260" spans="1:14" x14ac:dyDescent="0.2">
      <c r="A260" s="52"/>
      <c r="B260" s="52"/>
      <c r="C260" s="52" t="s">
        <v>82</v>
      </c>
      <c r="D260" s="52" t="s">
        <v>83</v>
      </c>
      <c r="E260" s="52" t="s">
        <v>84</v>
      </c>
      <c r="F260" s="52" t="s">
        <v>85</v>
      </c>
      <c r="G260" s="12"/>
      <c r="H260" s="12"/>
      <c r="I260" s="12"/>
      <c r="J260" s="73"/>
    </row>
    <row r="261" spans="1:14" x14ac:dyDescent="0.2">
      <c r="A261" s="49" t="s">
        <v>86</v>
      </c>
      <c r="C261" s="1"/>
      <c r="D261" s="1"/>
      <c r="G261" s="12"/>
      <c r="H261" s="12"/>
      <c r="I261" s="12"/>
      <c r="J261" s="73"/>
    </row>
    <row r="262" spans="1:14" x14ac:dyDescent="0.2">
      <c r="C262" s="1"/>
      <c r="D262" s="1"/>
      <c r="G262" s="12"/>
      <c r="H262" s="12"/>
      <c r="I262" s="12"/>
      <c r="J262" s="73"/>
    </row>
    <row r="263" spans="1:14" x14ac:dyDescent="0.2">
      <c r="A263" s="9">
        <v>100</v>
      </c>
      <c r="B263" s="2" t="s">
        <v>32</v>
      </c>
      <c r="C263" s="1">
        <v>344150</v>
      </c>
      <c r="D263" s="1">
        <v>0</v>
      </c>
      <c r="E263" s="1">
        <v>947</v>
      </c>
      <c r="F263" s="1">
        <v>345097</v>
      </c>
      <c r="G263" s="75"/>
      <c r="H263" s="12"/>
      <c r="I263" s="12"/>
      <c r="J263" s="73"/>
      <c r="L263" s="75"/>
      <c r="M263" s="75"/>
      <c r="N263" s="75"/>
    </row>
    <row r="264" spans="1:14" x14ac:dyDescent="0.2">
      <c r="A264" s="9">
        <v>200</v>
      </c>
      <c r="B264" s="2" t="s">
        <v>33</v>
      </c>
      <c r="C264" s="1">
        <v>393519</v>
      </c>
      <c r="D264" s="1">
        <v>13085</v>
      </c>
      <c r="E264" s="1">
        <v>9475</v>
      </c>
      <c r="F264" s="1">
        <v>416079</v>
      </c>
      <c r="G264" s="75"/>
      <c r="H264" s="12"/>
      <c r="I264" s="12"/>
      <c r="J264" s="73"/>
      <c r="L264" s="75"/>
      <c r="M264" s="75"/>
      <c r="N264" s="75"/>
    </row>
    <row r="265" spans="1:14" x14ac:dyDescent="0.2">
      <c r="A265" s="9">
        <v>300</v>
      </c>
      <c r="B265" s="2" t="s">
        <v>34</v>
      </c>
      <c r="C265" s="1">
        <v>577814</v>
      </c>
      <c r="D265" s="1">
        <v>206140</v>
      </c>
      <c r="E265" s="1">
        <v>107602</v>
      </c>
      <c r="F265" s="1">
        <v>891556</v>
      </c>
      <c r="G265" s="75"/>
      <c r="H265" s="12"/>
      <c r="I265" s="12"/>
      <c r="J265" s="73"/>
      <c r="L265" s="75"/>
      <c r="M265" s="75"/>
      <c r="N265" s="75"/>
    </row>
    <row r="266" spans="1:14" x14ac:dyDescent="0.2">
      <c r="A266" s="9">
        <v>400</v>
      </c>
      <c r="B266" s="2" t="s">
        <v>35</v>
      </c>
      <c r="C266" s="1">
        <v>502317</v>
      </c>
      <c r="D266" s="1">
        <v>62474</v>
      </c>
      <c r="E266" s="1">
        <v>61421</v>
      </c>
      <c r="F266" s="1">
        <v>626212</v>
      </c>
      <c r="G266" s="75"/>
      <c r="H266" s="12"/>
      <c r="I266" s="12"/>
      <c r="J266" s="73"/>
      <c r="L266" s="75"/>
      <c r="M266" s="75"/>
      <c r="N266" s="75"/>
    </row>
    <row r="267" spans="1:14" x14ac:dyDescent="0.2">
      <c r="A267" s="9">
        <v>500</v>
      </c>
      <c r="B267" s="2" t="s">
        <v>36</v>
      </c>
      <c r="C267" s="1">
        <v>131286</v>
      </c>
      <c r="D267" s="1">
        <v>13057</v>
      </c>
      <c r="E267" s="1">
        <v>15438</v>
      </c>
      <c r="F267" s="1">
        <v>159781</v>
      </c>
      <c r="G267" s="75"/>
      <c r="H267" s="12"/>
      <c r="I267" s="12"/>
      <c r="J267" s="73"/>
      <c r="L267" s="75"/>
      <c r="M267" s="75"/>
      <c r="N267" s="75"/>
    </row>
    <row r="268" spans="1:14" x14ac:dyDescent="0.2">
      <c r="C268" s="1"/>
      <c r="D268" s="1"/>
      <c r="G268" s="75"/>
      <c r="H268" s="12"/>
      <c r="I268" s="12"/>
      <c r="J268" s="73"/>
    </row>
    <row r="269" spans="1:14" x14ac:dyDescent="0.2">
      <c r="A269" s="49" t="s">
        <v>87</v>
      </c>
      <c r="C269" s="1"/>
      <c r="D269" s="1"/>
      <c r="G269" s="75"/>
      <c r="H269" s="12"/>
      <c r="I269" s="12"/>
      <c r="J269" s="73"/>
    </row>
    <row r="270" spans="1:14" x14ac:dyDescent="0.2">
      <c r="C270" s="1"/>
      <c r="D270" s="1"/>
      <c r="G270" s="75"/>
      <c r="H270" s="12"/>
      <c r="I270" s="12"/>
      <c r="J270" s="73"/>
    </row>
    <row r="271" spans="1:14" x14ac:dyDescent="0.2">
      <c r="A271" s="9">
        <v>100</v>
      </c>
      <c r="B271" s="2" t="s">
        <v>32</v>
      </c>
      <c r="C271" s="76">
        <v>178356</v>
      </c>
      <c r="D271" s="1">
        <v>0</v>
      </c>
      <c r="E271" s="1">
        <v>0</v>
      </c>
      <c r="F271" s="1">
        <v>178356</v>
      </c>
      <c r="G271" s="75"/>
      <c r="H271" s="12"/>
      <c r="I271" s="12"/>
      <c r="J271" s="73"/>
      <c r="L271" s="75"/>
      <c r="M271" s="75"/>
      <c r="N271" s="75"/>
    </row>
    <row r="272" spans="1:14" x14ac:dyDescent="0.2">
      <c r="A272" s="9">
        <v>200</v>
      </c>
      <c r="B272" s="2" t="s">
        <v>33</v>
      </c>
      <c r="C272" s="1">
        <v>244306</v>
      </c>
      <c r="D272" s="1">
        <v>13847</v>
      </c>
      <c r="E272" s="1">
        <v>16496</v>
      </c>
      <c r="F272" s="1">
        <v>274649</v>
      </c>
      <c r="G272" s="75"/>
      <c r="H272" s="12"/>
      <c r="I272" s="12"/>
      <c r="J272" s="73"/>
      <c r="L272" s="75"/>
      <c r="M272" s="75"/>
      <c r="N272" s="75"/>
    </row>
    <row r="273" spans="1:14" x14ac:dyDescent="0.2">
      <c r="A273" s="9">
        <v>300</v>
      </c>
      <c r="B273" s="2" t="s">
        <v>34</v>
      </c>
      <c r="C273" s="1">
        <v>373969</v>
      </c>
      <c r="D273" s="1">
        <v>108228</v>
      </c>
      <c r="E273" s="1">
        <v>86374</v>
      </c>
      <c r="F273" s="1">
        <v>568571</v>
      </c>
      <c r="G273" s="75"/>
      <c r="H273" s="12"/>
      <c r="I273" s="12"/>
      <c r="J273" s="73"/>
      <c r="L273" s="75"/>
      <c r="M273" s="75"/>
      <c r="N273" s="75"/>
    </row>
    <row r="274" spans="1:14" x14ac:dyDescent="0.2">
      <c r="A274" s="9">
        <v>400</v>
      </c>
      <c r="B274" s="2" t="s">
        <v>35</v>
      </c>
      <c r="C274" s="1">
        <v>279988</v>
      </c>
      <c r="D274" s="1">
        <v>44119</v>
      </c>
      <c r="E274" s="1">
        <v>49855</v>
      </c>
      <c r="F274" s="1">
        <v>373962</v>
      </c>
      <c r="G274" s="75"/>
      <c r="H274" s="12"/>
      <c r="I274" s="12"/>
      <c r="J274" s="73"/>
      <c r="L274" s="75"/>
      <c r="M274" s="75"/>
      <c r="N274" s="75"/>
    </row>
    <row r="275" spans="1:14" x14ac:dyDescent="0.2">
      <c r="A275" s="9">
        <v>500</v>
      </c>
      <c r="B275" s="2" t="s">
        <v>36</v>
      </c>
      <c r="C275" s="1">
        <v>85450</v>
      </c>
      <c r="D275" s="1">
        <v>15292</v>
      </c>
      <c r="E275" s="1">
        <v>35716</v>
      </c>
      <c r="F275" s="1">
        <v>136458</v>
      </c>
      <c r="G275" s="75"/>
      <c r="H275" s="12"/>
      <c r="I275" s="12"/>
      <c r="J275" s="73"/>
      <c r="L275" s="75"/>
      <c r="M275" s="75"/>
      <c r="N275" s="75"/>
    </row>
    <row r="276" spans="1:14" x14ac:dyDescent="0.2">
      <c r="C276" s="1"/>
      <c r="D276" s="1"/>
      <c r="G276" s="75"/>
      <c r="H276" s="12"/>
      <c r="I276" s="12"/>
      <c r="J276" s="73"/>
    </row>
    <row r="277" spans="1:14" x14ac:dyDescent="0.2">
      <c r="A277" s="49" t="s">
        <v>88</v>
      </c>
      <c r="C277" s="1"/>
      <c r="D277" s="1"/>
      <c r="G277" s="75"/>
      <c r="H277" s="12"/>
      <c r="I277" s="12"/>
      <c r="J277" s="73"/>
    </row>
    <row r="278" spans="1:14" x14ac:dyDescent="0.2">
      <c r="C278" s="1"/>
      <c r="D278" s="1"/>
      <c r="G278" s="75"/>
      <c r="H278" s="12"/>
      <c r="I278" s="12"/>
      <c r="J278" s="73"/>
    </row>
    <row r="279" spans="1:14" x14ac:dyDescent="0.2">
      <c r="A279" s="9">
        <v>100</v>
      </c>
      <c r="B279" s="2" t="s">
        <v>32</v>
      </c>
      <c r="C279" s="1">
        <v>44533</v>
      </c>
      <c r="D279" s="1">
        <v>0</v>
      </c>
      <c r="E279" s="1">
        <v>0</v>
      </c>
      <c r="F279" s="1">
        <v>44533</v>
      </c>
      <c r="G279" s="75"/>
      <c r="H279" s="12"/>
      <c r="I279" s="12"/>
      <c r="J279" s="73"/>
      <c r="L279" s="75"/>
      <c r="M279" s="75"/>
      <c r="N279" s="75"/>
    </row>
    <row r="280" spans="1:14" x14ac:dyDescent="0.2">
      <c r="A280" s="9">
        <v>200</v>
      </c>
      <c r="B280" s="2" t="s">
        <v>33</v>
      </c>
      <c r="C280" s="1">
        <v>68480</v>
      </c>
      <c r="D280" s="1">
        <v>929</v>
      </c>
      <c r="E280" s="1">
        <v>3940</v>
      </c>
      <c r="F280" s="1">
        <v>73349</v>
      </c>
      <c r="G280" s="75"/>
      <c r="H280" s="12"/>
      <c r="I280" s="12"/>
      <c r="J280" s="73"/>
      <c r="L280" s="75"/>
      <c r="M280" s="75"/>
      <c r="N280" s="75"/>
    </row>
    <row r="281" spans="1:14" x14ac:dyDescent="0.2">
      <c r="A281" s="9">
        <v>300</v>
      </c>
      <c r="B281" s="2" t="s">
        <v>34</v>
      </c>
      <c r="C281" s="1">
        <v>115268</v>
      </c>
      <c r="D281" s="1">
        <v>28955</v>
      </c>
      <c r="E281" s="1">
        <v>13387</v>
      </c>
      <c r="F281" s="1">
        <v>157610</v>
      </c>
      <c r="G281" s="75"/>
      <c r="H281" s="12"/>
      <c r="I281" s="12"/>
      <c r="J281" s="73"/>
      <c r="L281" s="75"/>
      <c r="M281" s="75"/>
      <c r="N281" s="75"/>
    </row>
    <row r="282" spans="1:14" x14ac:dyDescent="0.2">
      <c r="A282" s="9">
        <v>400</v>
      </c>
      <c r="B282" s="2" t="s">
        <v>35</v>
      </c>
      <c r="C282" s="1">
        <v>65408</v>
      </c>
      <c r="D282" s="1">
        <v>6474</v>
      </c>
      <c r="E282" s="1">
        <v>6838</v>
      </c>
      <c r="F282" s="1">
        <v>78720</v>
      </c>
      <c r="G282" s="75"/>
      <c r="H282" s="12"/>
      <c r="I282" s="12"/>
      <c r="J282" s="73"/>
      <c r="L282" s="75"/>
      <c r="M282" s="75"/>
      <c r="N282" s="75"/>
    </row>
    <row r="283" spans="1:14" x14ac:dyDescent="0.2">
      <c r="A283" s="9">
        <v>500</v>
      </c>
      <c r="B283" s="2" t="s">
        <v>36</v>
      </c>
      <c r="C283" s="1">
        <v>25763</v>
      </c>
      <c r="D283" s="1">
        <v>3691</v>
      </c>
      <c r="E283" s="1">
        <v>4448</v>
      </c>
      <c r="F283" s="1">
        <v>33902</v>
      </c>
      <c r="G283" s="75"/>
      <c r="H283" s="12"/>
      <c r="I283" s="12"/>
      <c r="J283" s="73"/>
      <c r="L283" s="75"/>
      <c r="M283" s="75"/>
      <c r="N283" s="75"/>
    </row>
    <row r="284" spans="1:14" x14ac:dyDescent="0.2">
      <c r="B284" s="9"/>
      <c r="C284" s="1"/>
      <c r="D284" s="1"/>
      <c r="G284" s="12"/>
      <c r="H284" s="12"/>
      <c r="I284" s="12"/>
      <c r="J284" s="73"/>
    </row>
    <row r="285" spans="1:14" x14ac:dyDescent="0.2">
      <c r="A285" s="34" t="s">
        <v>41</v>
      </c>
      <c r="B285" s="34"/>
      <c r="C285" s="34"/>
      <c r="D285" s="34"/>
      <c r="E285" s="34"/>
      <c r="F285" s="34"/>
      <c r="G285" s="12"/>
      <c r="H285" s="12"/>
      <c r="I285" s="12"/>
      <c r="J285" s="73"/>
    </row>
    <row r="286" spans="1:14" x14ac:dyDescent="0.2">
      <c r="A286" s="34" t="s">
        <v>42</v>
      </c>
      <c r="B286" s="34"/>
      <c r="C286" s="34"/>
      <c r="D286" s="34"/>
      <c r="E286" s="34"/>
      <c r="F286" s="34"/>
      <c r="G286" s="12"/>
      <c r="H286" s="12"/>
      <c r="I286" s="12"/>
      <c r="J286" s="73"/>
    </row>
    <row r="287" spans="1:14" x14ac:dyDescent="0.2">
      <c r="A287" s="70"/>
      <c r="B287" s="71"/>
      <c r="C287" s="71"/>
      <c r="D287" s="71"/>
      <c r="E287" s="72"/>
      <c r="F287" s="72"/>
      <c r="G287" s="72"/>
      <c r="H287" s="72"/>
      <c r="I287" s="72"/>
      <c r="J287" s="73"/>
    </row>
    <row r="288" spans="1:14" x14ac:dyDescent="0.2">
      <c r="A288" s="49" t="s">
        <v>112</v>
      </c>
      <c r="B288" s="9"/>
      <c r="C288" s="1"/>
      <c r="D288" s="1"/>
      <c r="G288" s="12"/>
      <c r="H288" s="12"/>
      <c r="I288" s="12"/>
      <c r="J288" s="73"/>
    </row>
    <row r="289" spans="1:10" x14ac:dyDescent="0.2">
      <c r="A289" s="2"/>
      <c r="E289" s="2"/>
      <c r="F289" s="12" t="s">
        <v>134</v>
      </c>
      <c r="G289" s="12"/>
      <c r="H289" s="2"/>
      <c r="I289" s="2"/>
      <c r="J289" s="73"/>
    </row>
    <row r="290" spans="1:10" x14ac:dyDescent="0.2">
      <c r="A290" s="13" t="s">
        <v>2</v>
      </c>
      <c r="B290" s="13"/>
      <c r="C290" s="13"/>
      <c r="D290" s="13"/>
      <c r="E290" s="13"/>
      <c r="F290" s="13"/>
      <c r="G290" s="13"/>
      <c r="H290" s="13"/>
      <c r="I290" s="13"/>
      <c r="J290" s="73"/>
    </row>
    <row r="291" spans="1:10" x14ac:dyDescent="0.2">
      <c r="A291" s="13" t="s">
        <v>130</v>
      </c>
      <c r="B291" s="13"/>
      <c r="C291" s="13"/>
      <c r="D291" s="13"/>
      <c r="E291" s="13"/>
      <c r="F291" s="13"/>
      <c r="G291" s="13"/>
      <c r="H291" s="13"/>
      <c r="I291" s="13"/>
      <c r="J291" s="73"/>
    </row>
    <row r="292" spans="1:10" x14ac:dyDescent="0.2">
      <c r="A292" s="13" t="s">
        <v>3</v>
      </c>
      <c r="B292" s="13"/>
      <c r="C292" s="13"/>
      <c r="D292" s="13"/>
      <c r="E292" s="13"/>
      <c r="F292" s="13"/>
      <c r="G292" s="13"/>
      <c r="H292" s="13"/>
      <c r="I292" s="13"/>
      <c r="J292" s="73"/>
    </row>
    <row r="293" spans="1:10" x14ac:dyDescent="0.2">
      <c r="B293" s="9"/>
      <c r="C293" s="1"/>
      <c r="D293" s="1"/>
      <c r="G293" s="12"/>
      <c r="H293" s="12"/>
      <c r="I293" s="12"/>
      <c r="J293" s="73"/>
    </row>
    <row r="294" spans="1:10" x14ac:dyDescent="0.2">
      <c r="A294" s="1"/>
      <c r="B294" s="1"/>
      <c r="C294" s="1" t="s">
        <v>110</v>
      </c>
      <c r="D294" s="1"/>
      <c r="G294" s="12"/>
      <c r="H294" s="12"/>
      <c r="I294" s="12"/>
      <c r="J294" s="73"/>
    </row>
    <row r="295" spans="1:10" x14ac:dyDescent="0.2">
      <c r="A295" s="1"/>
      <c r="B295" s="1"/>
      <c r="C295" s="1"/>
      <c r="D295" s="1"/>
      <c r="G295" s="12"/>
      <c r="H295" s="12"/>
      <c r="I295" s="12"/>
      <c r="J295" s="73"/>
    </row>
    <row r="296" spans="1:10" x14ac:dyDescent="0.2">
      <c r="A296" s="52"/>
      <c r="B296" s="52"/>
      <c r="C296" s="52" t="s">
        <v>68</v>
      </c>
      <c r="D296" s="52" t="s">
        <v>10</v>
      </c>
      <c r="E296" s="52" t="s">
        <v>69</v>
      </c>
      <c r="F296" s="52" t="s">
        <v>50</v>
      </c>
      <c r="G296" s="12"/>
      <c r="H296" s="12"/>
      <c r="I296" s="12"/>
      <c r="J296" s="73"/>
    </row>
    <row r="297" spans="1:10" x14ac:dyDescent="0.2">
      <c r="A297" s="52"/>
      <c r="B297" s="52"/>
      <c r="C297" s="52" t="s">
        <v>71</v>
      </c>
      <c r="D297" s="52" t="s">
        <v>72</v>
      </c>
      <c r="E297" s="52" t="s">
        <v>73</v>
      </c>
      <c r="F297" s="52" t="s">
        <v>111</v>
      </c>
      <c r="G297" s="12"/>
      <c r="H297" s="12"/>
      <c r="I297" s="12"/>
      <c r="J297" s="73"/>
    </row>
    <row r="298" spans="1:10" x14ac:dyDescent="0.2">
      <c r="A298" s="52"/>
      <c r="B298" s="52"/>
      <c r="C298" s="52" t="s">
        <v>76</v>
      </c>
      <c r="D298" s="52" t="s">
        <v>77</v>
      </c>
      <c r="E298" s="52" t="s">
        <v>78</v>
      </c>
      <c r="F298" s="52" t="s">
        <v>79</v>
      </c>
      <c r="G298" s="12"/>
      <c r="H298" s="12"/>
      <c r="I298" s="12"/>
      <c r="J298" s="73"/>
    </row>
    <row r="299" spans="1:10" x14ac:dyDescent="0.2">
      <c r="A299" s="52"/>
      <c r="B299" s="52"/>
      <c r="C299" s="52" t="s">
        <v>82</v>
      </c>
      <c r="D299" s="52" t="s">
        <v>83</v>
      </c>
      <c r="E299" s="52" t="s">
        <v>84</v>
      </c>
      <c r="F299" s="52" t="s">
        <v>85</v>
      </c>
      <c r="G299" s="12"/>
      <c r="H299" s="12"/>
      <c r="I299" s="12"/>
      <c r="J299" s="73"/>
    </row>
    <row r="300" spans="1:10" x14ac:dyDescent="0.2">
      <c r="A300" s="49" t="s">
        <v>91</v>
      </c>
      <c r="C300" s="1"/>
      <c r="D300" s="1"/>
      <c r="G300" s="12"/>
      <c r="H300" s="12"/>
      <c r="I300" s="12"/>
      <c r="J300" s="73"/>
    </row>
    <row r="301" spans="1:10" x14ac:dyDescent="0.2">
      <c r="C301" s="1"/>
      <c r="D301" s="1"/>
      <c r="G301" s="12"/>
      <c r="H301" s="12"/>
      <c r="I301" s="12"/>
      <c r="J301" s="73"/>
    </row>
    <row r="302" spans="1:10" x14ac:dyDescent="0.2">
      <c r="A302" s="9">
        <v>100</v>
      </c>
      <c r="B302" s="2" t="s">
        <v>32</v>
      </c>
      <c r="C302" s="1">
        <v>35743</v>
      </c>
      <c r="D302" s="1">
        <v>0</v>
      </c>
      <c r="E302" s="1">
        <v>0</v>
      </c>
      <c r="F302" s="1">
        <v>35743</v>
      </c>
      <c r="G302" s="75"/>
      <c r="H302" s="12"/>
      <c r="I302" s="12"/>
      <c r="J302" s="73"/>
    </row>
    <row r="303" spans="1:10" x14ac:dyDescent="0.2">
      <c r="A303" s="9">
        <v>200</v>
      </c>
      <c r="B303" s="2" t="s">
        <v>33</v>
      </c>
      <c r="C303" s="1">
        <v>31865</v>
      </c>
      <c r="D303" s="1">
        <v>203</v>
      </c>
      <c r="E303" s="1">
        <v>308</v>
      </c>
      <c r="F303" s="1">
        <v>32377</v>
      </c>
      <c r="G303" s="75"/>
      <c r="H303" s="12"/>
      <c r="I303" s="12"/>
      <c r="J303" s="73"/>
    </row>
    <row r="304" spans="1:10" x14ac:dyDescent="0.2">
      <c r="A304" s="9">
        <v>300</v>
      </c>
      <c r="B304" s="2" t="s">
        <v>34</v>
      </c>
      <c r="C304" s="1">
        <v>29721</v>
      </c>
      <c r="D304" s="1">
        <v>2944</v>
      </c>
      <c r="E304" s="1">
        <v>7945</v>
      </c>
      <c r="F304" s="1">
        <v>40610</v>
      </c>
      <c r="G304" s="75"/>
      <c r="H304" s="12"/>
      <c r="I304" s="12"/>
      <c r="J304" s="73"/>
    </row>
    <row r="305" spans="1:10" x14ac:dyDescent="0.2">
      <c r="A305" s="9">
        <v>400</v>
      </c>
      <c r="B305" s="2" t="s">
        <v>35</v>
      </c>
      <c r="C305" s="1">
        <v>22972</v>
      </c>
      <c r="D305" s="1">
        <v>1899</v>
      </c>
      <c r="E305" s="1">
        <v>2724</v>
      </c>
      <c r="F305" s="1">
        <v>27595</v>
      </c>
      <c r="G305" s="75"/>
      <c r="H305" s="12"/>
      <c r="I305" s="12"/>
      <c r="J305" s="73"/>
    </row>
    <row r="306" spans="1:10" x14ac:dyDescent="0.2">
      <c r="A306" s="9">
        <v>500</v>
      </c>
      <c r="B306" s="2" t="s">
        <v>36</v>
      </c>
      <c r="C306" s="1">
        <v>5487</v>
      </c>
      <c r="D306" s="1">
        <v>545</v>
      </c>
      <c r="E306" s="1">
        <v>949</v>
      </c>
      <c r="F306" s="1">
        <v>6981</v>
      </c>
      <c r="G306" s="75"/>
      <c r="H306" s="12"/>
      <c r="I306" s="12"/>
      <c r="J306" s="73"/>
    </row>
    <row r="307" spans="1:10" x14ac:dyDescent="0.2">
      <c r="C307" s="1"/>
      <c r="D307" s="1"/>
      <c r="G307" s="75"/>
      <c r="H307" s="12"/>
      <c r="I307" s="12"/>
      <c r="J307" s="73"/>
    </row>
    <row r="308" spans="1:10" x14ac:dyDescent="0.2">
      <c r="A308" s="49" t="s">
        <v>92</v>
      </c>
      <c r="C308" s="1"/>
      <c r="D308" s="1"/>
      <c r="G308" s="75"/>
      <c r="H308" s="12"/>
      <c r="I308" s="12"/>
      <c r="J308" s="73"/>
    </row>
    <row r="309" spans="1:10" x14ac:dyDescent="0.2">
      <c r="C309" s="1"/>
      <c r="D309" s="1"/>
      <c r="G309" s="75"/>
      <c r="H309" s="12"/>
      <c r="I309" s="12"/>
      <c r="J309" s="73"/>
    </row>
    <row r="310" spans="1:10" x14ac:dyDescent="0.2">
      <c r="A310" s="9">
        <v>100</v>
      </c>
      <c r="B310" s="2" t="s">
        <v>32</v>
      </c>
      <c r="C310" s="1">
        <v>246707</v>
      </c>
      <c r="D310" s="1">
        <v>0</v>
      </c>
      <c r="E310" s="1">
        <v>0</v>
      </c>
      <c r="F310" s="1">
        <v>246707</v>
      </c>
      <c r="G310" s="75"/>
      <c r="H310" s="12"/>
      <c r="I310" s="12"/>
      <c r="J310" s="73"/>
    </row>
    <row r="311" spans="1:10" x14ac:dyDescent="0.2">
      <c r="A311" s="9">
        <v>200</v>
      </c>
      <c r="B311" s="2" t="s">
        <v>33</v>
      </c>
      <c r="C311" s="1">
        <v>186483</v>
      </c>
      <c r="D311" s="1">
        <v>1316</v>
      </c>
      <c r="E311" s="1">
        <v>6091</v>
      </c>
      <c r="F311" s="1">
        <v>193890</v>
      </c>
      <c r="G311" s="75"/>
      <c r="H311" s="12"/>
      <c r="I311" s="12"/>
      <c r="J311" s="73"/>
    </row>
    <row r="312" spans="1:10" x14ac:dyDescent="0.2">
      <c r="A312" s="9">
        <v>300</v>
      </c>
      <c r="B312" s="2" t="s">
        <v>34</v>
      </c>
      <c r="C312" s="1">
        <v>339043</v>
      </c>
      <c r="D312" s="1">
        <v>81798</v>
      </c>
      <c r="E312" s="1">
        <v>48148</v>
      </c>
      <c r="F312" s="1">
        <v>468989</v>
      </c>
      <c r="G312" s="75"/>
      <c r="H312" s="12"/>
      <c r="I312" s="12"/>
      <c r="J312" s="73"/>
    </row>
    <row r="313" spans="1:10" x14ac:dyDescent="0.2">
      <c r="A313" s="9">
        <v>400</v>
      </c>
      <c r="B313" s="2" t="s">
        <v>35</v>
      </c>
      <c r="C313" s="1">
        <v>342649</v>
      </c>
      <c r="D313" s="1">
        <v>33554</v>
      </c>
      <c r="E313" s="1">
        <v>42239</v>
      </c>
      <c r="F313" s="1">
        <v>418442</v>
      </c>
      <c r="G313" s="75"/>
      <c r="H313" s="12"/>
      <c r="I313" s="12"/>
      <c r="J313" s="73"/>
    </row>
    <row r="314" spans="1:10" x14ac:dyDescent="0.2">
      <c r="A314" s="9">
        <v>500</v>
      </c>
      <c r="B314" s="2" t="s">
        <v>36</v>
      </c>
      <c r="C314" s="1">
        <v>86920</v>
      </c>
      <c r="D314" s="1">
        <v>6225</v>
      </c>
      <c r="E314" s="1">
        <v>15638</v>
      </c>
      <c r="F314" s="1">
        <v>108783</v>
      </c>
      <c r="G314" s="75"/>
      <c r="H314" s="12"/>
      <c r="I314" s="12"/>
      <c r="J314" s="73"/>
    </row>
    <row r="315" spans="1:10" x14ac:dyDescent="0.2">
      <c r="C315" s="1"/>
      <c r="D315" s="1"/>
      <c r="G315" s="75"/>
      <c r="H315" s="12"/>
      <c r="I315" s="12"/>
      <c r="J315" s="73"/>
    </row>
    <row r="316" spans="1:10" s="56" customFormat="1" x14ac:dyDescent="0.2">
      <c r="A316" s="49" t="s">
        <v>135</v>
      </c>
      <c r="B316" s="5"/>
      <c r="C316" s="4"/>
      <c r="D316" s="4"/>
      <c r="E316" s="4"/>
      <c r="F316" s="4"/>
      <c r="G316" s="77"/>
      <c r="J316" s="74"/>
    </row>
    <row r="317" spans="1:10" x14ac:dyDescent="0.2">
      <c r="C317" s="1"/>
      <c r="D317" s="1"/>
      <c r="G317" s="75"/>
      <c r="H317" s="12"/>
      <c r="I317" s="12"/>
      <c r="J317" s="73"/>
    </row>
    <row r="318" spans="1:10" x14ac:dyDescent="0.2">
      <c r="A318" s="9">
        <v>100</v>
      </c>
      <c r="B318" s="2" t="s">
        <v>32</v>
      </c>
      <c r="C318" s="3">
        <v>24829</v>
      </c>
      <c r="D318" s="3">
        <v>0</v>
      </c>
      <c r="E318" s="3">
        <v>2392</v>
      </c>
      <c r="F318" s="3">
        <v>27221</v>
      </c>
      <c r="G318" s="75"/>
      <c r="H318" s="12"/>
      <c r="I318" s="12"/>
      <c r="J318" s="73"/>
    </row>
    <row r="319" spans="1:10" x14ac:dyDescent="0.2">
      <c r="A319" s="9">
        <v>200</v>
      </c>
      <c r="B319" s="2" t="s">
        <v>33</v>
      </c>
      <c r="C319" s="3">
        <v>22458</v>
      </c>
      <c r="D319" s="3">
        <v>635</v>
      </c>
      <c r="E319" s="3">
        <v>2641</v>
      </c>
      <c r="F319" s="3">
        <v>25734</v>
      </c>
      <c r="G319" s="75"/>
      <c r="H319" s="12"/>
      <c r="I319" s="12"/>
      <c r="J319" s="73"/>
    </row>
    <row r="320" spans="1:10" x14ac:dyDescent="0.2">
      <c r="A320" s="9">
        <v>300</v>
      </c>
      <c r="B320" s="2" t="s">
        <v>34</v>
      </c>
      <c r="C320" s="3">
        <v>52309</v>
      </c>
      <c r="D320" s="3">
        <v>9306</v>
      </c>
      <c r="E320" s="3">
        <v>7389</v>
      </c>
      <c r="F320" s="3">
        <v>69004</v>
      </c>
      <c r="G320" s="75"/>
      <c r="H320" s="12"/>
      <c r="I320" s="12"/>
      <c r="J320" s="73"/>
    </row>
    <row r="321" spans="1:10" x14ac:dyDescent="0.2">
      <c r="A321" s="9">
        <v>400</v>
      </c>
      <c r="B321" s="2" t="s">
        <v>35</v>
      </c>
      <c r="C321" s="3">
        <v>21765</v>
      </c>
      <c r="D321" s="3">
        <v>4099</v>
      </c>
      <c r="E321" s="3">
        <v>3064</v>
      </c>
      <c r="F321" s="3">
        <v>28928</v>
      </c>
      <c r="G321" s="75"/>
      <c r="H321" s="12"/>
      <c r="I321" s="12"/>
      <c r="J321" s="73"/>
    </row>
    <row r="322" spans="1:10" x14ac:dyDescent="0.2">
      <c r="A322" s="9">
        <v>500</v>
      </c>
      <c r="B322" s="2" t="s">
        <v>36</v>
      </c>
      <c r="C322" s="3">
        <v>7974</v>
      </c>
      <c r="D322" s="3">
        <v>1171</v>
      </c>
      <c r="E322" s="3">
        <v>1378</v>
      </c>
      <c r="F322" s="3">
        <v>10523</v>
      </c>
      <c r="G322" s="75"/>
      <c r="H322" s="12"/>
      <c r="I322" s="12"/>
      <c r="J322" s="73"/>
    </row>
    <row r="323" spans="1:10" x14ac:dyDescent="0.2">
      <c r="A323" s="1"/>
      <c r="B323" s="1"/>
      <c r="C323" s="1"/>
      <c r="D323" s="1"/>
      <c r="G323" s="12"/>
      <c r="H323" s="12"/>
      <c r="I323" s="12"/>
      <c r="J323" s="73"/>
    </row>
    <row r="324" spans="1:10" x14ac:dyDescent="0.2">
      <c r="A324" s="34" t="s">
        <v>41</v>
      </c>
      <c r="B324" s="34"/>
      <c r="C324" s="1"/>
      <c r="D324" s="1"/>
      <c r="G324" s="12"/>
      <c r="H324" s="12"/>
      <c r="I324" s="12"/>
      <c r="J324" s="73"/>
    </row>
    <row r="325" spans="1:10" x14ac:dyDescent="0.2">
      <c r="A325" s="34" t="s">
        <v>42</v>
      </c>
      <c r="B325" s="34"/>
      <c r="C325" s="1"/>
      <c r="D325" s="1"/>
      <c r="G325" s="12"/>
      <c r="H325" s="12"/>
      <c r="I325" s="12"/>
      <c r="J325" s="73"/>
    </row>
    <row r="326" spans="1:10" x14ac:dyDescent="0.2">
      <c r="A326" s="70"/>
      <c r="B326" s="71"/>
      <c r="C326" s="71"/>
      <c r="D326" s="71"/>
      <c r="E326" s="72"/>
      <c r="F326" s="72"/>
      <c r="G326" s="72"/>
      <c r="H326" s="72"/>
      <c r="I326" s="72"/>
      <c r="J326" s="73"/>
    </row>
    <row r="327" spans="1:10" x14ac:dyDescent="0.2">
      <c r="A327" s="49" t="s">
        <v>113</v>
      </c>
      <c r="B327" s="9"/>
      <c r="C327" s="1"/>
      <c r="D327" s="1"/>
      <c r="G327" s="12"/>
      <c r="H327" s="12"/>
      <c r="I327" s="12"/>
      <c r="J327" s="73"/>
    </row>
    <row r="328" spans="1:10" x14ac:dyDescent="0.2">
      <c r="A328" s="2"/>
      <c r="E328" s="2"/>
      <c r="F328" s="12" t="s">
        <v>134</v>
      </c>
      <c r="G328" s="12"/>
      <c r="H328" s="2"/>
      <c r="I328" s="2"/>
      <c r="J328" s="73"/>
    </row>
    <row r="329" spans="1:10" x14ac:dyDescent="0.2">
      <c r="A329" s="13" t="s">
        <v>2</v>
      </c>
      <c r="B329" s="13"/>
      <c r="C329" s="13"/>
      <c r="D329" s="13"/>
      <c r="E329" s="13"/>
      <c r="F329" s="13"/>
      <c r="G329" s="13"/>
      <c r="H329" s="13"/>
      <c r="I329" s="13"/>
      <c r="J329" s="73"/>
    </row>
    <row r="330" spans="1:10" x14ac:dyDescent="0.2">
      <c r="A330" s="13" t="s">
        <v>130</v>
      </c>
      <c r="B330" s="13"/>
      <c r="C330" s="13"/>
      <c r="D330" s="13"/>
      <c r="E330" s="13"/>
      <c r="F330" s="13"/>
      <c r="G330" s="13"/>
      <c r="H330" s="13"/>
      <c r="I330" s="13"/>
      <c r="J330" s="73"/>
    </row>
    <row r="331" spans="1:10" x14ac:dyDescent="0.2">
      <c r="A331" s="13" t="s">
        <v>3</v>
      </c>
      <c r="B331" s="13"/>
      <c r="C331" s="13"/>
      <c r="D331" s="13"/>
      <c r="E331" s="13"/>
      <c r="F331" s="13"/>
      <c r="G331" s="13"/>
      <c r="H331" s="13"/>
      <c r="I331" s="13"/>
      <c r="J331" s="73"/>
    </row>
    <row r="332" spans="1:10" x14ac:dyDescent="0.2">
      <c r="B332" s="9"/>
      <c r="C332" s="1"/>
      <c r="D332" s="1"/>
      <c r="G332" s="12"/>
      <c r="H332" s="12"/>
      <c r="I332" s="12"/>
      <c r="J332" s="73"/>
    </row>
    <row r="333" spans="1:10" x14ac:dyDescent="0.2">
      <c r="A333" s="1"/>
      <c r="B333" s="1"/>
      <c r="C333" s="1" t="s">
        <v>110</v>
      </c>
      <c r="D333" s="1"/>
      <c r="G333" s="12"/>
      <c r="H333" s="12"/>
      <c r="I333" s="12"/>
      <c r="J333" s="73"/>
    </row>
    <row r="334" spans="1:10" x14ac:dyDescent="0.2">
      <c r="A334" s="1"/>
      <c r="B334" s="1"/>
      <c r="C334" s="1"/>
      <c r="D334" s="1"/>
      <c r="G334" s="12"/>
      <c r="H334" s="12"/>
      <c r="I334" s="12"/>
      <c r="J334" s="73"/>
    </row>
    <row r="335" spans="1:10" x14ac:dyDescent="0.2">
      <c r="A335" s="52"/>
      <c r="B335" s="52"/>
      <c r="C335" s="52" t="s">
        <v>68</v>
      </c>
      <c r="D335" s="52" t="s">
        <v>10</v>
      </c>
      <c r="E335" s="52" t="s">
        <v>69</v>
      </c>
      <c r="F335" s="52" t="s">
        <v>50</v>
      </c>
      <c r="G335" s="12"/>
      <c r="H335" s="12"/>
      <c r="I335" s="12"/>
      <c r="J335" s="73"/>
    </row>
    <row r="336" spans="1:10" x14ac:dyDescent="0.2">
      <c r="A336" s="52"/>
      <c r="B336" s="52"/>
      <c r="C336" s="52" t="s">
        <v>71</v>
      </c>
      <c r="D336" s="52" t="s">
        <v>72</v>
      </c>
      <c r="E336" s="52" t="s">
        <v>73</v>
      </c>
      <c r="F336" s="52" t="s">
        <v>111</v>
      </c>
      <c r="G336" s="12"/>
      <c r="H336" s="12"/>
      <c r="I336" s="12"/>
      <c r="J336" s="73"/>
    </row>
    <row r="337" spans="1:10" x14ac:dyDescent="0.2">
      <c r="A337" s="52"/>
      <c r="B337" s="52"/>
      <c r="C337" s="52" t="s">
        <v>76</v>
      </c>
      <c r="D337" s="52" t="s">
        <v>77</v>
      </c>
      <c r="E337" s="52" t="s">
        <v>78</v>
      </c>
      <c r="F337" s="52" t="s">
        <v>79</v>
      </c>
      <c r="G337" s="12"/>
      <c r="H337" s="12"/>
      <c r="I337" s="12"/>
      <c r="J337" s="73"/>
    </row>
    <row r="338" spans="1:10" x14ac:dyDescent="0.2">
      <c r="A338" s="52"/>
      <c r="B338" s="52"/>
      <c r="C338" s="52" t="s">
        <v>82</v>
      </c>
      <c r="D338" s="52" t="s">
        <v>83</v>
      </c>
      <c r="E338" s="52" t="s">
        <v>84</v>
      </c>
      <c r="F338" s="52" t="s">
        <v>85</v>
      </c>
      <c r="G338" s="12"/>
      <c r="H338" s="12"/>
      <c r="I338" s="12"/>
      <c r="J338" s="73"/>
    </row>
    <row r="339" spans="1:10" x14ac:dyDescent="0.2">
      <c r="A339" s="49" t="s">
        <v>95</v>
      </c>
      <c r="C339" s="1"/>
      <c r="D339" s="1"/>
      <c r="G339" s="12"/>
      <c r="H339" s="12"/>
      <c r="I339" s="12"/>
      <c r="J339" s="73"/>
    </row>
    <row r="340" spans="1:10" x14ac:dyDescent="0.2">
      <c r="C340" s="1"/>
      <c r="D340" s="1"/>
      <c r="G340" s="12"/>
      <c r="H340" s="12"/>
      <c r="I340" s="12"/>
      <c r="J340" s="73"/>
    </row>
    <row r="341" spans="1:10" x14ac:dyDescent="0.2">
      <c r="A341" s="9">
        <v>100</v>
      </c>
      <c r="B341" s="2" t="s">
        <v>32</v>
      </c>
      <c r="C341" s="1">
        <v>457416</v>
      </c>
      <c r="D341" s="1">
        <v>12</v>
      </c>
      <c r="E341" s="1">
        <v>33334</v>
      </c>
      <c r="F341" s="1">
        <f>E341+D341+C341</f>
        <v>490762</v>
      </c>
      <c r="G341" s="12"/>
      <c r="H341" s="12"/>
      <c r="I341" s="12"/>
      <c r="J341" s="73"/>
    </row>
    <row r="342" spans="1:10" x14ac:dyDescent="0.2">
      <c r="A342" s="9">
        <v>200</v>
      </c>
      <c r="B342" s="2" t="s">
        <v>33</v>
      </c>
      <c r="C342" s="1">
        <v>229231</v>
      </c>
      <c r="D342" s="1">
        <v>8642</v>
      </c>
      <c r="E342" s="1">
        <v>25591</v>
      </c>
      <c r="F342" s="1">
        <f>E342+D342+C342</f>
        <v>263464</v>
      </c>
      <c r="G342" s="12"/>
      <c r="H342" s="12"/>
      <c r="I342" s="12"/>
      <c r="J342" s="73"/>
    </row>
    <row r="343" spans="1:10" x14ac:dyDescent="0.2">
      <c r="A343" s="9">
        <v>300</v>
      </c>
      <c r="B343" s="2" t="s">
        <v>34</v>
      </c>
      <c r="C343" s="1">
        <v>674153</v>
      </c>
      <c r="D343" s="1">
        <v>120102</v>
      </c>
      <c r="E343" s="1">
        <v>100745</v>
      </c>
      <c r="F343" s="1">
        <f>E343+D343+C343</f>
        <v>895000</v>
      </c>
      <c r="G343" s="12"/>
      <c r="H343" s="12"/>
      <c r="I343" s="12"/>
      <c r="J343" s="73"/>
    </row>
    <row r="344" spans="1:10" x14ac:dyDescent="0.2">
      <c r="A344" s="9">
        <v>400</v>
      </c>
      <c r="B344" s="2" t="s">
        <v>35</v>
      </c>
      <c r="C344" s="1">
        <v>565434</v>
      </c>
      <c r="D344" s="1">
        <v>45221</v>
      </c>
      <c r="E344" s="1">
        <v>79569</v>
      </c>
      <c r="F344" s="1">
        <f>E344+D344+C344</f>
        <v>690224</v>
      </c>
      <c r="G344" s="12"/>
      <c r="H344" s="12"/>
      <c r="I344" s="12"/>
      <c r="J344" s="73"/>
    </row>
    <row r="345" spans="1:10" x14ac:dyDescent="0.2">
      <c r="A345" s="9">
        <v>500</v>
      </c>
      <c r="B345" s="2" t="s">
        <v>36</v>
      </c>
      <c r="C345" s="1">
        <v>104429</v>
      </c>
      <c r="D345" s="1">
        <v>1999</v>
      </c>
      <c r="E345" s="1">
        <v>9474</v>
      </c>
      <c r="F345" s="1">
        <f>E345+D345+C345</f>
        <v>115902</v>
      </c>
      <c r="G345" s="12"/>
      <c r="H345" s="12"/>
      <c r="I345" s="12"/>
      <c r="J345" s="73"/>
    </row>
    <row r="346" spans="1:10" x14ac:dyDescent="0.2">
      <c r="C346" s="1"/>
      <c r="D346" s="1"/>
      <c r="G346" s="12"/>
      <c r="H346" s="12"/>
      <c r="I346" s="12"/>
      <c r="J346" s="73"/>
    </row>
    <row r="347" spans="1:10" x14ac:dyDescent="0.2">
      <c r="A347" s="49" t="s">
        <v>96</v>
      </c>
      <c r="C347" s="1"/>
      <c r="D347" s="1"/>
      <c r="G347" s="12"/>
      <c r="H347" s="12"/>
      <c r="I347" s="12"/>
      <c r="J347" s="73"/>
    </row>
    <row r="348" spans="1:10" x14ac:dyDescent="0.2">
      <c r="C348" s="1"/>
      <c r="D348" s="1"/>
      <c r="G348" s="12"/>
      <c r="H348" s="12"/>
      <c r="I348" s="12"/>
      <c r="J348" s="73"/>
    </row>
    <row r="349" spans="1:10" x14ac:dyDescent="0.2">
      <c r="A349" s="9">
        <v>100</v>
      </c>
      <c r="B349" s="2" t="s">
        <v>32</v>
      </c>
      <c r="C349" s="1">
        <f t="shared" ref="C349:E353" si="9">C263+C271+C279+C302+C310+C318+C341</f>
        <v>1331734</v>
      </c>
      <c r="D349" s="1">
        <f t="shared" si="9"/>
        <v>12</v>
      </c>
      <c r="E349" s="1">
        <f t="shared" si="9"/>
        <v>36673</v>
      </c>
      <c r="F349" s="1">
        <f>F263+F271+F279+F302+F310+F318+F341</f>
        <v>1368419</v>
      </c>
      <c r="G349" s="12"/>
      <c r="H349" s="12"/>
      <c r="I349" s="12"/>
      <c r="J349" s="73"/>
    </row>
    <row r="350" spans="1:10" x14ac:dyDescent="0.2">
      <c r="A350" s="9">
        <v>200</v>
      </c>
      <c r="B350" s="2" t="s">
        <v>33</v>
      </c>
      <c r="C350" s="1">
        <f t="shared" si="9"/>
        <v>1176342</v>
      </c>
      <c r="D350" s="1">
        <f t="shared" si="9"/>
        <v>38657</v>
      </c>
      <c r="E350" s="1">
        <f t="shared" si="9"/>
        <v>64542</v>
      </c>
      <c r="F350" s="1">
        <f>F264+F272+F280+F303+F311+F319+F342</f>
        <v>1279542</v>
      </c>
      <c r="G350" s="12"/>
      <c r="H350" s="12"/>
      <c r="I350" s="12"/>
      <c r="J350" s="73"/>
    </row>
    <row r="351" spans="1:10" x14ac:dyDescent="0.2">
      <c r="A351" s="9">
        <v>300</v>
      </c>
      <c r="B351" s="2" t="s">
        <v>34</v>
      </c>
      <c r="C351" s="1">
        <f t="shared" si="9"/>
        <v>2162277</v>
      </c>
      <c r="D351" s="1">
        <f t="shared" si="9"/>
        <v>557473</v>
      </c>
      <c r="E351" s="1">
        <f t="shared" si="9"/>
        <v>371590</v>
      </c>
      <c r="F351" s="1">
        <f>F265+F273+F281+F304+F312+F320+F343</f>
        <v>3091340</v>
      </c>
      <c r="G351" s="12"/>
      <c r="H351" s="12"/>
      <c r="I351" s="12"/>
      <c r="J351" s="73"/>
    </row>
    <row r="352" spans="1:10" x14ac:dyDescent="0.2">
      <c r="A352" s="9">
        <v>400</v>
      </c>
      <c r="B352" s="2" t="s">
        <v>35</v>
      </c>
      <c r="C352" s="1">
        <f t="shared" si="9"/>
        <v>1800533</v>
      </c>
      <c r="D352" s="1">
        <f t="shared" si="9"/>
        <v>197840</v>
      </c>
      <c r="E352" s="1">
        <f t="shared" si="9"/>
        <v>245710</v>
      </c>
      <c r="F352" s="1">
        <f>F266+F274+F282+F305+F313+F321+F344</f>
        <v>2244083</v>
      </c>
      <c r="G352" s="12"/>
      <c r="H352" s="12"/>
      <c r="I352" s="12"/>
      <c r="J352" s="73"/>
    </row>
    <row r="353" spans="1:13" x14ac:dyDescent="0.2">
      <c r="A353" s="9">
        <v>500</v>
      </c>
      <c r="B353" s="2" t="s">
        <v>36</v>
      </c>
      <c r="C353" s="1">
        <f t="shared" si="9"/>
        <v>447309</v>
      </c>
      <c r="D353" s="1">
        <f t="shared" si="9"/>
        <v>41980</v>
      </c>
      <c r="E353" s="1">
        <f t="shared" si="9"/>
        <v>83041</v>
      </c>
      <c r="F353" s="1">
        <f>F267+F275+F283+F306+F314+F322+F345</f>
        <v>572330</v>
      </c>
      <c r="G353" s="12"/>
      <c r="H353" s="12"/>
      <c r="I353" s="12"/>
      <c r="J353" s="73"/>
    </row>
    <row r="354" spans="1:13" x14ac:dyDescent="0.2">
      <c r="C354" s="1"/>
      <c r="D354" s="1"/>
      <c r="G354" s="12"/>
      <c r="H354" s="12"/>
      <c r="I354" s="12"/>
      <c r="J354" s="73"/>
    </row>
    <row r="355" spans="1:13" s="56" customFormat="1" x14ac:dyDescent="0.2">
      <c r="A355" s="10" t="s">
        <v>97</v>
      </c>
      <c r="B355" s="5"/>
      <c r="C355" s="4"/>
      <c r="D355" s="4"/>
      <c r="E355" s="4"/>
      <c r="F355" s="4"/>
      <c r="J355" s="74"/>
    </row>
    <row r="356" spans="1:13" x14ac:dyDescent="0.2">
      <c r="C356" s="1"/>
      <c r="D356" s="1"/>
      <c r="G356" s="12"/>
      <c r="H356" s="12"/>
      <c r="I356" s="12"/>
      <c r="J356" s="73"/>
    </row>
    <row r="357" spans="1:13" x14ac:dyDescent="0.2">
      <c r="A357" s="9">
        <v>100</v>
      </c>
      <c r="B357" s="2" t="s">
        <v>32</v>
      </c>
      <c r="C357" s="1">
        <v>99701</v>
      </c>
      <c r="D357" s="1">
        <v>0</v>
      </c>
      <c r="E357" s="1">
        <v>0</v>
      </c>
      <c r="F357" s="1">
        <v>99701</v>
      </c>
      <c r="G357" s="12"/>
      <c r="H357" s="12"/>
      <c r="I357" s="12"/>
      <c r="J357" s="73"/>
      <c r="K357" s="75"/>
      <c r="L357" s="75"/>
      <c r="M357" s="75"/>
    </row>
    <row r="358" spans="1:13" x14ac:dyDescent="0.2">
      <c r="A358" s="9">
        <v>200</v>
      </c>
      <c r="B358" s="2" t="s">
        <v>33</v>
      </c>
      <c r="C358" s="1">
        <v>359652</v>
      </c>
      <c r="D358" s="1">
        <v>25350</v>
      </c>
      <c r="E358" s="1">
        <v>52980</v>
      </c>
      <c r="F358" s="1">
        <v>437982</v>
      </c>
      <c r="G358" s="12"/>
      <c r="H358" s="12"/>
      <c r="I358" s="12"/>
      <c r="J358" s="73"/>
      <c r="K358" s="75"/>
      <c r="L358" s="75"/>
      <c r="M358" s="75"/>
    </row>
    <row r="359" spans="1:13" x14ac:dyDescent="0.2">
      <c r="A359" s="9">
        <v>300</v>
      </c>
      <c r="B359" s="2" t="s">
        <v>34</v>
      </c>
      <c r="C359" s="1">
        <v>165714</v>
      </c>
      <c r="D359" s="1">
        <v>67442</v>
      </c>
      <c r="E359" s="1">
        <v>31220</v>
      </c>
      <c r="F359" s="1">
        <v>264375</v>
      </c>
      <c r="G359" s="12"/>
      <c r="H359" s="12"/>
      <c r="I359" s="12"/>
      <c r="J359" s="73"/>
      <c r="K359" s="75"/>
      <c r="L359" s="75"/>
      <c r="M359" s="75"/>
    </row>
    <row r="360" spans="1:13" x14ac:dyDescent="0.2">
      <c r="A360" s="9">
        <v>400</v>
      </c>
      <c r="B360" s="2" t="s">
        <v>35</v>
      </c>
      <c r="C360" s="1">
        <v>250774</v>
      </c>
      <c r="D360" s="1">
        <v>43310</v>
      </c>
      <c r="E360" s="1">
        <v>36978</v>
      </c>
      <c r="F360" s="1">
        <v>331062</v>
      </c>
      <c r="G360" s="12"/>
      <c r="H360" s="12"/>
      <c r="I360" s="12"/>
      <c r="J360" s="73"/>
      <c r="K360" s="75"/>
      <c r="L360" s="75"/>
      <c r="M360" s="75"/>
    </row>
    <row r="361" spans="1:13" x14ac:dyDescent="0.2">
      <c r="A361" s="9">
        <v>500</v>
      </c>
      <c r="B361" s="2" t="s">
        <v>36</v>
      </c>
      <c r="C361" s="1">
        <v>135626</v>
      </c>
      <c r="D361" s="1">
        <v>16869</v>
      </c>
      <c r="E361" s="1">
        <v>21434</v>
      </c>
      <c r="F361" s="1">
        <v>173928</v>
      </c>
      <c r="G361" s="12"/>
      <c r="H361" s="12"/>
      <c r="I361" s="12"/>
      <c r="J361" s="73"/>
      <c r="K361" s="75"/>
      <c r="L361" s="75"/>
      <c r="M361" s="75"/>
    </row>
    <row r="362" spans="1:13" x14ac:dyDescent="0.2">
      <c r="A362" s="1"/>
      <c r="B362" s="1"/>
      <c r="C362" s="1"/>
      <c r="D362" s="1"/>
      <c r="G362" s="12"/>
      <c r="H362" s="12"/>
      <c r="I362" s="12"/>
      <c r="J362" s="73"/>
    </row>
    <row r="363" spans="1:13" x14ac:dyDescent="0.2">
      <c r="A363" s="34" t="s">
        <v>41</v>
      </c>
      <c r="B363" s="34"/>
      <c r="C363" s="34"/>
      <c r="D363" s="34"/>
      <c r="E363" s="34"/>
      <c r="F363" s="34"/>
      <c r="G363" s="12"/>
      <c r="H363" s="12"/>
      <c r="I363" s="12"/>
      <c r="J363" s="73"/>
    </row>
    <row r="364" spans="1:13" x14ac:dyDescent="0.2">
      <c r="A364" s="34" t="s">
        <v>42</v>
      </c>
      <c r="B364" s="34"/>
      <c r="C364" s="34"/>
      <c r="D364" s="34"/>
      <c r="E364" s="34"/>
      <c r="F364" s="34"/>
      <c r="G364" s="12"/>
      <c r="H364" s="12"/>
      <c r="I364" s="12"/>
      <c r="J364" s="73"/>
    </row>
    <row r="365" spans="1:13" x14ac:dyDescent="0.2">
      <c r="A365" s="70"/>
      <c r="B365" s="71"/>
      <c r="C365" s="71"/>
      <c r="D365" s="71"/>
      <c r="E365" s="72"/>
      <c r="F365" s="72"/>
      <c r="G365" s="72"/>
      <c r="H365" s="72"/>
      <c r="I365" s="72"/>
      <c r="J365" s="73"/>
    </row>
    <row r="366" spans="1:13" x14ac:dyDescent="0.2">
      <c r="A366" s="1" t="s">
        <v>114</v>
      </c>
      <c r="B366" s="1"/>
      <c r="C366" s="1"/>
      <c r="D366" s="1"/>
      <c r="G366" s="12"/>
      <c r="H366" s="12"/>
      <c r="I366" s="12"/>
      <c r="J366" s="73"/>
    </row>
    <row r="367" spans="1:13" x14ac:dyDescent="0.2">
      <c r="A367" s="12"/>
      <c r="B367" s="12"/>
      <c r="C367" s="12"/>
      <c r="D367" s="12"/>
      <c r="E367" s="12"/>
      <c r="F367" s="12" t="s">
        <v>134</v>
      </c>
      <c r="G367" s="12"/>
      <c r="H367" s="12"/>
      <c r="I367" s="12"/>
      <c r="J367" s="73"/>
    </row>
    <row r="368" spans="1:13" x14ac:dyDescent="0.2">
      <c r="A368" s="13" t="s">
        <v>2</v>
      </c>
      <c r="B368" s="13"/>
      <c r="C368" s="13"/>
      <c r="D368" s="13"/>
      <c r="E368" s="13"/>
      <c r="F368" s="13"/>
      <c r="G368" s="13"/>
      <c r="H368" s="13"/>
      <c r="I368" s="2"/>
      <c r="J368" s="73"/>
    </row>
    <row r="369" spans="1:10" x14ac:dyDescent="0.2">
      <c r="A369" s="13" t="s">
        <v>130</v>
      </c>
      <c r="B369" s="13"/>
      <c r="C369" s="13"/>
      <c r="D369" s="13"/>
      <c r="E369" s="13"/>
      <c r="F369" s="13"/>
      <c r="G369" s="13"/>
      <c r="H369" s="13"/>
      <c r="I369" s="2"/>
      <c r="J369" s="73"/>
    </row>
    <row r="370" spans="1:10" x14ac:dyDescent="0.2">
      <c r="A370" s="13" t="s">
        <v>3</v>
      </c>
      <c r="B370" s="13"/>
      <c r="C370" s="13"/>
      <c r="D370" s="13"/>
      <c r="E370" s="13"/>
      <c r="F370" s="13"/>
      <c r="G370" s="13"/>
      <c r="H370" s="13"/>
      <c r="I370" s="2"/>
      <c r="J370" s="73"/>
    </row>
    <row r="371" spans="1:10" x14ac:dyDescent="0.2">
      <c r="A371" s="1"/>
      <c r="B371" s="1"/>
      <c r="C371" s="1"/>
      <c r="D371" s="1"/>
      <c r="G371" s="12"/>
      <c r="H371" s="12"/>
      <c r="I371" s="12"/>
      <c r="J371" s="73"/>
    </row>
    <row r="372" spans="1:10" x14ac:dyDescent="0.2">
      <c r="A372" s="1"/>
      <c r="B372" s="3"/>
      <c r="C372" s="65" t="s">
        <v>131</v>
      </c>
      <c r="D372" s="13"/>
      <c r="E372" s="13"/>
      <c r="F372" s="13"/>
      <c r="G372" s="12"/>
      <c r="H372" s="12"/>
      <c r="I372" s="12"/>
      <c r="J372" s="73"/>
    </row>
    <row r="373" spans="1:10" x14ac:dyDescent="0.2">
      <c r="A373" s="1"/>
      <c r="B373" s="3"/>
      <c r="C373" s="58"/>
      <c r="E373" s="2"/>
      <c r="F373" s="2"/>
      <c r="G373" s="12"/>
      <c r="H373" s="12"/>
      <c r="I373" s="12"/>
      <c r="J373" s="73"/>
    </row>
    <row r="374" spans="1:10" x14ac:dyDescent="0.2">
      <c r="A374" s="1"/>
      <c r="B374" s="3"/>
      <c r="C374" s="57" t="s">
        <v>9</v>
      </c>
      <c r="D374" s="9" t="s">
        <v>115</v>
      </c>
      <c r="E374" s="9" t="s">
        <v>99</v>
      </c>
      <c r="F374" s="9" t="s">
        <v>50</v>
      </c>
      <c r="G374" s="12"/>
      <c r="H374" s="12"/>
      <c r="I374" s="12"/>
      <c r="J374" s="73"/>
    </row>
    <row r="375" spans="1:10" x14ac:dyDescent="0.2">
      <c r="A375" s="1"/>
      <c r="B375" s="3"/>
      <c r="C375" s="57" t="s">
        <v>13</v>
      </c>
      <c r="D375" s="9" t="s">
        <v>13</v>
      </c>
      <c r="E375" s="9" t="s">
        <v>100</v>
      </c>
      <c r="F375" s="9" t="s">
        <v>111</v>
      </c>
      <c r="G375" s="12"/>
      <c r="H375" s="12"/>
      <c r="I375" s="12"/>
      <c r="J375" s="73"/>
    </row>
    <row r="376" spans="1:10" x14ac:dyDescent="0.2">
      <c r="A376" s="1"/>
      <c r="B376" s="3"/>
      <c r="C376" s="57" t="s">
        <v>14</v>
      </c>
      <c r="D376" s="9" t="s">
        <v>14</v>
      </c>
      <c r="E376" s="9" t="s">
        <v>102</v>
      </c>
      <c r="F376" s="9" t="s">
        <v>79</v>
      </c>
      <c r="G376" s="12"/>
      <c r="H376" s="12"/>
      <c r="I376" s="12"/>
      <c r="J376" s="73"/>
    </row>
    <row r="377" spans="1:10" x14ac:dyDescent="0.2">
      <c r="A377" s="1"/>
      <c r="B377" s="3"/>
      <c r="C377" s="57" t="s">
        <v>105</v>
      </c>
      <c r="D377" s="9" t="s">
        <v>105</v>
      </c>
      <c r="E377" s="9" t="s">
        <v>106</v>
      </c>
      <c r="F377" s="9" t="s">
        <v>85</v>
      </c>
      <c r="G377" s="12"/>
      <c r="H377" s="12"/>
      <c r="I377" s="12"/>
      <c r="J377" s="73"/>
    </row>
    <row r="378" spans="1:10" x14ac:dyDescent="0.2">
      <c r="A378" s="49" t="s">
        <v>86</v>
      </c>
      <c r="B378" s="58"/>
      <c r="C378" s="3"/>
      <c r="D378" s="1"/>
      <c r="G378" s="12"/>
      <c r="H378" s="12"/>
      <c r="I378" s="12"/>
      <c r="J378" s="73"/>
    </row>
    <row r="379" spans="1:10" x14ac:dyDescent="0.2">
      <c r="B379" s="58"/>
      <c r="C379" s="3"/>
      <c r="D379" s="1"/>
      <c r="G379" s="12"/>
      <c r="H379" s="12"/>
      <c r="I379" s="12"/>
      <c r="J379" s="73"/>
    </row>
    <row r="380" spans="1:10" x14ac:dyDescent="0.2">
      <c r="A380" s="57">
        <v>600</v>
      </c>
      <c r="B380" s="58" t="s">
        <v>37</v>
      </c>
      <c r="C380" s="3">
        <v>1307142</v>
      </c>
      <c r="D380" s="1">
        <v>115656</v>
      </c>
      <c r="E380" s="1">
        <v>479730</v>
      </c>
      <c r="F380" s="1">
        <v>1902528</v>
      </c>
      <c r="G380" s="12"/>
      <c r="H380" s="12"/>
      <c r="I380" s="12"/>
      <c r="J380" s="73"/>
    </row>
    <row r="381" spans="1:10" x14ac:dyDescent="0.2">
      <c r="A381" s="57">
        <v>700</v>
      </c>
      <c r="B381" s="58" t="s">
        <v>38</v>
      </c>
      <c r="C381" s="3">
        <f>SUM(C263:C267)+C380</f>
        <v>3256228</v>
      </c>
      <c r="D381" s="3">
        <f>SUM(D263:D267)+D380</f>
        <v>410412</v>
      </c>
      <c r="E381" s="3">
        <f>SUM(E263:E267)+E380</f>
        <v>674613</v>
      </c>
      <c r="F381" s="3">
        <f>SUM(F263:F267)+F380</f>
        <v>4341253</v>
      </c>
      <c r="G381" s="12"/>
      <c r="H381" s="12"/>
      <c r="I381" s="12"/>
      <c r="J381" s="73"/>
    </row>
    <row r="382" spans="1:10" x14ac:dyDescent="0.2">
      <c r="A382" s="57"/>
      <c r="B382" s="58"/>
      <c r="C382" s="3"/>
      <c r="D382" s="1"/>
      <c r="G382" s="12"/>
      <c r="H382" s="12"/>
      <c r="I382" s="12"/>
      <c r="J382" s="73"/>
    </row>
    <row r="383" spans="1:10" x14ac:dyDescent="0.2">
      <c r="A383" s="57" t="s">
        <v>87</v>
      </c>
      <c r="B383" s="58"/>
      <c r="C383" s="3"/>
      <c r="D383" s="1"/>
      <c r="G383" s="12"/>
      <c r="H383" s="12"/>
      <c r="I383" s="12"/>
      <c r="J383" s="73"/>
    </row>
    <row r="384" spans="1:10" x14ac:dyDescent="0.2">
      <c r="A384" s="57"/>
      <c r="B384" s="58"/>
      <c r="C384" s="3"/>
      <c r="D384" s="1"/>
      <c r="G384" s="12"/>
      <c r="H384" s="12"/>
      <c r="I384" s="12"/>
      <c r="J384" s="73"/>
    </row>
    <row r="385" spans="1:10" x14ac:dyDescent="0.2">
      <c r="A385" s="57">
        <v>600</v>
      </c>
      <c r="B385" s="58" t="s">
        <v>37</v>
      </c>
      <c r="C385" s="3">
        <v>611324</v>
      </c>
      <c r="D385" s="1">
        <v>85501</v>
      </c>
      <c r="E385" s="1">
        <v>305257</v>
      </c>
      <c r="F385" s="1">
        <v>1002082</v>
      </c>
      <c r="G385" s="12"/>
      <c r="H385" s="12"/>
      <c r="I385" s="12"/>
      <c r="J385" s="73"/>
    </row>
    <row r="386" spans="1:10" x14ac:dyDescent="0.2">
      <c r="A386" s="57">
        <v>700</v>
      </c>
      <c r="B386" s="58" t="s">
        <v>38</v>
      </c>
      <c r="C386" s="1">
        <f>SUM(C271:C275)+C385</f>
        <v>1773393</v>
      </c>
      <c r="D386" s="1">
        <f>SUM(D271:D275)+D385</f>
        <v>266987</v>
      </c>
      <c r="E386" s="1">
        <f>SUM(E271:E275)+E385</f>
        <v>493698</v>
      </c>
      <c r="F386" s="1">
        <f>SUM(F271:F275)+F385</f>
        <v>2534078</v>
      </c>
      <c r="G386" s="12"/>
      <c r="H386" s="12"/>
      <c r="I386" s="12"/>
      <c r="J386" s="73"/>
    </row>
    <row r="387" spans="1:10" x14ac:dyDescent="0.2">
      <c r="A387" s="57"/>
      <c r="B387" s="58"/>
      <c r="C387" s="3"/>
      <c r="D387" s="1"/>
      <c r="G387" s="12"/>
      <c r="H387" s="12"/>
      <c r="I387" s="12"/>
      <c r="J387" s="73"/>
    </row>
    <row r="388" spans="1:10" x14ac:dyDescent="0.2">
      <c r="A388" s="59" t="s">
        <v>88</v>
      </c>
      <c r="B388" s="58"/>
      <c r="C388" s="3"/>
      <c r="D388" s="1"/>
      <c r="G388" s="12"/>
      <c r="H388" s="12"/>
      <c r="I388" s="12"/>
      <c r="J388" s="73"/>
    </row>
    <row r="389" spans="1:10" x14ac:dyDescent="0.2">
      <c r="A389" s="57"/>
      <c r="B389" s="58"/>
      <c r="C389" s="3"/>
      <c r="D389" s="1"/>
      <c r="G389" s="12"/>
      <c r="H389" s="12"/>
      <c r="I389" s="12"/>
      <c r="J389" s="73"/>
    </row>
    <row r="390" spans="1:10" x14ac:dyDescent="0.2">
      <c r="A390" s="57">
        <v>600</v>
      </c>
      <c r="B390" s="58" t="s">
        <v>37</v>
      </c>
      <c r="C390" s="3">
        <v>197548</v>
      </c>
      <c r="D390" s="1">
        <v>25143</v>
      </c>
      <c r="E390" s="1">
        <v>53274</v>
      </c>
      <c r="F390" s="1">
        <v>275965</v>
      </c>
      <c r="G390" s="12"/>
      <c r="H390" s="12"/>
      <c r="I390" s="12"/>
      <c r="J390" s="73"/>
    </row>
    <row r="391" spans="1:10" x14ac:dyDescent="0.2">
      <c r="A391" s="57">
        <v>700</v>
      </c>
      <c r="B391" s="58" t="s">
        <v>38</v>
      </c>
      <c r="C391" s="3">
        <f>SUM(C279:C283)+C390</f>
        <v>517000</v>
      </c>
      <c r="D391" s="3">
        <f>SUM(D279:D283)+D390</f>
        <v>65192</v>
      </c>
      <c r="E391" s="3">
        <f>SUM(E279:E283)+E390</f>
        <v>81887</v>
      </c>
      <c r="F391" s="3">
        <f>SUM(F279:F283)+F390</f>
        <v>664079</v>
      </c>
      <c r="G391" s="12"/>
      <c r="H391" s="12"/>
      <c r="I391" s="12"/>
      <c r="J391" s="73"/>
    </row>
    <row r="392" spans="1:10" x14ac:dyDescent="0.2">
      <c r="A392" s="57"/>
      <c r="B392" s="58"/>
      <c r="C392" s="3"/>
      <c r="D392" s="1"/>
      <c r="G392" s="12"/>
      <c r="H392" s="12"/>
      <c r="I392" s="12"/>
      <c r="J392" s="73"/>
    </row>
    <row r="393" spans="1:10" x14ac:dyDescent="0.2">
      <c r="A393" s="59" t="s">
        <v>91</v>
      </c>
      <c r="B393" s="58"/>
      <c r="C393" s="3"/>
      <c r="D393" s="1"/>
      <c r="G393" s="12"/>
      <c r="H393" s="12"/>
      <c r="I393" s="12"/>
      <c r="J393" s="73"/>
    </row>
    <row r="394" spans="1:10" x14ac:dyDescent="0.2">
      <c r="A394" s="57"/>
      <c r="B394" s="58"/>
      <c r="C394" s="3"/>
      <c r="D394" s="1"/>
      <c r="G394" s="12"/>
      <c r="H394" s="12"/>
      <c r="I394" s="12"/>
      <c r="J394" s="73"/>
    </row>
    <row r="395" spans="1:10" x14ac:dyDescent="0.2">
      <c r="A395" s="57">
        <v>600</v>
      </c>
      <c r="B395" s="58" t="s">
        <v>37</v>
      </c>
      <c r="C395" s="3">
        <v>79481</v>
      </c>
      <c r="D395" s="1">
        <v>12192</v>
      </c>
      <c r="E395" s="1">
        <v>18143</v>
      </c>
      <c r="F395" s="1">
        <v>109816</v>
      </c>
      <c r="G395" s="12"/>
      <c r="H395" s="12"/>
      <c r="I395" s="12"/>
      <c r="J395" s="73"/>
    </row>
    <row r="396" spans="1:10" x14ac:dyDescent="0.2">
      <c r="A396" s="57">
        <v>700</v>
      </c>
      <c r="B396" s="58" t="s">
        <v>38</v>
      </c>
      <c r="C396" s="3">
        <f>SUM(C302:C306)+C395</f>
        <v>205269</v>
      </c>
      <c r="D396" s="3">
        <f>SUM(D302:D306)+D395</f>
        <v>17783</v>
      </c>
      <c r="E396" s="3">
        <f>SUM(E302:E306)+E395</f>
        <v>30069</v>
      </c>
      <c r="F396" s="3">
        <f>SUM(F302:F306)+F395</f>
        <v>253122</v>
      </c>
      <c r="G396" s="12"/>
      <c r="H396" s="12"/>
      <c r="I396" s="12"/>
      <c r="J396" s="73"/>
    </row>
    <row r="397" spans="1:10" x14ac:dyDescent="0.2">
      <c r="A397" s="57"/>
      <c r="B397" s="58"/>
      <c r="C397" s="3"/>
      <c r="D397" s="1"/>
      <c r="G397" s="12"/>
      <c r="H397" s="12"/>
      <c r="I397" s="12"/>
      <c r="J397" s="73"/>
    </row>
    <row r="398" spans="1:10" x14ac:dyDescent="0.2">
      <c r="A398" s="59" t="s">
        <v>92</v>
      </c>
      <c r="B398" s="58"/>
      <c r="C398" s="3"/>
      <c r="D398" s="1"/>
      <c r="G398" s="12"/>
      <c r="H398" s="12"/>
      <c r="I398" s="12"/>
      <c r="J398" s="73"/>
    </row>
    <row r="399" spans="1:10" x14ac:dyDescent="0.2">
      <c r="A399" s="57"/>
      <c r="B399" s="58"/>
      <c r="C399" s="3"/>
      <c r="D399" s="1"/>
      <c r="G399" s="12"/>
      <c r="H399" s="12"/>
      <c r="I399" s="12"/>
      <c r="J399" s="73"/>
    </row>
    <row r="400" spans="1:10" x14ac:dyDescent="0.2">
      <c r="A400" s="57">
        <v>600</v>
      </c>
      <c r="B400" s="58" t="s">
        <v>37</v>
      </c>
      <c r="C400" s="3">
        <v>663119</v>
      </c>
      <c r="D400" s="1">
        <v>96229</v>
      </c>
      <c r="E400" s="1">
        <v>192079</v>
      </c>
      <c r="F400" s="1">
        <v>951427</v>
      </c>
      <c r="G400" s="12"/>
      <c r="H400" s="12"/>
      <c r="I400" s="12"/>
      <c r="J400" s="73"/>
    </row>
    <row r="401" spans="1:10" x14ac:dyDescent="0.2">
      <c r="A401" s="57">
        <v>700</v>
      </c>
      <c r="B401" s="58" t="s">
        <v>38</v>
      </c>
      <c r="C401" s="3">
        <f>SUM(C310:C314)+C400</f>
        <v>1864921</v>
      </c>
      <c r="D401" s="3">
        <f>SUM(D310:D314)+D400</f>
        <v>219122</v>
      </c>
      <c r="E401" s="3">
        <f>SUM(E310:E314)+E400</f>
        <v>304195</v>
      </c>
      <c r="F401" s="3">
        <f>SUM(F310:F314)+F400</f>
        <v>2388238</v>
      </c>
      <c r="G401" s="12"/>
      <c r="H401" s="12"/>
      <c r="I401" s="12"/>
      <c r="J401" s="73"/>
    </row>
    <row r="402" spans="1:10" x14ac:dyDescent="0.2">
      <c r="A402" s="1"/>
      <c r="B402" s="3"/>
      <c r="C402" s="3"/>
      <c r="D402" s="1"/>
      <c r="G402" s="12"/>
      <c r="H402" s="12"/>
      <c r="I402" s="12"/>
      <c r="J402" s="73"/>
    </row>
    <row r="403" spans="1:10" x14ac:dyDescent="0.2">
      <c r="A403" s="60" t="s">
        <v>41</v>
      </c>
      <c r="B403" s="3"/>
      <c r="C403" s="1"/>
      <c r="D403" s="34"/>
      <c r="G403" s="12"/>
      <c r="H403" s="12"/>
      <c r="I403" s="12"/>
      <c r="J403" s="73"/>
    </row>
    <row r="404" spans="1:10" x14ac:dyDescent="0.2">
      <c r="A404" s="60" t="s">
        <v>42</v>
      </c>
      <c r="B404" s="3"/>
      <c r="C404" s="1"/>
      <c r="D404" s="34"/>
      <c r="G404" s="12"/>
      <c r="H404" s="12"/>
      <c r="I404" s="12"/>
      <c r="J404" s="73"/>
    </row>
    <row r="405" spans="1:10" x14ac:dyDescent="0.2">
      <c r="A405" s="70"/>
      <c r="B405" s="71"/>
      <c r="C405" s="71"/>
      <c r="D405" s="71"/>
      <c r="E405" s="72"/>
      <c r="F405" s="72"/>
      <c r="G405" s="72"/>
      <c r="H405" s="72"/>
      <c r="I405" s="72"/>
      <c r="J405" s="73"/>
    </row>
    <row r="406" spans="1:10" x14ac:dyDescent="0.2">
      <c r="A406" s="1" t="s">
        <v>116</v>
      </c>
      <c r="B406" s="1"/>
      <c r="C406" s="1"/>
      <c r="D406" s="1"/>
      <c r="G406" s="12"/>
      <c r="H406" s="12"/>
      <c r="I406" s="12"/>
      <c r="J406" s="73"/>
    </row>
    <row r="407" spans="1:10" x14ac:dyDescent="0.2">
      <c r="A407" s="12"/>
      <c r="B407" s="12"/>
      <c r="C407" s="12"/>
      <c r="D407" s="12"/>
      <c r="E407" s="12"/>
      <c r="F407" s="12" t="s">
        <v>134</v>
      </c>
      <c r="G407" s="12"/>
      <c r="H407" s="12"/>
      <c r="I407" s="12"/>
      <c r="J407" s="73"/>
    </row>
    <row r="408" spans="1:10" x14ac:dyDescent="0.2">
      <c r="A408" s="13" t="s">
        <v>2</v>
      </c>
      <c r="B408" s="13"/>
      <c r="C408" s="13"/>
      <c r="D408" s="13"/>
      <c r="E408" s="13"/>
      <c r="F408" s="13"/>
      <c r="G408" s="13"/>
      <c r="H408" s="13"/>
      <c r="I408" s="2"/>
      <c r="J408" s="73"/>
    </row>
    <row r="409" spans="1:10" x14ac:dyDescent="0.2">
      <c r="A409" s="13" t="s">
        <v>130</v>
      </c>
      <c r="B409" s="13"/>
      <c r="C409" s="13"/>
      <c r="D409" s="13"/>
      <c r="E409" s="13"/>
      <c r="F409" s="13"/>
      <c r="G409" s="13"/>
      <c r="H409" s="13"/>
      <c r="I409" s="2"/>
      <c r="J409" s="73"/>
    </row>
    <row r="410" spans="1:10" x14ac:dyDescent="0.2">
      <c r="A410" s="13" t="s">
        <v>3</v>
      </c>
      <c r="B410" s="13"/>
      <c r="C410" s="13"/>
      <c r="D410" s="13"/>
      <c r="E410" s="13"/>
      <c r="F410" s="13"/>
      <c r="G410" s="13"/>
      <c r="H410" s="13"/>
      <c r="I410" s="2"/>
      <c r="J410" s="73"/>
    </row>
    <row r="411" spans="1:10" x14ac:dyDescent="0.2">
      <c r="A411" s="1"/>
      <c r="B411" s="3"/>
      <c r="C411" s="3"/>
      <c r="D411" s="1"/>
      <c r="G411" s="12"/>
      <c r="H411" s="12"/>
      <c r="I411" s="12"/>
      <c r="J411" s="73"/>
    </row>
    <row r="412" spans="1:10" x14ac:dyDescent="0.2">
      <c r="A412" s="1"/>
      <c r="B412" s="3"/>
      <c r="C412" s="65" t="s">
        <v>131</v>
      </c>
      <c r="D412" s="13"/>
      <c r="E412" s="13"/>
      <c r="F412" s="13"/>
      <c r="G412" s="12"/>
      <c r="H412" s="12"/>
      <c r="I412" s="12"/>
      <c r="J412" s="73"/>
    </row>
    <row r="413" spans="1:10" x14ac:dyDescent="0.2">
      <c r="A413" s="1"/>
      <c r="B413" s="3"/>
      <c r="C413" s="58"/>
      <c r="E413" s="2"/>
      <c r="F413" s="2"/>
      <c r="G413" s="12"/>
      <c r="H413" s="12"/>
      <c r="I413" s="12"/>
      <c r="J413" s="73"/>
    </row>
    <row r="414" spans="1:10" x14ac:dyDescent="0.2">
      <c r="A414" s="1"/>
      <c r="B414" s="3"/>
      <c r="C414" s="57" t="s">
        <v>9</v>
      </c>
      <c r="D414" s="9" t="s">
        <v>115</v>
      </c>
      <c r="E414" s="9" t="s">
        <v>99</v>
      </c>
      <c r="F414" s="9" t="s">
        <v>50</v>
      </c>
      <c r="G414" s="12"/>
      <c r="H414" s="12"/>
      <c r="I414" s="12"/>
      <c r="J414" s="73"/>
    </row>
    <row r="415" spans="1:10" x14ac:dyDescent="0.2">
      <c r="A415" s="1"/>
      <c r="B415" s="3"/>
      <c r="C415" s="57" t="s">
        <v>13</v>
      </c>
      <c r="D415" s="9" t="s">
        <v>13</v>
      </c>
      <c r="E415" s="9" t="s">
        <v>100</v>
      </c>
      <c r="F415" s="9" t="s">
        <v>111</v>
      </c>
      <c r="G415" s="12"/>
      <c r="H415" s="12"/>
      <c r="I415" s="12"/>
      <c r="J415" s="73"/>
    </row>
    <row r="416" spans="1:10" x14ac:dyDescent="0.2">
      <c r="A416" s="1"/>
      <c r="B416" s="3"/>
      <c r="C416" s="57" t="s">
        <v>14</v>
      </c>
      <c r="D416" s="9" t="s">
        <v>14</v>
      </c>
      <c r="E416" s="9" t="s">
        <v>102</v>
      </c>
      <c r="F416" s="9" t="s">
        <v>79</v>
      </c>
      <c r="G416" s="12"/>
      <c r="H416" s="12"/>
      <c r="I416" s="12"/>
      <c r="J416" s="73"/>
    </row>
    <row r="417" spans="1:10" x14ac:dyDescent="0.2">
      <c r="A417" s="1"/>
      <c r="B417" s="3"/>
      <c r="C417" s="57" t="s">
        <v>105</v>
      </c>
      <c r="D417" s="9" t="s">
        <v>105</v>
      </c>
      <c r="E417" s="9" t="s">
        <v>106</v>
      </c>
      <c r="F417" s="9" t="s">
        <v>85</v>
      </c>
      <c r="G417" s="12"/>
      <c r="H417" s="12"/>
      <c r="I417" s="12"/>
      <c r="J417" s="73"/>
    </row>
    <row r="418" spans="1:10" s="56" customFormat="1" x14ac:dyDescent="0.2">
      <c r="A418" s="59" t="s">
        <v>136</v>
      </c>
      <c r="B418" s="64"/>
      <c r="C418" s="6"/>
      <c r="D418" s="4"/>
      <c r="E418" s="4"/>
      <c r="F418" s="4"/>
      <c r="J418" s="74"/>
    </row>
    <row r="419" spans="1:10" x14ac:dyDescent="0.2">
      <c r="A419" s="57"/>
      <c r="B419" s="58"/>
      <c r="C419" s="3"/>
      <c r="D419" s="1"/>
      <c r="G419" s="12"/>
      <c r="H419" s="12"/>
      <c r="I419" s="12"/>
      <c r="J419" s="73"/>
    </row>
    <row r="420" spans="1:10" x14ac:dyDescent="0.2">
      <c r="A420" s="57">
        <v>600</v>
      </c>
      <c r="B420" s="58" t="s">
        <v>37</v>
      </c>
      <c r="C420" s="3">
        <v>80206</v>
      </c>
      <c r="D420" s="3">
        <v>13242</v>
      </c>
      <c r="E420" s="3">
        <v>19609</v>
      </c>
      <c r="F420" s="3">
        <v>113057</v>
      </c>
      <c r="G420" s="12"/>
      <c r="H420" s="12"/>
      <c r="I420" s="12"/>
      <c r="J420" s="73"/>
    </row>
    <row r="421" spans="1:10" x14ac:dyDescent="0.2">
      <c r="A421" s="57">
        <v>700</v>
      </c>
      <c r="B421" s="58" t="s">
        <v>38</v>
      </c>
      <c r="C421" s="3">
        <f>SUM(C318:C322)+C420</f>
        <v>209541</v>
      </c>
      <c r="D421" s="3">
        <f>SUM(D318:D322)+D420</f>
        <v>28453</v>
      </c>
      <c r="E421" s="3">
        <f>SUM(E318:E322)+E420</f>
        <v>36473</v>
      </c>
      <c r="F421" s="3">
        <f>SUM(F318:F322)+F420</f>
        <v>274467</v>
      </c>
      <c r="G421" s="12"/>
      <c r="H421" s="12"/>
      <c r="I421" s="12"/>
      <c r="J421" s="73"/>
    </row>
    <row r="422" spans="1:10" x14ac:dyDescent="0.2">
      <c r="A422" s="57"/>
      <c r="B422" s="58"/>
      <c r="C422" s="3"/>
      <c r="D422" s="1"/>
      <c r="G422" s="12"/>
      <c r="H422" s="12"/>
      <c r="I422" s="12"/>
      <c r="J422" s="73"/>
    </row>
    <row r="423" spans="1:10" x14ac:dyDescent="0.2">
      <c r="A423" s="59" t="s">
        <v>95</v>
      </c>
      <c r="B423" s="58"/>
      <c r="C423" s="3"/>
      <c r="D423" s="1"/>
      <c r="G423" s="12"/>
      <c r="H423" s="12"/>
      <c r="I423" s="12"/>
      <c r="J423" s="73"/>
    </row>
    <row r="424" spans="1:10" x14ac:dyDescent="0.2">
      <c r="A424" s="57"/>
      <c r="B424" s="58"/>
      <c r="C424" s="3"/>
      <c r="D424" s="1"/>
      <c r="G424" s="12"/>
      <c r="H424" s="12"/>
      <c r="I424" s="12"/>
      <c r="J424" s="73"/>
    </row>
    <row r="425" spans="1:10" x14ac:dyDescent="0.2">
      <c r="A425" s="57">
        <v>600</v>
      </c>
      <c r="B425" s="58" t="s">
        <v>37</v>
      </c>
      <c r="C425" s="3">
        <v>1144410</v>
      </c>
      <c r="D425" s="1">
        <v>146339</v>
      </c>
      <c r="E425" s="1">
        <v>420565</v>
      </c>
      <c r="F425" s="6">
        <v>1711314</v>
      </c>
      <c r="G425" s="12"/>
      <c r="H425" s="12"/>
      <c r="I425" s="12"/>
      <c r="J425" s="73"/>
    </row>
    <row r="426" spans="1:10" x14ac:dyDescent="0.2">
      <c r="A426" s="57">
        <v>700</v>
      </c>
      <c r="B426" s="58" t="s">
        <v>38</v>
      </c>
      <c r="C426" s="3">
        <f>SUM(C341:C345)+C425</f>
        <v>3175073</v>
      </c>
      <c r="D426" s="3">
        <f>SUM(D341:D345)+D425</f>
        <v>322315</v>
      </c>
      <c r="E426" s="3">
        <f>SUM(E341:E345)+E425</f>
        <v>669278</v>
      </c>
      <c r="F426" s="3">
        <f>SUM(F341:F345)+F425</f>
        <v>4166666</v>
      </c>
      <c r="G426" s="12"/>
      <c r="H426" s="12"/>
      <c r="I426" s="12"/>
      <c r="J426" s="73"/>
    </row>
    <row r="427" spans="1:10" x14ac:dyDescent="0.2">
      <c r="A427" s="57"/>
      <c r="B427" s="58"/>
      <c r="C427" s="3"/>
      <c r="D427" s="1"/>
      <c r="G427" s="12"/>
      <c r="H427" s="12"/>
      <c r="I427" s="12"/>
      <c r="J427" s="73"/>
    </row>
    <row r="428" spans="1:10" x14ac:dyDescent="0.2">
      <c r="A428" s="59" t="s">
        <v>96</v>
      </c>
      <c r="B428" s="58"/>
      <c r="C428" s="3"/>
      <c r="D428" s="1"/>
      <c r="G428" s="12"/>
      <c r="H428" s="12"/>
      <c r="I428" s="12"/>
      <c r="J428" s="73"/>
    </row>
    <row r="429" spans="1:10" x14ac:dyDescent="0.2">
      <c r="A429" s="57"/>
      <c r="B429" s="58"/>
      <c r="C429" s="3"/>
      <c r="D429" s="1"/>
      <c r="G429" s="12"/>
      <c r="H429" s="12"/>
      <c r="I429" s="12"/>
      <c r="J429" s="73"/>
    </row>
    <row r="430" spans="1:10" x14ac:dyDescent="0.2">
      <c r="A430" s="57">
        <v>600</v>
      </c>
      <c r="B430" s="58" t="s">
        <v>37</v>
      </c>
      <c r="C430" s="3">
        <f>C380+C385+C390+C395+C400+C420+C425</f>
        <v>4083230</v>
      </c>
      <c r="D430" s="3">
        <f>D380+D385+D390+D395+D400+D420+D425</f>
        <v>494302</v>
      </c>
      <c r="E430" s="3">
        <f>E380+E385+E390+E395+E400+E420+E425</f>
        <v>1488657</v>
      </c>
      <c r="F430" s="3">
        <f>F380+F385+F390+F395+F400+F420+F425</f>
        <v>6066189</v>
      </c>
      <c r="G430" s="12"/>
      <c r="H430" s="12"/>
      <c r="I430" s="12"/>
      <c r="J430" s="73"/>
    </row>
    <row r="431" spans="1:10" x14ac:dyDescent="0.2">
      <c r="A431" s="57">
        <v>700</v>
      </c>
      <c r="B431" s="58" t="s">
        <v>38</v>
      </c>
      <c r="C431" s="3">
        <f>+C349+C350+C351+C352+C353+C430</f>
        <v>11001425</v>
      </c>
      <c r="D431" s="3">
        <f>+D349+D350+D351+D352+D353+D430</f>
        <v>1330264</v>
      </c>
      <c r="E431" s="3">
        <f>+E349+E350+E351+E352+E353+E430</f>
        <v>2290213</v>
      </c>
      <c r="F431" s="3">
        <f>+F349+F350+F351+F352+F353+F430</f>
        <v>14621903</v>
      </c>
      <c r="G431" s="12"/>
      <c r="H431" s="12"/>
      <c r="I431" s="12"/>
      <c r="J431" s="73"/>
    </row>
    <row r="432" spans="1:10" x14ac:dyDescent="0.2">
      <c r="A432" s="57"/>
      <c r="B432" s="58"/>
      <c r="C432" s="3"/>
      <c r="D432" s="1"/>
      <c r="G432" s="12"/>
      <c r="H432" s="12"/>
      <c r="I432" s="12"/>
      <c r="J432" s="73"/>
    </row>
    <row r="433" spans="1:10" s="56" customFormat="1" x14ac:dyDescent="0.2">
      <c r="A433" s="63" t="s">
        <v>97</v>
      </c>
      <c r="B433" s="64"/>
      <c r="C433" s="6"/>
      <c r="D433" s="4"/>
      <c r="E433" s="4"/>
      <c r="F433" s="4"/>
      <c r="J433" s="74"/>
    </row>
    <row r="434" spans="1:10" x14ac:dyDescent="0.2">
      <c r="A434" s="57"/>
      <c r="B434" s="58"/>
      <c r="C434" s="3"/>
      <c r="D434" s="1"/>
      <c r="G434" s="12"/>
      <c r="H434" s="12"/>
      <c r="I434" s="12"/>
      <c r="J434" s="73"/>
    </row>
    <row r="435" spans="1:10" x14ac:dyDescent="0.2">
      <c r="A435" s="57">
        <v>600</v>
      </c>
      <c r="B435" s="58" t="s">
        <v>37</v>
      </c>
      <c r="C435" s="3">
        <v>187025</v>
      </c>
      <c r="D435" s="1">
        <v>64189</v>
      </c>
      <c r="E435" s="1">
        <v>101672</v>
      </c>
      <c r="F435" s="1">
        <v>352886</v>
      </c>
      <c r="G435" s="12"/>
      <c r="H435" s="12"/>
      <c r="I435" s="12"/>
      <c r="J435" s="73"/>
    </row>
    <row r="436" spans="1:10" x14ac:dyDescent="0.2">
      <c r="A436" s="57">
        <v>700</v>
      </c>
      <c r="B436" s="58" t="s">
        <v>38</v>
      </c>
      <c r="C436" s="3">
        <f>SUM(C357:C361)+C435</f>
        <v>1198492</v>
      </c>
      <c r="D436" s="3">
        <f>SUM(D357:D361)+D435</f>
        <v>217160</v>
      </c>
      <c r="E436" s="3">
        <f>SUM(E357:E361)+E435</f>
        <v>244284</v>
      </c>
      <c r="F436" s="3">
        <f>SUM(F357:F361)+F435</f>
        <v>1659934</v>
      </c>
      <c r="G436" s="12"/>
      <c r="H436" s="12"/>
      <c r="I436" s="12"/>
      <c r="J436" s="73"/>
    </row>
    <row r="437" spans="1:10" x14ac:dyDescent="0.2">
      <c r="A437" s="1"/>
      <c r="B437" s="3"/>
      <c r="C437" s="3"/>
      <c r="D437" s="1"/>
      <c r="G437" s="12"/>
      <c r="H437" s="12"/>
      <c r="I437" s="12"/>
      <c r="J437" s="73"/>
    </row>
    <row r="438" spans="1:10" x14ac:dyDescent="0.2">
      <c r="A438" s="60" t="s">
        <v>41</v>
      </c>
      <c r="B438" s="3"/>
      <c r="C438" s="1"/>
      <c r="D438" s="34"/>
      <c r="G438" s="12"/>
      <c r="H438" s="12"/>
      <c r="I438" s="12"/>
      <c r="J438" s="73"/>
    </row>
    <row r="439" spans="1:10" x14ac:dyDescent="0.2">
      <c r="A439" s="60" t="s">
        <v>42</v>
      </c>
      <c r="B439" s="3"/>
      <c r="C439" s="1"/>
      <c r="D439" s="34"/>
      <c r="G439" s="12"/>
      <c r="H439" s="12"/>
      <c r="I439" s="12"/>
      <c r="J439" s="73"/>
    </row>
    <row r="440" spans="1:10" x14ac:dyDescent="0.2">
      <c r="A440" s="70"/>
      <c r="B440" s="71"/>
      <c r="C440" s="71"/>
      <c r="D440" s="71"/>
      <c r="E440" s="72"/>
      <c r="F440" s="72"/>
      <c r="G440" s="72"/>
      <c r="H440" s="72"/>
      <c r="I440" s="72"/>
      <c r="J440" s="73"/>
    </row>
    <row r="441" spans="1:10" x14ac:dyDescent="0.2">
      <c r="A441" s="1" t="s">
        <v>117</v>
      </c>
      <c r="B441" s="1"/>
      <c r="C441" s="1"/>
      <c r="D441" s="1"/>
      <c r="G441" s="12"/>
      <c r="H441" s="12"/>
      <c r="J441" s="73"/>
    </row>
    <row r="442" spans="1:10" x14ac:dyDescent="0.2">
      <c r="A442" s="12"/>
      <c r="B442" s="12"/>
      <c r="C442" s="12"/>
      <c r="D442" s="12"/>
      <c r="E442" s="12"/>
      <c r="F442" s="12" t="s">
        <v>134</v>
      </c>
      <c r="G442" s="12"/>
      <c r="H442" s="12"/>
      <c r="J442" s="73"/>
    </row>
    <row r="443" spans="1:10" x14ac:dyDescent="0.2">
      <c r="A443" s="13" t="s">
        <v>2</v>
      </c>
      <c r="B443" s="13"/>
      <c r="C443" s="13"/>
      <c r="D443" s="13"/>
      <c r="E443" s="13"/>
      <c r="F443" s="13"/>
      <c r="G443" s="13"/>
      <c r="H443" s="13"/>
      <c r="J443" s="73"/>
    </row>
    <row r="444" spans="1:10" x14ac:dyDescent="0.2">
      <c r="A444" s="13" t="s">
        <v>130</v>
      </c>
      <c r="B444" s="13"/>
      <c r="C444" s="13"/>
      <c r="D444" s="13"/>
      <c r="E444" s="13"/>
      <c r="F444" s="13"/>
      <c r="G444" s="13"/>
      <c r="H444" s="13"/>
      <c r="J444" s="73"/>
    </row>
    <row r="445" spans="1:10" ht="14.25" customHeight="1" x14ac:dyDescent="0.2">
      <c r="A445" s="13" t="s">
        <v>3</v>
      </c>
      <c r="B445" s="13"/>
      <c r="C445" s="13"/>
      <c r="D445" s="13"/>
      <c r="E445" s="13"/>
      <c r="F445" s="13"/>
      <c r="G445" s="13"/>
      <c r="H445" s="13"/>
      <c r="J445" s="73"/>
    </row>
    <row r="446" spans="1:10" ht="14.25" customHeight="1" x14ac:dyDescent="0.2">
      <c r="A446" s="13"/>
      <c r="B446" s="13"/>
      <c r="C446" s="13"/>
      <c r="D446" s="13"/>
      <c r="E446" s="13"/>
      <c r="F446" s="13"/>
      <c r="G446" s="13"/>
      <c r="H446" s="13"/>
      <c r="J446" s="73"/>
    </row>
    <row r="447" spans="1:10" x14ac:dyDescent="0.2">
      <c r="C447" s="62" t="s">
        <v>118</v>
      </c>
      <c r="D447" s="62"/>
      <c r="E447" s="62"/>
      <c r="J447" s="73"/>
    </row>
    <row r="448" spans="1:10" x14ac:dyDescent="0.2">
      <c r="C448" s="58"/>
      <c r="D448" s="58"/>
      <c r="E448" s="57" t="s">
        <v>119</v>
      </c>
      <c r="J448" s="73"/>
    </row>
    <row r="449" spans="1:10" x14ac:dyDescent="0.2">
      <c r="C449" s="58"/>
      <c r="D449" s="57" t="s">
        <v>120</v>
      </c>
      <c r="E449" s="57" t="s">
        <v>121</v>
      </c>
      <c r="J449" s="73"/>
    </row>
    <row r="450" spans="1:10" x14ac:dyDescent="0.2">
      <c r="C450" s="57" t="s">
        <v>101</v>
      </c>
      <c r="D450" s="57" t="s">
        <v>122</v>
      </c>
      <c r="E450" s="57" t="s">
        <v>123</v>
      </c>
      <c r="J450" s="73"/>
    </row>
    <row r="451" spans="1:10" x14ac:dyDescent="0.2">
      <c r="C451" s="57" t="s">
        <v>124</v>
      </c>
      <c r="D451" s="57" t="s">
        <v>125</v>
      </c>
      <c r="E451" s="57" t="s">
        <v>126</v>
      </c>
      <c r="J451" s="73"/>
    </row>
    <row r="452" spans="1:10" x14ac:dyDescent="0.2">
      <c r="C452" s="57"/>
      <c r="D452" s="57"/>
      <c r="E452" s="57"/>
      <c r="J452" s="73"/>
    </row>
    <row r="453" spans="1:10" x14ac:dyDescent="0.2">
      <c r="C453" s="57" t="s">
        <v>127</v>
      </c>
      <c r="D453" s="57" t="s">
        <v>128</v>
      </c>
      <c r="E453" s="57" t="s">
        <v>129</v>
      </c>
      <c r="J453" s="73"/>
    </row>
    <row r="454" spans="1:10" x14ac:dyDescent="0.2">
      <c r="A454" s="57"/>
      <c r="B454" s="58"/>
      <c r="J454" s="73"/>
    </row>
    <row r="455" spans="1:10" x14ac:dyDescent="0.2">
      <c r="A455" s="49" t="s">
        <v>86</v>
      </c>
      <c r="B455" s="58"/>
      <c r="C455" s="7">
        <v>546093208</v>
      </c>
      <c r="D455" s="7">
        <v>13106121</v>
      </c>
      <c r="E455" s="7">
        <v>3625846</v>
      </c>
      <c r="F455" s="7"/>
      <c r="G455" s="7"/>
      <c r="J455" s="73"/>
    </row>
    <row r="456" spans="1:10" x14ac:dyDescent="0.2">
      <c r="A456" s="59" t="s">
        <v>87</v>
      </c>
      <c r="B456" s="58"/>
      <c r="C456" s="7">
        <v>188538258</v>
      </c>
      <c r="D456" s="7">
        <v>40177000.439999998</v>
      </c>
      <c r="E456" s="7">
        <v>1958933</v>
      </c>
      <c r="F456" s="7"/>
      <c r="G456" s="7"/>
      <c r="J456" s="73"/>
    </row>
    <row r="457" spans="1:10" x14ac:dyDescent="0.2">
      <c r="A457" s="59" t="s">
        <v>88</v>
      </c>
      <c r="B457" s="58"/>
      <c r="C457" s="7">
        <v>46057201</v>
      </c>
      <c r="D457" s="7">
        <v>0</v>
      </c>
      <c r="E457" s="7">
        <v>672428</v>
      </c>
      <c r="F457" s="7"/>
      <c r="G457" s="7"/>
      <c r="J457" s="73"/>
    </row>
    <row r="458" spans="1:10" x14ac:dyDescent="0.2">
      <c r="A458" s="59" t="s">
        <v>91</v>
      </c>
      <c r="B458" s="58"/>
      <c r="C458" s="7">
        <v>34507332</v>
      </c>
      <c r="D458" s="7">
        <v>170444</v>
      </c>
      <c r="E458" s="7">
        <v>268055</v>
      </c>
      <c r="F458" s="7"/>
      <c r="G458" s="7"/>
      <c r="J458" s="73"/>
    </row>
    <row r="459" spans="1:10" x14ac:dyDescent="0.2">
      <c r="A459" s="59" t="s">
        <v>92</v>
      </c>
      <c r="B459" s="58"/>
      <c r="C459" s="7">
        <v>235768</v>
      </c>
      <c r="D459" s="7">
        <v>49090</v>
      </c>
      <c r="E459" s="7">
        <v>2169027</v>
      </c>
      <c r="F459" s="7"/>
      <c r="G459" s="7"/>
      <c r="J459" s="73"/>
    </row>
    <row r="460" spans="1:10" s="56" customFormat="1" x14ac:dyDescent="0.2">
      <c r="A460" s="63" t="s">
        <v>93</v>
      </c>
      <c r="B460" s="64"/>
      <c r="C460" s="8">
        <v>28811818</v>
      </c>
      <c r="D460" s="8">
        <v>481538</v>
      </c>
      <c r="E460" s="8">
        <v>237879</v>
      </c>
      <c r="F460" s="8"/>
      <c r="G460" s="8"/>
      <c r="H460" s="4"/>
      <c r="I460" s="4"/>
      <c r="J460" s="74"/>
    </row>
    <row r="461" spans="1:10" x14ac:dyDescent="0.2">
      <c r="A461" s="59" t="s">
        <v>95</v>
      </c>
      <c r="B461" s="58"/>
      <c r="C461" s="7">
        <v>542404547</v>
      </c>
      <c r="D461" s="7">
        <v>12302285</v>
      </c>
      <c r="E461" s="7">
        <v>3451554</v>
      </c>
      <c r="F461" s="7"/>
      <c r="G461" s="7"/>
      <c r="J461" s="73"/>
    </row>
    <row r="462" spans="1:10" x14ac:dyDescent="0.2">
      <c r="A462" s="57"/>
      <c r="B462" s="58"/>
      <c r="C462" s="7"/>
      <c r="D462" s="7"/>
      <c r="E462" s="7"/>
      <c r="F462" s="7"/>
      <c r="G462" s="7"/>
      <c r="J462" s="73"/>
    </row>
    <row r="463" spans="1:10" x14ac:dyDescent="0.2">
      <c r="A463" s="9" t="s">
        <v>50</v>
      </c>
      <c r="C463" s="7">
        <f>SUM(C455:C461)</f>
        <v>1386648132</v>
      </c>
      <c r="D463" s="7">
        <f>SUM(D455:D461)</f>
        <v>66286478.439999998</v>
      </c>
      <c r="E463" s="7">
        <f>SUM(E455:E461)</f>
        <v>12383722</v>
      </c>
      <c r="F463" s="7"/>
      <c r="J463" s="73"/>
    </row>
    <row r="464" spans="1:10" x14ac:dyDescent="0.2">
      <c r="C464" s="7"/>
      <c r="D464" s="7"/>
      <c r="E464" s="7"/>
      <c r="J464" s="73"/>
    </row>
    <row r="465" spans="1:10" x14ac:dyDescent="0.2">
      <c r="A465" s="66" t="s">
        <v>41</v>
      </c>
      <c r="B465" s="67"/>
      <c r="C465" s="68"/>
      <c r="D465" s="69"/>
      <c r="G465" s="12"/>
      <c r="H465" s="12"/>
      <c r="I465" s="12"/>
      <c r="J465" s="73"/>
    </row>
    <row r="466" spans="1:10" x14ac:dyDescent="0.2">
      <c r="A466" s="66" t="s">
        <v>42</v>
      </c>
      <c r="B466" s="67"/>
      <c r="C466" s="68"/>
      <c r="D466" s="69"/>
      <c r="G466" s="12"/>
      <c r="H466" s="12"/>
      <c r="I466" s="12"/>
      <c r="J466" s="73"/>
    </row>
    <row r="467" spans="1:10" x14ac:dyDescent="0.2">
      <c r="A467" s="70"/>
      <c r="B467" s="71"/>
      <c r="C467" s="71"/>
      <c r="D467" s="71"/>
      <c r="E467" s="72"/>
      <c r="F467" s="72"/>
      <c r="G467" s="72"/>
      <c r="H467" s="72"/>
      <c r="I467" s="72"/>
      <c r="J467" s="73"/>
    </row>
  </sheetData>
  <phoneticPr fontId="3" type="noConversion"/>
  <pageMargins left="0.75" right="0.75" top="1" bottom="1" header="0.5" footer="0.5"/>
  <pageSetup scale="72" fitToHeight="0" orientation="portrait" r:id="rId1"/>
  <headerFooter alignWithMargins="0"/>
  <rowBreaks count="12" manualBreakCount="12">
    <brk id="27" max="16383" man="1"/>
    <brk id="57" max="16383" man="1"/>
    <brk id="96" max="16383" man="1"/>
    <brk id="135" max="16383" man="1"/>
    <brk id="175" max="16383" man="1"/>
    <brk id="214" max="16383" man="1"/>
    <brk id="247" max="16383" man="1"/>
    <brk id="286" max="16383" man="1"/>
    <brk id="325" max="16383" man="1"/>
    <brk id="364" max="16383" man="1"/>
    <brk id="404" max="16383" man="1"/>
    <brk id="4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 Full Year</vt:lpstr>
      <vt:lpstr>'2015 Full Year'!Print_Area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Skomial</dc:creator>
  <cp:lastModifiedBy>Alexander Dusenberry</cp:lastModifiedBy>
  <cp:lastPrinted>2016-02-20T15:20:12Z</cp:lastPrinted>
  <dcterms:created xsi:type="dcterms:W3CDTF">1996-10-14T23:33:28Z</dcterms:created>
  <dcterms:modified xsi:type="dcterms:W3CDTF">2016-02-23T16:44:26Z</dcterms:modified>
</cp:coreProperties>
</file>