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256" windowHeight="11832"/>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G57" i="3" l="1"/>
  <c r="F57" i="3"/>
  <c r="E57" i="3"/>
  <c r="D57" i="3"/>
  <c r="B57" i="3"/>
  <c r="B55" i="2" l="1"/>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56" i="2"/>
  <c r="H54" i="1" l="1"/>
  <c r="B62" i="1"/>
  <c r="C62" i="1"/>
  <c r="D62" i="1"/>
  <c r="E62" i="1"/>
  <c r="F62" i="1"/>
  <c r="H55" i="1"/>
  <c r="H56" i="1"/>
  <c r="H57" i="1"/>
  <c r="H58" i="1"/>
  <c r="H59" i="1"/>
  <c r="H60" i="1"/>
  <c r="H61" i="1"/>
  <c r="H62" i="1" l="1"/>
  <c r="C3" i="5"/>
  <c r="C3" i="3"/>
  <c r="A3" i="5"/>
  <c r="C3" i="2"/>
  <c r="A3" i="3"/>
  <c r="A3" i="2"/>
  <c r="D57" i="2" l="1"/>
  <c r="C57" i="2"/>
  <c r="B57" i="2"/>
</calcChain>
</file>

<file path=xl/sharedStrings.xml><?xml version="1.0" encoding="utf-8"?>
<sst xmlns="http://schemas.openxmlformats.org/spreadsheetml/2006/main" count="233" uniqueCount="142">
  <si>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</si>
  <si>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</si>
  <si>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</si>
  <si>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</si>
  <si>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</si>
  <si>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</si>
  <si>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</si>
  <si>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</si>
  <si>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</si>
  <si>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</si>
  <si>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</si>
  <si>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</si>
  <si>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</si>
  <si>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</si>
  <si>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</si>
  <si>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</si>
  <si>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</si>
  <si>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</si>
  <si>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</si>
  <si>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</si>
  <si>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</si>
  <si>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</si>
  <si>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</si>
  <si>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</si>
  <si>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</si>
  <si>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</si>
  <si>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</si>
  <si>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</si>
  <si>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</si>
  <si>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</si>
  <si>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</si>
  <si>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</si>
  <si>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</si>
  <si>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</si>
  <si>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</si>
  <si>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</si>
  <si>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</si>
  <si>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</si>
  <si>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</si>
  <si>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</si>
  <si>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</si>
  <si>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</si>
  <si>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</si>
  <si>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</si>
  <si>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</si>
  <si>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</si>
  <si>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</si>
  <si>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</si>
  <si>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</si>
  <si>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</si>
  <si>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</si>
  <si>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</si>
  <si>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</si>
  <si>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</si>
  <si>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</si>
  <si>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</si>
  <si>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</si>
  <si>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</si>
  <si>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</si>
  <si>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</si>
  <si>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</si>
  <si>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</si>
  <si>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</si>
  <si>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</si>
  <si>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</si>
  <si>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</si>
  <si>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</si>
  <si>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</si>
  <si>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</si>
  <si>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</si>
  <si>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</si>
  <si>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</si>
  <si>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</si>
  <si>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</si>
  <si>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</si>
  <si>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</si>
  <si>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</si>
  <si>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</si>
  <si>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</si>
  <si>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</si>
  <si>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</si>
  <si>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</si>
  <si>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</si>
  <si>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</si>
  <si>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</si>
  <si>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</si>
  <si>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</si>
  <si>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</si>
  <si>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</si>
  <si>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</si>
  <si>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</si>
  <si>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</si>
  <si>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</si>
  <si>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</si>
  <si>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</si>
  <si>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</si>
  <si>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</si>
  <si>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</si>
  <si>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</si>
  <si>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</si>
  <si>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</si>
  <si>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</si>
  <si>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</si>
  <si>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</si>
  <si>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</si>
  <si>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</si>
  <si>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</si>
  <si>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</si>
  <si>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</si>
  <si>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</si>
  <si>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</si>
  <si>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</si>
  <si>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</si>
  <si>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</si>
  <si>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</si>
  <si>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</si>
  <si>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</si>
  <si>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</si>
  <si>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</si>
  <si>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</si>
  <si>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</si>
  <si>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</si>
  <si>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</si>
  <si>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</si>
  <si>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</si>
  <si>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</si>
  <si>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</si>
  <si>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</si>
  <si>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</si>
  <si>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</si>
  <si>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</si>
  <si>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</si>
  <si>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</si>
  <si>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</si>
  <si>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</si>
  <si>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</si>
  <si>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</si>
  <si>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</si>
  <si>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</si>
  <si>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</si>
  <si>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</si>
  <si>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Nov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</si>
</sst>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1">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1" fillId="0" borderId="26" xfId="0" applyFont="1"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Fill="1" applyBorder="1" applyAlignment="1">
      <alignment vertical="top"/>
    </xf>
    <xf numFmtId="165" fontId="1" fillId="0" borderId="1" xfId="0" applyNumberFormat="1" applyFont="1" applyFill="1" applyBorder="1" applyAlignment="1">
      <alignment horizontal="center" vertical="center"/>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164" fontId="1" fillId="0" borderId="9"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3" fontId="0" fillId="0" borderId="0" xfId="0" applyNumberFormat="1"/>
    <xf numFmtId="14" fontId="0" fillId="0" borderId="28" xfId="0" applyNumberFormat="1" applyBorder="1" applyAlignment="1">
      <alignment horizontal="center" vertical="center"/>
    </xf>
    <xf numFmtId="164" fontId="0" fillId="0" borderId="28" xfId="0" applyNumberFormat="1" applyBorder="1" applyAlignment="1">
      <alignment horizontal="center" vertical="center"/>
    </xf>
    <xf numFmtId="14" fontId="0" fillId="0" borderId="27" xfId="0" applyNumberFormat="1" applyBorder="1" applyAlignment="1">
      <alignment horizontal="center" vertical="center"/>
    </xf>
    <xf numFmtId="164" fontId="0" fillId="0" borderId="27" xfId="0" applyNumberFormat="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abSelected="1" view="pageBreakPreview" zoomScale="60" zoomScaleNormal="100" workbookViewId="0">
      <selection activeCell="D76" sqref="D76"/>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11" t="s">
        <v>82</v>
      </c>
      <c r="B1" s="112"/>
      <c r="C1" s="112"/>
      <c r="D1" s="112"/>
      <c r="E1" s="112"/>
      <c r="F1" s="113"/>
    </row>
    <row r="2" spans="1:8" ht="14.25" customHeight="1" thickBot="1" x14ac:dyDescent="0.35">
      <c r="A2" s="89"/>
      <c r="B2" s="90"/>
      <c r="C2" s="90"/>
      <c r="D2" s="90"/>
      <c r="E2" s="90"/>
      <c r="F2" s="91"/>
    </row>
    <row r="3" spans="1:8" ht="15" customHeight="1" x14ac:dyDescent="0.3">
      <c r="A3" s="122" t="s">
        <v>124</v>
      </c>
      <c r="B3" s="114" t="s">
        <v>94</v>
      </c>
      <c r="C3" s="114" t="s">
        <v>95</v>
      </c>
      <c r="D3" s="54" t="s">
        <v>83</v>
      </c>
      <c r="E3" s="51">
        <v>41938</v>
      </c>
    </row>
    <row r="4" spans="1:8" ht="15" thickBot="1" x14ac:dyDescent="0.35">
      <c r="A4" s="123"/>
      <c r="B4" s="115"/>
      <c r="C4" s="115"/>
      <c r="D4" s="53" t="s">
        <v>96</v>
      </c>
      <c r="E4" s="52">
        <v>41944</v>
      </c>
    </row>
    <row r="5" spans="1:8" ht="41.25" customHeight="1" thickBot="1" x14ac:dyDescent="0.35">
      <c r="A5" s="116" t="s">
        <v>101</v>
      </c>
      <c r="B5" s="119"/>
      <c r="C5" s="46"/>
      <c r="D5" s="30"/>
      <c r="E5" s="3"/>
      <c r="F5" s="30"/>
      <c r="G5" s="3"/>
    </row>
    <row r="6" spans="1:8" ht="15.75" customHeight="1" x14ac:dyDescent="0.3">
      <c r="A6" s="48" t="s">
        <v>0</v>
      </c>
      <c r="B6" s="57">
        <v>30.2</v>
      </c>
      <c r="C6" s="42"/>
      <c r="D6" s="42"/>
      <c r="E6" s="3"/>
      <c r="F6" s="29"/>
      <c r="G6" s="3"/>
    </row>
    <row r="7" spans="1:8" x14ac:dyDescent="0.3">
      <c r="A7" s="49" t="s">
        <v>5</v>
      </c>
      <c r="B7" s="58">
        <v>19.600000000000001</v>
      </c>
      <c r="C7" s="42"/>
      <c r="D7" s="42"/>
      <c r="E7" s="3"/>
      <c r="F7" s="29"/>
      <c r="G7" s="3"/>
    </row>
    <row r="8" spans="1:8" x14ac:dyDescent="0.3">
      <c r="A8" s="49" t="s">
        <v>4</v>
      </c>
      <c r="B8" s="58">
        <v>17.399999999999999</v>
      </c>
      <c r="C8" s="42"/>
      <c r="D8" s="42"/>
      <c r="E8" s="3"/>
      <c r="F8" s="29"/>
      <c r="G8" s="3"/>
    </row>
    <row r="9" spans="1:8" x14ac:dyDescent="0.3">
      <c r="A9" s="49" t="s">
        <v>3</v>
      </c>
      <c r="B9" s="58">
        <v>24</v>
      </c>
      <c r="C9" s="42"/>
      <c r="D9" s="42"/>
      <c r="E9" s="3"/>
      <c r="F9" s="29"/>
      <c r="G9" s="3"/>
    </row>
    <row r="10" spans="1:8" x14ac:dyDescent="0.3">
      <c r="A10" s="49" t="s">
        <v>2</v>
      </c>
      <c r="B10" s="58">
        <v>18.7</v>
      </c>
      <c r="C10" s="42"/>
      <c r="D10" s="42"/>
      <c r="E10" s="3"/>
      <c r="F10" s="29"/>
      <c r="G10" s="3"/>
    </row>
    <row r="11" spans="1:8" x14ac:dyDescent="0.3">
      <c r="A11" s="49" t="s">
        <v>1</v>
      </c>
      <c r="B11" s="58">
        <v>22</v>
      </c>
      <c r="C11" s="42"/>
      <c r="D11" s="42"/>
      <c r="E11" s="3"/>
      <c r="F11" s="29"/>
      <c r="G11" s="3"/>
    </row>
    <row r="12" spans="1:8" x14ac:dyDescent="0.3">
      <c r="A12" s="49" t="s">
        <v>6</v>
      </c>
      <c r="B12" s="58">
        <v>19.3</v>
      </c>
      <c r="C12" s="42"/>
      <c r="D12" s="42"/>
      <c r="E12" s="3"/>
      <c r="F12" s="29"/>
      <c r="G12" s="3"/>
    </row>
    <row r="13" spans="1:8" x14ac:dyDescent="0.3">
      <c r="A13" s="49" t="s">
        <v>7</v>
      </c>
      <c r="B13" s="58">
        <v>18.2</v>
      </c>
      <c r="C13" s="42"/>
      <c r="D13" s="42"/>
      <c r="E13" s="3"/>
      <c r="F13" s="29"/>
      <c r="G13" s="3"/>
    </row>
    <row r="14" spans="1:8" ht="15" thickBot="1" x14ac:dyDescent="0.35">
      <c r="A14" s="3"/>
      <c r="B14" s="60"/>
      <c r="C14" s="3"/>
      <c r="D14" s="3"/>
      <c r="E14" s="3"/>
      <c r="F14" s="29"/>
      <c r="G14" s="3"/>
    </row>
    <row r="15" spans="1:8" ht="15" thickBot="1" x14ac:dyDescent="0.35">
      <c r="A15" s="116" t="s">
        <v>89</v>
      </c>
      <c r="B15" s="117"/>
      <c r="C15" s="37"/>
      <c r="D15" s="25"/>
      <c r="G15" s="3"/>
    </row>
    <row r="16" spans="1:8" ht="39" customHeight="1" thickBot="1" x14ac:dyDescent="0.35">
      <c r="A16" s="118"/>
      <c r="B16" s="119"/>
      <c r="C16" s="43"/>
      <c r="D16" s="36"/>
      <c r="H16" s="1"/>
    </row>
    <row r="17" spans="1:13" ht="17.25" customHeight="1" x14ac:dyDescent="0.3">
      <c r="A17" s="55" t="s">
        <v>90</v>
      </c>
      <c r="B17" s="61">
        <v>28.4</v>
      </c>
      <c r="C17" s="40"/>
      <c r="D17" s="40"/>
    </row>
    <row r="18" spans="1:13" ht="21" customHeight="1" thickBot="1" x14ac:dyDescent="0.35">
      <c r="A18" s="39"/>
      <c r="B18" s="39"/>
      <c r="C18" s="40"/>
      <c r="D18" s="40"/>
    </row>
    <row r="19" spans="1:13" ht="49.5" customHeight="1" thickBot="1" x14ac:dyDescent="0.35">
      <c r="A19" s="116" t="s">
        <v>102</v>
      </c>
      <c r="B19" s="117"/>
      <c r="C19" s="43"/>
      <c r="D19" s="36"/>
    </row>
    <row r="20" spans="1:13" x14ac:dyDescent="0.3">
      <c r="A20" s="28" t="s">
        <v>125</v>
      </c>
      <c r="B20" s="58">
        <v>48.6</v>
      </c>
      <c r="C20" s="40"/>
      <c r="D20" s="40"/>
    </row>
    <row r="21" spans="1:13" x14ac:dyDescent="0.3">
      <c r="A21" s="50" t="s">
        <v>126</v>
      </c>
      <c r="B21" s="58">
        <v>28.2</v>
      </c>
      <c r="C21" s="40"/>
      <c r="D21" s="40"/>
    </row>
    <row r="22" spans="1:13" x14ac:dyDescent="0.3">
      <c r="A22" s="50" t="s">
        <v>127</v>
      </c>
      <c r="B22" s="58">
        <v>25.6</v>
      </c>
      <c r="C22" s="40"/>
      <c r="D22" s="40"/>
    </row>
    <row r="23" spans="1:13" x14ac:dyDescent="0.3">
      <c r="A23" s="50" t="s">
        <v>128</v>
      </c>
      <c r="B23" s="58">
        <v>38.9</v>
      </c>
      <c r="C23" s="40"/>
      <c r="D23" s="40"/>
    </row>
    <row r="24" spans="1:13" x14ac:dyDescent="0.3">
      <c r="A24" s="50" t="s">
        <v>129</v>
      </c>
      <c r="B24" s="58">
        <v>33.1</v>
      </c>
      <c r="C24" s="40"/>
      <c r="D24" s="40"/>
    </row>
    <row r="25" spans="1:13" x14ac:dyDescent="0.3">
      <c r="A25" s="50" t="s">
        <v>130</v>
      </c>
      <c r="B25" s="59">
        <v>39.200000000000003</v>
      </c>
      <c r="C25" s="40"/>
      <c r="D25" s="40"/>
    </row>
    <row r="26" spans="1:13" x14ac:dyDescent="0.3">
      <c r="A26" s="50" t="s">
        <v>131</v>
      </c>
      <c r="B26" s="58">
        <v>16.899999999999999</v>
      </c>
      <c r="C26" s="40"/>
      <c r="D26" s="40"/>
    </row>
    <row r="27" spans="1:13" x14ac:dyDescent="0.3">
      <c r="A27" s="50" t="s">
        <v>132</v>
      </c>
      <c r="B27" s="58">
        <v>40.6</v>
      </c>
      <c r="C27" s="40"/>
      <c r="D27" s="40"/>
      <c r="L27" s="5"/>
      <c r="M27" s="5"/>
    </row>
    <row r="28" spans="1:13" x14ac:dyDescent="0.3">
      <c r="A28" s="50" t="s">
        <v>133</v>
      </c>
      <c r="B28" s="58">
        <v>30.8</v>
      </c>
      <c r="C28" s="40"/>
      <c r="D28" s="40"/>
      <c r="L28" s="1"/>
      <c r="M28" s="1"/>
    </row>
    <row r="29" spans="1:13" x14ac:dyDescent="0.3">
      <c r="A29" s="50" t="s">
        <v>134</v>
      </c>
      <c r="B29" s="58">
        <v>28.3</v>
      </c>
      <c r="C29" s="40"/>
      <c r="D29" s="40"/>
    </row>
    <row r="30" spans="1:13" ht="30.75" customHeight="1" thickBot="1" x14ac:dyDescent="0.35"/>
    <row r="31" spans="1:13" ht="45" customHeight="1" thickBot="1" x14ac:dyDescent="0.35">
      <c r="A31" s="116" t="s">
        <v>114</v>
      </c>
      <c r="B31" s="117"/>
      <c r="C31" s="46"/>
      <c r="D31" s="30"/>
    </row>
    <row r="32" spans="1:13" x14ac:dyDescent="0.3">
      <c r="A32" s="4" t="s">
        <v>8</v>
      </c>
      <c r="B32" s="101">
        <v>12685</v>
      </c>
      <c r="C32" s="29"/>
      <c r="D32" s="29"/>
    </row>
    <row r="33" spans="1:7" x14ac:dyDescent="0.3">
      <c r="A33" s="2" t="s">
        <v>9</v>
      </c>
      <c r="B33" s="102">
        <v>74902</v>
      </c>
      <c r="C33" s="29"/>
      <c r="D33" s="29"/>
    </row>
    <row r="34" spans="1:7" x14ac:dyDescent="0.3">
      <c r="A34" s="2" t="s">
        <v>10</v>
      </c>
      <c r="B34" s="102">
        <v>9222</v>
      </c>
      <c r="C34" s="29"/>
      <c r="D34" s="29"/>
    </row>
    <row r="35" spans="1:7" x14ac:dyDescent="0.3">
      <c r="A35" s="2" t="s">
        <v>0</v>
      </c>
      <c r="B35" s="102">
        <v>16610</v>
      </c>
      <c r="C35" s="29"/>
      <c r="D35" s="29"/>
      <c r="G35" s="5"/>
    </row>
    <row r="36" spans="1:7" x14ac:dyDescent="0.3">
      <c r="A36" s="2" t="s">
        <v>11</v>
      </c>
      <c r="B36" s="102">
        <v>7796</v>
      </c>
      <c r="C36" s="29"/>
      <c r="D36" s="29"/>
      <c r="G36" s="1"/>
    </row>
    <row r="37" spans="1:7" x14ac:dyDescent="0.3">
      <c r="A37" s="2" t="s">
        <v>19</v>
      </c>
      <c r="B37" s="102">
        <v>67893</v>
      </c>
      <c r="C37" s="29"/>
      <c r="D37" s="29"/>
    </row>
    <row r="38" spans="1:7" x14ac:dyDescent="0.3">
      <c r="A38" s="2" t="s">
        <v>12</v>
      </c>
      <c r="B38" s="102">
        <v>58853</v>
      </c>
      <c r="C38" s="29"/>
      <c r="D38" s="29"/>
    </row>
    <row r="39" spans="1:7" x14ac:dyDescent="0.3">
      <c r="A39" s="2" t="s">
        <v>13</v>
      </c>
      <c r="B39" s="102">
        <v>10940</v>
      </c>
      <c r="C39" s="29"/>
      <c r="D39" s="29"/>
    </row>
    <row r="40" spans="1:7" x14ac:dyDescent="0.3">
      <c r="A40" s="2" t="s">
        <v>14</v>
      </c>
      <c r="B40" s="102">
        <v>258902</v>
      </c>
      <c r="C40" s="29"/>
      <c r="D40" s="29"/>
    </row>
    <row r="41" spans="1:7" ht="25.5" customHeight="1" thickBot="1" x14ac:dyDescent="0.35"/>
    <row r="42" spans="1:7" ht="44.25" customHeight="1" thickBot="1" x14ac:dyDescent="0.35">
      <c r="A42" s="116" t="s">
        <v>91</v>
      </c>
      <c r="B42" s="117"/>
      <c r="C42" s="37"/>
      <c r="D42" s="25"/>
    </row>
    <row r="43" spans="1:7" x14ac:dyDescent="0.3">
      <c r="A43" s="4" t="s">
        <v>15</v>
      </c>
      <c r="B43" s="56">
        <v>11.7</v>
      </c>
      <c r="C43" s="40"/>
      <c r="D43" s="40"/>
    </row>
    <row r="44" spans="1:7" x14ac:dyDescent="0.3">
      <c r="A44" s="2" t="s">
        <v>16</v>
      </c>
      <c r="B44" s="56">
        <v>4.4000000000000004</v>
      </c>
      <c r="C44" s="40"/>
      <c r="D44" s="40"/>
    </row>
    <row r="45" spans="1:7" x14ac:dyDescent="0.3">
      <c r="A45" s="2" t="s">
        <v>17</v>
      </c>
      <c r="B45" s="56">
        <v>27.3</v>
      </c>
      <c r="C45" s="40"/>
      <c r="D45" s="40"/>
    </row>
    <row r="46" spans="1:7" x14ac:dyDescent="0.3">
      <c r="A46" s="2" t="s">
        <v>25</v>
      </c>
      <c r="B46" s="56">
        <v>7.1</v>
      </c>
      <c r="C46" s="40"/>
      <c r="D46" s="40"/>
    </row>
    <row r="47" spans="1:7" x14ac:dyDescent="0.3">
      <c r="A47" s="2" t="s">
        <v>18</v>
      </c>
      <c r="B47" s="56">
        <v>21.9</v>
      </c>
      <c r="C47" s="40"/>
      <c r="D47" s="40"/>
    </row>
    <row r="48" spans="1:7" x14ac:dyDescent="0.3">
      <c r="A48" s="2" t="s">
        <v>85</v>
      </c>
      <c r="B48" s="56">
        <v>7.5</v>
      </c>
      <c r="C48" s="40"/>
      <c r="D48" s="40"/>
    </row>
    <row r="49" spans="1:8" ht="24.75" customHeight="1" thickBot="1" x14ac:dyDescent="0.35"/>
    <row r="50" spans="1:8" ht="57" customHeight="1" thickBot="1" x14ac:dyDescent="0.35">
      <c r="A50" s="116" t="s">
        <v>92</v>
      </c>
      <c r="B50" s="124"/>
      <c r="C50" s="124"/>
      <c r="D50" s="124"/>
      <c r="E50" s="124"/>
      <c r="F50" s="124"/>
      <c r="G50" s="124"/>
      <c r="H50" s="117"/>
    </row>
    <row r="51" spans="1:8" ht="15" thickBot="1" x14ac:dyDescent="0.35">
      <c r="A51" s="114" t="s">
        <v>86</v>
      </c>
      <c r="B51" s="124" t="s">
        <v>103</v>
      </c>
      <c r="C51" s="124"/>
      <c r="D51" s="124"/>
      <c r="E51" s="124"/>
      <c r="F51" s="124"/>
      <c r="G51" s="124"/>
      <c r="H51" s="117"/>
    </row>
    <row r="52" spans="1:8" ht="15" thickBot="1" x14ac:dyDescent="0.35">
      <c r="A52" s="132"/>
      <c r="B52" s="114" t="s">
        <v>21</v>
      </c>
      <c r="C52" s="125" t="s">
        <v>23</v>
      </c>
      <c r="D52" s="125" t="s">
        <v>22</v>
      </c>
      <c r="E52" s="125" t="s">
        <v>93</v>
      </c>
      <c r="F52" s="130" t="s">
        <v>13</v>
      </c>
      <c r="G52" s="131"/>
      <c r="H52" s="128" t="s">
        <v>14</v>
      </c>
    </row>
    <row r="53" spans="1:8" ht="15" thickBot="1" x14ac:dyDescent="0.35">
      <c r="A53" s="127"/>
      <c r="B53" s="127"/>
      <c r="C53" s="126"/>
      <c r="D53" s="126"/>
      <c r="E53" s="126"/>
      <c r="F53" s="93" t="s">
        <v>122</v>
      </c>
      <c r="G53" s="45" t="s">
        <v>123</v>
      </c>
      <c r="H53" s="129"/>
    </row>
    <row r="54" spans="1:8" x14ac:dyDescent="0.3">
      <c r="A54" s="48" t="s">
        <v>0</v>
      </c>
      <c r="B54" s="64">
        <v>29</v>
      </c>
      <c r="C54" s="64">
        <v>3</v>
      </c>
      <c r="D54" s="64">
        <v>3</v>
      </c>
      <c r="E54" s="64"/>
      <c r="F54" s="64">
        <v>52</v>
      </c>
      <c r="G54" s="66" t="s">
        <v>140</v>
      </c>
      <c r="H54" s="66">
        <f>+F54+E54+D54+C54+B54</f>
        <v>87</v>
      </c>
    </row>
    <row r="55" spans="1:8" x14ac:dyDescent="0.3">
      <c r="A55" s="49" t="s">
        <v>5</v>
      </c>
      <c r="B55" s="65">
        <v>37</v>
      </c>
      <c r="C55" s="65"/>
      <c r="D55" s="67">
        <v>5</v>
      </c>
      <c r="E55" s="67">
        <v>4</v>
      </c>
      <c r="F55" s="65">
        <v>106</v>
      </c>
      <c r="G55" s="68" t="s">
        <v>140</v>
      </c>
      <c r="H55" s="66">
        <f t="shared" ref="H55:H61" si="0">+F55+E55+D55+C55+B55</f>
        <v>152</v>
      </c>
    </row>
    <row r="56" spans="1:8" x14ac:dyDescent="0.3">
      <c r="A56" s="49" t="s">
        <v>4</v>
      </c>
      <c r="B56" s="65">
        <v>90</v>
      </c>
      <c r="C56" s="65">
        <v>11</v>
      </c>
      <c r="D56" s="67">
        <v>24</v>
      </c>
      <c r="E56" s="67">
        <v>7</v>
      </c>
      <c r="F56" s="65">
        <v>191</v>
      </c>
      <c r="G56" s="68" t="s">
        <v>140</v>
      </c>
      <c r="H56" s="66">
        <f t="shared" si="0"/>
        <v>323</v>
      </c>
    </row>
    <row r="57" spans="1:8" x14ac:dyDescent="0.3">
      <c r="A57" s="49" t="s">
        <v>3</v>
      </c>
      <c r="B57" s="65">
        <v>2</v>
      </c>
      <c r="C57" s="65"/>
      <c r="D57" s="67">
        <v>2</v>
      </c>
      <c r="E57" s="67"/>
      <c r="F57" s="65">
        <v>37</v>
      </c>
      <c r="G57" s="68" t="s">
        <v>140</v>
      </c>
      <c r="H57" s="66">
        <f t="shared" si="0"/>
        <v>41</v>
      </c>
    </row>
    <row r="58" spans="1:8" x14ac:dyDescent="0.3">
      <c r="A58" s="49" t="s">
        <v>2</v>
      </c>
      <c r="B58" s="65">
        <v>16</v>
      </c>
      <c r="C58" s="65"/>
      <c r="D58" s="67">
        <v>9</v>
      </c>
      <c r="E58" s="67">
        <v>4</v>
      </c>
      <c r="F58" s="65">
        <v>77</v>
      </c>
      <c r="G58" s="68" t="s">
        <v>140</v>
      </c>
      <c r="H58" s="66">
        <f t="shared" si="0"/>
        <v>106</v>
      </c>
    </row>
    <row r="59" spans="1:8" x14ac:dyDescent="0.3">
      <c r="A59" s="49" t="s">
        <v>1</v>
      </c>
      <c r="B59" s="65">
        <v>2</v>
      </c>
      <c r="C59" s="65"/>
      <c r="D59" s="65">
        <v>2</v>
      </c>
      <c r="E59" s="65">
        <v>2</v>
      </c>
      <c r="F59" s="65">
        <v>8</v>
      </c>
      <c r="G59" s="68" t="s">
        <v>140</v>
      </c>
      <c r="H59" s="66">
        <f t="shared" si="0"/>
        <v>14</v>
      </c>
    </row>
    <row r="60" spans="1:8" x14ac:dyDescent="0.3">
      <c r="A60" s="49" t="s">
        <v>20</v>
      </c>
      <c r="B60" s="65">
        <v>37</v>
      </c>
      <c r="C60" s="65"/>
      <c r="D60" s="65">
        <v>11</v>
      </c>
      <c r="E60" s="65"/>
      <c r="F60" s="65">
        <v>45</v>
      </c>
      <c r="G60" s="68" t="s">
        <v>140</v>
      </c>
      <c r="H60" s="66">
        <f t="shared" si="0"/>
        <v>93</v>
      </c>
    </row>
    <row r="61" spans="1:8" x14ac:dyDescent="0.3">
      <c r="A61" s="49" t="s">
        <v>104</v>
      </c>
      <c r="B61" s="65">
        <v>58</v>
      </c>
      <c r="C61" s="65">
        <v>44</v>
      </c>
      <c r="D61" s="65">
        <v>30</v>
      </c>
      <c r="E61" s="65">
        <v>4</v>
      </c>
      <c r="F61" s="65">
        <v>250</v>
      </c>
      <c r="G61" s="68" t="s">
        <v>140</v>
      </c>
      <c r="H61" s="66">
        <f t="shared" si="0"/>
        <v>386</v>
      </c>
    </row>
    <row r="62" spans="1:8" x14ac:dyDescent="0.3">
      <c r="A62" s="49" t="s">
        <v>14</v>
      </c>
      <c r="B62" s="69">
        <f t="shared" ref="B62:E62" si="1">SUM(B54:B61)</f>
        <v>271</v>
      </c>
      <c r="C62" s="69">
        <f t="shared" si="1"/>
        <v>58</v>
      </c>
      <c r="D62" s="69">
        <f t="shared" si="1"/>
        <v>86</v>
      </c>
      <c r="E62" s="69">
        <f t="shared" si="1"/>
        <v>21</v>
      </c>
      <c r="F62" s="69">
        <f>SUM(F54:F61)</f>
        <v>766</v>
      </c>
      <c r="G62" s="70" t="s">
        <v>140</v>
      </c>
      <c r="H62" s="70">
        <f>SUM(H54:H61)</f>
        <v>1202</v>
      </c>
    </row>
    <row r="63" spans="1:8" ht="30.75" customHeight="1" thickBot="1" x14ac:dyDescent="0.35">
      <c r="C63" s="37"/>
      <c r="D63" s="25"/>
    </row>
    <row r="64" spans="1:8" ht="36" customHeight="1" thickBot="1" x14ac:dyDescent="0.35">
      <c r="A64" s="116" t="s">
        <v>113</v>
      </c>
      <c r="B64" s="124"/>
      <c r="C64" s="124"/>
      <c r="D64" s="124"/>
      <c r="E64" s="117"/>
    </row>
    <row r="65" spans="1:6" ht="46.5" customHeight="1" thickBot="1" x14ac:dyDescent="0.35">
      <c r="A65" s="62"/>
      <c r="B65" s="120" t="s">
        <v>24</v>
      </c>
      <c r="C65" s="121"/>
      <c r="D65" s="116" t="s">
        <v>112</v>
      </c>
      <c r="E65" s="117"/>
    </row>
    <row r="66" spans="1:6" ht="15" thickBot="1" x14ac:dyDescent="0.35">
      <c r="A66" s="41"/>
      <c r="B66" s="35" t="s">
        <v>87</v>
      </c>
      <c r="C66" s="47" t="s">
        <v>88</v>
      </c>
      <c r="D66" s="63" t="s">
        <v>87</v>
      </c>
      <c r="E66" s="47" t="s">
        <v>88</v>
      </c>
    </row>
    <row r="67" spans="1:6" x14ac:dyDescent="0.3">
      <c r="A67" s="4" t="s">
        <v>0</v>
      </c>
      <c r="B67" s="64">
        <v>142</v>
      </c>
      <c r="C67" s="64">
        <v>476</v>
      </c>
      <c r="D67" s="64">
        <v>850</v>
      </c>
      <c r="E67" s="64">
        <v>1960</v>
      </c>
      <c r="F67" s="106"/>
    </row>
    <row r="68" spans="1:6" x14ac:dyDescent="0.3">
      <c r="A68" s="2" t="s">
        <v>15</v>
      </c>
      <c r="B68" s="65">
        <v>609</v>
      </c>
      <c r="C68" s="65">
        <v>1060</v>
      </c>
      <c r="D68" s="65">
        <v>2147</v>
      </c>
      <c r="E68" s="65">
        <v>2162</v>
      </c>
      <c r="F68" s="106"/>
    </row>
    <row r="69" spans="1:6" x14ac:dyDescent="0.3">
      <c r="A69" s="2" t="s">
        <v>16</v>
      </c>
      <c r="B69" s="65">
        <v>40</v>
      </c>
      <c r="C69" s="65">
        <v>1434</v>
      </c>
      <c r="D69" s="65">
        <v>540</v>
      </c>
      <c r="E69" s="65">
        <v>1309</v>
      </c>
      <c r="F69" s="106"/>
    </row>
    <row r="70" spans="1:6" x14ac:dyDescent="0.3">
      <c r="A70" s="2" t="s">
        <v>25</v>
      </c>
      <c r="B70" s="65">
        <v>9</v>
      </c>
      <c r="C70" s="65">
        <v>46</v>
      </c>
      <c r="D70" s="65">
        <v>144</v>
      </c>
      <c r="E70" s="65">
        <v>647</v>
      </c>
      <c r="F70" s="106"/>
    </row>
    <row r="71" spans="1:6" x14ac:dyDescent="0.3">
      <c r="A71" s="2" t="s">
        <v>18</v>
      </c>
      <c r="B71" s="65">
        <v>118</v>
      </c>
      <c r="C71" s="65">
        <v>181</v>
      </c>
      <c r="D71" s="65">
        <v>909</v>
      </c>
      <c r="E71" s="65">
        <v>1043</v>
      </c>
      <c r="F71" s="106"/>
    </row>
    <row r="72" spans="1:6" x14ac:dyDescent="0.3">
      <c r="A72" s="2" t="s">
        <v>17</v>
      </c>
      <c r="B72" s="65">
        <v>102</v>
      </c>
      <c r="C72" s="65">
        <v>138</v>
      </c>
      <c r="D72" s="65">
        <v>1970</v>
      </c>
      <c r="E72" s="65">
        <v>951</v>
      </c>
      <c r="F72" s="106"/>
    </row>
    <row r="73" spans="1:6" x14ac:dyDescent="0.3">
      <c r="A73" s="2" t="s">
        <v>7</v>
      </c>
      <c r="B73" s="65">
        <v>1833</v>
      </c>
      <c r="C73" s="65">
        <v>2360</v>
      </c>
      <c r="D73" s="65">
        <v>16833</v>
      </c>
      <c r="E73" s="65">
        <v>18363</v>
      </c>
      <c r="F73" s="10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Header>&amp;L&amp;"-,Bold"ATTACHMENT A</oddHeader>
    <oddFooter>&amp;CPage &amp;P of &amp;N</oddFooter>
  </headerFooter>
  <rowBreaks count="1" manualBreakCount="1">
    <brk id="4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view="pageLayout" zoomScaleNormal="85" workbookViewId="0">
      <selection activeCell="B50" sqref="B50"/>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3" t="s">
        <v>82</v>
      </c>
      <c r="B1" s="134"/>
      <c r="C1" s="134"/>
      <c r="D1" s="134"/>
      <c r="E1" s="134"/>
      <c r="F1" s="135"/>
      <c r="G1" s="94"/>
      <c r="H1" s="94"/>
      <c r="I1" s="94"/>
      <c r="J1" s="94"/>
      <c r="K1" s="94"/>
    </row>
    <row r="2" spans="1:11" ht="15.75" customHeight="1" thickBot="1" x14ac:dyDescent="0.35"/>
    <row r="3" spans="1:11" ht="15" customHeight="1" x14ac:dyDescent="0.3">
      <c r="A3" s="122" t="str">
        <f>'Service Metrics (items 1-6)'!A3</f>
        <v>Railroad: BNSF</v>
      </c>
      <c r="B3" s="114" t="s">
        <v>94</v>
      </c>
      <c r="C3" s="114" t="str">
        <f>'Service Metrics (items 1-6)'!C3</f>
        <v>Reporting Week:</v>
      </c>
      <c r="D3" s="72" t="s">
        <v>83</v>
      </c>
      <c r="E3" s="51">
        <v>41938</v>
      </c>
      <c r="F3" s="37"/>
      <c r="G3" s="43"/>
      <c r="H3" s="43"/>
      <c r="I3" s="37"/>
      <c r="J3" s="3"/>
      <c r="K3" s="71"/>
    </row>
    <row r="4" spans="1:11" ht="15" thickBot="1" x14ac:dyDescent="0.35">
      <c r="A4" s="123"/>
      <c r="B4" s="115"/>
      <c r="C4" s="115"/>
      <c r="D4" s="73" t="s">
        <v>96</v>
      </c>
      <c r="E4" s="52">
        <v>41944</v>
      </c>
      <c r="F4" s="37"/>
      <c r="G4" s="43"/>
      <c r="H4" s="43"/>
      <c r="I4" s="37"/>
      <c r="J4" s="3"/>
      <c r="K4" s="71"/>
    </row>
    <row r="5" spans="1:11" ht="15" thickBot="1" x14ac:dyDescent="0.35">
      <c r="A5" s="25"/>
      <c r="B5" s="25"/>
      <c r="C5" s="3"/>
    </row>
    <row r="6" spans="1:11" ht="125.25" customHeight="1" thickBot="1" x14ac:dyDescent="0.35">
      <c r="A6" s="137" t="s">
        <v>115</v>
      </c>
      <c r="B6" s="138"/>
      <c r="C6" s="138"/>
      <c r="D6" s="139"/>
    </row>
    <row r="7" spans="1:11" ht="15" thickBot="1" x14ac:dyDescent="0.35"/>
    <row r="8" spans="1:11" ht="57" customHeight="1" thickBot="1" x14ac:dyDescent="0.35">
      <c r="A8" s="31" t="s">
        <v>75</v>
      </c>
      <c r="B8" s="31" t="s">
        <v>97</v>
      </c>
      <c r="C8" s="45" t="s">
        <v>98</v>
      </c>
      <c r="D8" s="45" t="s">
        <v>99</v>
      </c>
      <c r="E8" s="43"/>
      <c r="F8" s="43"/>
      <c r="G8" s="43"/>
      <c r="H8" s="44"/>
      <c r="I8" s="44"/>
    </row>
    <row r="9" spans="1:11" ht="15.75" customHeight="1" x14ac:dyDescent="0.3">
      <c r="A9" s="9" t="s">
        <v>26</v>
      </c>
      <c r="B9" s="66">
        <f t="shared" ref="B9:B55" si="0">+C9+D9</f>
        <v>0</v>
      </c>
      <c r="C9" s="66"/>
      <c r="D9" s="66"/>
      <c r="I9" s="33"/>
    </row>
    <row r="10" spans="1:11" x14ac:dyDescent="0.3">
      <c r="A10" s="6" t="s">
        <v>30</v>
      </c>
      <c r="B10" s="76">
        <f t="shared" si="0"/>
        <v>1</v>
      </c>
      <c r="C10" s="76"/>
      <c r="D10" s="76">
        <v>1</v>
      </c>
    </row>
    <row r="11" spans="1:11" x14ac:dyDescent="0.3">
      <c r="A11" s="10" t="s">
        <v>27</v>
      </c>
      <c r="B11" s="74">
        <f t="shared" si="0"/>
        <v>0</v>
      </c>
      <c r="C11" s="74"/>
      <c r="D11" s="74"/>
    </row>
    <row r="12" spans="1:11" x14ac:dyDescent="0.3">
      <c r="A12" s="6" t="s">
        <v>28</v>
      </c>
      <c r="B12" s="76">
        <f t="shared" si="0"/>
        <v>6</v>
      </c>
      <c r="C12" s="76"/>
      <c r="D12" s="76">
        <v>6</v>
      </c>
    </row>
    <row r="13" spans="1:11" x14ac:dyDescent="0.3">
      <c r="A13" s="10" t="s">
        <v>29</v>
      </c>
      <c r="B13" s="74">
        <f t="shared" si="0"/>
        <v>9</v>
      </c>
      <c r="C13" s="74"/>
      <c r="D13" s="74">
        <v>9</v>
      </c>
    </row>
    <row r="14" spans="1:11" x14ac:dyDescent="0.3">
      <c r="A14" s="6" t="s">
        <v>31</v>
      </c>
      <c r="B14" s="76">
        <f t="shared" si="0"/>
        <v>0</v>
      </c>
      <c r="C14" s="76"/>
      <c r="D14" s="76"/>
    </row>
    <row r="15" spans="1:11" x14ac:dyDescent="0.3">
      <c r="A15" s="10" t="s">
        <v>32</v>
      </c>
      <c r="B15" s="74">
        <f t="shared" si="0"/>
        <v>0</v>
      </c>
      <c r="C15" s="74"/>
      <c r="D15" s="74"/>
    </row>
    <row r="16" spans="1:11" x14ac:dyDescent="0.3">
      <c r="A16" s="6" t="s">
        <v>33</v>
      </c>
      <c r="B16" s="76">
        <f t="shared" si="0"/>
        <v>0</v>
      </c>
      <c r="C16" s="76"/>
      <c r="D16" s="76"/>
    </row>
    <row r="17" spans="1:4" x14ac:dyDescent="0.3">
      <c r="A17" s="10" t="s">
        <v>34</v>
      </c>
      <c r="B17" s="77">
        <f t="shared" si="0"/>
        <v>0</v>
      </c>
      <c r="C17" s="77"/>
      <c r="D17" s="77"/>
    </row>
    <row r="18" spans="1:4" x14ac:dyDescent="0.3">
      <c r="A18" s="6" t="s">
        <v>38</v>
      </c>
      <c r="B18" s="76">
        <f t="shared" si="0"/>
        <v>400</v>
      </c>
      <c r="C18" s="76">
        <v>320</v>
      </c>
      <c r="D18" s="76">
        <v>80</v>
      </c>
    </row>
    <row r="19" spans="1:4" x14ac:dyDescent="0.3">
      <c r="A19" s="10" t="s">
        <v>35</v>
      </c>
      <c r="B19" s="74">
        <f t="shared" si="0"/>
        <v>5</v>
      </c>
      <c r="C19" s="74"/>
      <c r="D19" s="74">
        <v>5</v>
      </c>
    </row>
    <row r="20" spans="1:4" x14ac:dyDescent="0.3">
      <c r="A20" s="6" t="s">
        <v>36</v>
      </c>
      <c r="B20" s="76">
        <f t="shared" si="0"/>
        <v>224</v>
      </c>
      <c r="C20" s="76">
        <v>110</v>
      </c>
      <c r="D20" s="76">
        <v>114</v>
      </c>
    </row>
    <row r="21" spans="1:4" x14ac:dyDescent="0.3">
      <c r="A21" s="10" t="s">
        <v>37</v>
      </c>
      <c r="B21" s="74">
        <f t="shared" si="0"/>
        <v>0</v>
      </c>
      <c r="C21" s="74"/>
      <c r="D21" s="74"/>
    </row>
    <row r="22" spans="1:4" x14ac:dyDescent="0.3">
      <c r="A22" s="6" t="s">
        <v>39</v>
      </c>
      <c r="B22" s="76">
        <f t="shared" si="0"/>
        <v>585</v>
      </c>
      <c r="C22" s="76">
        <v>552</v>
      </c>
      <c r="D22" s="76">
        <v>33</v>
      </c>
    </row>
    <row r="23" spans="1:4" x14ac:dyDescent="0.3">
      <c r="A23" s="10" t="s">
        <v>40</v>
      </c>
      <c r="B23" s="74">
        <f t="shared" si="0"/>
        <v>0</v>
      </c>
      <c r="C23" s="74"/>
      <c r="D23" s="74"/>
    </row>
    <row r="24" spans="1:4" x14ac:dyDescent="0.3">
      <c r="A24" s="6" t="s">
        <v>41</v>
      </c>
      <c r="B24" s="76">
        <f t="shared" si="0"/>
        <v>0</v>
      </c>
      <c r="C24" s="76"/>
      <c r="D24" s="76"/>
    </row>
    <row r="25" spans="1:4" x14ac:dyDescent="0.3">
      <c r="A25" s="8" t="s">
        <v>44</v>
      </c>
      <c r="B25" s="66">
        <f t="shared" si="0"/>
        <v>0</v>
      </c>
      <c r="C25" s="66"/>
      <c r="D25" s="66"/>
    </row>
    <row r="26" spans="1:4" x14ac:dyDescent="0.3">
      <c r="A26" s="6" t="s">
        <v>43</v>
      </c>
      <c r="B26" s="76">
        <f t="shared" si="0"/>
        <v>0</v>
      </c>
      <c r="C26" s="76"/>
      <c r="D26" s="76"/>
    </row>
    <row r="27" spans="1:4" x14ac:dyDescent="0.3">
      <c r="A27" s="10" t="s">
        <v>42</v>
      </c>
      <c r="B27" s="74">
        <f t="shared" si="0"/>
        <v>0</v>
      </c>
      <c r="C27" s="74"/>
      <c r="D27" s="74"/>
    </row>
    <row r="28" spans="1:4" x14ac:dyDescent="0.3">
      <c r="A28" s="6" t="s">
        <v>45</v>
      </c>
      <c r="B28" s="76">
        <f t="shared" si="0"/>
        <v>1</v>
      </c>
      <c r="C28" s="76"/>
      <c r="D28" s="76">
        <v>1</v>
      </c>
    </row>
    <row r="29" spans="1:4" x14ac:dyDescent="0.3">
      <c r="A29" s="10" t="s">
        <v>46</v>
      </c>
      <c r="B29" s="74">
        <f t="shared" si="0"/>
        <v>538</v>
      </c>
      <c r="C29" s="74">
        <v>440</v>
      </c>
      <c r="D29" s="74">
        <v>98</v>
      </c>
    </row>
    <row r="30" spans="1:4" x14ac:dyDescent="0.3">
      <c r="A30" s="6" t="s">
        <v>48</v>
      </c>
      <c r="B30" s="76">
        <f t="shared" si="0"/>
        <v>225</v>
      </c>
      <c r="C30" s="76">
        <v>223</v>
      </c>
      <c r="D30" s="76">
        <v>2</v>
      </c>
    </row>
    <row r="31" spans="1:4" x14ac:dyDescent="0.3">
      <c r="A31" s="10" t="s">
        <v>47</v>
      </c>
      <c r="B31" s="74">
        <f t="shared" si="0"/>
        <v>0</v>
      </c>
      <c r="C31" s="74"/>
      <c r="D31" s="74"/>
    </row>
    <row r="32" spans="1:4" x14ac:dyDescent="0.3">
      <c r="A32" s="6" t="s">
        <v>49</v>
      </c>
      <c r="B32" s="76">
        <f t="shared" si="0"/>
        <v>598</v>
      </c>
      <c r="C32" s="76">
        <v>112</v>
      </c>
      <c r="D32" s="76">
        <v>486</v>
      </c>
    </row>
    <row r="33" spans="1:4" x14ac:dyDescent="0.3">
      <c r="A33" s="10" t="s">
        <v>56</v>
      </c>
      <c r="B33" s="77">
        <f t="shared" si="0"/>
        <v>0</v>
      </c>
      <c r="C33" s="77"/>
      <c r="D33" s="77"/>
    </row>
    <row r="34" spans="1:4" x14ac:dyDescent="0.3">
      <c r="A34" s="6" t="s">
        <v>57</v>
      </c>
      <c r="B34" s="76">
        <f t="shared" si="0"/>
        <v>3593</v>
      </c>
      <c r="C34" s="76">
        <v>2757</v>
      </c>
      <c r="D34" s="76">
        <v>836</v>
      </c>
    </row>
    <row r="35" spans="1:4" x14ac:dyDescent="0.3">
      <c r="A35" s="10" t="s">
        <v>50</v>
      </c>
      <c r="B35" s="74">
        <f t="shared" si="0"/>
        <v>992</v>
      </c>
      <c r="C35" s="74">
        <v>661</v>
      </c>
      <c r="D35" s="74">
        <v>331</v>
      </c>
    </row>
    <row r="36" spans="1:4" x14ac:dyDescent="0.3">
      <c r="A36" s="6" t="s">
        <v>52</v>
      </c>
      <c r="B36" s="76">
        <f t="shared" si="0"/>
        <v>0</v>
      </c>
      <c r="C36" s="76"/>
      <c r="D36" s="76"/>
    </row>
    <row r="37" spans="1:4" x14ac:dyDescent="0.3">
      <c r="A37" s="10" t="s">
        <v>53</v>
      </c>
      <c r="B37" s="74">
        <f t="shared" si="0"/>
        <v>0</v>
      </c>
      <c r="C37" s="74"/>
      <c r="D37" s="74"/>
    </row>
    <row r="38" spans="1:4" x14ac:dyDescent="0.3">
      <c r="A38" s="6" t="s">
        <v>54</v>
      </c>
      <c r="B38" s="76">
        <f t="shared" si="0"/>
        <v>0</v>
      </c>
      <c r="C38" s="76"/>
      <c r="D38" s="76"/>
    </row>
    <row r="39" spans="1:4" x14ac:dyDescent="0.3">
      <c r="A39" s="10" t="s">
        <v>51</v>
      </c>
      <c r="B39" s="74">
        <f t="shared" si="0"/>
        <v>0</v>
      </c>
      <c r="C39" s="74"/>
      <c r="D39" s="74"/>
    </row>
    <row r="40" spans="1:4" x14ac:dyDescent="0.3">
      <c r="A40" s="6" t="s">
        <v>55</v>
      </c>
      <c r="B40" s="76">
        <f t="shared" si="0"/>
        <v>0</v>
      </c>
      <c r="C40" s="76"/>
      <c r="D40" s="76"/>
    </row>
    <row r="41" spans="1:4" x14ac:dyDescent="0.3">
      <c r="A41" s="8" t="s">
        <v>58</v>
      </c>
      <c r="B41" s="66">
        <f t="shared" si="0"/>
        <v>0</v>
      </c>
      <c r="C41" s="66"/>
      <c r="D41" s="66"/>
    </row>
    <row r="42" spans="1:4" x14ac:dyDescent="0.3">
      <c r="A42" s="6" t="s">
        <v>59</v>
      </c>
      <c r="B42" s="76">
        <f t="shared" si="0"/>
        <v>112</v>
      </c>
      <c r="C42" s="76">
        <v>112</v>
      </c>
      <c r="D42" s="76"/>
    </row>
    <row r="43" spans="1:4" x14ac:dyDescent="0.3">
      <c r="A43" s="10" t="s">
        <v>60</v>
      </c>
      <c r="B43" s="74">
        <f t="shared" si="0"/>
        <v>9</v>
      </c>
      <c r="C43" s="74"/>
      <c r="D43" s="74">
        <v>9</v>
      </c>
    </row>
    <row r="44" spans="1:4" x14ac:dyDescent="0.3">
      <c r="A44" s="6" t="s">
        <v>61</v>
      </c>
      <c r="B44" s="76">
        <f t="shared" si="0"/>
        <v>0</v>
      </c>
      <c r="C44" s="76"/>
      <c r="D44" s="76"/>
    </row>
    <row r="45" spans="1:4" x14ac:dyDescent="0.3">
      <c r="A45" s="10" t="s">
        <v>62</v>
      </c>
      <c r="B45" s="74">
        <f t="shared" si="0"/>
        <v>0</v>
      </c>
      <c r="C45" s="74"/>
      <c r="D45" s="74"/>
    </row>
    <row r="46" spans="1:4" x14ac:dyDescent="0.3">
      <c r="A46" s="6" t="s">
        <v>63</v>
      </c>
      <c r="B46" s="76">
        <f t="shared" si="0"/>
        <v>0</v>
      </c>
      <c r="C46" s="76"/>
      <c r="D46" s="76"/>
    </row>
    <row r="47" spans="1:4" x14ac:dyDescent="0.3">
      <c r="A47" s="10" t="s">
        <v>64</v>
      </c>
      <c r="B47" s="74">
        <f t="shared" si="0"/>
        <v>2345</v>
      </c>
      <c r="C47" s="74">
        <v>2114</v>
      </c>
      <c r="D47" s="74">
        <v>231</v>
      </c>
    </row>
    <row r="48" spans="1:4" x14ac:dyDescent="0.3">
      <c r="A48" s="6" t="s">
        <v>65</v>
      </c>
      <c r="B48" s="76">
        <f t="shared" si="0"/>
        <v>0</v>
      </c>
      <c r="C48" s="76"/>
      <c r="D48" s="76"/>
    </row>
    <row r="49" spans="1:19" x14ac:dyDescent="0.3">
      <c r="A49" s="10" t="s">
        <v>66</v>
      </c>
      <c r="B49" s="77">
        <f t="shared" si="0"/>
        <v>225</v>
      </c>
      <c r="C49" s="77">
        <v>222</v>
      </c>
      <c r="D49" s="77">
        <v>3</v>
      </c>
    </row>
    <row r="50" spans="1:19" x14ac:dyDescent="0.3">
      <c r="A50" s="6" t="s">
        <v>67</v>
      </c>
      <c r="B50" s="76">
        <f t="shared" si="0"/>
        <v>0</v>
      </c>
      <c r="C50" s="76"/>
      <c r="D50" s="76"/>
    </row>
    <row r="51" spans="1:19" x14ac:dyDescent="0.3">
      <c r="A51" s="10" t="s">
        <v>69</v>
      </c>
      <c r="B51" s="74">
        <f t="shared" si="0"/>
        <v>0</v>
      </c>
      <c r="C51" s="74"/>
      <c r="D51" s="74"/>
    </row>
    <row r="52" spans="1:19" x14ac:dyDescent="0.3">
      <c r="A52" s="6" t="s">
        <v>68</v>
      </c>
      <c r="B52" s="76">
        <f t="shared" si="0"/>
        <v>0</v>
      </c>
      <c r="C52" s="76"/>
      <c r="D52" s="76"/>
    </row>
    <row r="53" spans="1:19" x14ac:dyDescent="0.3">
      <c r="A53" s="10" t="s">
        <v>70</v>
      </c>
      <c r="B53" s="74">
        <f t="shared" si="0"/>
        <v>181</v>
      </c>
      <c r="C53" s="74"/>
      <c r="D53" s="74">
        <v>181</v>
      </c>
    </row>
    <row r="54" spans="1:19" x14ac:dyDescent="0.3">
      <c r="A54" s="6" t="s">
        <v>72</v>
      </c>
      <c r="B54" s="76">
        <f t="shared" si="0"/>
        <v>45</v>
      </c>
      <c r="C54" s="76"/>
      <c r="D54" s="76">
        <v>45</v>
      </c>
    </row>
    <row r="55" spans="1:19" x14ac:dyDescent="0.3">
      <c r="A55" s="10" t="s">
        <v>71</v>
      </c>
      <c r="B55" s="74">
        <f t="shared" si="0"/>
        <v>0</v>
      </c>
      <c r="C55" s="74"/>
      <c r="D55" s="74"/>
    </row>
    <row r="56" spans="1:19" x14ac:dyDescent="0.3">
      <c r="A56" s="6" t="s">
        <v>73</v>
      </c>
      <c r="B56" s="76">
        <f>+C56+D56</f>
        <v>22</v>
      </c>
      <c r="C56" s="76"/>
      <c r="D56" s="76">
        <v>22</v>
      </c>
    </row>
    <row r="57" spans="1:19" x14ac:dyDescent="0.3">
      <c r="A57" s="8" t="s">
        <v>14</v>
      </c>
      <c r="B57" s="75">
        <f>SUM(B9:B56)</f>
        <v>10116</v>
      </c>
      <c r="C57" s="75">
        <f>SUM(C9:C56)</f>
        <v>7623</v>
      </c>
      <c r="D57" s="75">
        <f>SUM(D9:D56)</f>
        <v>2493</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6"/>
      <c r="D87" s="136"/>
      <c r="E87" s="136"/>
      <c r="F87" s="136"/>
      <c r="G87" s="136"/>
      <c r="H87" s="136"/>
      <c r="I87" s="136"/>
      <c r="J87" s="136"/>
      <c r="K87" s="136"/>
      <c r="L87" s="136"/>
      <c r="M87" s="136"/>
      <c r="N87" s="136"/>
      <c r="O87" s="136"/>
      <c r="P87" s="136"/>
      <c r="Q87" s="136"/>
      <c r="R87" s="136"/>
      <c r="S87" s="136"/>
    </row>
    <row r="88" spans="1:19" x14ac:dyDescent="0.3">
      <c r="A88" s="16"/>
      <c r="B88" s="16"/>
      <c r="C88" s="136"/>
      <c r="D88" s="136"/>
      <c r="E88" s="136"/>
      <c r="F88" s="136"/>
      <c r="G88" s="136"/>
      <c r="H88" s="136"/>
      <c r="I88" s="136"/>
      <c r="J88" s="136"/>
      <c r="K88" s="136"/>
      <c r="L88" s="136"/>
      <c r="M88" s="136"/>
      <c r="N88" s="136"/>
      <c r="O88" s="136"/>
      <c r="P88" s="136"/>
      <c r="Q88" s="136"/>
      <c r="R88" s="136"/>
      <c r="S88" s="136"/>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6"/>
      <c r="D116" s="136"/>
      <c r="E116" s="136"/>
      <c r="F116" s="136"/>
      <c r="G116" s="136"/>
      <c r="H116" s="136"/>
      <c r="I116" s="136"/>
      <c r="J116" s="136"/>
      <c r="K116" s="136"/>
      <c r="L116" s="136"/>
      <c r="M116" s="136"/>
      <c r="N116" s="136"/>
      <c r="O116" s="136"/>
      <c r="P116" s="136"/>
      <c r="Q116" s="136"/>
      <c r="R116" s="136"/>
      <c r="S116" s="136"/>
    </row>
    <row r="117" spans="1:19" x14ac:dyDescent="0.3">
      <c r="A117" s="16"/>
      <c r="B117" s="16"/>
      <c r="C117" s="136"/>
      <c r="D117" s="136"/>
      <c r="E117" s="136"/>
      <c r="F117" s="136"/>
      <c r="G117" s="136"/>
      <c r="H117" s="136"/>
      <c r="I117" s="136"/>
      <c r="J117" s="136"/>
      <c r="K117" s="136"/>
      <c r="L117" s="136"/>
      <c r="M117" s="136"/>
      <c r="N117" s="136"/>
      <c r="O117" s="136"/>
      <c r="P117" s="136"/>
      <c r="Q117" s="136"/>
      <c r="R117" s="136"/>
      <c r="S117" s="136"/>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2"/>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&amp;L&amp;"-,Bold"ATTACHMENT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view="pageLayout" zoomScaleNormal="100" workbookViewId="0">
      <selection activeCell="F35" sqref="F35"/>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3" t="s">
        <v>82</v>
      </c>
      <c r="B1" s="134"/>
      <c r="C1" s="134"/>
      <c r="D1" s="134"/>
      <c r="E1" s="134"/>
      <c r="F1" s="135"/>
      <c r="G1" s="95"/>
      <c r="H1" s="95"/>
      <c r="I1" s="92"/>
      <c r="J1" s="92"/>
      <c r="K1" s="92"/>
      <c r="L1" s="92"/>
    </row>
    <row r="2" spans="1:12" ht="18" customHeight="1" thickBot="1" x14ac:dyDescent="0.35"/>
    <row r="3" spans="1:12" x14ac:dyDescent="0.3">
      <c r="A3" s="122" t="str">
        <f>'Service Metrics (items 1-6)'!A3</f>
        <v>Railroad: BNSF</v>
      </c>
      <c r="B3" s="114" t="s">
        <v>94</v>
      </c>
      <c r="C3" s="114" t="str">
        <f>'Service Metrics (items 1-6)'!C3</f>
        <v>Reporting Week:</v>
      </c>
      <c r="D3" s="72" t="s">
        <v>83</v>
      </c>
      <c r="E3" s="81">
        <v>41938</v>
      </c>
      <c r="F3" s="37"/>
      <c r="G3" s="37"/>
      <c r="H3" s="43"/>
      <c r="I3" s="43"/>
      <c r="J3" s="37"/>
      <c r="K3" s="3"/>
      <c r="L3" s="71"/>
    </row>
    <row r="4" spans="1:12" ht="15" thickBot="1" x14ac:dyDescent="0.35">
      <c r="A4" s="123"/>
      <c r="B4" s="115"/>
      <c r="C4" s="115"/>
      <c r="D4" s="73" t="s">
        <v>96</v>
      </c>
      <c r="E4" s="82">
        <v>41944</v>
      </c>
      <c r="F4" s="37"/>
      <c r="G4" s="37"/>
      <c r="H4" s="43"/>
      <c r="I4" s="43"/>
      <c r="J4" s="37"/>
      <c r="K4" s="3"/>
      <c r="L4" s="71"/>
    </row>
    <row r="5" spans="1:12" ht="15" thickBot="1" x14ac:dyDescent="0.35"/>
    <row r="6" spans="1:12" s="34" customFormat="1" ht="48.75" customHeight="1" thickBot="1" x14ac:dyDescent="0.35">
      <c r="A6" s="137" t="s">
        <v>118</v>
      </c>
      <c r="B6" s="138"/>
      <c r="C6" s="138"/>
      <c r="D6" s="138"/>
      <c r="E6" s="138"/>
      <c r="F6" s="138"/>
      <c r="G6" s="140"/>
    </row>
    <row r="7" spans="1:12" ht="15" thickBot="1" x14ac:dyDescent="0.35"/>
    <row r="8" spans="1:12" ht="43.8" thickBot="1" x14ac:dyDescent="0.35">
      <c r="A8" s="19" t="s">
        <v>75</v>
      </c>
      <c r="B8" s="20" t="s">
        <v>100</v>
      </c>
      <c r="C8" s="20" t="s">
        <v>111</v>
      </c>
      <c r="D8" s="20" t="s">
        <v>110</v>
      </c>
      <c r="E8" s="20" t="s">
        <v>84</v>
      </c>
      <c r="F8" s="20" t="s">
        <v>116</v>
      </c>
      <c r="G8" s="21" t="s">
        <v>117</v>
      </c>
    </row>
    <row r="9" spans="1:12" x14ac:dyDescent="0.3">
      <c r="A9" s="9" t="s">
        <v>26</v>
      </c>
      <c r="B9" s="66"/>
      <c r="C9" s="87"/>
      <c r="D9" s="66"/>
      <c r="E9" s="66"/>
      <c r="F9" s="66"/>
      <c r="G9" s="66"/>
    </row>
    <row r="10" spans="1:12" x14ac:dyDescent="0.3">
      <c r="A10" s="6" t="s">
        <v>30</v>
      </c>
      <c r="B10" s="76"/>
      <c r="C10" s="103"/>
      <c r="D10" s="76"/>
      <c r="E10" s="18"/>
      <c r="F10" s="18"/>
      <c r="G10" s="18"/>
    </row>
    <row r="11" spans="1:12" x14ac:dyDescent="0.3">
      <c r="A11" s="10" t="s">
        <v>27</v>
      </c>
      <c r="B11" s="74"/>
      <c r="C11" s="104"/>
      <c r="D11" s="74"/>
      <c r="E11" s="68"/>
      <c r="F11" s="68"/>
      <c r="G11" s="68"/>
    </row>
    <row r="12" spans="1:12" x14ac:dyDescent="0.3">
      <c r="A12" s="6" t="s">
        <v>28</v>
      </c>
      <c r="B12" s="76"/>
      <c r="C12" s="103"/>
      <c r="D12" s="76">
        <v>2</v>
      </c>
      <c r="E12" s="18">
        <v>5</v>
      </c>
      <c r="F12" s="18"/>
      <c r="G12" s="18"/>
    </row>
    <row r="13" spans="1:12" x14ac:dyDescent="0.3">
      <c r="A13" s="10" t="s">
        <v>29</v>
      </c>
      <c r="B13" s="74">
        <v>25</v>
      </c>
      <c r="C13" s="104">
        <v>10.199999999999999</v>
      </c>
      <c r="D13" s="74">
        <v>15</v>
      </c>
      <c r="E13" s="68">
        <v>113</v>
      </c>
      <c r="F13" s="68"/>
      <c r="G13" s="68"/>
    </row>
    <row r="14" spans="1:12" x14ac:dyDescent="0.3">
      <c r="A14" s="6" t="s">
        <v>31</v>
      </c>
      <c r="B14" s="76"/>
      <c r="C14" s="103"/>
      <c r="D14" s="76"/>
      <c r="E14" s="18"/>
      <c r="F14" s="18"/>
      <c r="G14" s="18"/>
    </row>
    <row r="15" spans="1:12" x14ac:dyDescent="0.3">
      <c r="A15" s="10" t="s">
        <v>32</v>
      </c>
      <c r="B15" s="74"/>
      <c r="C15" s="104"/>
      <c r="D15" s="74"/>
      <c r="E15" s="68"/>
      <c r="F15" s="68"/>
      <c r="G15" s="68"/>
    </row>
    <row r="16" spans="1:12" x14ac:dyDescent="0.3">
      <c r="A16" s="6" t="s">
        <v>33</v>
      </c>
      <c r="B16" s="76"/>
      <c r="C16" s="103"/>
      <c r="D16" s="76"/>
      <c r="E16" s="18"/>
      <c r="F16" s="18"/>
      <c r="G16" s="18"/>
    </row>
    <row r="17" spans="1:7" x14ac:dyDescent="0.3">
      <c r="A17" s="10" t="s">
        <v>34</v>
      </c>
      <c r="B17" s="77"/>
      <c r="C17" s="105"/>
      <c r="D17" s="77"/>
      <c r="E17" s="68"/>
      <c r="F17" s="68"/>
      <c r="G17" s="68"/>
    </row>
    <row r="18" spans="1:7" x14ac:dyDescent="0.3">
      <c r="A18" s="6" t="s">
        <v>38</v>
      </c>
      <c r="B18" s="76">
        <v>54</v>
      </c>
      <c r="C18" s="103">
        <v>5.3</v>
      </c>
      <c r="D18" s="76">
        <v>24</v>
      </c>
      <c r="E18" s="18"/>
      <c r="F18" s="18"/>
      <c r="G18" s="18"/>
    </row>
    <row r="19" spans="1:7" x14ac:dyDescent="0.3">
      <c r="A19" s="10" t="s">
        <v>35</v>
      </c>
      <c r="B19" s="74"/>
      <c r="C19" s="104"/>
      <c r="D19" s="74">
        <v>1</v>
      </c>
      <c r="E19" s="68"/>
      <c r="F19" s="68"/>
      <c r="G19" s="68"/>
    </row>
    <row r="20" spans="1:7" x14ac:dyDescent="0.3">
      <c r="A20" s="6" t="s">
        <v>36</v>
      </c>
      <c r="B20" s="76">
        <v>96</v>
      </c>
      <c r="C20" s="103">
        <v>8.8000000000000007</v>
      </c>
      <c r="D20" s="76"/>
      <c r="E20" s="18"/>
      <c r="F20" s="18"/>
      <c r="G20" s="18"/>
    </row>
    <row r="21" spans="1:7" x14ac:dyDescent="0.3">
      <c r="A21" s="10" t="s">
        <v>37</v>
      </c>
      <c r="B21" s="74"/>
      <c r="C21" s="104"/>
      <c r="D21" s="74"/>
      <c r="E21" s="68"/>
      <c r="F21" s="68"/>
      <c r="G21" s="68"/>
    </row>
    <row r="22" spans="1:7" x14ac:dyDescent="0.3">
      <c r="A22" s="6" t="s">
        <v>39</v>
      </c>
      <c r="B22" s="76">
        <v>195</v>
      </c>
      <c r="C22" s="103">
        <v>51.7</v>
      </c>
      <c r="D22" s="76">
        <v>18</v>
      </c>
      <c r="E22" s="18">
        <v>2</v>
      </c>
      <c r="F22" s="18"/>
      <c r="G22" s="18"/>
    </row>
    <row r="23" spans="1:7" x14ac:dyDescent="0.3">
      <c r="A23" s="10" t="s">
        <v>40</v>
      </c>
      <c r="B23" s="74"/>
      <c r="C23" s="104"/>
      <c r="D23" s="74"/>
      <c r="E23" s="68"/>
      <c r="F23" s="68"/>
      <c r="G23" s="68"/>
    </row>
    <row r="24" spans="1:7" x14ac:dyDescent="0.3">
      <c r="A24" s="6" t="s">
        <v>41</v>
      </c>
      <c r="B24" s="76"/>
      <c r="C24" s="103"/>
      <c r="D24" s="76"/>
      <c r="E24" s="18"/>
      <c r="F24" s="18"/>
      <c r="G24" s="18"/>
    </row>
    <row r="25" spans="1:7" x14ac:dyDescent="0.3">
      <c r="A25" s="8" t="s">
        <v>44</v>
      </c>
      <c r="B25" s="66"/>
      <c r="C25" s="87"/>
      <c r="D25" s="66"/>
      <c r="E25" s="68"/>
      <c r="F25" s="68"/>
      <c r="G25" s="68"/>
    </row>
    <row r="26" spans="1:7" x14ac:dyDescent="0.3">
      <c r="A26" s="6" t="s">
        <v>43</v>
      </c>
      <c r="B26" s="76"/>
      <c r="C26" s="103"/>
      <c r="D26" s="76"/>
      <c r="E26" s="18"/>
      <c r="F26" s="18"/>
      <c r="G26" s="18"/>
    </row>
    <row r="27" spans="1:7" x14ac:dyDescent="0.3">
      <c r="A27" s="10" t="s">
        <v>42</v>
      </c>
      <c r="B27" s="74"/>
      <c r="C27" s="104"/>
      <c r="D27" s="74"/>
      <c r="E27" s="68"/>
      <c r="F27" s="68"/>
      <c r="G27" s="68"/>
    </row>
    <row r="28" spans="1:7" x14ac:dyDescent="0.3">
      <c r="A28" s="6" t="s">
        <v>45</v>
      </c>
      <c r="B28" s="76"/>
      <c r="C28" s="103"/>
      <c r="D28" s="76"/>
      <c r="E28" s="18"/>
      <c r="F28" s="18"/>
      <c r="G28" s="18"/>
    </row>
    <row r="29" spans="1:7" x14ac:dyDescent="0.3">
      <c r="A29" s="10" t="s">
        <v>46</v>
      </c>
      <c r="B29" s="74">
        <v>208</v>
      </c>
      <c r="C29" s="104">
        <v>14</v>
      </c>
      <c r="D29" s="74">
        <v>144</v>
      </c>
      <c r="E29" s="68">
        <v>71</v>
      </c>
      <c r="F29" s="68"/>
      <c r="G29" s="68"/>
    </row>
    <row r="30" spans="1:7" x14ac:dyDescent="0.3">
      <c r="A30" s="6" t="s">
        <v>48</v>
      </c>
      <c r="B30" s="76"/>
      <c r="C30" s="103"/>
      <c r="D30" s="76">
        <v>3</v>
      </c>
      <c r="E30" s="18">
        <v>5</v>
      </c>
      <c r="F30" s="18"/>
      <c r="G30" s="18"/>
    </row>
    <row r="31" spans="1:7" x14ac:dyDescent="0.3">
      <c r="A31" s="10" t="s">
        <v>47</v>
      </c>
      <c r="B31" s="74"/>
      <c r="C31" s="104"/>
      <c r="D31" s="74"/>
      <c r="E31" s="68"/>
      <c r="F31" s="68"/>
      <c r="G31" s="68"/>
    </row>
    <row r="32" spans="1:7" x14ac:dyDescent="0.3">
      <c r="A32" s="6" t="s">
        <v>49</v>
      </c>
      <c r="B32" s="76">
        <v>843</v>
      </c>
      <c r="C32" s="103">
        <v>10.6</v>
      </c>
      <c r="D32" s="76">
        <v>202</v>
      </c>
      <c r="E32" s="18">
        <v>272</v>
      </c>
      <c r="F32" s="18">
        <v>5</v>
      </c>
      <c r="G32" s="18"/>
    </row>
    <row r="33" spans="1:7" x14ac:dyDescent="0.3">
      <c r="A33" s="10" t="s">
        <v>56</v>
      </c>
      <c r="B33" s="77"/>
      <c r="C33" s="105"/>
      <c r="D33" s="77"/>
      <c r="E33" s="68"/>
      <c r="F33" s="68"/>
      <c r="G33" s="68"/>
    </row>
    <row r="34" spans="1:7" x14ac:dyDescent="0.3">
      <c r="A34" s="6" t="s">
        <v>57</v>
      </c>
      <c r="B34" s="76">
        <v>3334</v>
      </c>
      <c r="C34" s="103">
        <v>15</v>
      </c>
      <c r="D34" s="76">
        <v>497</v>
      </c>
      <c r="E34" s="18">
        <v>912</v>
      </c>
      <c r="F34" s="18">
        <v>22</v>
      </c>
      <c r="G34" s="18"/>
    </row>
    <row r="35" spans="1:7" x14ac:dyDescent="0.3">
      <c r="A35" s="10" t="s">
        <v>50</v>
      </c>
      <c r="B35" s="74">
        <v>273</v>
      </c>
      <c r="C35" s="104">
        <v>8.1999999999999993</v>
      </c>
      <c r="D35" s="74">
        <v>29</v>
      </c>
      <c r="E35" s="68">
        <v>50</v>
      </c>
      <c r="F35" s="68"/>
      <c r="G35" s="68"/>
    </row>
    <row r="36" spans="1:7" x14ac:dyDescent="0.3">
      <c r="A36" s="6" t="s">
        <v>52</v>
      </c>
      <c r="B36" s="76"/>
      <c r="C36" s="103"/>
      <c r="D36" s="76"/>
      <c r="E36" s="18"/>
      <c r="F36" s="18"/>
      <c r="G36" s="18"/>
    </row>
    <row r="37" spans="1:7" x14ac:dyDescent="0.3">
      <c r="A37" s="10" t="s">
        <v>53</v>
      </c>
      <c r="B37" s="74"/>
      <c r="C37" s="104"/>
      <c r="D37" s="74"/>
      <c r="E37" s="68"/>
      <c r="F37" s="68"/>
      <c r="G37" s="68"/>
    </row>
    <row r="38" spans="1:7" x14ac:dyDescent="0.3">
      <c r="A38" s="6" t="s">
        <v>54</v>
      </c>
      <c r="B38" s="76"/>
      <c r="C38" s="103"/>
      <c r="D38" s="76"/>
      <c r="E38" s="18"/>
      <c r="F38" s="18"/>
      <c r="G38" s="18"/>
    </row>
    <row r="39" spans="1:7" x14ac:dyDescent="0.3">
      <c r="A39" s="10" t="s">
        <v>51</v>
      </c>
      <c r="B39" s="74"/>
      <c r="C39" s="104"/>
      <c r="D39" s="74"/>
      <c r="E39" s="68"/>
      <c r="F39" s="68"/>
      <c r="G39" s="68"/>
    </row>
    <row r="40" spans="1:7" x14ac:dyDescent="0.3">
      <c r="A40" s="6" t="s">
        <v>55</v>
      </c>
      <c r="B40" s="76"/>
      <c r="C40" s="103"/>
      <c r="D40" s="76"/>
      <c r="E40" s="18"/>
      <c r="F40" s="18"/>
      <c r="G40" s="18"/>
    </row>
    <row r="41" spans="1:7" x14ac:dyDescent="0.3">
      <c r="A41" s="8" t="s">
        <v>58</v>
      </c>
      <c r="B41" s="66"/>
      <c r="C41" s="87"/>
      <c r="D41" s="66"/>
      <c r="E41" s="68"/>
      <c r="F41" s="68"/>
      <c r="G41" s="68"/>
    </row>
    <row r="42" spans="1:7" x14ac:dyDescent="0.3">
      <c r="A42" s="6" t="s">
        <v>59</v>
      </c>
      <c r="B42" s="76"/>
      <c r="C42" s="103"/>
      <c r="D42" s="76">
        <v>10</v>
      </c>
      <c r="E42" s="18"/>
      <c r="F42" s="18"/>
      <c r="G42" s="18"/>
    </row>
    <row r="43" spans="1:7" x14ac:dyDescent="0.3">
      <c r="A43" s="10" t="s">
        <v>60</v>
      </c>
      <c r="B43" s="74"/>
      <c r="C43" s="104"/>
      <c r="D43" s="74"/>
      <c r="E43" s="68"/>
      <c r="F43" s="68"/>
      <c r="G43" s="68"/>
    </row>
    <row r="44" spans="1:7" x14ac:dyDescent="0.3">
      <c r="A44" s="6" t="s">
        <v>61</v>
      </c>
      <c r="B44" s="76"/>
      <c r="C44" s="103"/>
      <c r="D44" s="76"/>
      <c r="E44" s="18"/>
      <c r="F44" s="18"/>
      <c r="G44" s="18"/>
    </row>
    <row r="45" spans="1:7" x14ac:dyDescent="0.3">
      <c r="A45" s="10" t="s">
        <v>62</v>
      </c>
      <c r="B45" s="74"/>
      <c r="C45" s="104"/>
      <c r="D45" s="74"/>
      <c r="E45" s="68"/>
      <c r="F45" s="68"/>
      <c r="G45" s="68"/>
    </row>
    <row r="46" spans="1:7" x14ac:dyDescent="0.3">
      <c r="A46" s="6" t="s">
        <v>63</v>
      </c>
      <c r="B46" s="76"/>
      <c r="C46" s="103"/>
      <c r="D46" s="76"/>
      <c r="E46" s="18"/>
      <c r="F46" s="18"/>
      <c r="G46" s="18"/>
    </row>
    <row r="47" spans="1:7" x14ac:dyDescent="0.3">
      <c r="A47" s="10" t="s">
        <v>64</v>
      </c>
      <c r="B47" s="74">
        <v>1120</v>
      </c>
      <c r="C47" s="104">
        <v>9.1</v>
      </c>
      <c r="D47" s="74">
        <v>84</v>
      </c>
      <c r="E47" s="68">
        <v>189</v>
      </c>
      <c r="F47" s="68"/>
      <c r="G47" s="68"/>
    </row>
    <row r="48" spans="1:7" x14ac:dyDescent="0.3">
      <c r="A48" s="6" t="s">
        <v>65</v>
      </c>
      <c r="B48" s="76"/>
      <c r="C48" s="103"/>
      <c r="D48" s="76"/>
      <c r="E48" s="18"/>
      <c r="F48" s="18"/>
      <c r="G48" s="18"/>
    </row>
    <row r="49" spans="1:7" x14ac:dyDescent="0.3">
      <c r="A49" s="10" t="s">
        <v>66</v>
      </c>
      <c r="B49" s="77">
        <v>110</v>
      </c>
      <c r="C49" s="105">
        <v>3</v>
      </c>
      <c r="D49" s="77"/>
      <c r="E49" s="68">
        <v>2</v>
      </c>
      <c r="F49" s="68"/>
      <c r="G49" s="68"/>
    </row>
    <row r="50" spans="1:7" x14ac:dyDescent="0.3">
      <c r="A50" s="6" t="s">
        <v>67</v>
      </c>
      <c r="B50" s="76"/>
      <c r="C50" s="103"/>
      <c r="D50" s="76"/>
      <c r="E50" s="18"/>
      <c r="F50" s="18"/>
      <c r="G50" s="18"/>
    </row>
    <row r="51" spans="1:7" x14ac:dyDescent="0.3">
      <c r="A51" s="10" t="s">
        <v>69</v>
      </c>
      <c r="B51" s="74"/>
      <c r="C51" s="104"/>
      <c r="D51" s="74"/>
      <c r="E51" s="68"/>
      <c r="F51" s="68"/>
      <c r="G51" s="68"/>
    </row>
    <row r="52" spans="1:7" x14ac:dyDescent="0.3">
      <c r="A52" s="6" t="s">
        <v>68</v>
      </c>
      <c r="B52" s="76"/>
      <c r="C52" s="103"/>
      <c r="D52" s="76"/>
      <c r="E52" s="18"/>
      <c r="F52" s="18"/>
      <c r="G52" s="18"/>
    </row>
    <row r="53" spans="1:7" x14ac:dyDescent="0.3">
      <c r="A53" s="10" t="s">
        <v>70</v>
      </c>
      <c r="B53" s="74">
        <v>400</v>
      </c>
      <c r="C53" s="104">
        <v>8.9</v>
      </c>
      <c r="D53" s="74">
        <v>39</v>
      </c>
      <c r="E53" s="68">
        <v>77</v>
      </c>
      <c r="F53" s="68"/>
      <c r="G53" s="68"/>
    </row>
    <row r="54" spans="1:7" x14ac:dyDescent="0.3">
      <c r="A54" s="6" t="s">
        <v>72</v>
      </c>
      <c r="B54" s="76">
        <v>110</v>
      </c>
      <c r="C54" s="103">
        <v>6</v>
      </c>
      <c r="D54" s="76"/>
      <c r="E54" s="18">
        <v>37</v>
      </c>
      <c r="F54" s="18"/>
      <c r="G54" s="18"/>
    </row>
    <row r="55" spans="1:7" x14ac:dyDescent="0.3">
      <c r="A55" s="10" t="s">
        <v>71</v>
      </c>
      <c r="B55" s="74"/>
      <c r="C55" s="104"/>
      <c r="D55" s="74"/>
      <c r="E55" s="68"/>
      <c r="F55" s="68"/>
      <c r="G55" s="68"/>
    </row>
    <row r="56" spans="1:7" x14ac:dyDescent="0.3">
      <c r="A56" s="6" t="s">
        <v>73</v>
      </c>
      <c r="B56" s="76">
        <v>25</v>
      </c>
      <c r="C56" s="103">
        <v>21.2</v>
      </c>
      <c r="D56" s="76"/>
      <c r="E56" s="18">
        <v>17</v>
      </c>
      <c r="F56" s="18"/>
      <c r="G56" s="18"/>
    </row>
    <row r="57" spans="1:7" x14ac:dyDescent="0.3">
      <c r="A57" s="17" t="s">
        <v>74</v>
      </c>
      <c r="B57" s="78">
        <f>SUM(B9:B56)</f>
        <v>6793</v>
      </c>
      <c r="C57" s="100">
        <v>13.3</v>
      </c>
      <c r="D57" s="78">
        <f t="shared" ref="D57:G57" si="0">SUM(D9:D56)</f>
        <v>1068</v>
      </c>
      <c r="E57" s="78">
        <f t="shared" si="0"/>
        <v>1752</v>
      </c>
      <c r="F57" s="78">
        <f t="shared" si="0"/>
        <v>27</v>
      </c>
      <c r="G57" s="78">
        <f t="shared" si="0"/>
        <v>0</v>
      </c>
    </row>
    <row r="58" spans="1:7" s="16" customFormat="1" x14ac:dyDescent="0.3"/>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mergeCells count="5">
    <mergeCell ref="A6:G6"/>
    <mergeCell ref="A3:A4"/>
    <mergeCell ref="B3:B4"/>
    <mergeCell ref="C3:C4"/>
    <mergeCell ref="A1:F1"/>
  </mergeCells>
  <pageMargins left="0.7" right="0.7" top="0.75" bottom="0.75" header="0.3" footer="0.3"/>
  <pageSetup scale="59" fitToHeight="0" orientation="landscape" r:id="rId1"/>
  <headerFooter>
    <oddHeader>&amp;L&amp;"-,Bold"ATTACHMENT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Layout" zoomScaleNormal="100" workbookViewId="0">
      <selection activeCell="A7" sqref="A7"/>
    </sheetView>
  </sheetViews>
  <sheetFormatPr defaultRowHeight="14.4" x14ac:dyDescent="0.3"/>
  <cols>
    <col min="1" max="1" width="23.6640625" customWidth="1"/>
    <col min="2" max="3" width="26.6640625" customWidth="1"/>
    <col min="4" max="4" width="17.6640625" bestFit="1" customWidth="1"/>
    <col min="5" max="5" width="10.6640625" bestFit="1" customWidth="1"/>
    <col min="6" max="6" width="14.6640625" bestFit="1" customWidth="1"/>
    <col min="7" max="7" width="19.88671875" customWidth="1"/>
    <col min="11" max="11" width="10.6640625" bestFit="1" customWidth="1"/>
  </cols>
  <sheetData>
    <row r="1" spans="1:11" ht="36" customHeight="1" thickBot="1" x14ac:dyDescent="0.35">
      <c r="A1" s="133" t="s">
        <v>82</v>
      </c>
      <c r="B1" s="134"/>
      <c r="C1" s="134"/>
      <c r="D1" s="134"/>
      <c r="E1" s="134"/>
      <c r="F1" s="135"/>
      <c r="G1" s="96"/>
      <c r="H1" s="96"/>
      <c r="I1" s="96"/>
      <c r="J1" s="96"/>
      <c r="K1" s="96"/>
    </row>
    <row r="2" spans="1:11" ht="16.5" customHeight="1" thickBot="1" x14ac:dyDescent="0.35"/>
    <row r="3" spans="1:11" x14ac:dyDescent="0.3">
      <c r="A3" s="122" t="str">
        <f>'Service Metrics (items 1-6)'!A3</f>
        <v>Railroad: BNSF</v>
      </c>
      <c r="B3" s="114" t="s">
        <v>94</v>
      </c>
      <c r="C3" s="114" t="str">
        <f>'Service Metrics (items 1-6)'!C3</f>
        <v>Reporting Week:</v>
      </c>
      <c r="D3" s="79" t="s">
        <v>83</v>
      </c>
      <c r="E3" s="83">
        <v>41938</v>
      </c>
      <c r="F3" s="37"/>
      <c r="G3" s="43"/>
      <c r="H3" s="43"/>
      <c r="I3" s="37"/>
      <c r="J3" s="3"/>
      <c r="K3" s="71"/>
    </row>
    <row r="4" spans="1:11" ht="15" thickBot="1" x14ac:dyDescent="0.35">
      <c r="A4" s="123"/>
      <c r="B4" s="115"/>
      <c r="C4" s="115"/>
      <c r="D4" s="80" t="s">
        <v>96</v>
      </c>
      <c r="E4" s="84">
        <v>41944</v>
      </c>
      <c r="F4" s="37"/>
      <c r="G4" s="43"/>
      <c r="H4" s="43"/>
      <c r="I4" s="37"/>
      <c r="J4" s="3"/>
      <c r="K4" s="71"/>
    </row>
    <row r="5" spans="1:11" ht="15" thickBot="1" x14ac:dyDescent="0.35">
      <c r="E5" s="1"/>
      <c r="F5" s="22"/>
      <c r="G5" s="3"/>
    </row>
    <row r="6" spans="1:11" ht="43.5" customHeight="1" thickBot="1" x14ac:dyDescent="0.35">
      <c r="A6" s="116" t="s">
        <v>119</v>
      </c>
      <c r="B6" s="124"/>
      <c r="C6" s="117"/>
      <c r="E6" s="1"/>
      <c r="F6" s="22"/>
      <c r="G6" s="3"/>
    </row>
    <row r="7" spans="1:11" ht="57.75" customHeight="1" thickBot="1" x14ac:dyDescent="0.35">
      <c r="A7" s="38" t="s">
        <v>121</v>
      </c>
      <c r="B7" s="23" t="s">
        <v>105</v>
      </c>
      <c r="C7" s="97" t="s">
        <v>106</v>
      </c>
      <c r="D7" s="25"/>
      <c r="G7" s="3"/>
    </row>
    <row r="8" spans="1:11" ht="15" customHeight="1" x14ac:dyDescent="0.3">
      <c r="A8" s="85"/>
      <c r="B8" s="87" t="s">
        <v>141</v>
      </c>
      <c r="C8" s="98">
        <v>41944</v>
      </c>
      <c r="D8" s="98">
        <v>41937</v>
      </c>
      <c r="E8" s="98">
        <v>41930</v>
      </c>
      <c r="F8" s="107">
        <v>41923</v>
      </c>
      <c r="G8" s="109"/>
    </row>
    <row r="9" spans="1:11" ht="15" customHeight="1" x14ac:dyDescent="0.3">
      <c r="A9" s="86" t="s">
        <v>135</v>
      </c>
      <c r="B9" s="88">
        <v>2.5</v>
      </c>
      <c r="C9" s="88">
        <v>2.1</v>
      </c>
      <c r="D9" s="88">
        <v>2.2999999999999998</v>
      </c>
      <c r="E9" s="88">
        <v>2.1</v>
      </c>
      <c r="F9" s="108">
        <v>2.4</v>
      </c>
      <c r="G9" s="110"/>
    </row>
    <row r="10" spans="1:11" ht="15" customHeight="1" x14ac:dyDescent="0.3">
      <c r="A10" s="86" t="s">
        <v>28</v>
      </c>
      <c r="B10" s="88">
        <v>2.2000000000000002</v>
      </c>
      <c r="C10" s="88">
        <v>2.4</v>
      </c>
      <c r="D10" s="88">
        <v>2.5</v>
      </c>
      <c r="E10" s="88">
        <v>2</v>
      </c>
      <c r="F10" s="108">
        <v>2.2999999999999998</v>
      </c>
      <c r="G10" s="110"/>
    </row>
    <row r="11" spans="1:11" ht="15" customHeight="1" x14ac:dyDescent="0.3">
      <c r="A11" s="86" t="s">
        <v>136</v>
      </c>
      <c r="B11" s="88">
        <v>2.9</v>
      </c>
      <c r="C11" s="88">
        <v>2.5</v>
      </c>
      <c r="D11" s="88">
        <v>2.4</v>
      </c>
      <c r="E11" s="88">
        <v>4.5999999999999996</v>
      </c>
      <c r="F11" s="108">
        <v>2.6</v>
      </c>
      <c r="G11" s="110"/>
    </row>
    <row r="12" spans="1:11" ht="15" customHeight="1" x14ac:dyDescent="0.3">
      <c r="A12" s="86" t="s">
        <v>137</v>
      </c>
      <c r="B12" s="88">
        <v>1.7</v>
      </c>
      <c r="C12" s="88">
        <v>0</v>
      </c>
      <c r="D12" s="88">
        <v>1.7</v>
      </c>
      <c r="E12" s="88">
        <v>1.1000000000000001</v>
      </c>
      <c r="F12" s="108">
        <v>0.7</v>
      </c>
      <c r="G12" s="110"/>
    </row>
    <row r="13" spans="1:11" ht="15" customHeight="1" x14ac:dyDescent="0.3">
      <c r="A13" s="86" t="s">
        <v>138</v>
      </c>
      <c r="B13" s="88">
        <v>2.5</v>
      </c>
      <c r="C13" s="88">
        <v>2</v>
      </c>
      <c r="D13" s="88">
        <v>2.2000000000000002</v>
      </c>
      <c r="E13" s="88">
        <v>2</v>
      </c>
      <c r="F13" s="108">
        <v>2.2999999999999998</v>
      </c>
      <c r="G13" s="110"/>
    </row>
    <row r="14" spans="1:11" ht="15" customHeight="1" x14ac:dyDescent="0.3">
      <c r="A14" s="86" t="s">
        <v>139</v>
      </c>
      <c r="B14" s="88">
        <v>3.6</v>
      </c>
      <c r="C14" s="88">
        <v>3.3</v>
      </c>
      <c r="D14" s="88">
        <v>3.6</v>
      </c>
      <c r="E14" s="88">
        <v>4.2</v>
      </c>
      <c r="F14" s="108">
        <v>5.7</v>
      </c>
      <c r="G14" s="110"/>
    </row>
    <row r="15" spans="1:11" ht="15" customHeight="1" x14ac:dyDescent="0.3">
      <c r="A15" s="86"/>
      <c r="B15" s="88"/>
      <c r="C15" s="87"/>
      <c r="D15" s="87"/>
      <c r="E15" s="2"/>
      <c r="F15" s="2"/>
      <c r="G15" s="3"/>
    </row>
    <row r="16" spans="1:11" ht="15" customHeight="1" x14ac:dyDescent="0.3">
      <c r="A16" s="86"/>
      <c r="B16" s="88"/>
      <c r="C16" s="88"/>
      <c r="D16" s="88"/>
      <c r="E16" s="2"/>
      <c r="F16" s="2"/>
      <c r="G16" s="3"/>
    </row>
    <row r="17" spans="1:6" ht="15" customHeight="1" x14ac:dyDescent="0.3">
      <c r="A17" s="86"/>
      <c r="B17" s="88"/>
      <c r="C17" s="88"/>
      <c r="D17" s="88"/>
      <c r="E17" s="2"/>
      <c r="F17" s="2"/>
    </row>
    <row r="18" spans="1:6" ht="15" customHeight="1" x14ac:dyDescent="0.3">
      <c r="A18" s="86"/>
      <c r="B18" s="88"/>
      <c r="C18" s="88"/>
      <c r="D18" s="88"/>
      <c r="E18" s="2"/>
      <c r="F18" s="2"/>
    </row>
    <row r="19" spans="1:6" ht="15" thickBot="1" x14ac:dyDescent="0.35">
      <c r="A19" s="3"/>
    </row>
    <row r="20" spans="1:6" ht="47.25" customHeight="1" thickBot="1" x14ac:dyDescent="0.35">
      <c r="A20" s="116" t="s">
        <v>120</v>
      </c>
      <c r="B20" s="124"/>
      <c r="C20" s="117"/>
    </row>
    <row r="21" spans="1:6" ht="57.75" customHeight="1" thickBot="1" x14ac:dyDescent="0.35">
      <c r="A21" s="38" t="s">
        <v>107</v>
      </c>
      <c r="B21" s="23" t="s">
        <v>108</v>
      </c>
      <c r="C21" s="24" t="s">
        <v>109</v>
      </c>
    </row>
    <row r="22" spans="1:6" x14ac:dyDescent="0.3">
      <c r="A22" s="26" t="s">
        <v>76</v>
      </c>
      <c r="B22" s="87">
        <v>49</v>
      </c>
      <c r="C22" s="87">
        <v>48.3</v>
      </c>
    </row>
    <row r="23" spans="1:6" x14ac:dyDescent="0.3">
      <c r="A23" s="27" t="s">
        <v>77</v>
      </c>
      <c r="B23" s="88"/>
      <c r="C23" s="88"/>
    </row>
    <row r="24" spans="1:6" x14ac:dyDescent="0.3">
      <c r="A24" s="27" t="s">
        <v>78</v>
      </c>
      <c r="B24" s="88"/>
      <c r="C24" s="88"/>
    </row>
    <row r="25" spans="1:6" x14ac:dyDescent="0.3">
      <c r="A25" s="27" t="s">
        <v>79</v>
      </c>
      <c r="B25" s="88"/>
      <c r="C25" s="88"/>
    </row>
    <row r="26" spans="1:6" x14ac:dyDescent="0.3">
      <c r="A26" s="27" t="s">
        <v>80</v>
      </c>
      <c r="B26" s="88"/>
      <c r="C26" s="88"/>
    </row>
    <row r="27" spans="1:6" x14ac:dyDescent="0.3">
      <c r="A27" s="27" t="s">
        <v>81</v>
      </c>
      <c r="B27" s="88"/>
      <c r="C27" s="88"/>
    </row>
    <row r="28" spans="1:6" x14ac:dyDescent="0.3">
      <c r="A28" s="99" t="s">
        <v>13</v>
      </c>
      <c r="B28" s="88">
        <v>3</v>
      </c>
      <c r="C28" s="88">
        <v>3.4</v>
      </c>
    </row>
  </sheetData>
  <mergeCells count="6">
    <mergeCell ref="A1:F1"/>
    <mergeCell ref="A20:C20"/>
    <mergeCell ref="A3:A4"/>
    <mergeCell ref="A6:C6"/>
    <mergeCell ref="B3:B4"/>
    <mergeCell ref="C3:C4"/>
  </mergeCells>
  <pageMargins left="0.7" right="0.7" top="0.75" bottom="0.75" header="0.3" footer="0.3"/>
  <pageSetup scale="64" fitToHeight="0" orientation="portrait" r:id="rId1"/>
  <headerFooter>
    <oddHeader>&amp;L&amp;"-,Bold"ATTACHMENT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2014-11-06T13:56:07Z</dcterms:modified>
</cp:coreProperties>
</file>