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externalReferences>
    <externalReference r:id="rId7"/>
  </externalReference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8" i="4" l="1"/>
  <c r="B58" i="4"/>
  <c r="B10" i="3" l="1"/>
  <c r="C10" i="3"/>
  <c r="D10" i="3"/>
  <c r="B11" i="3"/>
  <c r="C11" i="3"/>
  <c r="D11" i="3"/>
  <c r="B12" i="3"/>
  <c r="C12" i="3"/>
  <c r="D12" i="3"/>
  <c r="B13" i="3"/>
  <c r="C13" i="3"/>
  <c r="D13" i="3"/>
  <c r="B14" i="3"/>
  <c r="C14" i="3"/>
  <c r="D14" i="3"/>
  <c r="B15" i="3"/>
  <c r="C15" i="3"/>
  <c r="D15" i="3"/>
  <c r="B16" i="3"/>
  <c r="C16" i="3"/>
  <c r="D16" i="3"/>
  <c r="B17" i="3"/>
  <c r="C17" i="3"/>
  <c r="D17" i="3"/>
  <c r="B18" i="3"/>
  <c r="C18" i="3"/>
  <c r="D18" i="3"/>
  <c r="B19" i="3"/>
  <c r="C19" i="3"/>
  <c r="D19" i="3"/>
  <c r="B20" i="3"/>
  <c r="C20" i="3"/>
  <c r="D20" i="3"/>
  <c r="B21" i="3"/>
  <c r="C21" i="3"/>
  <c r="D21" i="3"/>
  <c r="B22" i="3"/>
  <c r="C22" i="3"/>
  <c r="D22" i="3"/>
  <c r="B23" i="3"/>
  <c r="C23" i="3"/>
  <c r="D23" i="3"/>
  <c r="B24" i="3"/>
  <c r="C24" i="3"/>
  <c r="D24" i="3"/>
  <c r="B25" i="3"/>
  <c r="C25" i="3"/>
  <c r="D25" i="3"/>
  <c r="B26" i="3"/>
  <c r="C26" i="3"/>
  <c r="D26" i="3"/>
  <c r="B27" i="3"/>
  <c r="C27" i="3"/>
  <c r="D27" i="3"/>
  <c r="B28" i="3"/>
  <c r="C28" i="3"/>
  <c r="D28" i="3"/>
  <c r="B29" i="3"/>
  <c r="C29" i="3"/>
  <c r="D29" i="3"/>
  <c r="B30" i="3"/>
  <c r="C30" i="3"/>
  <c r="D30" i="3"/>
  <c r="B31" i="3"/>
  <c r="C31" i="3"/>
  <c r="D31" i="3"/>
  <c r="B32" i="3"/>
  <c r="C32" i="3"/>
  <c r="D32" i="3"/>
  <c r="B33" i="3"/>
  <c r="C33" i="3"/>
  <c r="D33" i="3"/>
  <c r="B34" i="3"/>
  <c r="C34" i="3"/>
  <c r="D34" i="3"/>
  <c r="B35" i="3"/>
  <c r="C35" i="3"/>
  <c r="D35" i="3"/>
  <c r="B36" i="3"/>
  <c r="C36" i="3"/>
  <c r="D36" i="3"/>
  <c r="B37" i="3"/>
  <c r="C37" i="3"/>
  <c r="D37" i="3"/>
  <c r="B38" i="3"/>
  <c r="C38" i="3"/>
  <c r="D38" i="3"/>
  <c r="B39" i="3"/>
  <c r="C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2" i="3"/>
  <c r="C52" i="3"/>
  <c r="D52" i="3"/>
  <c r="B53" i="3"/>
  <c r="C53" i="3"/>
  <c r="D53" i="3"/>
  <c r="B54" i="3"/>
  <c r="C54" i="3"/>
  <c r="D54" i="3"/>
  <c r="B55" i="3"/>
  <c r="C55" i="3"/>
  <c r="D55" i="3"/>
  <c r="B56" i="3"/>
  <c r="C56" i="3"/>
  <c r="D56" i="3"/>
  <c r="D9" i="3"/>
  <c r="C9" i="3"/>
  <c r="B9" i="3"/>
  <c r="C71" i="2"/>
  <c r="B71" i="2"/>
  <c r="D59" i="2" l="1"/>
  <c r="B38" i="2" l="1"/>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<sst xmlns="http://schemas.openxmlformats.org/spreadsheetml/2006/main" count="347" uniqueCount="208">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</sst>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0287\AppData\Local\Microsoft\Windows\INetCache\Content.Outlook\H71WW27O\2020.21%20STB%20Item%207%20(Grain%20Billings)%20GPW%202020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Grain Metrics 1 (item 7)"/>
    </sheetNames>
    <sheetDataSet>
      <sheetData sheetId="0" refreshError="1"/>
      <sheetData sheetId="1">
        <row r="9">
          <cell r="A9" t="str">
            <v>AL</v>
          </cell>
          <cell r="B9">
            <v>0</v>
          </cell>
          <cell r="C9">
            <v>0</v>
          </cell>
          <cell r="D9">
            <v>0</v>
          </cell>
        </row>
        <row r="10">
          <cell r="A10" t="str">
            <v>AZ</v>
          </cell>
          <cell r="B10">
            <v>0</v>
          </cell>
          <cell r="C10">
            <v>0</v>
          </cell>
          <cell r="D10">
            <v>0</v>
          </cell>
        </row>
        <row r="11">
          <cell r="A11" t="str">
            <v>AR</v>
          </cell>
          <cell r="B11">
            <v>0</v>
          </cell>
          <cell r="C11">
            <v>0</v>
          </cell>
          <cell r="D11">
            <v>0</v>
          </cell>
        </row>
        <row r="12">
          <cell r="A12" t="str">
            <v>CA</v>
          </cell>
          <cell r="B12">
            <v>0</v>
          </cell>
          <cell r="C12">
            <v>0</v>
          </cell>
          <cell r="D12">
            <v>0</v>
          </cell>
        </row>
        <row r="13">
          <cell r="A13" t="str">
            <v>CO</v>
          </cell>
          <cell r="B13">
            <v>0</v>
          </cell>
          <cell r="C13">
            <v>0</v>
          </cell>
          <cell r="D13">
            <v>0</v>
          </cell>
        </row>
        <row r="14">
          <cell r="A14" t="str">
            <v>CT</v>
          </cell>
          <cell r="B14">
            <v>0</v>
          </cell>
          <cell r="C14">
            <v>0</v>
          </cell>
          <cell r="D14">
            <v>0</v>
          </cell>
        </row>
        <row r="15">
          <cell r="A15" t="str">
            <v>DE</v>
          </cell>
          <cell r="B15">
            <v>0</v>
          </cell>
          <cell r="C15">
            <v>0</v>
          </cell>
          <cell r="D15">
            <v>0</v>
          </cell>
        </row>
        <row r="16">
          <cell r="A16" t="str">
            <v>FL</v>
          </cell>
          <cell r="B16">
            <v>0</v>
          </cell>
          <cell r="C16">
            <v>0</v>
          </cell>
          <cell r="D16">
            <v>0</v>
          </cell>
        </row>
        <row r="17">
          <cell r="A17" t="str">
            <v>GA</v>
          </cell>
          <cell r="B17">
            <v>0</v>
          </cell>
          <cell r="C17">
            <v>0</v>
          </cell>
          <cell r="D17">
            <v>0</v>
          </cell>
        </row>
        <row r="18">
          <cell r="A18" t="str">
            <v>ID</v>
          </cell>
          <cell r="B18">
            <v>2</v>
          </cell>
          <cell r="C18">
            <v>0</v>
          </cell>
          <cell r="D18">
            <v>2</v>
          </cell>
        </row>
        <row r="19">
          <cell r="A19" t="str">
            <v>IL</v>
          </cell>
          <cell r="B19">
            <v>0</v>
          </cell>
          <cell r="C19">
            <v>0</v>
          </cell>
          <cell r="D19">
            <v>0</v>
          </cell>
        </row>
        <row r="20">
          <cell r="A20" t="str">
            <v>IN</v>
          </cell>
          <cell r="B20">
            <v>0</v>
          </cell>
          <cell r="C20">
            <v>0</v>
          </cell>
          <cell r="D20">
            <v>0</v>
          </cell>
        </row>
        <row r="21">
          <cell r="A21" t="str">
            <v>IA</v>
          </cell>
          <cell r="B21">
            <v>18</v>
          </cell>
          <cell r="C21">
            <v>0</v>
          </cell>
          <cell r="D21">
            <v>18</v>
          </cell>
        </row>
        <row r="22">
          <cell r="A22" t="str">
            <v>KS</v>
          </cell>
          <cell r="B22">
            <v>0</v>
          </cell>
          <cell r="C22">
            <v>0</v>
          </cell>
          <cell r="D22">
            <v>0</v>
          </cell>
        </row>
        <row r="23">
          <cell r="A23" t="str">
            <v>KY</v>
          </cell>
          <cell r="B23">
            <v>0</v>
          </cell>
          <cell r="C23">
            <v>0</v>
          </cell>
          <cell r="D23">
            <v>0</v>
          </cell>
        </row>
        <row r="24">
          <cell r="A24" t="str">
            <v>LA</v>
          </cell>
          <cell r="B24">
            <v>0</v>
          </cell>
          <cell r="C24">
            <v>0</v>
          </cell>
          <cell r="D24">
            <v>0</v>
          </cell>
        </row>
        <row r="25">
          <cell r="A25" t="str">
            <v>ME</v>
          </cell>
          <cell r="B25">
            <v>0</v>
          </cell>
          <cell r="C25">
            <v>0</v>
          </cell>
          <cell r="D25">
            <v>0</v>
          </cell>
        </row>
        <row r="26">
          <cell r="A26" t="str">
            <v>MD</v>
          </cell>
          <cell r="B26">
            <v>0</v>
          </cell>
          <cell r="C26">
            <v>0</v>
          </cell>
          <cell r="D26">
            <v>0</v>
          </cell>
        </row>
        <row r="27">
          <cell r="A27" t="str">
            <v>MA</v>
          </cell>
          <cell r="B27">
            <v>0</v>
          </cell>
          <cell r="C27">
            <v>0</v>
          </cell>
          <cell r="D27">
            <v>0</v>
          </cell>
        </row>
        <row r="28">
          <cell r="A28" t="str">
            <v>MI</v>
          </cell>
          <cell r="B28">
            <v>2</v>
          </cell>
          <cell r="C28">
            <v>0</v>
          </cell>
          <cell r="D28">
            <v>2</v>
          </cell>
        </row>
        <row r="29">
          <cell r="A29" t="str">
            <v>MN</v>
          </cell>
          <cell r="B29">
            <v>1123</v>
          </cell>
          <cell r="C29">
            <v>432</v>
          </cell>
          <cell r="D29">
            <v>691</v>
          </cell>
        </row>
        <row r="30">
          <cell r="A30" t="str">
            <v>MS</v>
          </cell>
          <cell r="B30">
            <v>0</v>
          </cell>
          <cell r="C30">
            <v>0</v>
          </cell>
          <cell r="D30">
            <v>0</v>
          </cell>
        </row>
        <row r="31">
          <cell r="A31" t="str">
            <v>MO</v>
          </cell>
          <cell r="B31">
            <v>0</v>
          </cell>
          <cell r="C31">
            <v>0</v>
          </cell>
          <cell r="D31">
            <v>0</v>
          </cell>
        </row>
        <row r="32">
          <cell r="A32" t="str">
            <v>MT</v>
          </cell>
          <cell r="B32">
            <v>0</v>
          </cell>
          <cell r="C32">
            <v>0</v>
          </cell>
          <cell r="D32">
            <v>0</v>
          </cell>
        </row>
        <row r="33">
          <cell r="A33" t="str">
            <v>NE</v>
          </cell>
          <cell r="B33">
            <v>0</v>
          </cell>
          <cell r="C33">
            <v>0</v>
          </cell>
          <cell r="D33">
            <v>0</v>
          </cell>
        </row>
        <row r="34">
          <cell r="A34" t="str">
            <v>NV</v>
          </cell>
          <cell r="B34">
            <v>0</v>
          </cell>
          <cell r="C34">
            <v>0</v>
          </cell>
          <cell r="D34">
            <v>0</v>
          </cell>
        </row>
        <row r="35">
          <cell r="A35" t="str">
            <v>NH</v>
          </cell>
          <cell r="B35">
            <v>0</v>
          </cell>
          <cell r="C35">
            <v>0</v>
          </cell>
          <cell r="D35">
            <v>0</v>
          </cell>
        </row>
        <row r="36">
          <cell r="A36" t="str">
            <v>NJ</v>
          </cell>
          <cell r="B36">
            <v>0</v>
          </cell>
          <cell r="C36">
            <v>0</v>
          </cell>
          <cell r="D36">
            <v>0</v>
          </cell>
        </row>
        <row r="37">
          <cell r="A37" t="str">
            <v>NM</v>
          </cell>
          <cell r="B37">
            <v>0</v>
          </cell>
          <cell r="C37">
            <v>0</v>
          </cell>
          <cell r="D37">
            <v>0</v>
          </cell>
        </row>
        <row r="38">
          <cell r="A38" t="str">
            <v>NY</v>
          </cell>
          <cell r="B38">
            <v>2</v>
          </cell>
          <cell r="C38">
            <v>0</v>
          </cell>
          <cell r="D38">
            <v>2</v>
          </cell>
        </row>
        <row r="39">
          <cell r="A39" t="str">
            <v>NC</v>
          </cell>
          <cell r="B39">
            <v>0</v>
          </cell>
          <cell r="C39">
            <v>0</v>
          </cell>
          <cell r="D39">
            <v>0</v>
          </cell>
        </row>
        <row r="40">
          <cell r="A40" t="str">
            <v>ND</v>
          </cell>
          <cell r="B40">
            <v>1279</v>
          </cell>
          <cell r="C40">
            <v>865</v>
          </cell>
          <cell r="D40">
            <v>414</v>
          </cell>
        </row>
        <row r="41">
          <cell r="A41" t="str">
            <v>OH</v>
          </cell>
          <cell r="B41">
            <v>0</v>
          </cell>
          <cell r="C41">
            <v>0</v>
          </cell>
          <cell r="D41">
            <v>0</v>
          </cell>
        </row>
        <row r="42">
          <cell r="A42" t="str">
            <v>OK</v>
          </cell>
          <cell r="B42">
            <v>0</v>
          </cell>
          <cell r="C42">
            <v>0</v>
          </cell>
          <cell r="D42">
            <v>0</v>
          </cell>
        </row>
        <row r="43">
          <cell r="A43" t="str">
            <v>OR</v>
          </cell>
          <cell r="B43">
            <v>0</v>
          </cell>
          <cell r="C43">
            <v>0</v>
          </cell>
          <cell r="D43">
            <v>0</v>
          </cell>
        </row>
        <row r="44">
          <cell r="A44" t="str">
            <v>PA</v>
          </cell>
          <cell r="B44">
            <v>1</v>
          </cell>
          <cell r="C44">
            <v>0</v>
          </cell>
          <cell r="D44">
            <v>1</v>
          </cell>
        </row>
        <row r="45">
          <cell r="A45" t="str">
            <v>RI</v>
          </cell>
          <cell r="B45">
            <v>0</v>
          </cell>
          <cell r="C45">
            <v>0</v>
          </cell>
          <cell r="D45">
            <v>0</v>
          </cell>
        </row>
        <row r="46">
          <cell r="A46" t="str">
            <v>SC</v>
          </cell>
          <cell r="B46">
            <v>0</v>
          </cell>
          <cell r="C46">
            <v>0</v>
          </cell>
          <cell r="D46">
            <v>0</v>
          </cell>
        </row>
        <row r="47">
          <cell r="A47" t="str">
            <v>SD</v>
          </cell>
          <cell r="B47">
            <v>0</v>
          </cell>
          <cell r="C47">
            <v>0</v>
          </cell>
          <cell r="D47">
            <v>0</v>
          </cell>
        </row>
        <row r="48">
          <cell r="A48" t="str">
            <v>TN</v>
          </cell>
          <cell r="B48">
            <v>0</v>
          </cell>
          <cell r="C48">
            <v>0</v>
          </cell>
          <cell r="D48">
            <v>0</v>
          </cell>
        </row>
        <row r="49">
          <cell r="A49" t="str">
            <v>TX</v>
          </cell>
          <cell r="B49">
            <v>0</v>
          </cell>
          <cell r="C49">
            <v>0</v>
          </cell>
          <cell r="D49">
            <v>0</v>
          </cell>
        </row>
        <row r="50">
          <cell r="A50" t="str">
            <v>UT</v>
          </cell>
          <cell r="B50">
            <v>0</v>
          </cell>
          <cell r="C50">
            <v>0</v>
          </cell>
          <cell r="D50">
            <v>0</v>
          </cell>
        </row>
        <row r="51">
          <cell r="A51" t="str">
            <v>VT</v>
          </cell>
          <cell r="B51">
            <v>0</v>
          </cell>
          <cell r="C51">
            <v>0</v>
          </cell>
          <cell r="D51">
            <v>0</v>
          </cell>
        </row>
        <row r="52">
          <cell r="A52" t="str">
            <v>VA</v>
          </cell>
          <cell r="B52">
            <v>0</v>
          </cell>
          <cell r="C52">
            <v>0</v>
          </cell>
          <cell r="D52">
            <v>0</v>
          </cell>
        </row>
        <row r="53">
          <cell r="A53" t="str">
            <v>WA</v>
          </cell>
          <cell r="B53">
            <v>0</v>
          </cell>
          <cell r="C53">
            <v>0</v>
          </cell>
          <cell r="D53">
            <v>0</v>
          </cell>
        </row>
        <row r="54">
          <cell r="A54" t="str">
            <v>WV</v>
          </cell>
          <cell r="B54">
            <v>0</v>
          </cell>
          <cell r="C54">
            <v>0</v>
          </cell>
          <cell r="D54">
            <v>0</v>
          </cell>
        </row>
        <row r="55">
          <cell r="A55" t="str">
            <v>WI</v>
          </cell>
          <cell r="B55">
            <v>112</v>
          </cell>
          <cell r="C55">
            <v>110</v>
          </cell>
          <cell r="D55">
            <v>2</v>
          </cell>
        </row>
        <row r="56">
          <cell r="A56" t="str">
            <v>WY</v>
          </cell>
          <cell r="B56">
            <v>0</v>
          </cell>
          <cell r="C56">
            <v>0</v>
          </cell>
          <cell r="D5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2" zoomScale="78" zoomScaleNormal="78"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185</v>
      </c>
    </row>
    <row r="3" spans="1:5" ht="15" customHeight="1" x14ac:dyDescent="0.25">
      <c r="A3" s="147" t="s">
        <v>186</v>
      </c>
      <c r="B3" s="149" t="s">
        <v>187</v>
      </c>
      <c r="C3" s="151" t="str">
        <f>"Reporting Week: "&amp;WEEKNUM(E4,1)</f>
        <v>Reporting Week: 50</v>
      </c>
      <c r="D3" s="3" t="s">
        <v>0</v>
      </c>
      <c r="E3" s="4">
        <v>44171</v>
      </c>
    </row>
    <row r="4" spans="1:5" ht="15.75" thickBot="1" x14ac:dyDescent="0.3">
      <c r="A4" s="148"/>
      <c r="B4" s="150"/>
      <c r="C4" s="152"/>
      <c r="D4" s="5" t="s">
        <v>1</v>
      </c>
      <c r="E4" s="6">
        <f>E3+6</f>
        <v>44177</v>
      </c>
    </row>
    <row r="5" spans="1:5" ht="51" customHeight="1" thickBot="1" x14ac:dyDescent="0.3">
      <c r="A5" s="153" t="s">
        <v>133</v>
      </c>
      <c r="B5" s="154"/>
      <c r="C5" s="7"/>
      <c r="D5" s="8"/>
      <c r="E5" s="9"/>
    </row>
    <row r="6" spans="1:5" ht="15.75" customHeight="1" x14ac:dyDescent="0.25">
      <c r="A6" s="10" t="s">
        <v>2</v>
      </c>
      <c r="B6" s="11">
        <v>35.28</v>
      </c>
      <c r="C6" s="12"/>
      <c r="D6" s="12"/>
      <c r="E6" s="9"/>
    </row>
    <row r="7" spans="1:5" x14ac:dyDescent="0.25">
      <c r="A7" s="13" t="s">
        <v>3</v>
      </c>
      <c r="B7" s="14">
        <v>29.37</v>
      </c>
      <c r="C7" s="12"/>
      <c r="D7" s="12"/>
      <c r="E7" s="9"/>
    </row>
    <row r="8" spans="1:5" x14ac:dyDescent="0.25">
      <c r="A8" s="13" t="s">
        <v>4</v>
      </c>
      <c r="B8" s="14">
        <v>25.24</v>
      </c>
      <c r="C8" s="12"/>
      <c r="D8" s="12"/>
      <c r="E8" s="9"/>
    </row>
    <row r="9" spans="1:5" x14ac:dyDescent="0.25">
      <c r="A9" s="13" t="s">
        <v>5</v>
      </c>
      <c r="B9" s="14">
        <v>31.76</v>
      </c>
      <c r="C9" s="12"/>
      <c r="D9" s="12"/>
      <c r="E9" s="9"/>
    </row>
    <row r="10" spans="1:5" x14ac:dyDescent="0.25">
      <c r="A10" s="13" t="s">
        <v>6</v>
      </c>
      <c r="B10" s="14">
        <v>27.7</v>
      </c>
      <c r="C10" s="12"/>
      <c r="D10" s="12"/>
      <c r="E10" s="9"/>
    </row>
    <row r="11" spans="1:5" x14ac:dyDescent="0.25">
      <c r="A11" s="13" t="s">
        <v>7</v>
      </c>
      <c r="B11" s="14">
        <v>24.2</v>
      </c>
      <c r="C11" s="12"/>
      <c r="D11" s="12"/>
      <c r="E11" s="9"/>
    </row>
    <row r="12" spans="1:5" x14ac:dyDescent="0.25">
      <c r="A12" s="13" t="s">
        <v>8</v>
      </c>
      <c r="B12" s="14">
        <v>26.28</v>
      </c>
      <c r="C12" s="12"/>
      <c r="D12" s="12"/>
      <c r="E12" s="9"/>
    </row>
    <row r="13" spans="1:5" x14ac:dyDescent="0.25">
      <c r="A13" s="13" t="s">
        <v>9</v>
      </c>
      <c r="B13" s="14">
        <v>27.73</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188</v>
      </c>
      <c r="B17" s="124">
        <v>11.6</v>
      </c>
      <c r="C17" s="21"/>
      <c r="D17" s="21"/>
    </row>
    <row r="18" spans="1:10" x14ac:dyDescent="0.25">
      <c r="A18" s="23" t="s">
        <v>189</v>
      </c>
      <c r="B18" s="22">
        <v>13.9</v>
      </c>
      <c r="C18" s="21"/>
      <c r="D18" s="21"/>
    </row>
    <row r="19" spans="1:10" x14ac:dyDescent="0.25">
      <c r="A19" s="23" t="s">
        <v>190</v>
      </c>
      <c r="B19" s="22">
        <v>9.1999999999999993</v>
      </c>
      <c r="C19" s="21"/>
      <c r="D19" s="21"/>
    </row>
    <row r="20" spans="1:10" x14ac:dyDescent="0.25">
      <c r="A20" s="23" t="s">
        <v>191</v>
      </c>
      <c r="B20" s="22">
        <v>19.5</v>
      </c>
      <c r="C20" s="21"/>
      <c r="D20" s="21"/>
    </row>
    <row r="21" spans="1:10" x14ac:dyDescent="0.25">
      <c r="A21" s="23" t="s">
        <v>192</v>
      </c>
      <c r="B21" s="22">
        <v>18.3</v>
      </c>
      <c r="C21" s="21"/>
      <c r="D21" s="21"/>
    </row>
    <row r="22" spans="1:10" x14ac:dyDescent="0.25">
      <c r="A22" s="23" t="s">
        <v>193</v>
      </c>
      <c r="B22" s="24">
        <v>9.6999999999999993</v>
      </c>
      <c r="C22" s="21"/>
      <c r="D22" s="21"/>
    </row>
    <row r="23" spans="1:10" x14ac:dyDescent="0.25">
      <c r="A23" s="23" t="s">
        <v>194</v>
      </c>
      <c r="B23" s="22">
        <v>16.5</v>
      </c>
      <c r="C23" s="21"/>
      <c r="D23" s="21"/>
    </row>
    <row r="24" spans="1:10" x14ac:dyDescent="0.25">
      <c r="A24" s="23" t="s">
        <v>195</v>
      </c>
      <c r="B24" s="22">
        <v>14.1</v>
      </c>
      <c r="C24" s="21"/>
      <c r="D24" s="21"/>
      <c r="I24" s="25"/>
      <c r="J24" s="25"/>
    </row>
    <row r="25" spans="1:10" x14ac:dyDescent="0.25">
      <c r="A25" s="23" t="s">
        <v>196</v>
      </c>
      <c r="B25" s="22">
        <v>12.1</v>
      </c>
      <c r="C25" s="21"/>
      <c r="D25" s="21"/>
      <c r="I25" s="20"/>
      <c r="J25" s="20"/>
    </row>
    <row r="26" spans="1:10" x14ac:dyDescent="0.25">
      <c r="A26" s="23" t="s">
        <v>197</v>
      </c>
      <c r="B26" s="22">
        <v>19.899999999999999</v>
      </c>
      <c r="C26" s="21"/>
      <c r="D26" s="21"/>
    </row>
    <row r="27" spans="1:10" x14ac:dyDescent="0.25">
      <c r="A27" s="23" t="s">
        <v>9</v>
      </c>
      <c r="B27" s="22">
        <v>14.8</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1063</v>
      </c>
      <c r="C30" s="27"/>
      <c r="D30" s="27"/>
    </row>
    <row r="31" spans="1:10" x14ac:dyDescent="0.25">
      <c r="A31" s="28" t="s">
        <v>11</v>
      </c>
      <c r="B31" s="29">
        <v>13198</v>
      </c>
      <c r="C31" s="27"/>
      <c r="D31" s="27"/>
    </row>
    <row r="32" spans="1:10" x14ac:dyDescent="0.25">
      <c r="A32" s="28" t="s">
        <v>12</v>
      </c>
      <c r="B32" s="29">
        <v>1836</v>
      </c>
      <c r="C32" s="27"/>
      <c r="D32" s="27"/>
    </row>
    <row r="33" spans="1:5" x14ac:dyDescent="0.25">
      <c r="A33" s="28" t="s">
        <v>2</v>
      </c>
      <c r="B33" s="29">
        <v>517</v>
      </c>
      <c r="C33" s="27"/>
      <c r="D33" s="27"/>
    </row>
    <row r="34" spans="1:5" x14ac:dyDescent="0.25">
      <c r="A34" s="28" t="s">
        <v>13</v>
      </c>
      <c r="B34" s="29">
        <v>453</v>
      </c>
      <c r="C34" s="27"/>
      <c r="D34" s="27"/>
    </row>
    <row r="35" spans="1:5" x14ac:dyDescent="0.25">
      <c r="A35" s="28" t="s">
        <v>14</v>
      </c>
      <c r="B35" s="29">
        <v>329</v>
      </c>
      <c r="C35" s="27"/>
      <c r="D35" s="27"/>
    </row>
    <row r="36" spans="1:5" x14ac:dyDescent="0.25">
      <c r="A36" s="28" t="s">
        <v>15</v>
      </c>
      <c r="B36" s="29">
        <v>6290</v>
      </c>
      <c r="C36" s="27"/>
      <c r="D36" s="27"/>
    </row>
    <row r="37" spans="1:5" x14ac:dyDescent="0.25">
      <c r="A37" s="28" t="s">
        <v>16</v>
      </c>
      <c r="B37" s="29">
        <v>793</v>
      </c>
      <c r="C37" s="27"/>
      <c r="D37" s="27"/>
    </row>
    <row r="38" spans="1:5" x14ac:dyDescent="0.25">
      <c r="A38" s="28" t="s">
        <v>17</v>
      </c>
      <c r="B38" s="29">
        <f>SUM(B30:B37)</f>
        <v>24479</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12</v>
      </c>
      <c r="C41" s="21"/>
      <c r="D41" s="21"/>
    </row>
    <row r="42" spans="1:5" x14ac:dyDescent="0.25">
      <c r="A42" s="28" t="s">
        <v>4</v>
      </c>
      <c r="B42" s="143" t="s">
        <v>207</v>
      </c>
      <c r="C42" s="21"/>
      <c r="D42" s="21"/>
    </row>
    <row r="43" spans="1:5" x14ac:dyDescent="0.25">
      <c r="A43" s="28" t="s">
        <v>5</v>
      </c>
      <c r="B43" s="143" t="s">
        <v>207</v>
      </c>
      <c r="C43" s="21"/>
      <c r="D43" s="21"/>
    </row>
    <row r="44" spans="1:5" x14ac:dyDescent="0.25">
      <c r="A44" s="28" t="s">
        <v>171</v>
      </c>
      <c r="B44" s="143" t="s">
        <v>207</v>
      </c>
      <c r="C44" s="21"/>
      <c r="D44" s="21"/>
    </row>
    <row r="45" spans="1:5" x14ac:dyDescent="0.25">
      <c r="A45" s="28" t="s">
        <v>7</v>
      </c>
      <c r="B45" s="30">
        <v>13.7</v>
      </c>
      <c r="C45" s="21"/>
      <c r="D45" s="21"/>
    </row>
    <row r="46" spans="1:5" x14ac:dyDescent="0.25">
      <c r="A46" s="28" t="s">
        <v>24</v>
      </c>
      <c r="B46" s="30">
        <v>6.1</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v>0</v>
      </c>
      <c r="E51" s="33">
        <v>0</v>
      </c>
    </row>
    <row r="52" spans="1:5" x14ac:dyDescent="0.25">
      <c r="A52" s="13" t="s">
        <v>3</v>
      </c>
      <c r="B52" s="34">
        <v>0</v>
      </c>
      <c r="C52" s="34">
        <v>0</v>
      </c>
      <c r="D52" s="34">
        <v>1</v>
      </c>
      <c r="E52" s="33">
        <v>1</v>
      </c>
    </row>
    <row r="53" spans="1:5" x14ac:dyDescent="0.25">
      <c r="A53" s="13" t="s">
        <v>4</v>
      </c>
      <c r="B53" s="34">
        <v>0</v>
      </c>
      <c r="C53" s="34">
        <v>0</v>
      </c>
      <c r="D53" s="34">
        <v>0</v>
      </c>
      <c r="E53" s="33">
        <v>0</v>
      </c>
    </row>
    <row r="54" spans="1:5" x14ac:dyDescent="0.25">
      <c r="A54" s="13" t="s">
        <v>5</v>
      </c>
      <c r="B54" s="34">
        <v>0</v>
      </c>
      <c r="C54" s="34">
        <v>0</v>
      </c>
      <c r="D54" s="34">
        <v>0</v>
      </c>
      <c r="E54" s="33">
        <v>0</v>
      </c>
    </row>
    <row r="55" spans="1:5" x14ac:dyDescent="0.25">
      <c r="A55" s="13" t="s">
        <v>6</v>
      </c>
      <c r="B55" s="34">
        <v>0</v>
      </c>
      <c r="C55" s="34">
        <v>0</v>
      </c>
      <c r="D55" s="34">
        <v>0</v>
      </c>
      <c r="E55" s="33">
        <v>0</v>
      </c>
    </row>
    <row r="56" spans="1:5" x14ac:dyDescent="0.25">
      <c r="A56" s="13" t="s">
        <v>7</v>
      </c>
      <c r="B56" s="34">
        <v>0</v>
      </c>
      <c r="C56" s="34">
        <v>0</v>
      </c>
      <c r="D56" s="34">
        <v>0</v>
      </c>
      <c r="E56" s="33">
        <v>0</v>
      </c>
    </row>
    <row r="57" spans="1:5" x14ac:dyDescent="0.25">
      <c r="A57" s="13" t="s">
        <v>29</v>
      </c>
      <c r="B57" s="34">
        <v>0</v>
      </c>
      <c r="C57" s="34">
        <v>0</v>
      </c>
      <c r="D57" s="34">
        <v>0</v>
      </c>
      <c r="E57" s="33">
        <v>0</v>
      </c>
    </row>
    <row r="58" spans="1:5" x14ac:dyDescent="0.25">
      <c r="A58" s="13" t="s">
        <v>8</v>
      </c>
      <c r="B58" s="34">
        <v>0</v>
      </c>
      <c r="C58" s="34">
        <v>0</v>
      </c>
      <c r="D58" s="34">
        <v>1</v>
      </c>
      <c r="E58" s="33">
        <v>1</v>
      </c>
    </row>
    <row r="59" spans="1:5" x14ac:dyDescent="0.25">
      <c r="A59" s="13" t="s">
        <v>17</v>
      </c>
      <c r="B59" s="35">
        <v>0</v>
      </c>
      <c r="C59" s="35">
        <v>0</v>
      </c>
      <c r="D59" s="35">
        <f>SUM(D51:D58)</f>
        <v>2</v>
      </c>
      <c r="E59" s="33">
        <v>2</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6</v>
      </c>
      <c r="C63" s="141">
        <v>2</v>
      </c>
    </row>
    <row r="64" spans="1:5" x14ac:dyDescent="0.25">
      <c r="A64" s="28" t="s">
        <v>19</v>
      </c>
      <c r="B64" s="141">
        <v>28</v>
      </c>
      <c r="C64" s="141">
        <v>50</v>
      </c>
    </row>
    <row r="65" spans="1:3" x14ac:dyDescent="0.25">
      <c r="A65" s="28" t="s">
        <v>20</v>
      </c>
      <c r="B65" s="142" t="s">
        <v>207</v>
      </c>
      <c r="C65" s="142" t="s">
        <v>207</v>
      </c>
    </row>
    <row r="66" spans="1:3" x14ac:dyDescent="0.25">
      <c r="A66" s="28" t="s">
        <v>22</v>
      </c>
      <c r="B66" s="142" t="s">
        <v>207</v>
      </c>
      <c r="C66" s="142" t="s">
        <v>207</v>
      </c>
    </row>
    <row r="67" spans="1:3" x14ac:dyDescent="0.25">
      <c r="A67" s="28" t="s">
        <v>21</v>
      </c>
      <c r="B67" s="141">
        <v>3</v>
      </c>
      <c r="C67" s="142" t="s">
        <v>207</v>
      </c>
    </row>
    <row r="68" spans="1:3" x14ac:dyDescent="0.25">
      <c r="A68" s="28" t="s">
        <v>23</v>
      </c>
      <c r="B68" s="141">
        <v>18</v>
      </c>
      <c r="C68" s="141">
        <v>44</v>
      </c>
    </row>
    <row r="69" spans="1:3" x14ac:dyDescent="0.25">
      <c r="A69" s="28" t="s">
        <v>32</v>
      </c>
      <c r="B69" s="141">
        <v>30</v>
      </c>
      <c r="C69" s="141">
        <v>9</v>
      </c>
    </row>
    <row r="70" spans="1:3" ht="60.75" customHeight="1" x14ac:dyDescent="0.25">
      <c r="A70" s="13" t="s">
        <v>182</v>
      </c>
      <c r="B70" s="141">
        <v>1</v>
      </c>
      <c r="C70" s="142">
        <v>2</v>
      </c>
    </row>
    <row r="71" spans="1:3" x14ac:dyDescent="0.25">
      <c r="A71" s="28" t="s">
        <v>33</v>
      </c>
      <c r="B71" s="141">
        <f>57+114</f>
        <v>171</v>
      </c>
      <c r="C71" s="141">
        <f>27+172</f>
        <v>199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47" t="str">
        <f>'Rail Service (Item Nos. 1-6)'!A3</f>
        <v>Railroad: CPRS</v>
      </c>
      <c r="B3" s="173" t="str">
        <f>'Rail Service (Item Nos. 1-6)'!B3:B4</f>
        <v>Year: 2020</v>
      </c>
      <c r="C3" s="173" t="str">
        <f>'Rail Service (Item Nos. 1-6)'!C3:C4</f>
        <v>Reporting Week: 50</v>
      </c>
      <c r="D3" s="37" t="s">
        <v>0</v>
      </c>
      <c r="E3" s="4">
        <f>'Rail Service (Item Nos. 1-6)'!E3</f>
        <v>44171</v>
      </c>
      <c r="F3" s="16"/>
      <c r="G3" s="18"/>
      <c r="H3" s="18"/>
      <c r="I3" s="16"/>
      <c r="J3" s="9"/>
      <c r="K3" s="38"/>
    </row>
    <row r="4" spans="1:11" ht="15.75" thickBot="1" x14ac:dyDescent="0.3">
      <c r="A4" s="148"/>
      <c r="B4" s="174"/>
      <c r="C4" s="174"/>
      <c r="D4" s="39" t="s">
        <v>1</v>
      </c>
      <c r="E4" s="6">
        <f>E3+6</f>
        <v>44177</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f>VLOOKUP($A9,'[1]Grain Metrics 1 (item 7)'!$A$9:$D$56,2,FALSE)</f>
        <v>0</v>
      </c>
      <c r="C9" s="41">
        <f>VLOOKUP($A9,'[1]Grain Metrics 1 (item 7)'!$A$9:$D$56,3,FALSE)</f>
        <v>0</v>
      </c>
      <c r="D9" s="41">
        <f>VLOOKUP($A9,'[1]Grain Metrics 1 (item 7)'!$A$9:$D$56,4,FALSE)</f>
        <v>0</v>
      </c>
      <c r="I9" s="42"/>
    </row>
    <row r="10" spans="1:11" x14ac:dyDescent="0.25">
      <c r="A10" s="43" t="s">
        <v>40</v>
      </c>
      <c r="B10" s="41">
        <f>VLOOKUP($A10,'[1]Grain Metrics 1 (item 7)'!$A$9:$D$56,2,FALSE)</f>
        <v>0</v>
      </c>
      <c r="C10" s="41">
        <f>VLOOKUP($A10,'[1]Grain Metrics 1 (item 7)'!$A$9:$D$56,3,FALSE)</f>
        <v>0</v>
      </c>
      <c r="D10" s="41">
        <f>VLOOKUP($A10,'[1]Grain Metrics 1 (item 7)'!$A$9:$D$56,4,FALSE)</f>
        <v>0</v>
      </c>
    </row>
    <row r="11" spans="1:11" x14ac:dyDescent="0.25">
      <c r="A11" s="43" t="s">
        <v>41</v>
      </c>
      <c r="B11" s="41">
        <f>VLOOKUP($A11,'[1]Grain Metrics 1 (item 7)'!$A$9:$D$56,2,FALSE)</f>
        <v>0</v>
      </c>
      <c r="C11" s="41">
        <f>VLOOKUP($A11,'[1]Grain Metrics 1 (item 7)'!$A$9:$D$56,3,FALSE)</f>
        <v>0</v>
      </c>
      <c r="D11" s="41">
        <f>VLOOKUP($A11,'[1]Grain Metrics 1 (item 7)'!$A$9:$D$56,4,FALSE)</f>
        <v>0</v>
      </c>
    </row>
    <row r="12" spans="1:11" x14ac:dyDescent="0.25">
      <c r="A12" s="43" t="s">
        <v>42</v>
      </c>
      <c r="B12" s="41">
        <f>VLOOKUP($A12,'[1]Grain Metrics 1 (item 7)'!$A$9:$D$56,2,FALSE)</f>
        <v>0</v>
      </c>
      <c r="C12" s="41">
        <f>VLOOKUP($A12,'[1]Grain Metrics 1 (item 7)'!$A$9:$D$56,3,FALSE)</f>
        <v>0</v>
      </c>
      <c r="D12" s="41">
        <f>VLOOKUP($A12,'[1]Grain Metrics 1 (item 7)'!$A$9:$D$56,4,FALSE)</f>
        <v>0</v>
      </c>
    </row>
    <row r="13" spans="1:11" x14ac:dyDescent="0.25">
      <c r="A13" s="43" t="s">
        <v>43</v>
      </c>
      <c r="B13" s="41">
        <f>VLOOKUP($A13,'[1]Grain Metrics 1 (item 7)'!$A$9:$D$56,2,FALSE)</f>
        <v>0</v>
      </c>
      <c r="C13" s="41">
        <f>VLOOKUP($A13,'[1]Grain Metrics 1 (item 7)'!$A$9:$D$56,3,FALSE)</f>
        <v>0</v>
      </c>
      <c r="D13" s="41">
        <f>VLOOKUP($A13,'[1]Grain Metrics 1 (item 7)'!$A$9:$D$56,4,FALSE)</f>
        <v>0</v>
      </c>
    </row>
    <row r="14" spans="1:11" x14ac:dyDescent="0.25">
      <c r="A14" s="43" t="s">
        <v>44</v>
      </c>
      <c r="B14" s="41">
        <f>VLOOKUP($A14,'[1]Grain Metrics 1 (item 7)'!$A$9:$D$56,2,FALSE)</f>
        <v>0</v>
      </c>
      <c r="C14" s="41">
        <f>VLOOKUP($A14,'[1]Grain Metrics 1 (item 7)'!$A$9:$D$56,3,FALSE)</f>
        <v>0</v>
      </c>
      <c r="D14" s="41">
        <f>VLOOKUP($A14,'[1]Grain Metrics 1 (item 7)'!$A$9:$D$56,4,FALSE)</f>
        <v>0</v>
      </c>
    </row>
    <row r="15" spans="1:11" x14ac:dyDescent="0.25">
      <c r="A15" s="43" t="s">
        <v>45</v>
      </c>
      <c r="B15" s="41">
        <f>VLOOKUP($A15,'[1]Grain Metrics 1 (item 7)'!$A$9:$D$56,2,FALSE)</f>
        <v>0</v>
      </c>
      <c r="C15" s="41">
        <f>VLOOKUP($A15,'[1]Grain Metrics 1 (item 7)'!$A$9:$D$56,3,FALSE)</f>
        <v>0</v>
      </c>
      <c r="D15" s="41">
        <f>VLOOKUP($A15,'[1]Grain Metrics 1 (item 7)'!$A$9:$D$56,4,FALSE)</f>
        <v>0</v>
      </c>
    </row>
    <row r="16" spans="1:11" x14ac:dyDescent="0.25">
      <c r="A16" s="43" t="s">
        <v>46</v>
      </c>
      <c r="B16" s="41">
        <f>VLOOKUP($A16,'[1]Grain Metrics 1 (item 7)'!$A$9:$D$56,2,FALSE)</f>
        <v>0</v>
      </c>
      <c r="C16" s="41">
        <f>VLOOKUP($A16,'[1]Grain Metrics 1 (item 7)'!$A$9:$D$56,3,FALSE)</f>
        <v>0</v>
      </c>
      <c r="D16" s="41">
        <f>VLOOKUP($A16,'[1]Grain Metrics 1 (item 7)'!$A$9:$D$56,4,FALSE)</f>
        <v>0</v>
      </c>
    </row>
    <row r="17" spans="1:4" x14ac:dyDescent="0.25">
      <c r="A17" s="43" t="s">
        <v>47</v>
      </c>
      <c r="B17" s="41">
        <f>VLOOKUP($A17,'[1]Grain Metrics 1 (item 7)'!$A$9:$D$56,2,FALSE)</f>
        <v>0</v>
      </c>
      <c r="C17" s="41">
        <f>VLOOKUP($A17,'[1]Grain Metrics 1 (item 7)'!$A$9:$D$56,3,FALSE)</f>
        <v>0</v>
      </c>
      <c r="D17" s="41">
        <f>VLOOKUP($A17,'[1]Grain Metrics 1 (item 7)'!$A$9:$D$56,4,FALSE)</f>
        <v>0</v>
      </c>
    </row>
    <row r="18" spans="1:4" x14ac:dyDescent="0.25">
      <c r="A18" s="43" t="s">
        <v>48</v>
      </c>
      <c r="B18" s="41">
        <f>VLOOKUP($A18,'[1]Grain Metrics 1 (item 7)'!$A$9:$D$56,2,FALSE)</f>
        <v>18</v>
      </c>
      <c r="C18" s="41">
        <f>VLOOKUP($A18,'[1]Grain Metrics 1 (item 7)'!$A$9:$D$56,3,FALSE)</f>
        <v>0</v>
      </c>
      <c r="D18" s="41">
        <f>VLOOKUP($A18,'[1]Grain Metrics 1 (item 7)'!$A$9:$D$56,4,FALSE)</f>
        <v>18</v>
      </c>
    </row>
    <row r="19" spans="1:4" x14ac:dyDescent="0.25">
      <c r="A19" s="43" t="s">
        <v>49</v>
      </c>
      <c r="B19" s="41">
        <f>VLOOKUP($A19,'[1]Grain Metrics 1 (item 7)'!$A$9:$D$56,2,FALSE)</f>
        <v>2</v>
      </c>
      <c r="C19" s="41">
        <f>VLOOKUP($A19,'[1]Grain Metrics 1 (item 7)'!$A$9:$D$56,3,FALSE)</f>
        <v>0</v>
      </c>
      <c r="D19" s="41">
        <f>VLOOKUP($A19,'[1]Grain Metrics 1 (item 7)'!$A$9:$D$56,4,FALSE)</f>
        <v>2</v>
      </c>
    </row>
    <row r="20" spans="1:4" x14ac:dyDescent="0.25">
      <c r="A20" s="43" t="s">
        <v>50</v>
      </c>
      <c r="B20" s="41">
        <f>VLOOKUP($A20,'[1]Grain Metrics 1 (item 7)'!$A$9:$D$56,2,FALSE)</f>
        <v>0</v>
      </c>
      <c r="C20" s="41">
        <f>VLOOKUP($A20,'[1]Grain Metrics 1 (item 7)'!$A$9:$D$56,3,FALSE)</f>
        <v>0</v>
      </c>
      <c r="D20" s="41">
        <f>VLOOKUP($A20,'[1]Grain Metrics 1 (item 7)'!$A$9:$D$56,4,FALSE)</f>
        <v>0</v>
      </c>
    </row>
    <row r="21" spans="1:4" x14ac:dyDescent="0.25">
      <c r="A21" s="43" t="s">
        <v>51</v>
      </c>
      <c r="B21" s="41">
        <f>VLOOKUP($A21,'[1]Grain Metrics 1 (item 7)'!$A$9:$D$56,2,FALSE)</f>
        <v>0</v>
      </c>
      <c r="C21" s="41">
        <f>VLOOKUP($A21,'[1]Grain Metrics 1 (item 7)'!$A$9:$D$56,3,FALSE)</f>
        <v>0</v>
      </c>
      <c r="D21" s="41">
        <f>VLOOKUP($A21,'[1]Grain Metrics 1 (item 7)'!$A$9:$D$56,4,FALSE)</f>
        <v>0</v>
      </c>
    </row>
    <row r="22" spans="1:4" x14ac:dyDescent="0.25">
      <c r="A22" s="43" t="s">
        <v>52</v>
      </c>
      <c r="B22" s="41">
        <f>VLOOKUP($A22,'[1]Grain Metrics 1 (item 7)'!$A$9:$D$56,2,FALSE)</f>
        <v>0</v>
      </c>
      <c r="C22" s="41">
        <f>VLOOKUP($A22,'[1]Grain Metrics 1 (item 7)'!$A$9:$D$56,3,FALSE)</f>
        <v>0</v>
      </c>
      <c r="D22" s="41">
        <f>VLOOKUP($A22,'[1]Grain Metrics 1 (item 7)'!$A$9:$D$56,4,FALSE)</f>
        <v>0</v>
      </c>
    </row>
    <row r="23" spans="1:4" x14ac:dyDescent="0.25">
      <c r="A23" s="43" t="s">
        <v>53</v>
      </c>
      <c r="B23" s="41">
        <f>VLOOKUP($A23,'[1]Grain Metrics 1 (item 7)'!$A$9:$D$56,2,FALSE)</f>
        <v>0</v>
      </c>
      <c r="C23" s="41">
        <f>VLOOKUP($A23,'[1]Grain Metrics 1 (item 7)'!$A$9:$D$56,3,FALSE)</f>
        <v>0</v>
      </c>
      <c r="D23" s="41">
        <f>VLOOKUP($A23,'[1]Grain Metrics 1 (item 7)'!$A$9:$D$56,4,FALSE)</f>
        <v>0</v>
      </c>
    </row>
    <row r="24" spans="1:4" x14ac:dyDescent="0.25">
      <c r="A24" s="43" t="s">
        <v>54</v>
      </c>
      <c r="B24" s="41">
        <f>VLOOKUP($A24,'[1]Grain Metrics 1 (item 7)'!$A$9:$D$56,2,FALSE)</f>
        <v>0</v>
      </c>
      <c r="C24" s="41">
        <f>VLOOKUP($A24,'[1]Grain Metrics 1 (item 7)'!$A$9:$D$56,3,FALSE)</f>
        <v>0</v>
      </c>
      <c r="D24" s="41">
        <f>VLOOKUP($A24,'[1]Grain Metrics 1 (item 7)'!$A$9:$D$56,4,FALSE)</f>
        <v>0</v>
      </c>
    </row>
    <row r="25" spans="1:4" x14ac:dyDescent="0.25">
      <c r="A25" s="43" t="s">
        <v>55</v>
      </c>
      <c r="B25" s="41">
        <f>VLOOKUP($A25,'[1]Grain Metrics 1 (item 7)'!$A$9:$D$56,2,FALSE)</f>
        <v>0</v>
      </c>
      <c r="C25" s="41">
        <f>VLOOKUP($A25,'[1]Grain Metrics 1 (item 7)'!$A$9:$D$56,3,FALSE)</f>
        <v>0</v>
      </c>
      <c r="D25" s="41">
        <f>VLOOKUP($A25,'[1]Grain Metrics 1 (item 7)'!$A$9:$D$56,4,FALSE)</f>
        <v>0</v>
      </c>
    </row>
    <row r="26" spans="1:4" x14ac:dyDescent="0.25">
      <c r="A26" s="43" t="s">
        <v>56</v>
      </c>
      <c r="B26" s="41">
        <f>VLOOKUP($A26,'[1]Grain Metrics 1 (item 7)'!$A$9:$D$56,2,FALSE)</f>
        <v>0</v>
      </c>
      <c r="C26" s="41">
        <f>VLOOKUP($A26,'[1]Grain Metrics 1 (item 7)'!$A$9:$D$56,3,FALSE)</f>
        <v>0</v>
      </c>
      <c r="D26" s="41">
        <f>VLOOKUP($A26,'[1]Grain Metrics 1 (item 7)'!$A$9:$D$56,4,FALSE)</f>
        <v>0</v>
      </c>
    </row>
    <row r="27" spans="1:4" x14ac:dyDescent="0.25">
      <c r="A27" s="43" t="s">
        <v>57</v>
      </c>
      <c r="B27" s="41">
        <f>VLOOKUP($A27,'[1]Grain Metrics 1 (item 7)'!$A$9:$D$56,2,FALSE)</f>
        <v>0</v>
      </c>
      <c r="C27" s="41">
        <f>VLOOKUP($A27,'[1]Grain Metrics 1 (item 7)'!$A$9:$D$56,3,FALSE)</f>
        <v>0</v>
      </c>
      <c r="D27" s="41">
        <f>VLOOKUP($A27,'[1]Grain Metrics 1 (item 7)'!$A$9:$D$56,4,FALSE)</f>
        <v>0</v>
      </c>
    </row>
    <row r="28" spans="1:4" x14ac:dyDescent="0.25">
      <c r="A28" s="43" t="s">
        <v>58</v>
      </c>
      <c r="B28" s="41">
        <f>VLOOKUP($A28,'[1]Grain Metrics 1 (item 7)'!$A$9:$D$56,2,FALSE)</f>
        <v>2</v>
      </c>
      <c r="C28" s="41">
        <f>VLOOKUP($A28,'[1]Grain Metrics 1 (item 7)'!$A$9:$D$56,3,FALSE)</f>
        <v>0</v>
      </c>
      <c r="D28" s="41">
        <f>VLOOKUP($A28,'[1]Grain Metrics 1 (item 7)'!$A$9:$D$56,4,FALSE)</f>
        <v>2</v>
      </c>
    </row>
    <row r="29" spans="1:4" x14ac:dyDescent="0.25">
      <c r="A29" s="43" t="s">
        <v>59</v>
      </c>
      <c r="B29" s="41">
        <f>VLOOKUP($A29,'[1]Grain Metrics 1 (item 7)'!$A$9:$D$56,2,FALSE)</f>
        <v>1123</v>
      </c>
      <c r="C29" s="41">
        <f>VLOOKUP($A29,'[1]Grain Metrics 1 (item 7)'!$A$9:$D$56,3,FALSE)</f>
        <v>432</v>
      </c>
      <c r="D29" s="41">
        <f>VLOOKUP($A29,'[1]Grain Metrics 1 (item 7)'!$A$9:$D$56,4,FALSE)</f>
        <v>691</v>
      </c>
    </row>
    <row r="30" spans="1:4" x14ac:dyDescent="0.25">
      <c r="A30" s="43" t="s">
        <v>60</v>
      </c>
      <c r="B30" s="41">
        <f>VLOOKUP($A30,'[1]Grain Metrics 1 (item 7)'!$A$9:$D$56,2,FALSE)</f>
        <v>0</v>
      </c>
      <c r="C30" s="41">
        <f>VLOOKUP($A30,'[1]Grain Metrics 1 (item 7)'!$A$9:$D$56,3,FALSE)</f>
        <v>0</v>
      </c>
      <c r="D30" s="41">
        <f>VLOOKUP($A30,'[1]Grain Metrics 1 (item 7)'!$A$9:$D$56,4,FALSE)</f>
        <v>0</v>
      </c>
    </row>
    <row r="31" spans="1:4" x14ac:dyDescent="0.25">
      <c r="A31" s="43" t="s">
        <v>61</v>
      </c>
      <c r="B31" s="41">
        <f>VLOOKUP($A31,'[1]Grain Metrics 1 (item 7)'!$A$9:$D$56,2,FALSE)</f>
        <v>0</v>
      </c>
      <c r="C31" s="41">
        <f>VLOOKUP($A31,'[1]Grain Metrics 1 (item 7)'!$A$9:$D$56,3,FALSE)</f>
        <v>0</v>
      </c>
      <c r="D31" s="41">
        <f>VLOOKUP($A31,'[1]Grain Metrics 1 (item 7)'!$A$9:$D$56,4,FALSE)</f>
        <v>0</v>
      </c>
    </row>
    <row r="32" spans="1:4" x14ac:dyDescent="0.25">
      <c r="A32" s="43" t="s">
        <v>62</v>
      </c>
      <c r="B32" s="41">
        <f>VLOOKUP($A32,'[1]Grain Metrics 1 (item 7)'!$A$9:$D$56,2,FALSE)</f>
        <v>0</v>
      </c>
      <c r="C32" s="41">
        <f>VLOOKUP($A32,'[1]Grain Metrics 1 (item 7)'!$A$9:$D$56,3,FALSE)</f>
        <v>0</v>
      </c>
      <c r="D32" s="41">
        <f>VLOOKUP($A32,'[1]Grain Metrics 1 (item 7)'!$A$9:$D$56,4,FALSE)</f>
        <v>0</v>
      </c>
    </row>
    <row r="33" spans="1:4" x14ac:dyDescent="0.25">
      <c r="A33" s="43" t="s">
        <v>63</v>
      </c>
      <c r="B33" s="41">
        <f>VLOOKUP($A33,'[1]Grain Metrics 1 (item 7)'!$A$9:$D$56,2,FALSE)</f>
        <v>0</v>
      </c>
      <c r="C33" s="41">
        <f>VLOOKUP($A33,'[1]Grain Metrics 1 (item 7)'!$A$9:$D$56,3,FALSE)</f>
        <v>0</v>
      </c>
      <c r="D33" s="41">
        <f>VLOOKUP($A33,'[1]Grain Metrics 1 (item 7)'!$A$9:$D$56,4,FALSE)</f>
        <v>0</v>
      </c>
    </row>
    <row r="34" spans="1:4" x14ac:dyDescent="0.25">
      <c r="A34" s="43" t="s">
        <v>64</v>
      </c>
      <c r="B34" s="41">
        <f>VLOOKUP($A34,'[1]Grain Metrics 1 (item 7)'!$A$9:$D$56,2,FALSE)</f>
        <v>1279</v>
      </c>
      <c r="C34" s="41">
        <f>VLOOKUP($A34,'[1]Grain Metrics 1 (item 7)'!$A$9:$D$56,3,FALSE)</f>
        <v>865</v>
      </c>
      <c r="D34" s="41">
        <f>VLOOKUP($A34,'[1]Grain Metrics 1 (item 7)'!$A$9:$D$56,4,FALSE)</f>
        <v>414</v>
      </c>
    </row>
    <row r="35" spans="1:4" x14ac:dyDescent="0.25">
      <c r="A35" s="43" t="s">
        <v>65</v>
      </c>
      <c r="B35" s="41">
        <f>VLOOKUP($A35,'[1]Grain Metrics 1 (item 7)'!$A$9:$D$56,2,FALSE)</f>
        <v>0</v>
      </c>
      <c r="C35" s="41">
        <f>VLOOKUP($A35,'[1]Grain Metrics 1 (item 7)'!$A$9:$D$56,3,FALSE)</f>
        <v>0</v>
      </c>
      <c r="D35" s="41">
        <f>VLOOKUP($A35,'[1]Grain Metrics 1 (item 7)'!$A$9:$D$56,4,FALSE)</f>
        <v>0</v>
      </c>
    </row>
    <row r="36" spans="1:4" x14ac:dyDescent="0.25">
      <c r="A36" s="43" t="s">
        <v>66</v>
      </c>
      <c r="B36" s="41">
        <f>VLOOKUP($A36,'[1]Grain Metrics 1 (item 7)'!$A$9:$D$56,2,FALSE)</f>
        <v>0</v>
      </c>
      <c r="C36" s="41">
        <f>VLOOKUP($A36,'[1]Grain Metrics 1 (item 7)'!$A$9:$D$56,3,FALSE)</f>
        <v>0</v>
      </c>
      <c r="D36" s="41">
        <f>VLOOKUP($A36,'[1]Grain Metrics 1 (item 7)'!$A$9:$D$56,4,FALSE)</f>
        <v>0</v>
      </c>
    </row>
    <row r="37" spans="1:4" x14ac:dyDescent="0.25">
      <c r="A37" s="43" t="s">
        <v>67</v>
      </c>
      <c r="B37" s="41">
        <f>VLOOKUP($A37,'[1]Grain Metrics 1 (item 7)'!$A$9:$D$56,2,FALSE)</f>
        <v>0</v>
      </c>
      <c r="C37" s="41">
        <f>VLOOKUP($A37,'[1]Grain Metrics 1 (item 7)'!$A$9:$D$56,3,FALSE)</f>
        <v>0</v>
      </c>
      <c r="D37" s="41">
        <f>VLOOKUP($A37,'[1]Grain Metrics 1 (item 7)'!$A$9:$D$56,4,FALSE)</f>
        <v>0</v>
      </c>
    </row>
    <row r="38" spans="1:4" x14ac:dyDescent="0.25">
      <c r="A38" s="43" t="s">
        <v>68</v>
      </c>
      <c r="B38" s="41">
        <f>VLOOKUP($A38,'[1]Grain Metrics 1 (item 7)'!$A$9:$D$56,2,FALSE)</f>
        <v>0</v>
      </c>
      <c r="C38" s="41">
        <f>VLOOKUP($A38,'[1]Grain Metrics 1 (item 7)'!$A$9:$D$56,3,FALSE)</f>
        <v>0</v>
      </c>
      <c r="D38" s="41">
        <f>VLOOKUP($A38,'[1]Grain Metrics 1 (item 7)'!$A$9:$D$56,4,FALSE)</f>
        <v>0</v>
      </c>
    </row>
    <row r="39" spans="1:4" x14ac:dyDescent="0.25">
      <c r="A39" s="43" t="s">
        <v>69</v>
      </c>
      <c r="B39" s="41">
        <f>VLOOKUP($A39,'[1]Grain Metrics 1 (item 7)'!$A$9:$D$56,2,FALSE)</f>
        <v>0</v>
      </c>
      <c r="C39" s="41">
        <f>VLOOKUP($A39,'[1]Grain Metrics 1 (item 7)'!$A$9:$D$56,3,FALSE)</f>
        <v>0</v>
      </c>
      <c r="D39" s="41">
        <f>VLOOKUP($A39,'[1]Grain Metrics 1 (item 7)'!$A$9:$D$56,4,FALSE)</f>
        <v>0</v>
      </c>
    </row>
    <row r="40" spans="1:4" x14ac:dyDescent="0.25">
      <c r="A40" s="43" t="s">
        <v>70</v>
      </c>
      <c r="B40" s="41">
        <f>VLOOKUP($A40,'[1]Grain Metrics 1 (item 7)'!$A$9:$D$56,2,FALSE)</f>
        <v>2</v>
      </c>
      <c r="C40" s="41">
        <f>VLOOKUP($A40,'[1]Grain Metrics 1 (item 7)'!$A$9:$D$56,3,FALSE)</f>
        <v>0</v>
      </c>
      <c r="D40" s="41">
        <f>VLOOKUP($A40,'[1]Grain Metrics 1 (item 7)'!$A$9:$D$56,4,FALSE)</f>
        <v>2</v>
      </c>
    </row>
    <row r="41" spans="1:4" x14ac:dyDescent="0.25">
      <c r="A41" s="43" t="s">
        <v>71</v>
      </c>
      <c r="B41" s="41">
        <f>VLOOKUP($A41,'[1]Grain Metrics 1 (item 7)'!$A$9:$D$56,2,FALSE)</f>
        <v>0</v>
      </c>
      <c r="C41" s="41">
        <f>VLOOKUP($A41,'[1]Grain Metrics 1 (item 7)'!$A$9:$D$56,3,FALSE)</f>
        <v>0</v>
      </c>
      <c r="D41" s="41">
        <f>VLOOKUP($A41,'[1]Grain Metrics 1 (item 7)'!$A$9:$D$56,4,FALSE)</f>
        <v>0</v>
      </c>
    </row>
    <row r="42" spans="1:4" x14ac:dyDescent="0.25">
      <c r="A42" s="43" t="s">
        <v>72</v>
      </c>
      <c r="B42" s="41">
        <f>VLOOKUP($A42,'[1]Grain Metrics 1 (item 7)'!$A$9:$D$56,2,FALSE)</f>
        <v>0</v>
      </c>
      <c r="C42" s="41">
        <f>VLOOKUP($A42,'[1]Grain Metrics 1 (item 7)'!$A$9:$D$56,3,FALSE)</f>
        <v>0</v>
      </c>
      <c r="D42" s="41">
        <f>VLOOKUP($A42,'[1]Grain Metrics 1 (item 7)'!$A$9:$D$56,4,FALSE)</f>
        <v>0</v>
      </c>
    </row>
    <row r="43" spans="1:4" x14ac:dyDescent="0.25">
      <c r="A43" s="43" t="s">
        <v>73</v>
      </c>
      <c r="B43" s="41">
        <f>VLOOKUP($A43,'[1]Grain Metrics 1 (item 7)'!$A$9:$D$56,2,FALSE)</f>
        <v>0</v>
      </c>
      <c r="C43" s="41">
        <f>VLOOKUP($A43,'[1]Grain Metrics 1 (item 7)'!$A$9:$D$56,3,FALSE)</f>
        <v>0</v>
      </c>
      <c r="D43" s="41">
        <f>VLOOKUP($A43,'[1]Grain Metrics 1 (item 7)'!$A$9:$D$56,4,FALSE)</f>
        <v>0</v>
      </c>
    </row>
    <row r="44" spans="1:4" x14ac:dyDescent="0.25">
      <c r="A44" s="43" t="s">
        <v>74</v>
      </c>
      <c r="B44" s="41">
        <f>VLOOKUP($A44,'[1]Grain Metrics 1 (item 7)'!$A$9:$D$56,2,FALSE)</f>
        <v>1</v>
      </c>
      <c r="C44" s="41">
        <f>VLOOKUP($A44,'[1]Grain Metrics 1 (item 7)'!$A$9:$D$56,3,FALSE)</f>
        <v>0</v>
      </c>
      <c r="D44" s="41">
        <f>VLOOKUP($A44,'[1]Grain Metrics 1 (item 7)'!$A$9:$D$56,4,FALSE)</f>
        <v>1</v>
      </c>
    </row>
    <row r="45" spans="1:4" x14ac:dyDescent="0.25">
      <c r="A45" s="43" t="s">
        <v>75</v>
      </c>
      <c r="B45" s="41">
        <f>VLOOKUP($A45,'[1]Grain Metrics 1 (item 7)'!$A$9:$D$56,2,FALSE)</f>
        <v>0</v>
      </c>
      <c r="C45" s="41">
        <f>VLOOKUP($A45,'[1]Grain Metrics 1 (item 7)'!$A$9:$D$56,3,FALSE)</f>
        <v>0</v>
      </c>
      <c r="D45" s="41">
        <f>VLOOKUP($A45,'[1]Grain Metrics 1 (item 7)'!$A$9:$D$56,4,FALSE)</f>
        <v>0</v>
      </c>
    </row>
    <row r="46" spans="1:4" x14ac:dyDescent="0.25">
      <c r="A46" s="43" t="s">
        <v>76</v>
      </c>
      <c r="B46" s="41">
        <f>VLOOKUP($A46,'[1]Grain Metrics 1 (item 7)'!$A$9:$D$56,2,FALSE)</f>
        <v>0</v>
      </c>
      <c r="C46" s="41">
        <f>VLOOKUP($A46,'[1]Grain Metrics 1 (item 7)'!$A$9:$D$56,3,FALSE)</f>
        <v>0</v>
      </c>
      <c r="D46" s="41">
        <f>VLOOKUP($A46,'[1]Grain Metrics 1 (item 7)'!$A$9:$D$56,4,FALSE)</f>
        <v>0</v>
      </c>
    </row>
    <row r="47" spans="1:4" x14ac:dyDescent="0.25">
      <c r="A47" s="43" t="s">
        <v>77</v>
      </c>
      <c r="B47" s="41">
        <f>VLOOKUP($A47,'[1]Grain Metrics 1 (item 7)'!$A$9:$D$56,2,FALSE)</f>
        <v>0</v>
      </c>
      <c r="C47" s="41">
        <f>VLOOKUP($A47,'[1]Grain Metrics 1 (item 7)'!$A$9:$D$56,3,FALSE)</f>
        <v>0</v>
      </c>
      <c r="D47" s="41">
        <f>VLOOKUP($A47,'[1]Grain Metrics 1 (item 7)'!$A$9:$D$56,4,FALSE)</f>
        <v>0</v>
      </c>
    </row>
    <row r="48" spans="1:4" x14ac:dyDescent="0.25">
      <c r="A48" s="43" t="s">
        <v>78</v>
      </c>
      <c r="B48" s="41">
        <f>VLOOKUP($A48,'[1]Grain Metrics 1 (item 7)'!$A$9:$D$56,2,FALSE)</f>
        <v>0</v>
      </c>
      <c r="C48" s="41">
        <f>VLOOKUP($A48,'[1]Grain Metrics 1 (item 7)'!$A$9:$D$56,3,FALSE)</f>
        <v>0</v>
      </c>
      <c r="D48" s="41">
        <f>VLOOKUP($A48,'[1]Grain Metrics 1 (item 7)'!$A$9:$D$56,4,FALSE)</f>
        <v>0</v>
      </c>
    </row>
    <row r="49" spans="1:19" x14ac:dyDescent="0.25">
      <c r="A49" s="43" t="s">
        <v>79</v>
      </c>
      <c r="B49" s="41">
        <f>VLOOKUP($A49,'[1]Grain Metrics 1 (item 7)'!$A$9:$D$56,2,FALSE)</f>
        <v>0</v>
      </c>
      <c r="C49" s="41">
        <f>VLOOKUP($A49,'[1]Grain Metrics 1 (item 7)'!$A$9:$D$56,3,FALSE)</f>
        <v>0</v>
      </c>
      <c r="D49" s="41">
        <f>VLOOKUP($A49,'[1]Grain Metrics 1 (item 7)'!$A$9:$D$56,4,FALSE)</f>
        <v>0</v>
      </c>
    </row>
    <row r="50" spans="1:19" x14ac:dyDescent="0.25">
      <c r="A50" s="43" t="s">
        <v>80</v>
      </c>
      <c r="B50" s="41">
        <f>VLOOKUP($A50,'[1]Grain Metrics 1 (item 7)'!$A$9:$D$56,2,FALSE)</f>
        <v>0</v>
      </c>
      <c r="C50" s="41">
        <f>VLOOKUP($A50,'[1]Grain Metrics 1 (item 7)'!$A$9:$D$56,3,FALSE)</f>
        <v>0</v>
      </c>
      <c r="D50" s="41">
        <f>VLOOKUP($A50,'[1]Grain Metrics 1 (item 7)'!$A$9:$D$56,4,FALSE)</f>
        <v>0</v>
      </c>
    </row>
    <row r="51" spans="1:19" x14ac:dyDescent="0.25">
      <c r="A51" s="43" t="s">
        <v>81</v>
      </c>
      <c r="B51" s="41">
        <f>VLOOKUP($A51,'[1]Grain Metrics 1 (item 7)'!$A$9:$D$56,2,FALSE)</f>
        <v>0</v>
      </c>
      <c r="C51" s="41">
        <f>VLOOKUP($A51,'[1]Grain Metrics 1 (item 7)'!$A$9:$D$56,3,FALSE)</f>
        <v>0</v>
      </c>
      <c r="D51" s="41">
        <f>VLOOKUP($A51,'[1]Grain Metrics 1 (item 7)'!$A$9:$D$56,4,FALSE)</f>
        <v>0</v>
      </c>
    </row>
    <row r="52" spans="1:19" x14ac:dyDescent="0.25">
      <c r="A52" s="43" t="s">
        <v>82</v>
      </c>
      <c r="B52" s="41">
        <f>VLOOKUP($A52,'[1]Grain Metrics 1 (item 7)'!$A$9:$D$56,2,FALSE)</f>
        <v>0</v>
      </c>
      <c r="C52" s="41">
        <f>VLOOKUP($A52,'[1]Grain Metrics 1 (item 7)'!$A$9:$D$56,3,FALSE)</f>
        <v>0</v>
      </c>
      <c r="D52" s="41">
        <f>VLOOKUP($A52,'[1]Grain Metrics 1 (item 7)'!$A$9:$D$56,4,FALSE)</f>
        <v>0</v>
      </c>
    </row>
    <row r="53" spans="1:19" x14ac:dyDescent="0.25">
      <c r="A53" s="43" t="s">
        <v>83</v>
      </c>
      <c r="B53" s="41">
        <f>VLOOKUP($A53,'[1]Grain Metrics 1 (item 7)'!$A$9:$D$56,2,FALSE)</f>
        <v>0</v>
      </c>
      <c r="C53" s="41">
        <f>VLOOKUP($A53,'[1]Grain Metrics 1 (item 7)'!$A$9:$D$56,3,FALSE)</f>
        <v>0</v>
      </c>
      <c r="D53" s="41">
        <f>VLOOKUP($A53,'[1]Grain Metrics 1 (item 7)'!$A$9:$D$56,4,FALSE)</f>
        <v>0</v>
      </c>
    </row>
    <row r="54" spans="1:19" x14ac:dyDescent="0.25">
      <c r="A54" s="43" t="s">
        <v>84</v>
      </c>
      <c r="B54" s="41">
        <f>VLOOKUP($A54,'[1]Grain Metrics 1 (item 7)'!$A$9:$D$56,2,FALSE)</f>
        <v>112</v>
      </c>
      <c r="C54" s="41">
        <f>VLOOKUP($A54,'[1]Grain Metrics 1 (item 7)'!$A$9:$D$56,3,FALSE)</f>
        <v>110</v>
      </c>
      <c r="D54" s="41">
        <f>VLOOKUP($A54,'[1]Grain Metrics 1 (item 7)'!$A$9:$D$56,4,FALSE)</f>
        <v>2</v>
      </c>
    </row>
    <row r="55" spans="1:19" x14ac:dyDescent="0.25">
      <c r="A55" s="43" t="s">
        <v>85</v>
      </c>
      <c r="B55" s="41">
        <f>VLOOKUP($A55,'[1]Grain Metrics 1 (item 7)'!$A$9:$D$56,2,FALSE)</f>
        <v>0</v>
      </c>
      <c r="C55" s="41">
        <f>VLOOKUP($A55,'[1]Grain Metrics 1 (item 7)'!$A$9:$D$56,3,FALSE)</f>
        <v>0</v>
      </c>
      <c r="D55" s="41">
        <f>VLOOKUP($A55,'[1]Grain Metrics 1 (item 7)'!$A$9:$D$56,4,FALSE)</f>
        <v>0</v>
      </c>
    </row>
    <row r="56" spans="1:19" x14ac:dyDescent="0.25">
      <c r="A56" s="43" t="s">
        <v>86</v>
      </c>
      <c r="B56" s="41">
        <f>VLOOKUP($A56,'[1]Grain Metrics 1 (item 7)'!$A$9:$D$56,2,FALSE)</f>
        <v>0</v>
      </c>
      <c r="C56" s="41">
        <f>VLOOKUP($A56,'[1]Grain Metrics 1 (item 7)'!$A$9:$D$56,3,FALSE)</f>
        <v>0</v>
      </c>
      <c r="D56" s="41">
        <f>VLOOKUP($A56,'[1]Grain Metrics 1 (item 7)'!$A$9:$D$56,4,FALSE)</f>
        <v>0</v>
      </c>
    </row>
    <row r="57" spans="1:19" x14ac:dyDescent="0.25">
      <c r="A57" s="43" t="s">
        <v>17</v>
      </c>
      <c r="B57" s="43">
        <f>SUM(B9:B56)</f>
        <v>2539</v>
      </c>
      <c r="C57" s="43">
        <f>SUM(C9:C56)</f>
        <v>1407</v>
      </c>
      <c r="D57" s="43">
        <f>SUM(D9:D56)</f>
        <v>1132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40" zoomScale="80" zoomScaleNormal="80" workbookViewId="0">
      <selection activeCell="C59" sqref="C59"/>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47" t="str">
        <f>'Rail Service (Item Nos. 1-6)'!A3</f>
        <v>Railroad: CPRS</v>
      </c>
      <c r="B3" s="149" t="str">
        <f>'Rail Service (Item Nos. 1-6)'!B3:B4</f>
        <v>Year: 2020</v>
      </c>
      <c r="C3" s="151" t="str">
        <f>'Rail Service (Item Nos. 1-6)'!C3:C4</f>
        <v>Reporting Week: 50</v>
      </c>
      <c r="D3" s="4">
        <f>'Rail Service (Item Nos. 1-6)'!E3</f>
        <v>44171</v>
      </c>
      <c r="F3" s="18"/>
      <c r="G3" s="18"/>
      <c r="H3" s="16"/>
      <c r="I3" s="9"/>
      <c r="J3" s="38"/>
    </row>
    <row r="4" spans="1:10" ht="15.75" thickBot="1" x14ac:dyDescent="0.3">
      <c r="A4" s="148"/>
      <c r="B4" s="150"/>
      <c r="C4" s="152"/>
      <c r="D4" s="6">
        <f>'Rail Service (Item Nos. 1-6)'!E4</f>
        <v>44177</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20</v>
      </c>
      <c r="C19" s="60">
        <v>10</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103</v>
      </c>
      <c r="C30" s="60">
        <v>428</v>
      </c>
      <c r="D30" s="60"/>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c r="D33" s="60"/>
      <c r="E33" s="60"/>
    </row>
    <row r="34" spans="1:7" x14ac:dyDescent="0.25">
      <c r="A34" s="61" t="s">
        <v>63</v>
      </c>
      <c r="B34" s="60"/>
      <c r="C34" s="60"/>
      <c r="D34" s="60"/>
      <c r="E34" s="60"/>
    </row>
    <row r="35" spans="1:7" x14ac:dyDescent="0.25">
      <c r="A35" s="61" t="s">
        <v>64</v>
      </c>
      <c r="B35" s="60">
        <v>490</v>
      </c>
      <c r="C35" s="60">
        <v>1398</v>
      </c>
      <c r="D35" s="60"/>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220</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613</v>
      </c>
      <c r="C58" s="62">
        <f>SUM(C10:C57)</f>
        <v>2056</v>
      </c>
      <c r="D58" s="62">
        <f>SUM(D10:D57)</f>
        <v>0</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47" t="str">
        <f>'Rail Service (Item Nos. 1-6)'!A3</f>
        <v>Railroad: CPRS</v>
      </c>
      <c r="B3" s="149" t="str">
        <f>'Rail Service (Item Nos. 1-6)'!B3:B4</f>
        <v>Year: 2020</v>
      </c>
      <c r="C3" s="173" t="str">
        <f>'Rail Service (Item Nos. 1-6)'!C3:C4</f>
        <v>Reporting Week: 50</v>
      </c>
      <c r="D3" s="66" t="s">
        <v>0</v>
      </c>
      <c r="E3" s="4">
        <f>'Rail Service (Item Nos. 1-6)'!E3</f>
        <v>44171</v>
      </c>
      <c r="F3" s="16"/>
      <c r="G3" s="9"/>
      <c r="H3" s="38"/>
    </row>
    <row r="4" spans="1:8" ht="15.75" thickBot="1" x14ac:dyDescent="0.3">
      <c r="A4" s="148"/>
      <c r="B4" s="184"/>
      <c r="C4" s="185"/>
      <c r="D4" s="67" t="s">
        <v>1</v>
      </c>
      <c r="E4" s="6">
        <f>E3+6</f>
        <v>44177</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2.5</v>
      </c>
      <c r="C21" s="75">
        <v>2.2000000000000002</v>
      </c>
    </row>
    <row r="22" spans="1:5" x14ac:dyDescent="0.25">
      <c r="A22" s="74" t="s">
        <v>16</v>
      </c>
      <c r="B22" s="75">
        <v>2.4</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6"/>
  <sheetViews>
    <sheetView topLeftCell="A25" zoomScale="90" zoomScaleNormal="90" workbookViewId="0">
      <selection activeCell="E36" sqref="E36"/>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47" t="str">
        <f>'Rail Service (Item Nos. 1-6)'!A3</f>
        <v>Railroad: CPRS</v>
      </c>
      <c r="B3" s="149" t="str">
        <f>'Rail Service (Item Nos. 1-6)'!B3:B4</f>
        <v>Year: 2020</v>
      </c>
      <c r="C3" s="151" t="str">
        <f>'Rail Service (Item Nos. 1-6)'!C3:C4</f>
        <v>Reporting Week: 50</v>
      </c>
      <c r="D3" s="80" t="s">
        <v>0</v>
      </c>
      <c r="E3" s="4">
        <f>'Rail Service (Item Nos. 1-6)'!E3</f>
        <v>44171</v>
      </c>
      <c r="F3" s="16"/>
      <c r="G3" s="16"/>
      <c r="H3" s="9"/>
      <c r="I3" s="38"/>
    </row>
    <row r="4" spans="1:14" customFormat="1" ht="15.75" thickBot="1" x14ac:dyDescent="0.3">
      <c r="A4" s="148"/>
      <c r="B4" s="150"/>
      <c r="C4" s="152"/>
      <c r="D4" s="67" t="s">
        <v>1</v>
      </c>
      <c r="E4" s="6">
        <f>E3+6</f>
        <v>44177</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1262</v>
      </c>
      <c r="E9" s="134">
        <v>889</v>
      </c>
    </row>
    <row r="10" spans="1:14" x14ac:dyDescent="0.2">
      <c r="A10" s="88" t="s">
        <v>199</v>
      </c>
      <c r="B10" s="88" t="s">
        <v>20</v>
      </c>
      <c r="C10" s="88" t="s">
        <v>150</v>
      </c>
      <c r="D10" s="140" t="s">
        <v>207</v>
      </c>
      <c r="E10" s="130">
        <v>1203</v>
      </c>
    </row>
    <row r="11" spans="1:14" x14ac:dyDescent="0.2">
      <c r="A11" s="88" t="s">
        <v>199</v>
      </c>
      <c r="B11" s="88" t="s">
        <v>105</v>
      </c>
      <c r="C11" s="87" t="s">
        <v>110</v>
      </c>
      <c r="D11" s="140" t="s">
        <v>207</v>
      </c>
      <c r="E11" s="140" t="s">
        <v>207</v>
      </c>
    </row>
    <row r="12" spans="1:14" x14ac:dyDescent="0.2">
      <c r="A12" s="88" t="s">
        <v>199</v>
      </c>
      <c r="B12" s="88" t="s">
        <v>107</v>
      </c>
      <c r="C12" s="88" t="s">
        <v>151</v>
      </c>
      <c r="D12" s="130">
        <v>646</v>
      </c>
      <c r="E12" s="130">
        <v>9</v>
      </c>
    </row>
    <row r="13" spans="1:14" x14ac:dyDescent="0.2">
      <c r="A13" s="88" t="s">
        <v>199</v>
      </c>
      <c r="B13" s="88" t="s">
        <v>141</v>
      </c>
      <c r="C13" s="87" t="s">
        <v>152</v>
      </c>
      <c r="D13" s="130">
        <v>27</v>
      </c>
      <c r="E13" s="130">
        <v>20</v>
      </c>
    </row>
    <row r="14" spans="1:14" x14ac:dyDescent="0.2">
      <c r="A14" s="88" t="s">
        <v>199</v>
      </c>
      <c r="B14" s="88" t="s">
        <v>142</v>
      </c>
      <c r="C14" s="88" t="s">
        <v>153</v>
      </c>
      <c r="D14" s="130">
        <v>235</v>
      </c>
      <c r="E14" s="130">
        <v>98</v>
      </c>
    </row>
    <row r="15" spans="1:14" x14ac:dyDescent="0.2">
      <c r="A15" s="88" t="s">
        <v>199</v>
      </c>
      <c r="B15" s="88" t="s">
        <v>100</v>
      </c>
      <c r="C15" s="87" t="s">
        <v>154</v>
      </c>
      <c r="D15" s="130">
        <v>552</v>
      </c>
      <c r="E15" s="130">
        <v>85</v>
      </c>
    </row>
    <row r="16" spans="1:14" x14ac:dyDescent="0.2">
      <c r="A16" s="88" t="s">
        <v>199</v>
      </c>
      <c r="B16" s="88" t="s">
        <v>19</v>
      </c>
      <c r="C16" s="88" t="s">
        <v>155</v>
      </c>
      <c r="D16" s="130">
        <v>2331</v>
      </c>
      <c r="E16" s="130">
        <v>365</v>
      </c>
    </row>
    <row r="17" spans="1:17" x14ac:dyDescent="0.2">
      <c r="A17" s="88" t="s">
        <v>199</v>
      </c>
      <c r="B17" s="88" t="s">
        <v>106</v>
      </c>
      <c r="C17" s="87" t="s">
        <v>156</v>
      </c>
      <c r="D17" s="130">
        <v>217</v>
      </c>
      <c r="E17" s="130">
        <v>49</v>
      </c>
    </row>
    <row r="18" spans="1:17" x14ac:dyDescent="0.2">
      <c r="A18" s="88" t="s">
        <v>199</v>
      </c>
      <c r="B18" s="88" t="s">
        <v>103</v>
      </c>
      <c r="C18" s="88" t="s">
        <v>157</v>
      </c>
      <c r="D18" s="130">
        <v>19</v>
      </c>
      <c r="E18" s="130">
        <v>73</v>
      </c>
    </row>
    <row r="19" spans="1:17" x14ac:dyDescent="0.2">
      <c r="A19" s="88" t="s">
        <v>199</v>
      </c>
      <c r="B19" s="88" t="s">
        <v>104</v>
      </c>
      <c r="C19" s="87" t="s">
        <v>158</v>
      </c>
      <c r="D19" s="140" t="s">
        <v>207</v>
      </c>
      <c r="E19" s="130">
        <v>26</v>
      </c>
    </row>
    <row r="20" spans="1:17" x14ac:dyDescent="0.2">
      <c r="A20" s="88" t="s">
        <v>199</v>
      </c>
      <c r="B20" s="88" t="s">
        <v>143</v>
      </c>
      <c r="C20" s="88" t="s">
        <v>159</v>
      </c>
      <c r="D20" s="130">
        <v>169</v>
      </c>
      <c r="E20" s="130">
        <v>86</v>
      </c>
    </row>
    <row r="21" spans="1:17" x14ac:dyDescent="0.2">
      <c r="A21" s="88" t="s">
        <v>199</v>
      </c>
      <c r="B21" s="88" t="s">
        <v>144</v>
      </c>
      <c r="C21" s="87" t="s">
        <v>160</v>
      </c>
      <c r="D21" s="130">
        <v>14</v>
      </c>
      <c r="E21" s="130">
        <v>525</v>
      </c>
    </row>
    <row r="22" spans="1:17" x14ac:dyDescent="0.2">
      <c r="A22" s="88" t="s">
        <v>199</v>
      </c>
      <c r="B22" s="88" t="s">
        <v>145</v>
      </c>
      <c r="C22" s="88" t="s">
        <v>161</v>
      </c>
      <c r="D22" s="130">
        <v>3</v>
      </c>
      <c r="E22" s="130">
        <v>4</v>
      </c>
    </row>
    <row r="23" spans="1:17" x14ac:dyDescent="0.2">
      <c r="A23" s="88" t="s">
        <v>199</v>
      </c>
      <c r="B23" s="88" t="s">
        <v>146</v>
      </c>
      <c r="C23" s="87" t="s">
        <v>162</v>
      </c>
      <c r="D23" s="130">
        <v>325</v>
      </c>
      <c r="E23" s="130">
        <v>154</v>
      </c>
    </row>
    <row r="24" spans="1:17" x14ac:dyDescent="0.2">
      <c r="A24" s="88" t="s">
        <v>199</v>
      </c>
      <c r="B24" s="88" t="s">
        <v>102</v>
      </c>
      <c r="C24" s="88" t="s">
        <v>163</v>
      </c>
      <c r="D24" s="140">
        <v>1</v>
      </c>
      <c r="E24" s="130">
        <v>19</v>
      </c>
    </row>
    <row r="25" spans="1:17" x14ac:dyDescent="0.2">
      <c r="A25" s="88" t="s">
        <v>199</v>
      </c>
      <c r="B25" s="88" t="s">
        <v>147</v>
      </c>
      <c r="C25" s="87" t="s">
        <v>164</v>
      </c>
      <c r="D25" s="130">
        <v>12</v>
      </c>
      <c r="E25" s="130">
        <v>96</v>
      </c>
    </row>
    <row r="26" spans="1:17" x14ac:dyDescent="0.2">
      <c r="A26" s="88" t="s">
        <v>199</v>
      </c>
      <c r="B26" s="88" t="s">
        <v>108</v>
      </c>
      <c r="C26" s="88" t="s">
        <v>165</v>
      </c>
      <c r="D26" s="130">
        <v>101</v>
      </c>
      <c r="E26" s="130">
        <v>326</v>
      </c>
    </row>
    <row r="27" spans="1:17" x14ac:dyDescent="0.2">
      <c r="A27" s="88" t="s">
        <v>199</v>
      </c>
      <c r="B27" s="88" t="s">
        <v>148</v>
      </c>
      <c r="C27" s="87" t="s">
        <v>166</v>
      </c>
      <c r="D27" s="130">
        <v>94</v>
      </c>
      <c r="E27" s="140">
        <v>1</v>
      </c>
    </row>
    <row r="28" spans="1:17" x14ac:dyDescent="0.2">
      <c r="A28" s="88" t="s">
        <v>199</v>
      </c>
      <c r="B28" s="88" t="s">
        <v>33</v>
      </c>
      <c r="C28" s="88" t="s">
        <v>112</v>
      </c>
      <c r="D28" s="130">
        <v>131</v>
      </c>
      <c r="E28" s="130">
        <v>41</v>
      </c>
    </row>
    <row r="29" spans="1:17" x14ac:dyDescent="0.2">
      <c r="A29" s="88" t="s">
        <v>199</v>
      </c>
      <c r="B29" s="88" t="s">
        <v>109</v>
      </c>
      <c r="C29" s="88" t="s">
        <v>167</v>
      </c>
      <c r="D29" s="130">
        <v>3356</v>
      </c>
      <c r="E29" s="130">
        <v>149</v>
      </c>
    </row>
    <row r="30" spans="1:17" ht="15" x14ac:dyDescent="0.2">
      <c r="A30" s="88" t="s">
        <v>199</v>
      </c>
      <c r="B30" s="88" t="s">
        <v>111</v>
      </c>
      <c r="C30" s="88" t="s">
        <v>168</v>
      </c>
      <c r="D30" s="140" t="s">
        <v>207</v>
      </c>
      <c r="E30" s="140" t="s">
        <v>207</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121</v>
      </c>
      <c r="E35" s="87">
        <v>94</v>
      </c>
    </row>
    <row r="36" spans="1:5" x14ac:dyDescent="0.2">
      <c r="D36" s="81" t="s">
        <v>206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5" zoomScale="90" zoomScaleNormal="90" workbookViewId="0">
      <selection activeCell="B20" sqref="B20"/>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202" t="s">
        <v>186</v>
      </c>
      <c r="B3" s="204" t="s">
        <v>187</v>
      </c>
      <c r="C3" s="206" t="str">
        <f>'Rail Service (Item Nos. 1-6)'!C3:C4</f>
        <v>Reporting Week: 50</v>
      </c>
      <c r="D3" s="96" t="s">
        <v>0</v>
      </c>
      <c r="E3" s="135">
        <f>'Rail Service (Item Nos. 1-6)'!E3</f>
        <v>44171</v>
      </c>
      <c r="F3" s="198"/>
      <c r="G3" s="198"/>
      <c r="H3" s="192"/>
      <c r="I3" s="192"/>
      <c r="J3" s="97"/>
      <c r="K3" s="98"/>
      <c r="L3" s="99"/>
    </row>
    <row r="4" spans="1:12" ht="15.75" thickBot="1" x14ac:dyDescent="0.3">
      <c r="A4" s="203"/>
      <c r="B4" s="205"/>
      <c r="C4" s="207"/>
      <c r="D4" s="100" t="s">
        <v>1</v>
      </c>
      <c r="E4" s="136">
        <f>E3+6</f>
        <v>44177</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1113</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23</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58</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1</v>
      </c>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2020-12-01T19:06:29Z</cp:lastPrinted>
  <dcterms:created xsi:type="dcterms:W3CDTF">2016-12-06T20:27:51Z</dcterms:created>
  <dcterms:modified xsi:type="dcterms:W3CDTF">2020-12-15T20:12:58Z</dcterms:modified>
</cp:coreProperties>
</file>