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firstSheet="1"/>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D58" i="2" l="1"/>
  <c r="D59" i="2"/>
  <c r="D51" i="2" l="1"/>
  <c r="B38" i="2" l="1"/>
  <c r="D55" i="2" l="1"/>
  <c r="C57" i="3" l="1"/>
  <c r="D57" i="3"/>
  <c r="B57" i="3"/>
  <c r="E3" i="7" l="1"/>
  <c r="E3" i="6"/>
  <c r="E3" i="5"/>
  <c r="E3"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<sst xmlns="http://schemas.openxmlformats.org/spreadsheetml/2006/main" count="338" uniqueCount="208">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</sst>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73" zoomScaleNormal="60" workbookViewId="0">
      <selection activeCell="E4" sqref="E4"/>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1" t="s">
        <v>183</v>
      </c>
      <c r="B1" s="142"/>
      <c r="C1" s="142"/>
      <c r="D1" s="142"/>
      <c r="E1" s="143"/>
    </row>
    <row r="2" spans="1:5" ht="14.25" customHeight="1" thickBot="1" x14ac:dyDescent="0.4">
      <c r="A2" s="1"/>
      <c r="B2" s="2"/>
      <c r="C2" s="2"/>
      <c r="D2" s="115" t="s">
        <v>184</v>
      </c>
      <c r="E2" s="114" t="s">
        <v>205</v>
      </c>
    </row>
    <row r="3" spans="1:5" ht="15" customHeight="1" x14ac:dyDescent="0.35">
      <c r="A3" s="144" t="s">
        <v>185</v>
      </c>
      <c r="B3" s="146" t="s">
        <v>206</v>
      </c>
      <c r="C3" s="148" t="str">
        <f>"Reporting Week: "&amp;WEEKNUM(E4,1)-1</f>
        <v>Reporting Week: 6</v>
      </c>
      <c r="D3" s="3" t="s">
        <v>0</v>
      </c>
      <c r="E3" s="4">
        <v>44233</v>
      </c>
    </row>
    <row r="4" spans="1:5" ht="15" thickBot="1" x14ac:dyDescent="0.4">
      <c r="A4" s="145"/>
      <c r="B4" s="147"/>
      <c r="C4" s="149"/>
      <c r="D4" s="5" t="s">
        <v>1</v>
      </c>
      <c r="E4" s="6">
        <f>E3+6</f>
        <v>44239</v>
      </c>
    </row>
    <row r="5" spans="1:5" ht="51" customHeight="1" thickBot="1" x14ac:dyDescent="0.4">
      <c r="A5" s="150" t="s">
        <v>133</v>
      </c>
      <c r="B5" s="151"/>
      <c r="C5" s="7"/>
      <c r="D5" s="8"/>
      <c r="E5" s="9"/>
    </row>
    <row r="6" spans="1:5" ht="15.75" customHeight="1" x14ac:dyDescent="0.35">
      <c r="A6" s="10" t="s">
        <v>2</v>
      </c>
      <c r="B6" s="11">
        <v>31.64</v>
      </c>
      <c r="C6" s="12"/>
      <c r="D6" s="12"/>
      <c r="E6" s="9"/>
    </row>
    <row r="7" spans="1:5" x14ac:dyDescent="0.35">
      <c r="A7" s="13" t="s">
        <v>3</v>
      </c>
      <c r="B7" s="14">
        <v>24.64</v>
      </c>
      <c r="C7" s="12"/>
      <c r="D7" s="12"/>
      <c r="E7" s="9"/>
    </row>
    <row r="8" spans="1:5" x14ac:dyDescent="0.35">
      <c r="A8" s="13" t="s">
        <v>4</v>
      </c>
      <c r="B8" s="14">
        <v>25.09</v>
      </c>
      <c r="C8" s="12"/>
      <c r="D8" s="12"/>
      <c r="E8" s="9"/>
    </row>
    <row r="9" spans="1:5" x14ac:dyDescent="0.35">
      <c r="A9" s="13" t="s">
        <v>5</v>
      </c>
      <c r="B9" s="14">
        <v>29.01</v>
      </c>
      <c r="C9" s="12"/>
      <c r="D9" s="12"/>
      <c r="E9" s="9"/>
    </row>
    <row r="10" spans="1:5" x14ac:dyDescent="0.35">
      <c r="A10" s="13" t="s">
        <v>6</v>
      </c>
      <c r="B10" s="14">
        <v>24.3</v>
      </c>
      <c r="C10" s="12"/>
      <c r="D10" s="12"/>
      <c r="E10" s="9"/>
    </row>
    <row r="11" spans="1:5" x14ac:dyDescent="0.35">
      <c r="A11" s="13" t="s">
        <v>7</v>
      </c>
      <c r="B11" s="14">
        <v>27.66</v>
      </c>
      <c r="C11" s="12"/>
      <c r="D11" s="12"/>
      <c r="E11" s="9"/>
    </row>
    <row r="12" spans="1:5" x14ac:dyDescent="0.35">
      <c r="A12" s="13" t="s">
        <v>8</v>
      </c>
      <c r="B12" s="14">
        <v>24.4</v>
      </c>
      <c r="C12" s="12"/>
      <c r="D12" s="12"/>
      <c r="E12" s="9"/>
    </row>
    <row r="13" spans="1:5" x14ac:dyDescent="0.35">
      <c r="A13" s="13" t="s">
        <v>9</v>
      </c>
      <c r="B13" s="14">
        <v>25.46</v>
      </c>
      <c r="C13" s="12"/>
      <c r="D13" s="12"/>
      <c r="E13" s="9"/>
    </row>
    <row r="14" spans="1:5" ht="30" customHeight="1" thickBot="1" x14ac:dyDescent="0.4">
      <c r="A14" s="9"/>
      <c r="B14" s="15"/>
      <c r="C14" s="9"/>
      <c r="D14" s="9"/>
      <c r="E14" s="9"/>
    </row>
    <row r="15" spans="1:5" ht="78" customHeight="1" thickBot="1" x14ac:dyDescent="0.4">
      <c r="A15" s="158" t="s">
        <v>174</v>
      </c>
      <c r="B15" s="159"/>
      <c r="C15" s="18"/>
      <c r="D15" s="19"/>
    </row>
    <row r="16" spans="1:5" ht="30" customHeight="1" thickBot="1" x14ac:dyDescent="0.4">
      <c r="A16" s="119" t="s">
        <v>180</v>
      </c>
      <c r="B16" s="120" t="s">
        <v>181</v>
      </c>
      <c r="C16" s="18"/>
      <c r="D16" s="19"/>
    </row>
    <row r="17" spans="1:10" x14ac:dyDescent="0.35">
      <c r="A17" s="118" t="s">
        <v>186</v>
      </c>
      <c r="B17" s="135">
        <v>26.8049761904762</v>
      </c>
      <c r="C17" s="21"/>
      <c r="D17" s="21"/>
    </row>
    <row r="18" spans="1:10" x14ac:dyDescent="0.35">
      <c r="A18" s="22" t="s">
        <v>187</v>
      </c>
      <c r="B18" s="135">
        <v>16.765822903813401</v>
      </c>
      <c r="C18" s="21"/>
      <c r="D18" s="21"/>
    </row>
    <row r="19" spans="1:10" x14ac:dyDescent="0.35">
      <c r="A19" s="22" t="s">
        <v>188</v>
      </c>
      <c r="B19" s="135">
        <v>13.803231083844601</v>
      </c>
      <c r="C19" s="21"/>
      <c r="D19" s="21"/>
    </row>
    <row r="20" spans="1:10" x14ac:dyDescent="0.35">
      <c r="A20" s="22" t="s">
        <v>189</v>
      </c>
      <c r="B20" s="135">
        <v>20.750653673163399</v>
      </c>
      <c r="C20" s="21"/>
      <c r="D20" s="21"/>
    </row>
    <row r="21" spans="1:10" x14ac:dyDescent="0.35">
      <c r="A21" s="22" t="s">
        <v>190</v>
      </c>
      <c r="B21" s="135">
        <v>32.118672833935001</v>
      </c>
      <c r="C21" s="21"/>
      <c r="D21" s="21"/>
    </row>
    <row r="22" spans="1:10" x14ac:dyDescent="0.35">
      <c r="A22" s="22" t="s">
        <v>191</v>
      </c>
      <c r="B22" s="135">
        <v>12.9760187713311</v>
      </c>
      <c r="C22" s="21"/>
      <c r="D22" s="21"/>
    </row>
    <row r="23" spans="1:10" x14ac:dyDescent="0.35">
      <c r="A23" s="22" t="s">
        <v>192</v>
      </c>
      <c r="B23" s="135">
        <v>17.3655505050505</v>
      </c>
      <c r="C23" s="21"/>
      <c r="D23" s="21"/>
    </row>
    <row r="24" spans="1:10" x14ac:dyDescent="0.35">
      <c r="A24" s="22" t="s">
        <v>193</v>
      </c>
      <c r="B24" s="135">
        <v>19.6076197196621</v>
      </c>
      <c r="C24" s="21"/>
      <c r="D24" s="21"/>
      <c r="I24" s="23"/>
      <c r="J24" s="23"/>
    </row>
    <row r="25" spans="1:10" x14ac:dyDescent="0.35">
      <c r="A25" s="22" t="s">
        <v>194</v>
      </c>
      <c r="B25" s="135">
        <v>18.164523275862098</v>
      </c>
      <c r="C25" s="21"/>
      <c r="D25" s="21"/>
      <c r="I25" s="20"/>
      <c r="J25" s="20"/>
    </row>
    <row r="26" spans="1:10" x14ac:dyDescent="0.35">
      <c r="A26" s="22" t="s">
        <v>195</v>
      </c>
      <c r="B26" s="135">
        <v>19.295833034276502</v>
      </c>
      <c r="C26" s="21"/>
      <c r="D26" s="21"/>
    </row>
    <row r="27" spans="1:10" x14ac:dyDescent="0.35">
      <c r="A27" s="22" t="s">
        <v>9</v>
      </c>
      <c r="B27" s="135">
        <v>17.6551237405107</v>
      </c>
      <c r="C27" s="21"/>
      <c r="D27" s="21"/>
    </row>
    <row r="28" spans="1:10" ht="30" customHeight="1" thickBot="1" x14ac:dyDescent="0.4">
      <c r="A28" s="47"/>
      <c r="B28" s="112"/>
    </row>
    <row r="29" spans="1:10" ht="45" customHeight="1" thickBot="1" x14ac:dyDescent="0.4">
      <c r="A29" s="150" t="s">
        <v>134</v>
      </c>
      <c r="B29" s="153"/>
      <c r="C29" s="7"/>
      <c r="D29" s="8"/>
    </row>
    <row r="30" spans="1:10" x14ac:dyDescent="0.35">
      <c r="A30" s="24" t="s">
        <v>10</v>
      </c>
      <c r="B30" s="111">
        <v>1095</v>
      </c>
      <c r="C30" s="25"/>
      <c r="D30" s="25"/>
    </row>
    <row r="31" spans="1:10" x14ac:dyDescent="0.35">
      <c r="A31" s="26" t="s">
        <v>11</v>
      </c>
      <c r="B31" s="27">
        <v>13178</v>
      </c>
      <c r="C31" s="25"/>
      <c r="D31" s="25"/>
    </row>
    <row r="32" spans="1:10" x14ac:dyDescent="0.35">
      <c r="A32" s="26" t="s">
        <v>12</v>
      </c>
      <c r="B32" s="27">
        <v>1611</v>
      </c>
      <c r="C32" s="25"/>
      <c r="D32" s="25"/>
    </row>
    <row r="33" spans="1:5" x14ac:dyDescent="0.35">
      <c r="A33" s="26" t="s">
        <v>2</v>
      </c>
      <c r="B33" s="27">
        <v>692</v>
      </c>
      <c r="C33" s="25"/>
      <c r="D33" s="25"/>
    </row>
    <row r="34" spans="1:5" x14ac:dyDescent="0.35">
      <c r="A34" s="26" t="s">
        <v>13</v>
      </c>
      <c r="B34" s="27">
        <v>344</v>
      </c>
      <c r="C34" s="25"/>
      <c r="D34" s="25"/>
    </row>
    <row r="35" spans="1:5" x14ac:dyDescent="0.35">
      <c r="A35" s="26" t="s">
        <v>14</v>
      </c>
      <c r="B35" s="27">
        <v>296</v>
      </c>
      <c r="C35" s="25"/>
      <c r="D35" s="25"/>
    </row>
    <row r="36" spans="1:5" x14ac:dyDescent="0.35">
      <c r="A36" s="26" t="s">
        <v>15</v>
      </c>
      <c r="B36" s="27">
        <v>6424</v>
      </c>
      <c r="C36" s="25"/>
      <c r="D36" s="25"/>
    </row>
    <row r="37" spans="1:5" x14ac:dyDescent="0.35">
      <c r="A37" s="26" t="s">
        <v>16</v>
      </c>
      <c r="B37" s="27">
        <v>938</v>
      </c>
      <c r="C37" s="25"/>
      <c r="D37" s="25"/>
    </row>
    <row r="38" spans="1:5" x14ac:dyDescent="0.35">
      <c r="A38" s="26" t="s">
        <v>17</v>
      </c>
      <c r="B38" s="27">
        <f>SUM(B30:B37)</f>
        <v>24578</v>
      </c>
      <c r="C38" s="25"/>
      <c r="D38" s="25"/>
    </row>
    <row r="39" spans="1:5" ht="30" customHeight="1" thickBot="1" x14ac:dyDescent="0.4"/>
    <row r="40" spans="1:5" ht="44.25" customHeight="1" thickBot="1" x14ac:dyDescent="0.4">
      <c r="A40" s="150" t="s">
        <v>18</v>
      </c>
      <c r="B40" s="153"/>
      <c r="C40" s="16"/>
      <c r="D40" s="17"/>
    </row>
    <row r="41" spans="1:5" x14ac:dyDescent="0.35">
      <c r="A41" s="24" t="s">
        <v>3</v>
      </c>
      <c r="B41" s="28">
        <v>53.2</v>
      </c>
      <c r="C41" s="21"/>
      <c r="D41" s="21"/>
    </row>
    <row r="42" spans="1:5" x14ac:dyDescent="0.35">
      <c r="A42" s="26" t="s">
        <v>4</v>
      </c>
      <c r="B42" s="134" t="s">
        <v>207</v>
      </c>
      <c r="C42" s="21"/>
      <c r="D42" s="21"/>
    </row>
    <row r="43" spans="1:5" x14ac:dyDescent="0.35">
      <c r="A43" s="26" t="s">
        <v>5</v>
      </c>
      <c r="B43" s="134" t="s">
        <v>207</v>
      </c>
      <c r="C43" s="21"/>
      <c r="D43" s="21"/>
    </row>
    <row r="44" spans="1:5" x14ac:dyDescent="0.35">
      <c r="A44" s="26" t="s">
        <v>171</v>
      </c>
      <c r="B44" s="134" t="s">
        <v>207</v>
      </c>
      <c r="C44" s="21"/>
      <c r="D44" s="21"/>
    </row>
    <row r="45" spans="1:5" x14ac:dyDescent="0.35">
      <c r="A45" s="26" t="s">
        <v>7</v>
      </c>
      <c r="B45" s="28">
        <v>51.7</v>
      </c>
      <c r="C45" s="21"/>
      <c r="D45" s="21"/>
    </row>
    <row r="46" spans="1:5" x14ac:dyDescent="0.35">
      <c r="A46" s="26" t="s">
        <v>24</v>
      </c>
      <c r="B46" s="28">
        <v>10.1</v>
      </c>
      <c r="C46" s="21"/>
      <c r="D46" s="21"/>
    </row>
    <row r="47" spans="1:5" ht="30.75" customHeight="1" thickBot="1" x14ac:dyDescent="0.4"/>
    <row r="48" spans="1:5" ht="57" customHeight="1" thickBot="1" x14ac:dyDescent="0.4">
      <c r="A48" s="163" t="s">
        <v>135</v>
      </c>
      <c r="B48" s="164"/>
      <c r="C48" s="164"/>
      <c r="D48" s="164"/>
      <c r="E48" s="165"/>
    </row>
    <row r="49" spans="1:5" ht="15" thickBot="1" x14ac:dyDescent="0.4">
      <c r="A49" s="156" t="s">
        <v>25</v>
      </c>
      <c r="B49" s="160" t="s">
        <v>26</v>
      </c>
      <c r="C49" s="161"/>
      <c r="D49" s="162"/>
      <c r="E49" s="154" t="s">
        <v>17</v>
      </c>
    </row>
    <row r="50" spans="1:5" ht="15" thickBot="1" x14ac:dyDescent="0.4">
      <c r="A50" s="157"/>
      <c r="B50" s="29" t="s">
        <v>27</v>
      </c>
      <c r="C50" s="29" t="s">
        <v>28</v>
      </c>
      <c r="D50" s="140" t="s">
        <v>16</v>
      </c>
      <c r="E50" s="155"/>
    </row>
    <row r="51" spans="1:5" x14ac:dyDescent="0.35">
      <c r="A51" s="10" t="s">
        <v>2</v>
      </c>
      <c r="B51" s="30">
        <v>0</v>
      </c>
      <c r="C51" s="30">
        <v>0</v>
      </c>
      <c r="D51" s="30">
        <f t="shared" ref="D51:D59" si="0">E51-B51-C51</f>
        <v>0</v>
      </c>
      <c r="E51" s="31">
        <v>0</v>
      </c>
    </row>
    <row r="52" spans="1:5" x14ac:dyDescent="0.35">
      <c r="A52" s="13" t="s">
        <v>3</v>
      </c>
      <c r="B52" s="32">
        <v>0</v>
      </c>
      <c r="C52" s="32">
        <v>0</v>
      </c>
      <c r="D52" s="30">
        <f t="shared" si="0"/>
        <v>2</v>
      </c>
      <c r="E52" s="31">
        <v>2</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2</v>
      </c>
      <c r="E55" s="31">
        <v>2</v>
      </c>
    </row>
    <row r="56" spans="1:5" x14ac:dyDescent="0.35">
      <c r="A56" s="13" t="s">
        <v>7</v>
      </c>
      <c r="B56" s="32">
        <v>0</v>
      </c>
      <c r="C56" s="32">
        <v>0</v>
      </c>
      <c r="D56" s="30">
        <f t="shared" si="0"/>
        <v>0</v>
      </c>
      <c r="E56" s="31">
        <v>0</v>
      </c>
    </row>
    <row r="57" spans="1:5" x14ac:dyDescent="0.35">
      <c r="A57" s="13" t="s">
        <v>29</v>
      </c>
      <c r="B57" s="32">
        <v>0</v>
      </c>
      <c r="C57" s="32">
        <v>0</v>
      </c>
      <c r="D57" s="30">
        <f t="shared" si="0"/>
        <v>1</v>
      </c>
      <c r="E57" s="31">
        <v>1</v>
      </c>
    </row>
    <row r="58" spans="1:5" x14ac:dyDescent="0.35">
      <c r="A58" s="13" t="s">
        <v>8</v>
      </c>
      <c r="B58" s="32">
        <v>1</v>
      </c>
      <c r="C58" s="32">
        <v>0</v>
      </c>
      <c r="D58" s="30">
        <f t="shared" si="0"/>
        <v>2</v>
      </c>
      <c r="E58" s="31">
        <v>3</v>
      </c>
    </row>
    <row r="59" spans="1:5" x14ac:dyDescent="0.35">
      <c r="A59" s="13" t="s">
        <v>17</v>
      </c>
      <c r="B59" s="33">
        <v>1</v>
      </c>
      <c r="C59" s="33">
        <v>0</v>
      </c>
      <c r="D59" s="30">
        <f t="shared" si="0"/>
        <v>7</v>
      </c>
      <c r="E59" s="33">
        <v>8</v>
      </c>
    </row>
    <row r="60" spans="1:5" ht="30" customHeight="1" thickBot="1" x14ac:dyDescent="0.4">
      <c r="C60" s="16"/>
    </row>
    <row r="61" spans="1:5" ht="36" customHeight="1" thickBot="1" x14ac:dyDescent="0.4">
      <c r="A61" s="150" t="s">
        <v>136</v>
      </c>
      <c r="B61" s="152"/>
      <c r="C61" s="153"/>
    </row>
    <row r="62" spans="1:5" x14ac:dyDescent="0.35">
      <c r="A62" s="123"/>
      <c r="B62" s="124" t="s">
        <v>30</v>
      </c>
      <c r="C62" s="125" t="s">
        <v>31</v>
      </c>
    </row>
    <row r="63" spans="1:5" x14ac:dyDescent="0.35">
      <c r="A63" s="26" t="s">
        <v>2</v>
      </c>
      <c r="B63" s="132">
        <v>39</v>
      </c>
      <c r="C63" s="132">
        <v>6</v>
      </c>
    </row>
    <row r="64" spans="1:5" x14ac:dyDescent="0.35">
      <c r="A64" s="26" t="s">
        <v>19</v>
      </c>
      <c r="B64" s="132">
        <v>115</v>
      </c>
      <c r="C64" s="132">
        <v>42</v>
      </c>
    </row>
    <row r="65" spans="1:3" x14ac:dyDescent="0.35">
      <c r="A65" s="26" t="s">
        <v>20</v>
      </c>
      <c r="B65" s="133">
        <v>1</v>
      </c>
      <c r="C65" s="133" t="s">
        <v>207</v>
      </c>
    </row>
    <row r="66" spans="1:3" x14ac:dyDescent="0.35">
      <c r="A66" s="26" t="s">
        <v>22</v>
      </c>
      <c r="B66" s="133" t="s">
        <v>207</v>
      </c>
      <c r="C66" s="133">
        <v>2</v>
      </c>
    </row>
    <row r="67" spans="1:3" x14ac:dyDescent="0.35">
      <c r="A67" s="26" t="s">
        <v>21</v>
      </c>
      <c r="B67" s="132">
        <v>7</v>
      </c>
      <c r="C67" s="133" t="s">
        <v>207</v>
      </c>
    </row>
    <row r="68" spans="1:3" x14ac:dyDescent="0.35">
      <c r="A68" s="26" t="s">
        <v>23</v>
      </c>
      <c r="B68" s="132">
        <v>47</v>
      </c>
      <c r="C68" s="132">
        <v>10</v>
      </c>
    </row>
    <row r="69" spans="1:3" x14ac:dyDescent="0.35">
      <c r="A69" s="26" t="s">
        <v>32</v>
      </c>
      <c r="B69" s="132">
        <v>47</v>
      </c>
      <c r="C69" s="132">
        <v>25</v>
      </c>
    </row>
    <row r="70" spans="1:3" ht="60.75" customHeight="1" x14ac:dyDescent="0.35">
      <c r="A70" s="13" t="s">
        <v>182</v>
      </c>
      <c r="B70" s="132">
        <v>12</v>
      </c>
      <c r="C70" s="133">
        <v>8</v>
      </c>
    </row>
    <row r="71" spans="1:3" x14ac:dyDescent="0.35">
      <c r="A71" s="26" t="s">
        <v>33</v>
      </c>
      <c r="B71" s="132">
        <v>370</v>
      </c>
      <c r="C71" s="132">
        <f>158+491</f>
        <v>649</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abSelected="1" topLeftCell="A41" zoomScale="70" zoomScaleNormal="70" workbookViewId="0">
      <selection activeCell="E4" sqref="E4"/>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44" t="str">
        <f>'Rail Service (Item Nos. 1-6)'!A3</f>
        <v>Railroad: CPRS</v>
      </c>
      <c r="B3" s="170" t="str">
        <f>'Rail Service (Item Nos. 1-6)'!B3:B4</f>
        <v>Year: 2022</v>
      </c>
      <c r="C3" s="170" t="str">
        <f>'Rail Service (Item Nos. 1-6)'!C3:C4</f>
        <v>Reporting Week: 6</v>
      </c>
      <c r="D3" s="35" t="s">
        <v>0</v>
      </c>
      <c r="E3" s="4">
        <f>'Rail Service (Item Nos. 1-6)'!E3</f>
        <v>44233</v>
      </c>
      <c r="F3" s="16"/>
      <c r="G3" s="18"/>
      <c r="H3" s="18"/>
      <c r="I3" s="16"/>
      <c r="J3" s="9"/>
      <c r="K3" s="36"/>
    </row>
    <row r="4" spans="1:11" ht="15" thickBot="1" x14ac:dyDescent="0.4">
      <c r="A4" s="145"/>
      <c r="B4" s="171"/>
      <c r="C4" s="171"/>
      <c r="D4" s="37" t="s">
        <v>1</v>
      </c>
      <c r="E4" s="6">
        <f>E3+6</f>
        <v>44239</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2</v>
      </c>
      <c r="C18" s="39">
        <v>0</v>
      </c>
      <c r="D18" s="39">
        <v>2</v>
      </c>
    </row>
    <row r="19" spans="1:4" x14ac:dyDescent="0.35">
      <c r="A19" s="41" t="s">
        <v>49</v>
      </c>
      <c r="B19" s="39">
        <v>3</v>
      </c>
      <c r="C19" s="39">
        <v>0</v>
      </c>
      <c r="D19" s="39">
        <v>3</v>
      </c>
    </row>
    <row r="20" spans="1:4" x14ac:dyDescent="0.35">
      <c r="A20" s="41" t="s">
        <v>50</v>
      </c>
      <c r="B20" s="39">
        <v>2</v>
      </c>
      <c r="C20" s="39">
        <v>0</v>
      </c>
      <c r="D20" s="39">
        <v>2</v>
      </c>
    </row>
    <row r="21" spans="1:4" x14ac:dyDescent="0.35">
      <c r="A21" s="41" t="s">
        <v>51</v>
      </c>
      <c r="B21" s="39">
        <v>0</v>
      </c>
      <c r="C21" s="39">
        <v>0</v>
      </c>
      <c r="D21" s="39">
        <v>0</v>
      </c>
    </row>
    <row r="22" spans="1:4" x14ac:dyDescent="0.35">
      <c r="A22" s="41" t="s">
        <v>52</v>
      </c>
      <c r="B22" s="39">
        <v>20</v>
      </c>
      <c r="C22" s="39">
        <v>0</v>
      </c>
      <c r="D22" s="39">
        <v>20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2</v>
      </c>
      <c r="C28" s="39">
        <v>0</v>
      </c>
      <c r="D28" s="39">
        <v>2</v>
      </c>
    </row>
    <row r="29" spans="1:4" x14ac:dyDescent="0.35">
      <c r="A29" s="41" t="s">
        <v>59</v>
      </c>
      <c r="B29" s="39">
        <v>1608</v>
      </c>
      <c r="C29" s="39">
        <v>954</v>
      </c>
      <c r="D29" s="39">
        <v>654</v>
      </c>
    </row>
    <row r="30" spans="1:4" x14ac:dyDescent="0.35">
      <c r="A30" s="41" t="s">
        <v>60</v>
      </c>
      <c r="B30" s="39">
        <v>0</v>
      </c>
      <c r="C30" s="39">
        <v>0</v>
      </c>
      <c r="D30" s="39">
        <v>0</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1565</v>
      </c>
      <c r="C34" s="39">
        <v>1294</v>
      </c>
      <c r="D34" s="39">
        <v>271</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113</v>
      </c>
      <c r="C47" s="39">
        <v>113</v>
      </c>
      <c r="D47" s="39">
        <v>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2</v>
      </c>
      <c r="C52" s="39">
        <v>0</v>
      </c>
      <c r="D52" s="39">
        <v>2</v>
      </c>
    </row>
    <row r="53" spans="1:19" x14ac:dyDescent="0.35">
      <c r="A53" s="41" t="s">
        <v>83</v>
      </c>
      <c r="B53" s="39">
        <v>0</v>
      </c>
      <c r="C53" s="39">
        <v>0</v>
      </c>
      <c r="D53" s="39">
        <v>0</v>
      </c>
    </row>
    <row r="54" spans="1:19" x14ac:dyDescent="0.35">
      <c r="A54" s="41" t="s">
        <v>84</v>
      </c>
      <c r="B54" s="39">
        <v>135</v>
      </c>
      <c r="C54" s="39">
        <v>110</v>
      </c>
      <c r="D54" s="39">
        <v>25</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3452</v>
      </c>
      <c r="C57" s="39">
        <f>SUM(C9:C56)</f>
        <v>2471</v>
      </c>
      <c r="D57" s="39">
        <f>SUM(D9:D56)</f>
        <v>981</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abSelected="1" topLeftCell="A17" zoomScale="70" zoomScaleNormal="70" workbookViewId="0">
      <selection activeCell="E4" sqref="E4"/>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44" t="str">
        <f>'Rail Service (Item Nos. 1-6)'!A3</f>
        <v>Railroad: CPRS</v>
      </c>
      <c r="B3" s="146" t="str">
        <f>'Rail Service (Item Nos. 1-6)'!B3:B4</f>
        <v>Year: 2022</v>
      </c>
      <c r="C3" s="148" t="str">
        <f>'Rail Service (Item Nos. 1-6)'!C3:C4</f>
        <v>Reporting Week: 6</v>
      </c>
      <c r="D3" s="4">
        <f>'Rail Service (Item Nos. 1-6)'!E3</f>
        <v>44233</v>
      </c>
      <c r="F3" s="18"/>
      <c r="G3" s="18"/>
      <c r="H3" s="16"/>
      <c r="I3" s="9"/>
      <c r="J3" s="36"/>
    </row>
    <row r="4" spans="1:10" ht="15" thickBot="1" x14ac:dyDescent="0.4">
      <c r="A4" s="145"/>
      <c r="B4" s="147"/>
      <c r="C4" s="149"/>
      <c r="D4" s="6">
        <f>'Rail Service (Item Nos. 1-6)'!E4</f>
        <v>44239</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61" t="s">
        <v>172</v>
      </c>
      <c r="E8" s="16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v>47</v>
      </c>
      <c r="C19" s="58">
        <v>110</v>
      </c>
      <c r="D19" s="58">
        <v>27</v>
      </c>
      <c r="E19" s="58"/>
    </row>
    <row r="20" spans="1:5" x14ac:dyDescent="0.35">
      <c r="A20" s="59" t="s">
        <v>49</v>
      </c>
      <c r="B20" s="58"/>
      <c r="C20" s="58"/>
      <c r="D20" s="58"/>
      <c r="E20" s="58"/>
    </row>
    <row r="21" spans="1:5" x14ac:dyDescent="0.35">
      <c r="A21" s="59" t="s">
        <v>50</v>
      </c>
      <c r="B21" s="58"/>
      <c r="C21" s="58">
        <v>110</v>
      </c>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176</v>
      </c>
      <c r="C30" s="58">
        <v>1339</v>
      </c>
      <c r="D30" s="58">
        <v>176</v>
      </c>
      <c r="E30" s="58">
        <v>720</v>
      </c>
    </row>
    <row r="31" spans="1:5" x14ac:dyDescent="0.35">
      <c r="A31" s="59" t="s">
        <v>60</v>
      </c>
      <c r="B31" s="58"/>
      <c r="C31" s="58">
        <v>25</v>
      </c>
      <c r="D31" s="58"/>
      <c r="E31" s="58"/>
    </row>
    <row r="32" spans="1:5" x14ac:dyDescent="0.35">
      <c r="A32" s="59" t="s">
        <v>61</v>
      </c>
      <c r="B32" s="58"/>
      <c r="C32" s="58"/>
      <c r="D32" s="58"/>
      <c r="E32" s="58"/>
    </row>
    <row r="33" spans="1:7" x14ac:dyDescent="0.35">
      <c r="A33" s="59" t="s">
        <v>62</v>
      </c>
      <c r="B33" s="58"/>
      <c r="C33" s="58"/>
      <c r="D33" s="58"/>
      <c r="E33" s="58">
        <v>110</v>
      </c>
    </row>
    <row r="34" spans="1:7" x14ac:dyDescent="0.35">
      <c r="A34" s="59" t="s">
        <v>63</v>
      </c>
      <c r="B34" s="58"/>
      <c r="C34" s="58"/>
      <c r="D34" s="58"/>
      <c r="E34" s="58"/>
    </row>
    <row r="35" spans="1:7" x14ac:dyDescent="0.35">
      <c r="A35" s="59" t="s">
        <v>64</v>
      </c>
      <c r="B35" s="58">
        <v>373</v>
      </c>
      <c r="C35" s="58">
        <v>1041</v>
      </c>
      <c r="D35" s="58">
        <v>473</v>
      </c>
      <c r="E35" s="58">
        <v>889</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v>50</v>
      </c>
      <c r="C55" s="58">
        <v>110</v>
      </c>
      <c r="D55" s="58">
        <v>50</v>
      </c>
      <c r="E55" s="58">
        <v>90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646</v>
      </c>
      <c r="C58" s="60">
        <f>SUM(C10:C57)</f>
        <v>2735</v>
      </c>
      <c r="D58" s="60">
        <f>SUM(D10:D57)</f>
        <v>726</v>
      </c>
      <c r="E58" s="60">
        <f>SUM(E10:E57)</f>
        <v>1809</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abSelected="1" topLeftCell="A16" zoomScale="70" zoomScaleNormal="70" workbookViewId="0">
      <selection activeCell="E4" sqref="E4"/>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44" t="str">
        <f>'Rail Service (Item Nos. 1-6)'!A3</f>
        <v>Railroad: CPRS</v>
      </c>
      <c r="B3" s="146" t="str">
        <f>'Rail Service (Item Nos. 1-6)'!B3:B4</f>
        <v>Year: 2022</v>
      </c>
      <c r="C3" s="170" t="str">
        <f>'Rail Service (Item Nos. 1-6)'!C3:C4</f>
        <v>Reporting Week: 6</v>
      </c>
      <c r="D3" s="64" t="s">
        <v>0</v>
      </c>
      <c r="E3" s="4">
        <f>'Rail Service (Item Nos. 1-6)'!E3</f>
        <v>44233</v>
      </c>
      <c r="F3" s="16"/>
      <c r="G3" s="9"/>
      <c r="H3" s="36"/>
    </row>
    <row r="4" spans="1:8" ht="15" thickBot="1" x14ac:dyDescent="0.4">
      <c r="A4" s="145"/>
      <c r="B4" s="181"/>
      <c r="C4" s="182"/>
      <c r="D4" s="65" t="s">
        <v>1</v>
      </c>
      <c r="E4" s="6">
        <f>E3+6</f>
        <v>44239</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1.9</v>
      </c>
      <c r="C21" s="73">
        <v>2.2000000000000002</v>
      </c>
    </row>
    <row r="22" spans="1:5" x14ac:dyDescent="0.35">
      <c r="A22" s="72" t="s">
        <v>16</v>
      </c>
      <c r="B22" s="73">
        <v>2</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zoomScale="70" zoomScaleNormal="70" workbookViewId="0">
      <selection activeCell="E4" sqref="E4"/>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44" t="str">
        <f>'Rail Service (Item Nos. 1-6)'!A3</f>
        <v>Railroad: CPRS</v>
      </c>
      <c r="B3" s="146" t="str">
        <f>'Rail Service (Item Nos. 1-6)'!B3:B4</f>
        <v>Year: 2022</v>
      </c>
      <c r="C3" s="148" t="str">
        <f>'Rail Service (Item Nos. 1-6)'!C3:C4</f>
        <v>Reporting Week: 6</v>
      </c>
      <c r="D3" s="78" t="s">
        <v>0</v>
      </c>
      <c r="E3" s="4">
        <f>'Rail Service (Item Nos. 1-6)'!E3</f>
        <v>44233</v>
      </c>
      <c r="F3" s="16"/>
      <c r="G3" s="16"/>
      <c r="H3" s="9"/>
      <c r="I3" s="36"/>
    </row>
    <row r="4" spans="1:14" customFormat="1" ht="15" thickBot="1" x14ac:dyDescent="0.4">
      <c r="A4" s="145"/>
      <c r="B4" s="147"/>
      <c r="C4" s="149"/>
      <c r="D4" s="65" t="s">
        <v>1</v>
      </c>
      <c r="E4" s="6">
        <f>E3+6</f>
        <v>44239</v>
      </c>
      <c r="F4" s="16"/>
      <c r="G4" s="16"/>
      <c r="H4" s="9"/>
      <c r="I4" s="36"/>
    </row>
    <row r="5" spans="1:14" customFormat="1" ht="15" thickBot="1" x14ac:dyDescent="0.4">
      <c r="E5" s="20"/>
      <c r="F5" s="66"/>
    </row>
    <row r="6" spans="1:14" customFormat="1" ht="47.25" customHeight="1" thickBot="1" x14ac:dyDescent="0.4">
      <c r="A6" s="150" t="s">
        <v>169</v>
      </c>
      <c r="B6" s="152"/>
      <c r="C6" s="152"/>
      <c r="D6" s="152"/>
      <c r="E6" s="15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8">
        <v>759</v>
      </c>
      <c r="E9" s="138">
        <v>743</v>
      </c>
    </row>
    <row r="10" spans="1:14" x14ac:dyDescent="0.25">
      <c r="A10" s="84" t="s">
        <v>197</v>
      </c>
      <c r="B10" s="84" t="s">
        <v>20</v>
      </c>
      <c r="C10" s="84" t="s">
        <v>150</v>
      </c>
      <c r="D10" s="136">
        <v>50</v>
      </c>
      <c r="E10" s="137">
        <v>1139</v>
      </c>
    </row>
    <row r="11" spans="1:14" x14ac:dyDescent="0.25">
      <c r="A11" s="84" t="s">
        <v>197</v>
      </c>
      <c r="B11" s="84" t="s">
        <v>105</v>
      </c>
      <c r="C11" s="83" t="s">
        <v>110</v>
      </c>
      <c r="D11" s="136" t="s">
        <v>207</v>
      </c>
      <c r="E11" s="136">
        <v>6</v>
      </c>
    </row>
    <row r="12" spans="1:14" x14ac:dyDescent="0.25">
      <c r="A12" s="84" t="s">
        <v>197</v>
      </c>
      <c r="B12" s="84" t="s">
        <v>107</v>
      </c>
      <c r="C12" s="84" t="s">
        <v>151</v>
      </c>
      <c r="D12" s="137">
        <v>801</v>
      </c>
      <c r="E12" s="137">
        <v>7</v>
      </c>
    </row>
    <row r="13" spans="1:14" x14ac:dyDescent="0.25">
      <c r="A13" s="84" t="s">
        <v>197</v>
      </c>
      <c r="B13" s="84" t="s">
        <v>141</v>
      </c>
      <c r="C13" s="83" t="s">
        <v>152</v>
      </c>
      <c r="D13" s="137">
        <v>6</v>
      </c>
      <c r="E13" s="137">
        <v>11</v>
      </c>
    </row>
    <row r="14" spans="1:14" x14ac:dyDescent="0.25">
      <c r="A14" s="84" t="s">
        <v>197</v>
      </c>
      <c r="B14" s="84" t="s">
        <v>142</v>
      </c>
      <c r="C14" s="84" t="s">
        <v>153</v>
      </c>
      <c r="D14" s="137">
        <v>117</v>
      </c>
      <c r="E14" s="137">
        <v>113</v>
      </c>
    </row>
    <row r="15" spans="1:14" x14ac:dyDescent="0.25">
      <c r="A15" s="84" t="s">
        <v>197</v>
      </c>
      <c r="B15" s="84" t="s">
        <v>100</v>
      </c>
      <c r="C15" s="83" t="s">
        <v>154</v>
      </c>
      <c r="D15" s="139">
        <v>783</v>
      </c>
      <c r="E15" s="139">
        <v>83</v>
      </c>
    </row>
    <row r="16" spans="1:14" x14ac:dyDescent="0.25">
      <c r="A16" s="84" t="s">
        <v>197</v>
      </c>
      <c r="B16" s="84" t="s">
        <v>19</v>
      </c>
      <c r="C16" s="84" t="s">
        <v>155</v>
      </c>
      <c r="D16" s="137">
        <v>3123</v>
      </c>
      <c r="E16" s="137">
        <v>75</v>
      </c>
    </row>
    <row r="17" spans="1:17" x14ac:dyDescent="0.25">
      <c r="A17" s="84" t="s">
        <v>197</v>
      </c>
      <c r="B17" s="84" t="s">
        <v>106</v>
      </c>
      <c r="C17" s="83" t="s">
        <v>156</v>
      </c>
      <c r="D17" s="137">
        <v>102</v>
      </c>
      <c r="E17" s="137">
        <v>6</v>
      </c>
    </row>
    <row r="18" spans="1:17" x14ac:dyDescent="0.25">
      <c r="A18" s="84" t="s">
        <v>197</v>
      </c>
      <c r="B18" s="84" t="s">
        <v>103</v>
      </c>
      <c r="C18" s="84" t="s">
        <v>157</v>
      </c>
      <c r="D18" s="137">
        <v>21</v>
      </c>
      <c r="E18" s="137">
        <v>80</v>
      </c>
    </row>
    <row r="19" spans="1:17" x14ac:dyDescent="0.25">
      <c r="A19" s="84" t="s">
        <v>197</v>
      </c>
      <c r="B19" s="84" t="s">
        <v>104</v>
      </c>
      <c r="C19" s="83" t="s">
        <v>158</v>
      </c>
      <c r="D19" s="136" t="s">
        <v>207</v>
      </c>
      <c r="E19" s="137">
        <v>9</v>
      </c>
    </row>
    <row r="20" spans="1:17" x14ac:dyDescent="0.25">
      <c r="A20" s="84" t="s">
        <v>197</v>
      </c>
      <c r="B20" s="84" t="s">
        <v>143</v>
      </c>
      <c r="C20" s="84" t="s">
        <v>159</v>
      </c>
      <c r="D20" s="136">
        <v>117</v>
      </c>
      <c r="E20" s="137">
        <v>113</v>
      </c>
    </row>
    <row r="21" spans="1:17" x14ac:dyDescent="0.25">
      <c r="A21" s="84" t="s">
        <v>197</v>
      </c>
      <c r="B21" s="84" t="s">
        <v>144</v>
      </c>
      <c r="C21" s="83" t="s">
        <v>160</v>
      </c>
      <c r="D21" s="137">
        <v>66</v>
      </c>
      <c r="E21" s="137">
        <v>210</v>
      </c>
    </row>
    <row r="22" spans="1:17" x14ac:dyDescent="0.25">
      <c r="A22" s="84" t="s">
        <v>197</v>
      </c>
      <c r="B22" s="84" t="s">
        <v>145</v>
      </c>
      <c r="C22" s="84" t="s">
        <v>161</v>
      </c>
      <c r="D22" s="137">
        <v>1</v>
      </c>
      <c r="E22" s="137">
        <v>15</v>
      </c>
    </row>
    <row r="23" spans="1:17" x14ac:dyDescent="0.25">
      <c r="A23" s="84" t="s">
        <v>197</v>
      </c>
      <c r="B23" s="84" t="s">
        <v>146</v>
      </c>
      <c r="C23" s="83" t="s">
        <v>162</v>
      </c>
      <c r="D23" s="137">
        <v>226</v>
      </c>
      <c r="E23" s="137">
        <v>167</v>
      </c>
    </row>
    <row r="24" spans="1:17" x14ac:dyDescent="0.25">
      <c r="A24" s="84" t="s">
        <v>197</v>
      </c>
      <c r="B24" s="84" t="s">
        <v>102</v>
      </c>
      <c r="C24" s="84" t="s">
        <v>163</v>
      </c>
      <c r="D24" s="136" t="s">
        <v>207</v>
      </c>
      <c r="E24" s="137">
        <v>17</v>
      </c>
    </row>
    <row r="25" spans="1:17" x14ac:dyDescent="0.25">
      <c r="A25" s="84" t="s">
        <v>197</v>
      </c>
      <c r="B25" s="84" t="s">
        <v>147</v>
      </c>
      <c r="C25" s="83" t="s">
        <v>164</v>
      </c>
      <c r="D25" s="137">
        <v>18</v>
      </c>
      <c r="E25" s="137">
        <v>100</v>
      </c>
    </row>
    <row r="26" spans="1:17" x14ac:dyDescent="0.25">
      <c r="A26" s="84" t="s">
        <v>197</v>
      </c>
      <c r="B26" s="84" t="s">
        <v>108</v>
      </c>
      <c r="C26" s="84" t="s">
        <v>165</v>
      </c>
      <c r="D26" s="137">
        <v>113</v>
      </c>
      <c r="E26" s="137">
        <v>270</v>
      </c>
    </row>
    <row r="27" spans="1:17" x14ac:dyDescent="0.25">
      <c r="A27" s="84" t="s">
        <v>197</v>
      </c>
      <c r="B27" s="84" t="s">
        <v>148</v>
      </c>
      <c r="C27" s="83" t="s">
        <v>166</v>
      </c>
      <c r="D27" s="137">
        <v>58</v>
      </c>
      <c r="E27" s="136">
        <v>4</v>
      </c>
    </row>
    <row r="28" spans="1:17" x14ac:dyDescent="0.25">
      <c r="A28" s="84" t="s">
        <v>197</v>
      </c>
      <c r="B28" s="84" t="s">
        <v>33</v>
      </c>
      <c r="C28" s="84" t="s">
        <v>112</v>
      </c>
      <c r="D28" s="137">
        <v>83</v>
      </c>
      <c r="E28" s="137">
        <v>179</v>
      </c>
    </row>
    <row r="29" spans="1:17" x14ac:dyDescent="0.25">
      <c r="A29" s="84" t="s">
        <v>197</v>
      </c>
      <c r="B29" s="84" t="s">
        <v>109</v>
      </c>
      <c r="C29" s="84" t="s">
        <v>167</v>
      </c>
      <c r="D29" s="139">
        <v>3083</v>
      </c>
      <c r="E29" s="139">
        <v>236</v>
      </c>
    </row>
    <row r="30" spans="1:17" ht="14.5" x14ac:dyDescent="0.25">
      <c r="A30" s="84" t="s">
        <v>197</v>
      </c>
      <c r="B30" s="84" t="s">
        <v>111</v>
      </c>
      <c r="C30" s="84" t="s">
        <v>168</v>
      </c>
      <c r="D30" s="131" t="s">
        <v>207</v>
      </c>
      <c r="E30" s="131" t="s">
        <v>207</v>
      </c>
      <c r="H30" s="110"/>
    </row>
    <row r="31" spans="1:17" ht="30" customHeight="1" thickBot="1" x14ac:dyDescent="0.3"/>
    <row r="32" spans="1:17" ht="48.75" customHeight="1" thickBot="1" x14ac:dyDescent="0.3">
      <c r="A32" s="150" t="s">
        <v>170</v>
      </c>
      <c r="B32" s="152"/>
      <c r="C32" s="152"/>
      <c r="D32" s="152"/>
      <c r="E32" s="15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183</v>
      </c>
      <c r="E35" s="83">
        <v>152</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abSelected="1" topLeftCell="A4" zoomScale="70" zoomScaleNormal="70" workbookViewId="0">
      <selection activeCell="E4" sqref="E4"/>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6" t="s">
        <v>183</v>
      </c>
      <c r="B1" s="197"/>
      <c r="C1" s="197"/>
      <c r="D1" s="197"/>
      <c r="E1" s="198"/>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9" t="s">
        <v>185</v>
      </c>
      <c r="B3" s="201" t="s">
        <v>204</v>
      </c>
      <c r="C3" s="203" t="str">
        <f>'Rail Service (Item Nos. 1-6)'!C3:C4</f>
        <v>Reporting Week: 6</v>
      </c>
      <c r="D3" s="92" t="s">
        <v>0</v>
      </c>
      <c r="E3" s="126">
        <f>'Rail Service (Item Nos. 1-6)'!E3</f>
        <v>44233</v>
      </c>
      <c r="F3" s="195"/>
      <c r="G3" s="195"/>
      <c r="H3" s="189"/>
      <c r="I3" s="189"/>
      <c r="J3" s="93"/>
      <c r="K3" s="94"/>
      <c r="L3" s="95"/>
    </row>
    <row r="4" spans="1:12" ht="15" thickBot="1" x14ac:dyDescent="0.4">
      <c r="A4" s="200"/>
      <c r="B4" s="202"/>
      <c r="C4" s="204"/>
      <c r="D4" s="96" t="s">
        <v>1</v>
      </c>
      <c r="E4" s="127">
        <f>E3+6</f>
        <v>44239</v>
      </c>
      <c r="F4" s="195"/>
      <c r="G4" s="195"/>
      <c r="H4" s="189"/>
      <c r="I4" s="189"/>
      <c r="J4" s="93"/>
      <c r="K4" s="94"/>
      <c r="L4" s="95"/>
    </row>
    <row r="5" spans="1:12" ht="15" thickBot="1" x14ac:dyDescent="0.4">
      <c r="A5" s="122"/>
      <c r="B5" s="98"/>
      <c r="C5" s="98"/>
      <c r="D5" s="99"/>
      <c r="E5" s="100"/>
      <c r="F5" s="97"/>
      <c r="G5" s="97"/>
      <c r="H5" s="101"/>
      <c r="I5" s="101"/>
      <c r="J5" s="93"/>
      <c r="K5" s="94"/>
      <c r="L5" s="95"/>
    </row>
    <row r="6" spans="1:12" ht="15" thickBot="1" x14ac:dyDescent="0.4">
      <c r="A6" s="190" t="s">
        <v>113</v>
      </c>
      <c r="B6" s="19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2" t="s">
        <v>140</v>
      </c>
      <c r="B8" s="19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1332</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18</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1</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row>
    <row r="20" spans="1:2" ht="29" x14ac:dyDescent="0.35">
      <c r="A20" s="104" t="s">
        <v>175</v>
      </c>
      <c r="B20" s="129"/>
    </row>
    <row r="21" spans="1:2" ht="13" x14ac:dyDescent="0.3">
      <c r="A21" s="105"/>
      <c r="B21" s="105"/>
    </row>
    <row r="22" spans="1:2" ht="37.5" customHeight="1" x14ac:dyDescent="0.25">
      <c r="A22" s="194" t="s">
        <v>173</v>
      </c>
      <c r="B22" s="19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2022-01-11T22:50:28Z</cp:lastPrinted>
  <dcterms:created xsi:type="dcterms:W3CDTF">2016-12-06T20:27:51Z</dcterms:created>
  <dcterms:modified xsi:type="dcterms:W3CDTF">2022-02-15T18:16:50Z</dcterms:modified>
</cp:coreProperties>
</file>