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F5ABCA0D-619D-40B1-9442-A5263E7F612B}" xr6:coauthVersionLast="47" xr6:coauthVersionMax="47" xr10:uidLastSave="{00000000-0000-0000-0000-000000000000}"/>
  <bookViews>
    <workbookView xWindow="-110" yWindow="-110" windowWidth="19420" windowHeight="10420" tabRatio="880" firstSheet="1"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9" i="2"/>
  <c r="D58" i="2" l="1"/>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<sst xmlns="http://schemas.openxmlformats.org/spreadsheetml/2006/main" count="338" uniqueCount="207">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</sst>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42" zoomScale="85" zoomScaleNormal="85" workbookViewId="0">
      <selection activeCell="E60" sqref="E6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51</v>
      </c>
      <c r="D3" s="3" t="s">
        <v>0</v>
      </c>
      <c r="E3" s="4">
        <v>44913</v>
      </c>
    </row>
    <row r="4" spans="1:5" ht="15" thickBot="1" x14ac:dyDescent="0.4">
      <c r="A4" s="162"/>
      <c r="B4" s="164"/>
      <c r="C4" s="166"/>
      <c r="D4" s="5" t="s">
        <v>1</v>
      </c>
      <c r="E4" s="6">
        <f>E3+6</f>
        <v>44919</v>
      </c>
    </row>
    <row r="5" spans="1:5" ht="51" customHeight="1" thickBot="1" x14ac:dyDescent="0.4">
      <c r="A5" s="143" t="s">
        <v>133</v>
      </c>
      <c r="B5" s="167"/>
      <c r="C5" s="7"/>
      <c r="D5" s="8"/>
      <c r="E5" s="9"/>
    </row>
    <row r="6" spans="1:5" ht="15.75" customHeight="1" x14ac:dyDescent="0.35">
      <c r="A6" s="10" t="s">
        <v>2</v>
      </c>
      <c r="B6" s="134">
        <v>30.17</v>
      </c>
      <c r="C6" s="11"/>
      <c r="D6" s="11"/>
      <c r="E6" s="9"/>
    </row>
    <row r="7" spans="1:5" x14ac:dyDescent="0.35">
      <c r="A7" s="12" t="s">
        <v>3</v>
      </c>
      <c r="B7" s="135">
        <v>20.57</v>
      </c>
      <c r="C7" s="11"/>
      <c r="D7" s="11"/>
      <c r="E7" s="9"/>
    </row>
    <row r="8" spans="1:5" x14ac:dyDescent="0.35">
      <c r="A8" s="12" t="s">
        <v>4</v>
      </c>
      <c r="B8" s="135">
        <v>23.81</v>
      </c>
      <c r="C8" s="11"/>
      <c r="D8" s="11"/>
      <c r="E8" s="9"/>
    </row>
    <row r="9" spans="1:5" x14ac:dyDescent="0.35">
      <c r="A9" s="12" t="s">
        <v>5</v>
      </c>
      <c r="B9" s="135">
        <v>36.04</v>
      </c>
      <c r="C9" s="11"/>
      <c r="D9" s="11"/>
      <c r="E9" s="9"/>
    </row>
    <row r="10" spans="1:5" x14ac:dyDescent="0.35">
      <c r="A10" s="12" t="s">
        <v>6</v>
      </c>
      <c r="B10" s="135">
        <v>22.98</v>
      </c>
      <c r="C10" s="11"/>
      <c r="D10" s="11"/>
      <c r="E10" s="9"/>
    </row>
    <row r="11" spans="1:5" x14ac:dyDescent="0.35">
      <c r="A11" s="12" t="s">
        <v>7</v>
      </c>
      <c r="B11" s="135">
        <v>25.75</v>
      </c>
      <c r="C11" s="11"/>
      <c r="D11" s="11"/>
      <c r="E11" s="9"/>
    </row>
    <row r="12" spans="1:5" x14ac:dyDescent="0.35">
      <c r="A12" s="12" t="s">
        <v>8</v>
      </c>
      <c r="B12" s="135">
        <v>22.15</v>
      </c>
      <c r="C12" s="11"/>
      <c r="D12" s="11"/>
      <c r="E12" s="9"/>
    </row>
    <row r="13" spans="1:5" x14ac:dyDescent="0.35">
      <c r="A13" s="12" t="s">
        <v>9</v>
      </c>
      <c r="B13" s="136">
        <v>23.74</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35.0976129207383</v>
      </c>
      <c r="C17" s="19"/>
      <c r="D17" s="19"/>
    </row>
    <row r="18" spans="1:10" x14ac:dyDescent="0.35">
      <c r="A18" s="20" t="s">
        <v>186</v>
      </c>
      <c r="B18" s="132">
        <v>13.2976454705009</v>
      </c>
      <c r="C18" s="19"/>
      <c r="D18" s="19"/>
    </row>
    <row r="19" spans="1:10" x14ac:dyDescent="0.35">
      <c r="A19" s="20" t="s">
        <v>187</v>
      </c>
      <c r="B19" s="132">
        <v>30.979406952965199</v>
      </c>
      <c r="C19" s="19"/>
      <c r="D19" s="19"/>
    </row>
    <row r="20" spans="1:10" x14ac:dyDescent="0.35">
      <c r="A20" s="20" t="s">
        <v>188</v>
      </c>
      <c r="B20" s="132">
        <v>77.826523737373705</v>
      </c>
      <c r="C20" s="19"/>
      <c r="D20" s="19"/>
    </row>
    <row r="21" spans="1:10" x14ac:dyDescent="0.35">
      <c r="A21" s="20" t="s">
        <v>189</v>
      </c>
      <c r="B21" s="132">
        <v>25.422397786458301</v>
      </c>
      <c r="C21" s="19"/>
      <c r="D21" s="19"/>
    </row>
    <row r="22" spans="1:10" x14ac:dyDescent="0.35">
      <c r="A22" s="20" t="s">
        <v>190</v>
      </c>
      <c r="B22" s="132">
        <v>22.3353041210224</v>
      </c>
      <c r="C22" s="19"/>
      <c r="D22" s="19"/>
    </row>
    <row r="23" spans="1:10" x14ac:dyDescent="0.35">
      <c r="A23" s="20" t="s">
        <v>191</v>
      </c>
      <c r="B23" s="132">
        <v>23.6144507710558</v>
      </c>
      <c r="C23" s="19"/>
      <c r="D23" s="19"/>
    </row>
    <row r="24" spans="1:10" x14ac:dyDescent="0.35">
      <c r="A24" s="20" t="s">
        <v>192</v>
      </c>
      <c r="B24" s="132">
        <v>26.906530676328501</v>
      </c>
      <c r="C24" s="19"/>
      <c r="D24" s="19"/>
      <c r="I24" s="21"/>
      <c r="J24" s="21"/>
    </row>
    <row r="25" spans="1:10" x14ac:dyDescent="0.35">
      <c r="A25" s="20" t="s">
        <v>193</v>
      </c>
      <c r="B25" s="132">
        <v>20.297607900943401</v>
      </c>
      <c r="C25" s="19"/>
      <c r="D25" s="19"/>
      <c r="I25" s="18"/>
      <c r="J25" s="18"/>
    </row>
    <row r="26" spans="1:10" x14ac:dyDescent="0.35">
      <c r="A26" s="20" t="s">
        <v>194</v>
      </c>
      <c r="B26" s="132">
        <v>31.9204168939984</v>
      </c>
      <c r="C26" s="19"/>
      <c r="D26" s="19"/>
    </row>
    <row r="27" spans="1:10" x14ac:dyDescent="0.35">
      <c r="A27" s="20" t="s">
        <v>9</v>
      </c>
      <c r="B27" s="132">
        <v>23.564823047116299</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988</v>
      </c>
      <c r="C30" s="23"/>
      <c r="D30" s="23"/>
    </row>
    <row r="31" spans="1:10" x14ac:dyDescent="0.35">
      <c r="A31" s="24" t="s">
        <v>11</v>
      </c>
      <c r="B31" s="28">
        <v>11910</v>
      </c>
      <c r="C31" s="23"/>
      <c r="D31" s="23"/>
    </row>
    <row r="32" spans="1:10" x14ac:dyDescent="0.35">
      <c r="A32" s="24" t="s">
        <v>12</v>
      </c>
      <c r="B32" s="28">
        <v>1398</v>
      </c>
      <c r="C32" s="23"/>
      <c r="D32" s="23"/>
    </row>
    <row r="33" spans="1:9" x14ac:dyDescent="0.35">
      <c r="A33" s="24" t="s">
        <v>2</v>
      </c>
      <c r="B33" s="28">
        <v>888</v>
      </c>
      <c r="C33" s="23"/>
      <c r="D33" s="23"/>
    </row>
    <row r="34" spans="1:9" x14ac:dyDescent="0.35">
      <c r="A34" s="24" t="s">
        <v>13</v>
      </c>
      <c r="B34" s="28">
        <v>511</v>
      </c>
      <c r="C34" s="23"/>
      <c r="D34" s="23"/>
    </row>
    <row r="35" spans="1:9" x14ac:dyDescent="0.35">
      <c r="A35" s="24" t="s">
        <v>14</v>
      </c>
      <c r="B35" s="28">
        <v>265</v>
      </c>
      <c r="C35" s="23"/>
      <c r="D35" s="23"/>
    </row>
    <row r="36" spans="1:9" x14ac:dyDescent="0.35">
      <c r="A36" s="24" t="s">
        <v>15</v>
      </c>
      <c r="B36" s="28">
        <v>7004</v>
      </c>
      <c r="C36" s="23"/>
      <c r="D36" s="23"/>
    </row>
    <row r="37" spans="1:9" x14ac:dyDescent="0.35">
      <c r="A37" s="24" t="s">
        <v>16</v>
      </c>
      <c r="B37" s="28">
        <v>954</v>
      </c>
      <c r="C37" s="23"/>
      <c r="D37" s="23"/>
    </row>
    <row r="38" spans="1:9" x14ac:dyDescent="0.35">
      <c r="A38" s="24" t="s">
        <v>17</v>
      </c>
      <c r="B38" s="133">
        <f>SUM(B30:B37)</f>
        <v>23918</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41.3</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38.1</v>
      </c>
      <c r="C45" s="19"/>
      <c r="D45" s="19"/>
    </row>
    <row r="46" spans="1:9" x14ac:dyDescent="0.35">
      <c r="A46" s="24" t="s">
        <v>24</v>
      </c>
      <c r="B46" s="137">
        <v>22.9</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f>E51-(B51+C51)</f>
        <v>1</v>
      </c>
      <c r="E51" s="27">
        <v>1</v>
      </c>
    </row>
    <row r="52" spans="1:5" x14ac:dyDescent="0.35">
      <c r="A52" s="12" t="s">
        <v>3</v>
      </c>
      <c r="B52" s="28">
        <v>0</v>
      </c>
      <c r="C52" s="28">
        <v>0</v>
      </c>
      <c r="D52" s="26">
        <f t="shared" ref="D52:D57" si="0">E52-(B52+C52)</f>
        <v>4</v>
      </c>
      <c r="E52" s="27">
        <v>4</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0</v>
      </c>
      <c r="E56" s="27">
        <v>0</v>
      </c>
    </row>
    <row r="57" spans="1:5" x14ac:dyDescent="0.35">
      <c r="A57" s="12" t="s">
        <v>29</v>
      </c>
      <c r="B57" s="28">
        <v>0</v>
      </c>
      <c r="C57" s="28">
        <v>0</v>
      </c>
      <c r="D57" s="26">
        <f t="shared" si="0"/>
        <v>1</v>
      </c>
      <c r="E57" s="27">
        <v>1</v>
      </c>
    </row>
    <row r="58" spans="1:5" x14ac:dyDescent="0.35">
      <c r="A58" s="12" t="s">
        <v>8</v>
      </c>
      <c r="B58" s="28">
        <v>0</v>
      </c>
      <c r="C58" s="28">
        <v>1</v>
      </c>
      <c r="D58" s="26">
        <f>E58-(B58+C58)</f>
        <v>7</v>
      </c>
      <c r="E58" s="27">
        <v>8</v>
      </c>
    </row>
    <row r="59" spans="1:5" x14ac:dyDescent="0.35">
      <c r="A59" s="12" t="s">
        <v>17</v>
      </c>
      <c r="B59" s="29">
        <f>SUM(B51:B58)</f>
        <v>0</v>
      </c>
      <c r="C59" s="29">
        <f>SUM(C51:C58)</f>
        <v>1</v>
      </c>
      <c r="D59" s="26">
        <f>E59-(B59+C59)</f>
        <v>13</v>
      </c>
      <c r="E59" s="29">
        <v>14</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30</v>
      </c>
      <c r="C63" s="141">
        <v>31</v>
      </c>
    </row>
    <row r="64" spans="1:5" x14ac:dyDescent="0.35">
      <c r="A64" s="24" t="s">
        <v>19</v>
      </c>
      <c r="B64" s="141">
        <v>175</v>
      </c>
      <c r="C64" s="141">
        <v>91</v>
      </c>
    </row>
    <row r="65" spans="1:3" x14ac:dyDescent="0.35">
      <c r="A65" s="24" t="s">
        <v>20</v>
      </c>
      <c r="B65" s="142" t="s">
        <v>206</v>
      </c>
      <c r="C65" s="142" t="s">
        <v>206</v>
      </c>
    </row>
    <row r="66" spans="1:3" x14ac:dyDescent="0.35">
      <c r="A66" s="24" t="s">
        <v>22</v>
      </c>
      <c r="B66" s="142" t="s">
        <v>206</v>
      </c>
      <c r="C66" s="142">
        <v>47</v>
      </c>
    </row>
    <row r="67" spans="1:3" x14ac:dyDescent="0.35">
      <c r="A67" s="24" t="s">
        <v>21</v>
      </c>
      <c r="B67" s="142">
        <v>7</v>
      </c>
      <c r="C67" s="142" t="s">
        <v>206</v>
      </c>
    </row>
    <row r="68" spans="1:3" x14ac:dyDescent="0.35">
      <c r="A68" s="24" t="s">
        <v>23</v>
      </c>
      <c r="B68" s="141">
        <v>78</v>
      </c>
      <c r="C68" s="141">
        <v>23</v>
      </c>
    </row>
    <row r="69" spans="1:3" x14ac:dyDescent="0.35">
      <c r="A69" s="24" t="s">
        <v>32</v>
      </c>
      <c r="B69" s="141">
        <v>35</v>
      </c>
      <c r="C69" s="141">
        <v>46</v>
      </c>
    </row>
    <row r="70" spans="1:3" ht="60.75" customHeight="1" x14ac:dyDescent="0.35">
      <c r="A70" s="12" t="s">
        <v>181</v>
      </c>
      <c r="B70" s="141">
        <v>32</v>
      </c>
      <c r="C70" s="142">
        <v>14</v>
      </c>
    </row>
    <row r="71" spans="1:3" x14ac:dyDescent="0.35">
      <c r="A71" s="24" t="s">
        <v>33</v>
      </c>
      <c r="B71" s="141">
        <f>118+514</f>
        <v>632</v>
      </c>
      <c r="C71" s="141">
        <f>133+539</f>
        <v>672</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15" zoomScale="85" zoomScaleNormal="85" workbookViewId="0">
      <selection activeCell="E60" sqref="E60"/>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51</v>
      </c>
      <c r="D3" s="31" t="s">
        <v>0</v>
      </c>
      <c r="E3" s="4">
        <f>'Rail Service (Item Nos. 1-6)'!E3</f>
        <v>44913</v>
      </c>
      <c r="F3" s="14"/>
      <c r="G3" s="16"/>
      <c r="H3" s="16"/>
      <c r="I3" s="14"/>
      <c r="J3" s="9"/>
      <c r="K3" s="32"/>
    </row>
    <row r="4" spans="1:11" ht="15" thickBot="1" x14ac:dyDescent="0.4">
      <c r="A4" s="162"/>
      <c r="B4" s="173"/>
      <c r="C4" s="173"/>
      <c r="D4" s="33" t="s">
        <v>1</v>
      </c>
      <c r="E4" s="6">
        <f>E3+6</f>
        <v>44919</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4</v>
      </c>
      <c r="C18" s="35">
        <v>0</v>
      </c>
      <c r="D18" s="35">
        <v>4</v>
      </c>
    </row>
    <row r="19" spans="1:4" x14ac:dyDescent="0.35">
      <c r="A19" s="37" t="s">
        <v>49</v>
      </c>
      <c r="B19" s="35">
        <v>1</v>
      </c>
      <c r="C19" s="35">
        <v>0</v>
      </c>
      <c r="D19" s="35">
        <v>1</v>
      </c>
    </row>
    <row r="20" spans="1:4" x14ac:dyDescent="0.35">
      <c r="A20" s="37" t="s">
        <v>50</v>
      </c>
      <c r="B20" s="35">
        <v>1</v>
      </c>
      <c r="C20" s="35">
        <v>0</v>
      </c>
      <c r="D20" s="35">
        <v>1</v>
      </c>
    </row>
    <row r="21" spans="1:4" x14ac:dyDescent="0.35">
      <c r="A21" s="37" t="s">
        <v>51</v>
      </c>
      <c r="B21" s="35">
        <v>0</v>
      </c>
      <c r="C21" s="35">
        <v>0</v>
      </c>
      <c r="D21" s="35">
        <v>0</v>
      </c>
    </row>
    <row r="22" spans="1:4" x14ac:dyDescent="0.35">
      <c r="A22" s="37" t="s">
        <v>52</v>
      </c>
      <c r="B22" s="35">
        <v>32</v>
      </c>
      <c r="C22" s="35">
        <v>0</v>
      </c>
      <c r="D22" s="35">
        <v>32</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6</v>
      </c>
      <c r="C28" s="35">
        <v>0</v>
      </c>
      <c r="D28" s="35">
        <v>6</v>
      </c>
    </row>
    <row r="29" spans="1:4" x14ac:dyDescent="0.35">
      <c r="A29" s="37" t="s">
        <v>59</v>
      </c>
      <c r="B29" s="35">
        <v>679</v>
      </c>
      <c r="C29" s="35">
        <v>427</v>
      </c>
      <c r="D29" s="35">
        <v>252</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8</v>
      </c>
      <c r="C32" s="35">
        <v>0</v>
      </c>
      <c r="D32" s="35">
        <v>8</v>
      </c>
    </row>
    <row r="33" spans="1:4" x14ac:dyDescent="0.35">
      <c r="A33" s="37" t="s">
        <v>63</v>
      </c>
      <c r="B33" s="35">
        <v>0</v>
      </c>
      <c r="C33" s="35">
        <v>0</v>
      </c>
      <c r="D33" s="35">
        <v>0</v>
      </c>
    </row>
    <row r="34" spans="1:4" x14ac:dyDescent="0.35">
      <c r="A34" s="37" t="s">
        <v>64</v>
      </c>
      <c r="B34" s="35">
        <v>889</v>
      </c>
      <c r="C34" s="35">
        <v>806</v>
      </c>
      <c r="D34" s="35">
        <v>83</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1</v>
      </c>
      <c r="C40" s="35">
        <v>0</v>
      </c>
      <c r="D40" s="35">
        <v>1</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0</v>
      </c>
      <c r="C47" s="35">
        <v>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25</v>
      </c>
      <c r="C54" s="35">
        <v>0</v>
      </c>
      <c r="D54" s="35">
        <v>25</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1646</v>
      </c>
      <c r="C57" s="35">
        <f>SUM(C9:C56)</f>
        <v>1233</v>
      </c>
      <c r="D57" s="35">
        <f>SUM(D9:D56)</f>
        <v>413</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48" zoomScale="85" zoomScaleNormal="85" workbookViewId="0">
      <selection activeCell="E60" sqref="E6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51</v>
      </c>
      <c r="D3" s="4">
        <f>'Rail Service (Item Nos. 1-6)'!E3</f>
        <v>44913</v>
      </c>
      <c r="F3" s="16"/>
      <c r="G3" s="16"/>
      <c r="H3" s="14"/>
      <c r="I3" s="9"/>
      <c r="J3" s="32"/>
    </row>
    <row r="4" spans="1:10" ht="15" thickBot="1" x14ac:dyDescent="0.4">
      <c r="A4" s="162"/>
      <c r="B4" s="164"/>
      <c r="C4" s="166"/>
      <c r="D4" s="6">
        <f>'Rail Service (Item Nos. 1-6)'!E4</f>
        <v>44919</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25</v>
      </c>
      <c r="C19" s="54">
        <v>35</v>
      </c>
      <c r="D19" s="54"/>
      <c r="E19" s="54"/>
    </row>
    <row r="20" spans="1:5" x14ac:dyDescent="0.35">
      <c r="A20" s="55" t="s">
        <v>49</v>
      </c>
      <c r="B20" s="54"/>
      <c r="C20" s="54"/>
      <c r="D20" s="54"/>
      <c r="E20" s="54"/>
    </row>
    <row r="21" spans="1:5" x14ac:dyDescent="0.35">
      <c r="A21" s="55" t="s">
        <v>50</v>
      </c>
      <c r="B21" s="54"/>
      <c r="C21" s="54">
        <v>47</v>
      </c>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175</v>
      </c>
      <c r="C30" s="54">
        <v>284</v>
      </c>
      <c r="D30" s="54">
        <v>123</v>
      </c>
      <c r="E30" s="54">
        <v>1184</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v>110</v>
      </c>
      <c r="C33" s="54">
        <v>8</v>
      </c>
      <c r="D33" s="54">
        <v>110</v>
      </c>
      <c r="E33" s="54">
        <v>110</v>
      </c>
    </row>
    <row r="34" spans="1:7" x14ac:dyDescent="0.35">
      <c r="A34" s="55" t="s">
        <v>63</v>
      </c>
      <c r="B34" s="54"/>
      <c r="C34" s="54"/>
      <c r="D34" s="54"/>
      <c r="E34" s="54"/>
    </row>
    <row r="35" spans="1:7" x14ac:dyDescent="0.35">
      <c r="A35" s="55" t="s">
        <v>64</v>
      </c>
      <c r="B35" s="54">
        <v>158</v>
      </c>
      <c r="C35" s="54">
        <v>743</v>
      </c>
      <c r="D35" s="54">
        <v>198</v>
      </c>
      <c r="E35" s="54">
        <v>1068</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c r="D55" s="54"/>
      <c r="E55" s="54"/>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468</v>
      </c>
      <c r="C58" s="56">
        <f t="shared" ref="C58:E58" si="0">SUM(C10:C57)</f>
        <v>1117</v>
      </c>
      <c r="D58" s="56">
        <f t="shared" si="0"/>
        <v>431</v>
      </c>
      <c r="E58" s="56">
        <f t="shared" si="0"/>
        <v>2362</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16" zoomScale="85" zoomScaleNormal="85" workbookViewId="0">
      <selection activeCell="E60" sqref="E60"/>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51</v>
      </c>
      <c r="D3" s="60" t="s">
        <v>0</v>
      </c>
      <c r="E3" s="4">
        <f>'Rail Service (Item Nos. 1-6)'!E3</f>
        <v>44913</v>
      </c>
      <c r="F3" s="14"/>
      <c r="G3" s="9"/>
      <c r="H3" s="32"/>
    </row>
    <row r="4" spans="1:8" ht="15" thickBot="1" x14ac:dyDescent="0.4">
      <c r="A4" s="162"/>
      <c r="B4" s="183"/>
      <c r="C4" s="184"/>
      <c r="D4" s="61" t="s">
        <v>1</v>
      </c>
      <c r="E4" s="6">
        <f>E3+6</f>
        <v>44919</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2.2000000000000002</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2.4</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4" zoomScaleNormal="100" workbookViewId="0">
      <selection activeCell="E60" sqref="E60"/>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51</v>
      </c>
      <c r="D3" s="74" t="s">
        <v>0</v>
      </c>
      <c r="E3" s="4">
        <f>'Rail Service (Item Nos. 1-6)'!E3</f>
        <v>44913</v>
      </c>
      <c r="F3" s="14"/>
      <c r="G3" s="14"/>
      <c r="H3" s="9"/>
      <c r="I3" s="32"/>
    </row>
    <row r="4" spans="1:14" customFormat="1" ht="15" thickBot="1" x14ac:dyDescent="0.4">
      <c r="A4" s="162"/>
      <c r="B4" s="164"/>
      <c r="C4" s="166"/>
      <c r="D4" s="61" t="s">
        <v>1</v>
      </c>
      <c r="E4" s="6">
        <f>E3+6</f>
        <v>44919</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938</v>
      </c>
      <c r="E9" s="128">
        <v>592</v>
      </c>
    </row>
    <row r="10" spans="1:14" x14ac:dyDescent="0.25">
      <c r="A10" s="80" t="s">
        <v>196</v>
      </c>
      <c r="B10" s="80" t="s">
        <v>20</v>
      </c>
      <c r="C10" s="80" t="s">
        <v>150</v>
      </c>
      <c r="D10" s="126">
        <v>50</v>
      </c>
      <c r="E10" s="127">
        <v>665</v>
      </c>
    </row>
    <row r="11" spans="1:14" x14ac:dyDescent="0.25">
      <c r="A11" s="80" t="s">
        <v>196</v>
      </c>
      <c r="B11" s="80" t="s">
        <v>105</v>
      </c>
      <c r="C11" s="79" t="s">
        <v>110</v>
      </c>
      <c r="D11" s="126" t="s">
        <v>206</v>
      </c>
      <c r="E11" s="126">
        <v>1</v>
      </c>
    </row>
    <row r="12" spans="1:14" x14ac:dyDescent="0.25">
      <c r="A12" s="80" t="s">
        <v>196</v>
      </c>
      <c r="B12" s="80" t="s">
        <v>107</v>
      </c>
      <c r="C12" s="80" t="s">
        <v>151</v>
      </c>
      <c r="D12" s="127">
        <v>1201</v>
      </c>
      <c r="E12" s="127">
        <v>15</v>
      </c>
    </row>
    <row r="13" spans="1:14" x14ac:dyDescent="0.25">
      <c r="A13" s="80" t="s">
        <v>196</v>
      </c>
      <c r="B13" s="80" t="s">
        <v>141</v>
      </c>
      <c r="C13" s="79" t="s">
        <v>152</v>
      </c>
      <c r="D13" s="127">
        <v>11</v>
      </c>
      <c r="E13" s="126">
        <v>13</v>
      </c>
    </row>
    <row r="14" spans="1:14" x14ac:dyDescent="0.25">
      <c r="A14" s="80" t="s">
        <v>196</v>
      </c>
      <c r="B14" s="80" t="s">
        <v>142</v>
      </c>
      <c r="C14" s="80" t="s">
        <v>153</v>
      </c>
      <c r="D14" s="127">
        <v>142</v>
      </c>
      <c r="E14" s="127">
        <v>65</v>
      </c>
    </row>
    <row r="15" spans="1:14" x14ac:dyDescent="0.25">
      <c r="A15" s="80" t="s">
        <v>196</v>
      </c>
      <c r="B15" s="80" t="s">
        <v>100</v>
      </c>
      <c r="C15" s="79" t="s">
        <v>154</v>
      </c>
      <c r="D15" s="129">
        <v>499</v>
      </c>
      <c r="E15" s="129">
        <v>41</v>
      </c>
    </row>
    <row r="16" spans="1:14" x14ac:dyDescent="0.25">
      <c r="A16" s="80" t="s">
        <v>196</v>
      </c>
      <c r="B16" s="80" t="s">
        <v>19</v>
      </c>
      <c r="C16" s="80" t="s">
        <v>155</v>
      </c>
      <c r="D16" s="127">
        <v>1602</v>
      </c>
      <c r="E16" s="127">
        <v>60</v>
      </c>
    </row>
    <row r="17" spans="1:17" x14ac:dyDescent="0.25">
      <c r="A17" s="80" t="s">
        <v>196</v>
      </c>
      <c r="B17" s="80" t="s">
        <v>106</v>
      </c>
      <c r="C17" s="79" t="s">
        <v>156</v>
      </c>
      <c r="D17" s="127">
        <v>137</v>
      </c>
      <c r="E17" s="127">
        <v>44</v>
      </c>
    </row>
    <row r="18" spans="1:17" x14ac:dyDescent="0.25">
      <c r="A18" s="80" t="s">
        <v>196</v>
      </c>
      <c r="B18" s="80" t="s">
        <v>103</v>
      </c>
      <c r="C18" s="80" t="s">
        <v>157</v>
      </c>
      <c r="D18" s="127">
        <v>12</v>
      </c>
      <c r="E18" s="127">
        <v>51</v>
      </c>
    </row>
    <row r="19" spans="1:17" x14ac:dyDescent="0.25">
      <c r="A19" s="80" t="s">
        <v>196</v>
      </c>
      <c r="B19" s="80" t="s">
        <v>104</v>
      </c>
      <c r="C19" s="79" t="s">
        <v>158</v>
      </c>
      <c r="D19" s="126" t="s">
        <v>206</v>
      </c>
      <c r="E19" s="127">
        <v>65</v>
      </c>
    </row>
    <row r="20" spans="1:17" x14ac:dyDescent="0.25">
      <c r="A20" s="80" t="s">
        <v>196</v>
      </c>
      <c r="B20" s="80" t="s">
        <v>143</v>
      </c>
      <c r="C20" s="80" t="s">
        <v>159</v>
      </c>
      <c r="D20" s="126">
        <v>99</v>
      </c>
      <c r="E20" s="127">
        <v>88</v>
      </c>
    </row>
    <row r="21" spans="1:17" x14ac:dyDescent="0.25">
      <c r="A21" s="80" t="s">
        <v>196</v>
      </c>
      <c r="B21" s="80" t="s">
        <v>144</v>
      </c>
      <c r="C21" s="79" t="s">
        <v>160</v>
      </c>
      <c r="D21" s="127">
        <v>6</v>
      </c>
      <c r="E21" s="127">
        <v>201</v>
      </c>
    </row>
    <row r="22" spans="1:17" x14ac:dyDescent="0.25">
      <c r="A22" s="80" t="s">
        <v>196</v>
      </c>
      <c r="B22" s="80" t="s">
        <v>145</v>
      </c>
      <c r="C22" s="80" t="s">
        <v>161</v>
      </c>
      <c r="D22" s="126">
        <v>4</v>
      </c>
      <c r="E22" s="127">
        <v>16</v>
      </c>
    </row>
    <row r="23" spans="1:17" x14ac:dyDescent="0.25">
      <c r="A23" s="80" t="s">
        <v>196</v>
      </c>
      <c r="B23" s="80" t="s">
        <v>146</v>
      </c>
      <c r="C23" s="79" t="s">
        <v>162</v>
      </c>
      <c r="D23" s="127">
        <v>191</v>
      </c>
      <c r="E23" s="127">
        <v>171</v>
      </c>
    </row>
    <row r="24" spans="1:17" x14ac:dyDescent="0.25">
      <c r="A24" s="80" t="s">
        <v>196</v>
      </c>
      <c r="B24" s="80" t="s">
        <v>102</v>
      </c>
      <c r="C24" s="80" t="s">
        <v>163</v>
      </c>
      <c r="D24" s="126" t="s">
        <v>206</v>
      </c>
      <c r="E24" s="127">
        <v>12</v>
      </c>
    </row>
    <row r="25" spans="1:17" x14ac:dyDescent="0.25">
      <c r="A25" s="80" t="s">
        <v>196</v>
      </c>
      <c r="B25" s="80" t="s">
        <v>147</v>
      </c>
      <c r="C25" s="79" t="s">
        <v>164</v>
      </c>
      <c r="D25" s="127">
        <v>20</v>
      </c>
      <c r="E25" s="127">
        <v>96</v>
      </c>
    </row>
    <row r="26" spans="1:17" x14ac:dyDescent="0.25">
      <c r="A26" s="80" t="s">
        <v>196</v>
      </c>
      <c r="B26" s="80" t="s">
        <v>108</v>
      </c>
      <c r="C26" s="80" t="s">
        <v>165</v>
      </c>
      <c r="D26" s="127">
        <v>131</v>
      </c>
      <c r="E26" s="127">
        <v>87</v>
      </c>
    </row>
    <row r="27" spans="1:17" x14ac:dyDescent="0.25">
      <c r="A27" s="80" t="s">
        <v>196</v>
      </c>
      <c r="B27" s="80" t="s">
        <v>148</v>
      </c>
      <c r="C27" s="79" t="s">
        <v>166</v>
      </c>
      <c r="D27" s="127">
        <v>12</v>
      </c>
      <c r="E27" s="126">
        <v>4</v>
      </c>
    </row>
    <row r="28" spans="1:17" x14ac:dyDescent="0.25">
      <c r="A28" s="80" t="s">
        <v>196</v>
      </c>
      <c r="B28" s="80" t="s">
        <v>33</v>
      </c>
      <c r="C28" s="80" t="s">
        <v>112</v>
      </c>
      <c r="D28" s="127">
        <v>69</v>
      </c>
      <c r="E28" s="127">
        <v>155</v>
      </c>
    </row>
    <row r="29" spans="1:17" x14ac:dyDescent="0.25">
      <c r="A29" s="80" t="s">
        <v>196</v>
      </c>
      <c r="B29" s="80" t="s">
        <v>109</v>
      </c>
      <c r="C29" s="80" t="s">
        <v>167</v>
      </c>
      <c r="D29" s="129">
        <v>1376</v>
      </c>
      <c r="E29" s="129">
        <v>2</v>
      </c>
    </row>
    <row r="30" spans="1:17" ht="12.65"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41</v>
      </c>
      <c r="E35" s="131">
        <v>85</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abSelected="1" zoomScale="85" zoomScaleNormal="85" workbookViewId="0">
      <selection activeCell="E60" sqref="E60"/>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51</v>
      </c>
      <c r="D3" s="88" t="s">
        <v>0</v>
      </c>
      <c r="E3" s="121">
        <f>'Rail Service (Item Nos. 1-6)'!E3</f>
        <v>44913</v>
      </c>
      <c r="F3" s="200"/>
      <c r="G3" s="200"/>
      <c r="H3" s="201"/>
      <c r="I3" s="201"/>
      <c r="J3" s="89"/>
      <c r="K3" s="90"/>
      <c r="L3" s="91"/>
    </row>
    <row r="4" spans="1:12" ht="15" thickBot="1" x14ac:dyDescent="0.4">
      <c r="A4" s="195"/>
      <c r="B4" s="197"/>
      <c r="C4" s="199"/>
      <c r="D4" s="92" t="s">
        <v>1</v>
      </c>
      <c r="E4" s="122">
        <f>E3+6</f>
        <v>44919</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1342</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2</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6</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2022-11-15T21:19:20Z</cp:lastPrinted>
  <dcterms:created xsi:type="dcterms:W3CDTF">2016-12-06T20:27:51Z</dcterms:created>
  <dcterms:modified xsi:type="dcterms:W3CDTF">2022-12-27T20:40:56Z</dcterms:modified>
</cp:coreProperties>
</file>