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CED7152-B3B2-4B69-B46F-3F4FC2381B7B}"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3" i="7"/>
  <c r="B3" i="6"/>
  <c r="B3" i="5"/>
  <c r="B3" i="4"/>
  <c r="B3" i="3"/>
  <c r="E3" i="7" l="1"/>
  <c r="E3" i="6"/>
  <c r="E3" i="5"/>
  <c r="E3" i="3"/>
  <c r="B38" i="2" l="1"/>
  <c r="D53" i="2" l="1"/>
  <c r="B59" i="2" l="1"/>
  <c r="B57" i="3" l="1"/>
  <c r="C57" i="3"/>
  <c r="D57" i="3"/>
  <c r="D58" i="2"/>
  <c r="D51" i="2" l="1"/>
  <c r="C59" i="2"/>
  <c r="D54" i="2" l="1"/>
  <c r="D52" i="2" l="1"/>
  <c r="D55" i="2"/>
  <c r="D56" i="2"/>
  <c r="D57" i="2"/>
  <c r="D59" i="2" l="1"/>
  <c r="C58" i="4"/>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<sst xmlns="http://schemas.openxmlformats.org/spreadsheetml/2006/main" count="338" uniqueCount="208">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</sst>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1" fillId="0" borderId="0"/>
    <xf numFmtId="0" fontId="21" fillId="0" borderId="0"/>
    <xf numFmtId="0" fontId="21" fillId="0" borderId="0"/>
    <xf numFmtId="0" fontId="21" fillId="0" borderId="0"/>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3" fontId="2" fillId="0" borderId="1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76" zoomScale="85" zoomScaleNormal="85" workbookViewId="0">
      <selection activeCell="F74" sqref="F7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6" t="s">
        <v>181</v>
      </c>
      <c r="B1" s="137"/>
      <c r="C1" s="137"/>
      <c r="D1" s="137"/>
      <c r="E1" s="138"/>
    </row>
    <row r="2" spans="1:5" ht="14.25" customHeight="1" thickBot="1" x14ac:dyDescent="0.4">
      <c r="A2" s="1"/>
      <c r="B2" s="2"/>
      <c r="C2" s="2"/>
      <c r="D2" s="95" t="s">
        <v>182</v>
      </c>
      <c r="E2" s="94" t="s">
        <v>206</v>
      </c>
    </row>
    <row r="3" spans="1:5" ht="15" customHeight="1" x14ac:dyDescent="0.35">
      <c r="A3" s="139" t="s">
        <v>183</v>
      </c>
      <c r="B3" s="141" t="s">
        <v>207</v>
      </c>
      <c r="C3" s="143" t="str">
        <f>"Reporting Week: "&amp;WEEKNUM(E4,1)</f>
        <v>Reporting Week: 5</v>
      </c>
      <c r="D3" s="3" t="s">
        <v>0</v>
      </c>
      <c r="E3" s="4">
        <v>45319</v>
      </c>
    </row>
    <row r="4" spans="1:5" ht="15" thickBot="1" x14ac:dyDescent="0.4">
      <c r="A4" s="140"/>
      <c r="B4" s="142"/>
      <c r="C4" s="144"/>
      <c r="D4" s="5" t="s">
        <v>1</v>
      </c>
      <c r="E4" s="6">
        <f>E3+6</f>
        <v>45325</v>
      </c>
    </row>
    <row r="5" spans="1:5" ht="51" customHeight="1" thickBot="1" x14ac:dyDescent="0.4">
      <c r="A5" s="124" t="s">
        <v>133</v>
      </c>
      <c r="B5" s="145"/>
      <c r="C5" s="7"/>
      <c r="D5" s="8"/>
    </row>
    <row r="6" spans="1:5" ht="15.75" customHeight="1" x14ac:dyDescent="0.35">
      <c r="A6" s="9" t="s">
        <v>2</v>
      </c>
      <c r="B6" s="113">
        <v>31.14</v>
      </c>
      <c r="C6" s="10"/>
      <c r="D6" s="10"/>
    </row>
    <row r="7" spans="1:5" x14ac:dyDescent="0.35">
      <c r="A7" s="11" t="s">
        <v>3</v>
      </c>
      <c r="B7" s="114">
        <v>22.51</v>
      </c>
      <c r="C7" s="10"/>
      <c r="D7" s="10"/>
    </row>
    <row r="8" spans="1:5" x14ac:dyDescent="0.35">
      <c r="A8" s="11" t="s">
        <v>4</v>
      </c>
      <c r="B8" s="114">
        <v>27.31</v>
      </c>
      <c r="C8" s="10"/>
      <c r="D8" s="10"/>
    </row>
    <row r="9" spans="1:5" x14ac:dyDescent="0.35">
      <c r="A9" s="11" t="s">
        <v>5</v>
      </c>
      <c r="B9" s="114">
        <v>27.31</v>
      </c>
      <c r="C9" s="10"/>
      <c r="D9" s="10"/>
    </row>
    <row r="10" spans="1:5" x14ac:dyDescent="0.35">
      <c r="A10" s="11" t="s">
        <v>6</v>
      </c>
      <c r="B10" s="114">
        <v>20.66</v>
      </c>
      <c r="C10" s="10"/>
      <c r="D10" s="10"/>
    </row>
    <row r="11" spans="1:5" x14ac:dyDescent="0.35">
      <c r="A11" s="11" t="s">
        <v>7</v>
      </c>
      <c r="B11" s="114">
        <v>25.04</v>
      </c>
      <c r="C11" s="10"/>
      <c r="D11" s="10"/>
    </row>
    <row r="12" spans="1:5" x14ac:dyDescent="0.35">
      <c r="A12" s="11" t="s">
        <v>8</v>
      </c>
      <c r="B12" s="114">
        <v>23.65</v>
      </c>
      <c r="C12" s="10"/>
      <c r="D12" s="10"/>
    </row>
    <row r="13" spans="1:5" x14ac:dyDescent="0.35">
      <c r="A13" s="11" t="s">
        <v>9</v>
      </c>
      <c r="B13" s="115">
        <v>24.57</v>
      </c>
      <c r="C13" s="10"/>
      <c r="D13" s="10"/>
    </row>
    <row r="14" spans="1:5" ht="30" customHeight="1" thickBot="1" x14ac:dyDescent="0.4">
      <c r="B14" s="12"/>
    </row>
    <row r="15" spans="1:5" ht="78" customHeight="1" thickBot="1" x14ac:dyDescent="0.4">
      <c r="A15" s="131" t="s">
        <v>173</v>
      </c>
      <c r="B15" s="132"/>
      <c r="C15" s="15"/>
      <c r="D15" s="16"/>
    </row>
    <row r="16" spans="1:5" ht="30" customHeight="1" thickBot="1" x14ac:dyDescent="0.4">
      <c r="A16" s="52" t="s">
        <v>179</v>
      </c>
      <c r="B16" s="44" t="s">
        <v>202</v>
      </c>
      <c r="C16" s="15"/>
      <c r="D16" s="16"/>
    </row>
    <row r="17" spans="1:10" x14ac:dyDescent="0.35">
      <c r="A17" s="98" t="s">
        <v>184</v>
      </c>
      <c r="B17" s="111">
        <v>10.4</v>
      </c>
      <c r="C17" s="17"/>
      <c r="D17" s="26"/>
      <c r="E17" s="26"/>
      <c r="F17" s="26"/>
      <c r="G17" s="26"/>
      <c r="H17" s="26"/>
    </row>
    <row r="18" spans="1:10" x14ac:dyDescent="0.35">
      <c r="A18" s="18" t="s">
        <v>185</v>
      </c>
      <c r="B18" s="111">
        <v>16.7</v>
      </c>
      <c r="C18" s="17"/>
      <c r="D18" s="26"/>
      <c r="E18" s="26"/>
      <c r="F18" s="26"/>
      <c r="G18" s="26"/>
      <c r="H18" s="26"/>
    </row>
    <row r="19" spans="1:10" x14ac:dyDescent="0.35">
      <c r="A19" s="18" t="s">
        <v>186</v>
      </c>
      <c r="B19" s="111">
        <v>32.299999999999997</v>
      </c>
      <c r="C19" s="17"/>
      <c r="D19" s="26"/>
      <c r="E19" s="26"/>
      <c r="F19" s="26"/>
    </row>
    <row r="20" spans="1:10" x14ac:dyDescent="0.35">
      <c r="A20" s="18" t="s">
        <v>187</v>
      </c>
      <c r="B20" s="111">
        <v>31.1</v>
      </c>
      <c r="C20" s="17"/>
      <c r="D20" s="26"/>
      <c r="E20" s="26"/>
      <c r="F20" s="26"/>
      <c r="G20" s="26"/>
      <c r="H20" s="26"/>
    </row>
    <row r="21" spans="1:10" x14ac:dyDescent="0.35">
      <c r="A21" s="18" t="s">
        <v>188</v>
      </c>
      <c r="B21" s="111">
        <v>25.4</v>
      </c>
      <c r="C21" s="17"/>
      <c r="D21" s="26"/>
      <c r="E21" s="26"/>
      <c r="F21" s="26"/>
      <c r="G21" s="26"/>
      <c r="H21" s="26"/>
    </row>
    <row r="22" spans="1:10" x14ac:dyDescent="0.35">
      <c r="A22" s="18" t="s">
        <v>189</v>
      </c>
      <c r="B22" s="111">
        <v>20.8</v>
      </c>
      <c r="C22" s="17"/>
      <c r="D22" s="26"/>
      <c r="E22" s="26"/>
      <c r="F22" s="26"/>
      <c r="G22" s="26"/>
      <c r="H22" s="26"/>
    </row>
    <row r="23" spans="1:10" x14ac:dyDescent="0.35">
      <c r="A23" s="18" t="s">
        <v>190</v>
      </c>
      <c r="B23" s="111">
        <v>25.2</v>
      </c>
      <c r="C23" s="17"/>
      <c r="D23" s="26"/>
      <c r="E23" s="26"/>
      <c r="F23" s="26"/>
      <c r="G23" s="26"/>
      <c r="H23" s="26"/>
    </row>
    <row r="24" spans="1:10" x14ac:dyDescent="0.35">
      <c r="A24" s="18" t="s">
        <v>191</v>
      </c>
      <c r="B24" s="111">
        <v>20.6</v>
      </c>
      <c r="C24" s="17"/>
      <c r="D24" s="26"/>
      <c r="E24" s="26"/>
      <c r="F24" s="26"/>
      <c r="G24" s="26"/>
      <c r="H24" s="26"/>
      <c r="I24" s="7"/>
      <c r="J24" s="7"/>
    </row>
    <row r="25" spans="1:10" x14ac:dyDescent="0.35">
      <c r="A25" s="18" t="s">
        <v>192</v>
      </c>
      <c r="B25" s="111">
        <v>13</v>
      </c>
      <c r="C25" s="17"/>
      <c r="D25" s="26"/>
      <c r="E25" s="26"/>
      <c r="F25" s="26"/>
      <c r="G25" s="26"/>
      <c r="H25" s="26"/>
      <c r="I25" s="7"/>
      <c r="J25" s="7"/>
    </row>
    <row r="26" spans="1:10" x14ac:dyDescent="0.35">
      <c r="A26" s="18" t="s">
        <v>193</v>
      </c>
      <c r="B26" s="111">
        <v>23.9</v>
      </c>
      <c r="C26" s="17"/>
      <c r="D26" s="26"/>
      <c r="E26" s="26"/>
      <c r="F26" s="26"/>
      <c r="G26" s="26"/>
      <c r="H26" s="26"/>
    </row>
    <row r="27" spans="1:10" x14ac:dyDescent="0.35">
      <c r="A27" s="18" t="s">
        <v>9</v>
      </c>
      <c r="B27" s="111">
        <v>21</v>
      </c>
      <c r="C27" s="17"/>
      <c r="F27" s="26"/>
      <c r="G27" s="26"/>
      <c r="H27" s="26"/>
    </row>
    <row r="28" spans="1:10" ht="30" customHeight="1" thickBot="1" x14ac:dyDescent="0.4">
      <c r="B28" s="92"/>
    </row>
    <row r="29" spans="1:10" ht="45" customHeight="1" thickBot="1" x14ac:dyDescent="0.4">
      <c r="A29" s="124" t="s">
        <v>134</v>
      </c>
      <c r="B29" s="126"/>
      <c r="C29" s="7"/>
      <c r="D29" s="8"/>
    </row>
    <row r="30" spans="1:10" x14ac:dyDescent="0.35">
      <c r="A30" s="19" t="s">
        <v>10</v>
      </c>
      <c r="B30" s="24">
        <v>788</v>
      </c>
      <c r="C30" s="20"/>
      <c r="D30" s="20"/>
    </row>
    <row r="31" spans="1:10" x14ac:dyDescent="0.35">
      <c r="A31" s="21" t="s">
        <v>11</v>
      </c>
      <c r="B31" s="24">
        <v>11751</v>
      </c>
      <c r="C31" s="20"/>
      <c r="D31" s="20"/>
    </row>
    <row r="32" spans="1:10" x14ac:dyDescent="0.35">
      <c r="A32" s="21" t="s">
        <v>12</v>
      </c>
      <c r="B32" s="24">
        <v>1752</v>
      </c>
      <c r="C32" s="20"/>
      <c r="D32" s="20"/>
    </row>
    <row r="33" spans="1:9" x14ac:dyDescent="0.35">
      <c r="A33" s="21" t="s">
        <v>2</v>
      </c>
      <c r="B33" s="24">
        <v>939</v>
      </c>
      <c r="C33" s="20"/>
      <c r="D33" s="20"/>
    </row>
    <row r="34" spans="1:9" x14ac:dyDescent="0.35">
      <c r="A34" s="21" t="s">
        <v>13</v>
      </c>
      <c r="B34" s="24">
        <v>549</v>
      </c>
      <c r="C34" s="20"/>
      <c r="D34" s="20"/>
    </row>
    <row r="35" spans="1:9" x14ac:dyDescent="0.35">
      <c r="A35" s="21" t="s">
        <v>14</v>
      </c>
      <c r="B35" s="24">
        <v>378</v>
      </c>
      <c r="C35" s="20"/>
      <c r="D35" s="20"/>
    </row>
    <row r="36" spans="1:9" x14ac:dyDescent="0.35">
      <c r="A36" s="21" t="s">
        <v>15</v>
      </c>
      <c r="B36" s="24">
        <v>6009</v>
      </c>
      <c r="C36" s="20"/>
      <c r="D36" s="20"/>
    </row>
    <row r="37" spans="1:9" x14ac:dyDescent="0.35">
      <c r="A37" s="21" t="s">
        <v>16</v>
      </c>
      <c r="B37" s="24">
        <v>865</v>
      </c>
      <c r="C37" s="20"/>
      <c r="D37" s="20"/>
    </row>
    <row r="38" spans="1:9" x14ac:dyDescent="0.35">
      <c r="A38" s="21" t="s">
        <v>17</v>
      </c>
      <c r="B38" s="112">
        <f>SUM(B30:B37)</f>
        <v>23031</v>
      </c>
      <c r="C38" s="20"/>
      <c r="D38" s="20"/>
    </row>
    <row r="39" spans="1:9" ht="30" customHeight="1" thickBot="1" x14ac:dyDescent="0.4"/>
    <row r="40" spans="1:9" ht="44.25" customHeight="1" thickBot="1" x14ac:dyDescent="0.4">
      <c r="A40" s="124" t="s">
        <v>18</v>
      </c>
      <c r="B40" s="126"/>
      <c r="C40" s="13"/>
      <c r="D40" s="14"/>
    </row>
    <row r="41" spans="1:9" x14ac:dyDescent="0.35">
      <c r="A41" s="19" t="s">
        <v>3</v>
      </c>
      <c r="B41" s="116">
        <v>22.5</v>
      </c>
      <c r="C41" s="17"/>
      <c r="D41" s="17"/>
    </row>
    <row r="42" spans="1:9" x14ac:dyDescent="0.35">
      <c r="A42" s="21" t="s">
        <v>4</v>
      </c>
      <c r="B42" s="117" t="s">
        <v>205</v>
      </c>
      <c r="C42" s="17"/>
      <c r="D42" s="17"/>
    </row>
    <row r="43" spans="1:9" x14ac:dyDescent="0.35">
      <c r="A43" s="21" t="s">
        <v>5</v>
      </c>
      <c r="B43" s="117" t="s">
        <v>205</v>
      </c>
      <c r="C43" s="17"/>
      <c r="D43" s="17"/>
    </row>
    <row r="44" spans="1:9" x14ac:dyDescent="0.35">
      <c r="A44" s="21" t="s">
        <v>170</v>
      </c>
      <c r="B44" s="117" t="s">
        <v>205</v>
      </c>
      <c r="C44" s="17"/>
      <c r="D44" s="17"/>
    </row>
    <row r="45" spans="1:9" x14ac:dyDescent="0.35">
      <c r="A45" s="21" t="s">
        <v>7</v>
      </c>
      <c r="B45" s="116">
        <v>13.5</v>
      </c>
      <c r="C45" s="17"/>
      <c r="D45" s="17"/>
    </row>
    <row r="46" spans="1:9" x14ac:dyDescent="0.35">
      <c r="A46" s="21" t="s">
        <v>24</v>
      </c>
      <c r="B46" s="116">
        <v>9.3000000000000007</v>
      </c>
      <c r="C46" s="17"/>
      <c r="D46" s="17"/>
    </row>
    <row r="47" spans="1:9" ht="30.75" customHeight="1" thickBot="1" x14ac:dyDescent="0.4">
      <c r="B47" s="38" t="s">
        <v>204</v>
      </c>
      <c r="I47" s="118"/>
    </row>
    <row r="48" spans="1:9" ht="57" customHeight="1" thickBot="1" x14ac:dyDescent="0.4">
      <c r="A48" s="133" t="s">
        <v>135</v>
      </c>
      <c r="B48" s="134"/>
      <c r="C48" s="134"/>
      <c r="D48" s="134"/>
      <c r="E48" s="135"/>
    </row>
    <row r="49" spans="1:5" ht="15" thickBot="1" x14ac:dyDescent="0.4">
      <c r="A49" s="129" t="s">
        <v>25</v>
      </c>
      <c r="B49" s="124" t="s">
        <v>26</v>
      </c>
      <c r="C49" s="125"/>
      <c r="D49" s="126"/>
      <c r="E49" s="127" t="s">
        <v>17</v>
      </c>
    </row>
    <row r="50" spans="1:5" ht="15" thickBot="1" x14ac:dyDescent="0.4">
      <c r="A50" s="130"/>
      <c r="B50" s="22" t="s">
        <v>27</v>
      </c>
      <c r="C50" s="22" t="s">
        <v>28</v>
      </c>
      <c r="D50" s="99" t="s">
        <v>16</v>
      </c>
      <c r="E50" s="128"/>
    </row>
    <row r="51" spans="1:5" x14ac:dyDescent="0.35">
      <c r="A51" s="9" t="s">
        <v>2</v>
      </c>
      <c r="B51" s="23">
        <v>0</v>
      </c>
      <c r="C51" s="23">
        <v>1</v>
      </c>
      <c r="D51" s="23">
        <f>E51-(B51+C51)</f>
        <v>1</v>
      </c>
      <c r="E51" s="123">
        <v>2</v>
      </c>
    </row>
    <row r="52" spans="1:5" x14ac:dyDescent="0.35">
      <c r="A52" s="11" t="s">
        <v>3</v>
      </c>
      <c r="B52" s="24">
        <v>0</v>
      </c>
      <c r="C52" s="24">
        <v>1</v>
      </c>
      <c r="D52" s="23">
        <f t="shared" ref="D52:D57" si="0">E52-(B52+C52)</f>
        <v>2</v>
      </c>
      <c r="E52" s="123">
        <v>3</v>
      </c>
    </row>
    <row r="53" spans="1:5" x14ac:dyDescent="0.35">
      <c r="A53" s="11" t="s">
        <v>4</v>
      </c>
      <c r="B53" s="24">
        <v>0</v>
      </c>
      <c r="C53" s="24">
        <v>0</v>
      </c>
      <c r="D53" s="23">
        <f t="shared" si="0"/>
        <v>0</v>
      </c>
      <c r="E53" s="123">
        <v>0</v>
      </c>
    </row>
    <row r="54" spans="1:5" x14ac:dyDescent="0.35">
      <c r="A54" s="11" t="s">
        <v>5</v>
      </c>
      <c r="B54" s="24">
        <v>0</v>
      </c>
      <c r="C54" s="24">
        <v>0</v>
      </c>
      <c r="D54" s="23">
        <f>E54-(B54+C54)</f>
        <v>0</v>
      </c>
      <c r="E54" s="123">
        <v>0</v>
      </c>
    </row>
    <row r="55" spans="1:5" x14ac:dyDescent="0.35">
      <c r="A55" s="11" t="s">
        <v>6</v>
      </c>
      <c r="B55" s="24">
        <v>0</v>
      </c>
      <c r="C55" s="24">
        <v>0</v>
      </c>
      <c r="D55" s="23">
        <f t="shared" si="0"/>
        <v>0</v>
      </c>
      <c r="E55" s="123">
        <v>0</v>
      </c>
    </row>
    <row r="56" spans="1:5" x14ac:dyDescent="0.35">
      <c r="A56" s="11" t="s">
        <v>7</v>
      </c>
      <c r="B56" s="24">
        <v>0</v>
      </c>
      <c r="C56" s="24">
        <v>0</v>
      </c>
      <c r="D56" s="23">
        <f t="shared" si="0"/>
        <v>0</v>
      </c>
      <c r="E56" s="123">
        <v>0</v>
      </c>
    </row>
    <row r="57" spans="1:5" x14ac:dyDescent="0.35">
      <c r="A57" s="11" t="s">
        <v>29</v>
      </c>
      <c r="B57" s="24">
        <v>0</v>
      </c>
      <c r="C57" s="24">
        <v>0</v>
      </c>
      <c r="D57" s="23">
        <f t="shared" si="0"/>
        <v>0</v>
      </c>
      <c r="E57" s="123">
        <v>0</v>
      </c>
    </row>
    <row r="58" spans="1:5" x14ac:dyDescent="0.35">
      <c r="A58" s="11" t="s">
        <v>8</v>
      </c>
      <c r="B58" s="24">
        <v>0</v>
      </c>
      <c r="C58" s="24">
        <v>0</v>
      </c>
      <c r="D58" s="23">
        <f>E58-(B58+C58)</f>
        <v>9</v>
      </c>
      <c r="E58" s="123">
        <v>9</v>
      </c>
    </row>
    <row r="59" spans="1:5" x14ac:dyDescent="0.35">
      <c r="A59" s="11" t="s">
        <v>17</v>
      </c>
      <c r="B59" s="25">
        <f>SUM(B51:B58)</f>
        <v>0</v>
      </c>
      <c r="C59" s="25">
        <f>SUM(C51:C58)</f>
        <v>2</v>
      </c>
      <c r="D59" s="25">
        <f>SUM(D51:D58)</f>
        <v>12</v>
      </c>
      <c r="E59" s="123">
        <v>14</v>
      </c>
    </row>
    <row r="60" spans="1:5" ht="30" customHeight="1" thickBot="1" x14ac:dyDescent="0.4">
      <c r="C60" s="13"/>
    </row>
    <row r="61" spans="1:5" ht="36" customHeight="1" thickBot="1" x14ac:dyDescent="0.4">
      <c r="A61" s="124" t="s">
        <v>136</v>
      </c>
      <c r="B61" s="125"/>
      <c r="C61" s="126"/>
    </row>
    <row r="62" spans="1:5" x14ac:dyDescent="0.35">
      <c r="A62" s="100"/>
      <c r="B62" s="101" t="s">
        <v>30</v>
      </c>
      <c r="C62" s="102" t="s">
        <v>31</v>
      </c>
    </row>
    <row r="63" spans="1:5" x14ac:dyDescent="0.35">
      <c r="A63" s="21" t="s">
        <v>2</v>
      </c>
      <c r="B63" s="119">
        <v>21</v>
      </c>
      <c r="C63" s="120">
        <v>5</v>
      </c>
    </row>
    <row r="64" spans="1:5" x14ac:dyDescent="0.35">
      <c r="A64" s="21" t="s">
        <v>19</v>
      </c>
      <c r="B64" s="119">
        <v>61</v>
      </c>
      <c r="C64" s="120">
        <v>33</v>
      </c>
    </row>
    <row r="65" spans="1:3" x14ac:dyDescent="0.35">
      <c r="A65" s="21" t="s">
        <v>20</v>
      </c>
      <c r="B65" s="120">
        <v>135</v>
      </c>
      <c r="C65" s="119" t="s">
        <v>205</v>
      </c>
    </row>
    <row r="66" spans="1:3" x14ac:dyDescent="0.35">
      <c r="A66" s="21" t="s">
        <v>22</v>
      </c>
      <c r="B66" s="119">
        <v>1</v>
      </c>
      <c r="C66" s="119">
        <v>5</v>
      </c>
    </row>
    <row r="67" spans="1:3" x14ac:dyDescent="0.35">
      <c r="A67" s="21" t="s">
        <v>21</v>
      </c>
      <c r="B67" s="120">
        <v>3</v>
      </c>
      <c r="C67" s="120" t="s">
        <v>205</v>
      </c>
    </row>
    <row r="68" spans="1:3" x14ac:dyDescent="0.35">
      <c r="A68" s="21" t="s">
        <v>23</v>
      </c>
      <c r="B68" s="119">
        <v>3</v>
      </c>
      <c r="C68" s="119">
        <v>8</v>
      </c>
    </row>
    <row r="69" spans="1:3" x14ac:dyDescent="0.35">
      <c r="A69" s="21" t="s">
        <v>32</v>
      </c>
      <c r="B69" s="119">
        <v>38</v>
      </c>
      <c r="C69" s="119">
        <v>26</v>
      </c>
    </row>
    <row r="70" spans="1:3" ht="60.75" customHeight="1" x14ac:dyDescent="0.35">
      <c r="A70" s="11" t="s">
        <v>180</v>
      </c>
      <c r="B70" s="119">
        <v>9</v>
      </c>
      <c r="C70" s="120">
        <v>23</v>
      </c>
    </row>
    <row r="71" spans="1:3" x14ac:dyDescent="0.35">
      <c r="A71" s="21" t="s">
        <v>33</v>
      </c>
      <c r="B71" s="119">
        <f>18+241</f>
        <v>259</v>
      </c>
      <c r="C71" s="119">
        <f>26+330</f>
        <v>356</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9" sqref="B9:D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7" t="s">
        <v>181</v>
      </c>
      <c r="B1" s="148"/>
      <c r="C1" s="148"/>
      <c r="D1" s="148"/>
      <c r="E1" s="149"/>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39" t="str">
        <f>'Rail Service (Item Nos. 1-6)'!A3</f>
        <v>Railroad: CPRS</v>
      </c>
      <c r="B3" s="150" t="str">
        <f>'Rail Service (Item Nos. 1-6)'!B3:B4</f>
        <v>Year: 2024</v>
      </c>
      <c r="C3" s="150" t="str">
        <f>'Rail Service (Item Nos. 1-6)'!C3:C4</f>
        <v>Reporting Week: 5</v>
      </c>
      <c r="D3" s="27" t="s">
        <v>0</v>
      </c>
      <c r="E3" s="4">
        <f>'Rail Service (Item Nos. 1-6)'!E3</f>
        <v>45319</v>
      </c>
      <c r="F3" s="13"/>
      <c r="G3" s="15"/>
      <c r="H3" s="15"/>
      <c r="I3" s="13"/>
      <c r="K3" s="28"/>
    </row>
    <row r="4" spans="1:11" ht="15" thickBot="1" x14ac:dyDescent="0.4">
      <c r="A4" s="140"/>
      <c r="B4" s="151"/>
      <c r="C4" s="151"/>
      <c r="D4" s="29" t="s">
        <v>1</v>
      </c>
      <c r="E4" s="6">
        <f>E3+6</f>
        <v>45325</v>
      </c>
      <c r="F4" s="13"/>
      <c r="G4" s="15"/>
      <c r="H4" s="15"/>
      <c r="I4" s="13"/>
      <c r="K4" s="28"/>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3</v>
      </c>
      <c r="C18" s="31">
        <v>0</v>
      </c>
      <c r="D18" s="31">
        <v>3</v>
      </c>
    </row>
    <row r="19" spans="1:4" x14ac:dyDescent="0.35">
      <c r="A19" s="33" t="s">
        <v>49</v>
      </c>
      <c r="B19" s="31">
        <v>2</v>
      </c>
      <c r="C19" s="31">
        <v>0</v>
      </c>
      <c r="D19" s="31">
        <v>2</v>
      </c>
    </row>
    <row r="20" spans="1:4" x14ac:dyDescent="0.35">
      <c r="A20" s="33" t="s">
        <v>50</v>
      </c>
      <c r="B20" s="31">
        <v>27</v>
      </c>
      <c r="C20" s="31">
        <v>0</v>
      </c>
      <c r="D20" s="31">
        <v>27</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0</v>
      </c>
      <c r="C27" s="31">
        <v>0</v>
      </c>
      <c r="D27" s="31">
        <v>0</v>
      </c>
    </row>
    <row r="28" spans="1:4" x14ac:dyDescent="0.35">
      <c r="A28" s="33" t="s">
        <v>58</v>
      </c>
      <c r="B28" s="31">
        <v>0</v>
      </c>
      <c r="C28" s="31">
        <v>0</v>
      </c>
      <c r="D28" s="31">
        <v>0</v>
      </c>
    </row>
    <row r="29" spans="1:4" x14ac:dyDescent="0.35">
      <c r="A29" s="33" t="s">
        <v>59</v>
      </c>
      <c r="B29" s="31">
        <v>706</v>
      </c>
      <c r="C29" s="31">
        <v>323</v>
      </c>
      <c r="D29" s="31">
        <v>383</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963</v>
      </c>
      <c r="C34" s="31">
        <v>647</v>
      </c>
      <c r="D34" s="31">
        <v>316</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243</v>
      </c>
      <c r="C47" s="31">
        <v>110</v>
      </c>
      <c r="D47" s="31">
        <v>133</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102</v>
      </c>
      <c r="C54" s="31">
        <v>101</v>
      </c>
      <c r="D54" s="31">
        <v>1</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2046</v>
      </c>
      <c r="C57" s="31">
        <f>SUM(C9:C56)</f>
        <v>1181</v>
      </c>
      <c r="D57" s="31">
        <f>SUM(D9:D56)</f>
        <v>865</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zoomScale="85" zoomScaleNormal="85" workbookViewId="0">
      <selection activeCell="B10" sqref="B1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181</v>
      </c>
      <c r="B1" s="148"/>
      <c r="C1" s="148"/>
      <c r="D1" s="148"/>
      <c r="E1" s="149"/>
      <c r="F1" s="39"/>
      <c r="G1" s="40"/>
      <c r="H1" s="40"/>
      <c r="I1" s="40"/>
      <c r="J1" s="40"/>
    </row>
    <row r="2" spans="1:10" ht="18" customHeight="1" thickBot="1" x14ac:dyDescent="0.4">
      <c r="D2" s="96" t="s">
        <v>182</v>
      </c>
      <c r="E2" s="94" t="str">
        <f>'Rail Service (Item Nos. 1-6)'!E2</f>
        <v>Expiration Date: 12/31/2024</v>
      </c>
    </row>
    <row r="3" spans="1:10" x14ac:dyDescent="0.35">
      <c r="A3" s="139" t="str">
        <f>'Rail Service (Item Nos. 1-6)'!A3</f>
        <v>Railroad: CPRS</v>
      </c>
      <c r="B3" s="141" t="str">
        <f>'Rail Service (Item Nos. 1-6)'!B3:B4</f>
        <v>Year: 2024</v>
      </c>
      <c r="C3" s="143" t="str">
        <f>'Rail Service (Item Nos. 1-6)'!C3:C4</f>
        <v>Reporting Week: 5</v>
      </c>
      <c r="D3" s="4">
        <f>'Rail Service (Item Nos. 1-6)'!E3</f>
        <v>45319</v>
      </c>
      <c r="F3" s="15"/>
      <c r="G3" s="15"/>
      <c r="H3" s="13"/>
      <c r="J3" s="28"/>
    </row>
    <row r="4" spans="1:10" ht="15" thickBot="1" x14ac:dyDescent="0.4">
      <c r="A4" s="140"/>
      <c r="B4" s="142"/>
      <c r="C4" s="144"/>
      <c r="D4" s="6">
        <f>'Rail Service (Item Nos. 1-6)'!E4</f>
        <v>45325</v>
      </c>
      <c r="F4" s="15"/>
      <c r="G4" s="15"/>
      <c r="H4" s="13"/>
      <c r="J4" s="28"/>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1" t="s">
        <v>35</v>
      </c>
      <c r="B8" s="22" t="s">
        <v>87</v>
      </c>
      <c r="C8" s="22" t="s">
        <v>88</v>
      </c>
      <c r="D8" s="125" t="s">
        <v>171</v>
      </c>
      <c r="E8" s="126"/>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257</v>
      </c>
      <c r="C30" s="46">
        <v>536</v>
      </c>
      <c r="D30" s="46">
        <v>203</v>
      </c>
      <c r="E30" s="46">
        <v>146</v>
      </c>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v>5</v>
      </c>
      <c r="D33" s="46"/>
      <c r="E33" s="46"/>
    </row>
    <row r="34" spans="1:6" x14ac:dyDescent="0.35">
      <c r="A34" s="47" t="s">
        <v>63</v>
      </c>
      <c r="B34" s="46"/>
      <c r="C34" s="46"/>
      <c r="D34" s="46"/>
      <c r="E34" s="46"/>
    </row>
    <row r="35" spans="1:6" x14ac:dyDescent="0.35">
      <c r="A35" s="47" t="s">
        <v>64</v>
      </c>
      <c r="B35" s="46">
        <v>294</v>
      </c>
      <c r="C35" s="46">
        <v>955</v>
      </c>
      <c r="D35" s="46">
        <v>238</v>
      </c>
      <c r="E35" s="46">
        <v>59</v>
      </c>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v>110</v>
      </c>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v>50</v>
      </c>
      <c r="C55" s="46">
        <v>201</v>
      </c>
      <c r="D55" s="46">
        <v>50</v>
      </c>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601</v>
      </c>
      <c r="C58" s="48">
        <f t="shared" ref="C58:E58" si="0">SUM(C10:C57)</f>
        <v>1807</v>
      </c>
      <c r="D58" s="48">
        <f t="shared" si="0"/>
        <v>491</v>
      </c>
      <c r="E58" s="48">
        <f t="shared" si="0"/>
        <v>205</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7" t="s">
        <v>181</v>
      </c>
      <c r="B1" s="156"/>
      <c r="C1" s="156"/>
      <c r="D1" s="156"/>
      <c r="E1" s="157"/>
      <c r="F1" s="39"/>
      <c r="G1" s="39"/>
      <c r="H1" s="39"/>
    </row>
    <row r="2" spans="1:8" ht="15" thickBot="1" x14ac:dyDescent="0.4">
      <c r="D2" s="97" t="s">
        <v>182</v>
      </c>
      <c r="E2" s="94" t="str">
        <f>'Rail Service (Item Nos. 1-6)'!E2</f>
        <v>Expiration Date: 12/31/2024</v>
      </c>
    </row>
    <row r="3" spans="1:8" x14ac:dyDescent="0.35">
      <c r="A3" s="139" t="str">
        <f>'Rail Service (Item Nos. 1-6)'!A3</f>
        <v>Railroad: CPRS</v>
      </c>
      <c r="B3" s="141" t="str">
        <f>'Rail Service (Item Nos. 1-6)'!B3:B4</f>
        <v>Year: 2024</v>
      </c>
      <c r="C3" s="150" t="str">
        <f>'Rail Service (Item Nos. 1-6)'!C3:C4</f>
        <v>Reporting Week: 5</v>
      </c>
      <c r="D3" s="50" t="s">
        <v>0</v>
      </c>
      <c r="E3" s="4">
        <f>'Rail Service (Item Nos. 1-6)'!E3</f>
        <v>45319</v>
      </c>
      <c r="F3" s="13"/>
      <c r="H3" s="28"/>
    </row>
    <row r="4" spans="1:8" ht="15" thickBot="1" x14ac:dyDescent="0.4">
      <c r="A4" s="140"/>
      <c r="B4" s="161"/>
      <c r="C4" s="162"/>
      <c r="D4" s="51" t="s">
        <v>1</v>
      </c>
      <c r="E4" s="6">
        <f>E3+6</f>
        <v>45325</v>
      </c>
      <c r="F4" s="13"/>
      <c r="H4" s="28"/>
    </row>
    <row r="5" spans="1:8" x14ac:dyDescent="0.35">
      <c r="E5" s="7"/>
    </row>
    <row r="6" spans="1:8" ht="15" thickBot="1" x14ac:dyDescent="0.4"/>
    <row r="7" spans="1:8" ht="15" thickBot="1" x14ac:dyDescent="0.4">
      <c r="A7" s="158" t="s">
        <v>177</v>
      </c>
      <c r="B7" s="159"/>
      <c r="C7" s="160"/>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59" t="s">
        <v>95</v>
      </c>
      <c r="B20" s="60" t="s">
        <v>203</v>
      </c>
      <c r="C20" s="60" t="s">
        <v>137</v>
      </c>
    </row>
    <row r="21" spans="1:5" x14ac:dyDescent="0.35">
      <c r="A21" s="55" t="s">
        <v>194</v>
      </c>
      <c r="B21" s="58">
        <v>1.9</v>
      </c>
      <c r="C21" s="58">
        <v>2.2000000000000002</v>
      </c>
    </row>
    <row r="22" spans="1:5" x14ac:dyDescent="0.35">
      <c r="A22" s="57" t="s">
        <v>16</v>
      </c>
      <c r="B22" s="58">
        <v>1.8</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1.9</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90" zoomScaleNormal="90" workbookViewId="0">
      <selection activeCell="D20" sqref="D2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7" t="s">
        <v>181</v>
      </c>
      <c r="B1" s="148"/>
      <c r="C1" s="148"/>
      <c r="D1" s="148"/>
      <c r="E1" s="149"/>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39" t="str">
        <f>'Rail Service (Item Nos. 1-6)'!A3</f>
        <v>Railroad: CPRS</v>
      </c>
      <c r="B3" s="141" t="str">
        <f>'Rail Service (Item Nos. 1-6)'!B3:B4</f>
        <v>Year: 2024</v>
      </c>
      <c r="C3" s="143" t="str">
        <f>'Rail Service (Item Nos. 1-6)'!C3:C4</f>
        <v>Reporting Week: 5</v>
      </c>
      <c r="D3" s="62" t="s">
        <v>0</v>
      </c>
      <c r="E3" s="4">
        <f>'Rail Service (Item Nos. 1-6)'!E3</f>
        <v>45319</v>
      </c>
      <c r="F3" s="13"/>
      <c r="G3" s="13"/>
      <c r="I3" s="28"/>
    </row>
    <row r="4" spans="1:14" customFormat="1" ht="15" thickBot="1" x14ac:dyDescent="0.4">
      <c r="A4" s="140"/>
      <c r="B4" s="142"/>
      <c r="C4" s="144"/>
      <c r="D4" s="51" t="s">
        <v>1</v>
      </c>
      <c r="E4" s="6">
        <f>E3+6</f>
        <v>45325</v>
      </c>
      <c r="F4" s="13"/>
      <c r="G4" s="13"/>
      <c r="I4" s="28"/>
    </row>
    <row r="5" spans="1:14" customFormat="1" ht="15" thickBot="1" x14ac:dyDescent="0.4">
      <c r="E5" s="7"/>
      <c r="F5" s="7"/>
    </row>
    <row r="6" spans="1:14" customFormat="1" ht="47.25" customHeight="1" thickBot="1" x14ac:dyDescent="0.4">
      <c r="A6" s="124" t="s">
        <v>168</v>
      </c>
      <c r="B6" s="125"/>
      <c r="C6" s="125"/>
      <c r="D6" s="125"/>
      <c r="E6" s="126"/>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980</v>
      </c>
      <c r="E9" s="109">
        <v>740</v>
      </c>
    </row>
    <row r="10" spans="1:14" x14ac:dyDescent="0.25">
      <c r="A10" s="68" t="s">
        <v>195</v>
      </c>
      <c r="B10" s="68" t="s">
        <v>20</v>
      </c>
      <c r="C10" s="68" t="s">
        <v>149</v>
      </c>
      <c r="D10" s="121" t="s">
        <v>205</v>
      </c>
      <c r="E10" s="109">
        <v>1050</v>
      </c>
    </row>
    <row r="11" spans="1:14" x14ac:dyDescent="0.25">
      <c r="A11" s="68" t="s">
        <v>195</v>
      </c>
      <c r="B11" s="68" t="s">
        <v>105</v>
      </c>
      <c r="C11" s="67" t="s">
        <v>110</v>
      </c>
      <c r="D11" s="108" t="s">
        <v>205</v>
      </c>
      <c r="E11" s="122">
        <v>2</v>
      </c>
    </row>
    <row r="12" spans="1:14" x14ac:dyDescent="0.25">
      <c r="A12" s="68" t="s">
        <v>195</v>
      </c>
      <c r="B12" s="68" t="s">
        <v>107</v>
      </c>
      <c r="C12" s="68" t="s">
        <v>150</v>
      </c>
      <c r="D12" s="109">
        <v>1445</v>
      </c>
      <c r="E12" s="109">
        <v>20</v>
      </c>
    </row>
    <row r="13" spans="1:14" x14ac:dyDescent="0.25">
      <c r="A13" s="68" t="s">
        <v>195</v>
      </c>
      <c r="B13" s="68" t="s">
        <v>140</v>
      </c>
      <c r="C13" s="67" t="s">
        <v>151</v>
      </c>
      <c r="D13" s="109">
        <v>50</v>
      </c>
      <c r="E13" s="109">
        <v>41</v>
      </c>
    </row>
    <row r="14" spans="1:14" x14ac:dyDescent="0.25">
      <c r="A14" s="68" t="s">
        <v>195</v>
      </c>
      <c r="B14" s="68" t="s">
        <v>141</v>
      </c>
      <c r="C14" s="68" t="s">
        <v>152</v>
      </c>
      <c r="D14" s="109">
        <v>241</v>
      </c>
      <c r="E14" s="109">
        <v>64</v>
      </c>
    </row>
    <row r="15" spans="1:14" x14ac:dyDescent="0.25">
      <c r="A15" s="68" t="s">
        <v>195</v>
      </c>
      <c r="B15" s="68" t="s">
        <v>100</v>
      </c>
      <c r="C15" s="67" t="s">
        <v>153</v>
      </c>
      <c r="D15" s="109">
        <v>433</v>
      </c>
      <c r="E15" s="109">
        <v>86</v>
      </c>
    </row>
    <row r="16" spans="1:14" x14ac:dyDescent="0.25">
      <c r="A16" s="68" t="s">
        <v>195</v>
      </c>
      <c r="B16" s="68" t="s">
        <v>19</v>
      </c>
      <c r="C16" s="68" t="s">
        <v>154</v>
      </c>
      <c r="D16" s="109">
        <v>1749</v>
      </c>
      <c r="E16" s="109">
        <v>177</v>
      </c>
    </row>
    <row r="17" spans="1:17" x14ac:dyDescent="0.25">
      <c r="A17" s="68" t="s">
        <v>195</v>
      </c>
      <c r="B17" s="68" t="s">
        <v>106</v>
      </c>
      <c r="C17" s="67" t="s">
        <v>155</v>
      </c>
      <c r="D17" s="109">
        <v>168</v>
      </c>
      <c r="E17" s="109">
        <v>97</v>
      </c>
    </row>
    <row r="18" spans="1:17" x14ac:dyDescent="0.25">
      <c r="A18" s="68" t="s">
        <v>195</v>
      </c>
      <c r="B18" s="68" t="s">
        <v>103</v>
      </c>
      <c r="C18" s="68" t="s">
        <v>156</v>
      </c>
      <c r="D18" s="109">
        <v>20</v>
      </c>
      <c r="E18" s="109">
        <v>75</v>
      </c>
    </row>
    <row r="19" spans="1:17" x14ac:dyDescent="0.25">
      <c r="A19" s="68" t="s">
        <v>195</v>
      </c>
      <c r="B19" s="68" t="s">
        <v>104</v>
      </c>
      <c r="C19" s="67" t="s">
        <v>157</v>
      </c>
      <c r="D19" s="108" t="s">
        <v>205</v>
      </c>
      <c r="E19" s="109">
        <v>40</v>
      </c>
    </row>
    <row r="20" spans="1:17" x14ac:dyDescent="0.25">
      <c r="A20" s="68" t="s">
        <v>195</v>
      </c>
      <c r="B20" s="68" t="s">
        <v>142</v>
      </c>
      <c r="C20" s="68" t="s">
        <v>158</v>
      </c>
      <c r="D20" s="109">
        <v>123</v>
      </c>
      <c r="E20" s="109">
        <v>159</v>
      </c>
    </row>
    <row r="21" spans="1:17" x14ac:dyDescent="0.25">
      <c r="A21" s="68" t="s">
        <v>195</v>
      </c>
      <c r="B21" s="68" t="s">
        <v>143</v>
      </c>
      <c r="C21" s="67" t="s">
        <v>159</v>
      </c>
      <c r="D21" s="109">
        <v>42</v>
      </c>
      <c r="E21" s="109">
        <v>360</v>
      </c>
    </row>
    <row r="22" spans="1:17" x14ac:dyDescent="0.25">
      <c r="A22" s="68" t="s">
        <v>195</v>
      </c>
      <c r="B22" s="68" t="s">
        <v>144</v>
      </c>
      <c r="C22" s="68" t="s">
        <v>160</v>
      </c>
      <c r="D22" s="109">
        <v>12</v>
      </c>
      <c r="E22" s="109">
        <v>6</v>
      </c>
    </row>
    <row r="23" spans="1:17" x14ac:dyDescent="0.25">
      <c r="A23" s="68" t="s">
        <v>195</v>
      </c>
      <c r="B23" s="68" t="s">
        <v>145</v>
      </c>
      <c r="C23" s="67" t="s">
        <v>161</v>
      </c>
      <c r="D23" s="109">
        <v>212</v>
      </c>
      <c r="E23" s="109">
        <v>126</v>
      </c>
    </row>
    <row r="24" spans="1:17" x14ac:dyDescent="0.25">
      <c r="A24" s="68" t="s">
        <v>195</v>
      </c>
      <c r="B24" s="68" t="s">
        <v>102</v>
      </c>
      <c r="C24" s="68" t="s">
        <v>162</v>
      </c>
      <c r="D24" s="108" t="s">
        <v>205</v>
      </c>
      <c r="E24" s="109">
        <v>21</v>
      </c>
    </row>
    <row r="25" spans="1:17" x14ac:dyDescent="0.25">
      <c r="A25" s="68" t="s">
        <v>195</v>
      </c>
      <c r="B25" s="68" t="s">
        <v>146</v>
      </c>
      <c r="C25" s="67" t="s">
        <v>163</v>
      </c>
      <c r="D25" s="109">
        <v>39</v>
      </c>
      <c r="E25" s="109">
        <v>129</v>
      </c>
    </row>
    <row r="26" spans="1:17" x14ac:dyDescent="0.25">
      <c r="A26" s="68" t="s">
        <v>195</v>
      </c>
      <c r="B26" s="68" t="s">
        <v>108</v>
      </c>
      <c r="C26" s="68" t="s">
        <v>164</v>
      </c>
      <c r="D26" s="109">
        <v>52</v>
      </c>
      <c r="E26" s="109">
        <v>204</v>
      </c>
    </row>
    <row r="27" spans="1:17" x14ac:dyDescent="0.25">
      <c r="A27" s="68" t="s">
        <v>195</v>
      </c>
      <c r="B27" s="68" t="s">
        <v>147</v>
      </c>
      <c r="C27" s="67" t="s">
        <v>165</v>
      </c>
      <c r="D27" s="109">
        <v>16</v>
      </c>
      <c r="E27" s="109">
        <v>7</v>
      </c>
    </row>
    <row r="28" spans="1:17" x14ac:dyDescent="0.25">
      <c r="A28" s="68" t="s">
        <v>195</v>
      </c>
      <c r="B28" s="68" t="s">
        <v>33</v>
      </c>
      <c r="C28" s="68" t="s">
        <v>112</v>
      </c>
      <c r="D28" s="109">
        <v>58</v>
      </c>
      <c r="E28" s="109">
        <v>61</v>
      </c>
    </row>
    <row r="29" spans="1:17" x14ac:dyDescent="0.25">
      <c r="A29" s="68" t="s">
        <v>195</v>
      </c>
      <c r="B29" s="68" t="s">
        <v>109</v>
      </c>
      <c r="C29" s="68" t="s">
        <v>166</v>
      </c>
      <c r="D29" s="109">
        <v>3008</v>
      </c>
      <c r="E29" s="109">
        <v>320</v>
      </c>
    </row>
    <row r="30" spans="1:17" ht="12.65" customHeight="1" x14ac:dyDescent="0.25">
      <c r="A30" s="68" t="s">
        <v>195</v>
      </c>
      <c r="B30" s="68" t="s">
        <v>111</v>
      </c>
      <c r="C30" s="68" t="s">
        <v>167</v>
      </c>
      <c r="D30" s="109" t="s">
        <v>205</v>
      </c>
      <c r="E30" s="109" t="s">
        <v>205</v>
      </c>
      <c r="H30" s="91"/>
    </row>
    <row r="31" spans="1:17" ht="30" customHeight="1" thickBot="1" x14ac:dyDescent="0.3"/>
    <row r="32" spans="1:17" ht="48.75" customHeight="1" thickBot="1" x14ac:dyDescent="0.3">
      <c r="A32" s="124" t="s">
        <v>169</v>
      </c>
      <c r="B32" s="125"/>
      <c r="C32" s="125"/>
      <c r="D32" s="125"/>
      <c r="E32" s="126"/>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93</v>
      </c>
      <c r="E35" s="110">
        <v>78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3" sqref="B13"/>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69" t="s">
        <v>181</v>
      </c>
      <c r="B1" s="170"/>
      <c r="C1" s="170"/>
      <c r="D1" s="170"/>
      <c r="E1" s="171"/>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2" t="s">
        <v>183</v>
      </c>
      <c r="B3" s="174" t="str">
        <f>'Rail Service (Item Nos. 1-6)'!B3:B4</f>
        <v>Year: 2024</v>
      </c>
      <c r="C3" s="176" t="str">
        <f>'Rail Service (Item Nos. 1-6)'!C3:C4</f>
        <v>Reporting Week: 5</v>
      </c>
      <c r="D3" s="75" t="s">
        <v>0</v>
      </c>
      <c r="E3" s="103">
        <f>'Rail Service (Item Nos. 1-6)'!E3</f>
        <v>45319</v>
      </c>
      <c r="F3" s="178"/>
      <c r="G3" s="178"/>
      <c r="H3" s="179"/>
      <c r="I3" s="179"/>
      <c r="J3" s="76"/>
      <c r="K3" s="74"/>
      <c r="L3" s="77"/>
    </row>
    <row r="4" spans="1:12" ht="15" thickBot="1" x14ac:dyDescent="0.4">
      <c r="A4" s="173"/>
      <c r="B4" s="175"/>
      <c r="C4" s="177"/>
      <c r="D4" s="78" t="s">
        <v>1</v>
      </c>
      <c r="E4" s="104">
        <f>E3+6</f>
        <v>45325</v>
      </c>
      <c r="F4" s="178"/>
      <c r="G4" s="178"/>
      <c r="H4" s="179"/>
      <c r="I4" s="179"/>
      <c r="J4" s="76"/>
      <c r="K4" s="74"/>
      <c r="L4" s="77"/>
    </row>
    <row r="5" spans="1:12" ht="15" thickBot="1" x14ac:dyDescent="0.4">
      <c r="A5" s="79"/>
      <c r="B5" s="80"/>
      <c r="C5" s="80"/>
      <c r="D5" s="81"/>
      <c r="E5" s="82"/>
      <c r="F5" s="79"/>
      <c r="G5" s="79"/>
      <c r="H5" s="83"/>
      <c r="I5" s="83"/>
      <c r="J5" s="76"/>
      <c r="K5" s="74"/>
      <c r="L5" s="77"/>
    </row>
    <row r="6" spans="1:12" ht="15" thickBot="1" x14ac:dyDescent="0.4">
      <c r="A6" s="180" t="s">
        <v>113</v>
      </c>
      <c r="B6" s="181"/>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82" t="s">
        <v>139</v>
      </c>
      <c r="B8" s="183"/>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1018</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1</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row>
    <row r="20" spans="1:2" ht="29" x14ac:dyDescent="0.35">
      <c r="A20" s="86" t="s">
        <v>174</v>
      </c>
      <c r="B20" s="106"/>
    </row>
    <row r="21" spans="1:2" ht="13" x14ac:dyDescent="0.3">
      <c r="A21" s="87"/>
      <c r="B21" s="87"/>
    </row>
    <row r="22" spans="1:2" ht="37.5" customHeight="1" x14ac:dyDescent="0.25">
      <c r="A22" s="184" t="s">
        <v>172</v>
      </c>
      <c r="B22" s="184"/>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2024-01-30T20:44:42Z</cp:lastPrinted>
  <dcterms:created xsi:type="dcterms:W3CDTF">2016-12-06T20:27:51Z</dcterms:created>
  <dcterms:modified xsi:type="dcterms:W3CDTF">2024-02-07T19:08:48Z</dcterms:modified>
</cp:coreProperties>
</file>