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65" windowWidth="14805" windowHeight="7650"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'RCP&amp;E'!$A$1:$G$52</definedName>
    <definedName name="_xlnm.Print_Area" localSheetId="6">'RCPE Chart Data'!$A$1:$F$25</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F2" i="7" l="1"/>
  <c r="D57" i="3"/>
  <c r="F57" i="3"/>
  <c r="G57" i="3"/>
  <c r="E57" i="3" l="1"/>
  <c r="B40" i="1" l="1"/>
  <c r="G33" i="6" l="1"/>
  <c r="D33" i="6"/>
  <c r="G25" i="6"/>
  <c r="D25" i="6"/>
  <c r="G17" i="6"/>
  <c r="D17" i="6"/>
  <c r="E4" i="1" l="1"/>
  <c r="E3" i="3" l="1"/>
  <c r="E4" i="3" l="1"/>
  <c r="E4" i="4" l="1"/>
  <c r="E4" i="2"/>
  <c r="E3" i="2"/>
  <c r="A34" i="6" l="1"/>
  <c r="A32" i="6" s="1"/>
  <c r="A31" i="6" l="1"/>
  <c r="A30" i="6" s="1"/>
  <c r="A29" i="6" s="1"/>
  <c r="A28" i="6" s="1"/>
  <c r="A27" i="6" s="1"/>
  <c r="A26" i="6" s="1"/>
  <c r="A24" i="6" s="1"/>
  <c r="A23" i="6" s="1"/>
  <c r="A22" i="6" s="1"/>
  <c r="A21" i="6" s="1"/>
  <c r="A20" i="6" s="1"/>
  <c r="A19" i="6" s="1"/>
  <c r="A18" i="6" s="1"/>
  <c r="A16" i="6" s="1"/>
  <c r="A15" i="6" s="1"/>
  <c r="A14" i="6" s="1"/>
  <c r="A13" i="6" s="1"/>
  <c r="A12" i="6" s="1"/>
  <c r="A11" i="6" s="1"/>
  <c r="A10" i="6" s="1"/>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A37" i="7"/>
  <c r="A36" i="7" s="1"/>
  <c r="A35" i="7" s="1"/>
  <c r="A34" i="7" s="1"/>
  <c r="A33" i="7" s="1"/>
  <c r="A32" i="7" s="1"/>
  <c r="A31" i="7" s="1"/>
  <c r="A30" i="7" s="1"/>
  <c r="A29" i="7" s="1"/>
  <c r="A28" i="7" s="1"/>
  <c r="A27" i="7" s="1"/>
  <c r="A26" i="7" s="1"/>
  <c r="A25" i="7" s="1"/>
  <c r="A24" i="7" s="1"/>
  <c r="A23" i="7" s="1"/>
  <c r="A22" i="7" s="1"/>
  <c r="A21" i="7" s="1"/>
  <c r="A20" i="7" s="1"/>
  <c r="A19" i="7" s="1"/>
  <c r="A18" i="7" s="1"/>
  <c r="A17" i="7" s="1"/>
  <c r="A16" i="7" s="1"/>
  <c r="A15" i="7" s="1"/>
  <c r="A14" i="7" s="1"/>
  <c r="A13" i="7" s="1"/>
  <c r="A12" i="7" s="1"/>
  <c r="A11" i="7" s="1"/>
  <c r="A10" i="7" s="1"/>
  <c r="A9" i="7" s="1"/>
  <c r="A8" i="7" s="1"/>
  <c r="A7" i="7" s="1"/>
  <c r="A6" i="7" s="1"/>
  <c r="A5" i="7" s="1"/>
  <c r="A4" i="7" s="1"/>
  <c r="A3" i="7" s="1"/>
  <c r="A3" i="6"/>
  <c r="E4" i="5" l="1"/>
  <c r="E3" i="5"/>
  <c r="E3" i="4"/>
  <c r="A3" i="5" l="1"/>
  <c r="A3" i="4"/>
  <c r="A3" i="3"/>
  <c r="A3" i="2"/>
</calcChain>
</file>

<file path=xl/sharedStrings.xml><?xml version="1.0" encoding="utf-8"?>
<sst xmlns="http://schemas.openxmlformats.org/spreadsheetml/2006/main" count="298" uniqueCount="181">
  <si>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</si>
  <si>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</si>
  <si>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</si>
  <si>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</si>
  <si>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</si>
  <si>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</si>
  <si>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</si>
  <si>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</si>
  <si>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</si>
  <si>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</si>
  <si>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</si>
  <si>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</si>
  <si>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</si>
  <si>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</si>
  <si>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</si>
  <si>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</si>
  <si>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</si>
  <si>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</si>
  <si>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</si>
  <si>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</si>
  <si>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</si>
  <si>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</si>
  <si>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</si>
  <si>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</si>
  <si>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</si>
  <si>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</si>
  <si>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</si>
  <si>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</si>
  <si>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</si>
  <si>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</si>
  <si>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</si>
  <si>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</si>
  <si>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</si>
  <si>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</si>
  <si>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</si>
  <si>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</si>
  <si>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</si>
  <si>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</si>
  <si>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</si>
  <si>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</si>
  <si>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</si>
  <si>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</si>
  <si>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</si>
  <si>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</si>
  <si>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</si>
  <si>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</si>
  <si>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</si>
  <si>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</si>
  <si>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</si>
  <si>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</si>
  <si>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</si>
  <si>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</si>
  <si>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</si>
  <si>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</si>
  <si>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</si>
  <si>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</si>
  <si>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</si>
  <si>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</si>
  <si>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</si>
  <si>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</si>
  <si>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</si>
  <si>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</si>
  <si>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</si>
  <si>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</si>
  <si>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</si>
  <si>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</si>
  <si>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</si>
  <si>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</si>
  <si>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</si>
  <si>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</si>
  <si>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</si>
  <si>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</si>
  <si>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</si>
  <si>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</si>
  <si>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</si>
  <si>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</si>
  <si>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</si>
  <si>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</si>
  <si>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</si>
  <si>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</si>
  <si>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</si>
  <si>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</si>
  <si>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</si>
  <si>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</si>
  <si>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</si>
  <si>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</si>
  <si>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</si>
  <si>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</si>
  <si>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</si>
  <si>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</si>
  <si>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</si>
  <si>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</si>
  <si>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</si>
  <si>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</si>
  <si>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</si>
  <si>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</si>
  <si>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</si>
  <si>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</si>
  <si>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</si>
  <si>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</si>
  <si>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</si>
  <si>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</si>
  <si>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</si>
  <si>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</si>
  <si>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</si>
  <si>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</si>
  <si>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</si>
  <si>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</si>
  <si>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</si>
  <si>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</si>
  <si>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</si>
  <si>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</si>
  <si>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</si>
  <si>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</si>
  <si>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</si>
  <si>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</si>
  <si>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</si>
  <si>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</si>
  <si>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</si>
  <si>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</si>
  <si>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</si>
  <si>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</si>
  <si>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</si>
  <si>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</si>
  <si>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</si>
  <si>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</si>
  <si>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</si>
  <si>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</si>
  <si>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</si>
  <si>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</si>
  <si>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</si>
  <si>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</si>
  <si>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Railroad:</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</si>
  <si>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</si>
  <si>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</si>
  <si>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</si>
  <si>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</si>
  <si>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</si>
  <si>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</si>
  <si>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</si>
  <si>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</si>
  <si>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</si>
  <si>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</si>
  <si>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</si>
  <si>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</si>
  <si>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</si>
  <si>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</si>
  <si>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</si>
  <si>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</si>
  <si>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</si>
  <si>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</si>
  <si>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</si>
  <si>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</si>
  <si>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</si>
  <si>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</si>
  <si>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</si>
  <si>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</si>
  <si>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</si>
  <si>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</si>
  <si>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</si>
  <si>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</si>
  <si>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</si>
  <si>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</si>
  <si>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</si>
  <si>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</si>
  <si>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</si>
  <si>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</si>
  <si>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</si>
  <si>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</si>
  <si>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</si>
  <si>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t>
  </si>
  <si>
    <t>Year: 2015</t>
  </si>
  <si>
    <t>Various, Customer, Foreign, Operations, Outages.</t>
  </si>
  <si>
    <t/>
  </si>
  <si>
    <t>Reporting Week: 5</t>
  </si>
  <si>
    <t>2.00 weeks</t>
  </si>
  <si>
    <t>0.00 weeks</t>
  </si>
  <si>
    <t>0.40 weeks</t>
  </si>
  <si>
    <t>SD**</t>
  </si>
  <si>
    <t>** Note 122 of the 227 orders filled in SD were for RCP&amp;E - the balance were CP on line customers in SD.</t>
  </si>
  <si>
    <t>As of this writing the Chicago Terminal OPCON Status is Red and our railroad is taking countermeasures appropriate to that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</si>
</sst>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90">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14" xfId="0" applyNumberFormat="1" applyBorder="1" applyAlignment="1">
      <alignment horizontal="center" vertical="center" wrapText="1"/>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0" fillId="0" borderId="27" xfId="0" applyBorder="1" applyAlignment="1">
      <alignmen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Data'!$A$3:$A$37</c:f>
              <c:numCache>
                <c:formatCode>m/d/yyyy</c:formatCode>
                <c:ptCount val="35"/>
                <c:pt idx="0">
                  <c:v>42005</c:v>
                </c:pt>
                <c:pt idx="1">
                  <c:v>42006</c:v>
                </c:pt>
                <c:pt idx="2">
                  <c:v>42007</c:v>
                </c:pt>
                <c:pt idx="3">
                  <c:v>42008</c:v>
                </c:pt>
                <c:pt idx="4">
                  <c:v>42009</c:v>
                </c:pt>
                <c:pt idx="5">
                  <c:v>42010</c:v>
                </c:pt>
                <c:pt idx="6">
                  <c:v>42011</c:v>
                </c:pt>
                <c:pt idx="7">
                  <c:v>42012</c:v>
                </c:pt>
                <c:pt idx="8">
                  <c:v>42013</c:v>
                </c:pt>
                <c:pt idx="9">
                  <c:v>42014</c:v>
                </c:pt>
                <c:pt idx="10">
                  <c:v>42015</c:v>
                </c:pt>
                <c:pt idx="11">
                  <c:v>42016</c:v>
                </c:pt>
                <c:pt idx="12">
                  <c:v>42017</c:v>
                </c:pt>
                <c:pt idx="13">
                  <c:v>42018</c:v>
                </c:pt>
                <c:pt idx="14">
                  <c:v>42019</c:v>
                </c:pt>
                <c:pt idx="15">
                  <c:v>42020</c:v>
                </c:pt>
                <c:pt idx="16">
                  <c:v>42021</c:v>
                </c:pt>
                <c:pt idx="17">
                  <c:v>42022</c:v>
                </c:pt>
                <c:pt idx="18">
                  <c:v>42023</c:v>
                </c:pt>
                <c:pt idx="19">
                  <c:v>42024</c:v>
                </c:pt>
                <c:pt idx="20">
                  <c:v>42025</c:v>
                </c:pt>
                <c:pt idx="21">
                  <c:v>42026</c:v>
                </c:pt>
                <c:pt idx="22">
                  <c:v>42027</c:v>
                </c:pt>
                <c:pt idx="23">
                  <c:v>42028</c:v>
                </c:pt>
                <c:pt idx="24">
                  <c:v>42029</c:v>
                </c:pt>
                <c:pt idx="25">
                  <c:v>42030</c:v>
                </c:pt>
                <c:pt idx="26">
                  <c:v>42031</c:v>
                </c:pt>
                <c:pt idx="27">
                  <c:v>42032</c:v>
                </c:pt>
                <c:pt idx="28">
                  <c:v>42033</c:v>
                </c:pt>
                <c:pt idx="29">
                  <c:v>42034</c:v>
                </c:pt>
                <c:pt idx="30">
                  <c:v>42035</c:v>
                </c:pt>
                <c:pt idx="31">
                  <c:v>42036</c:v>
                </c:pt>
                <c:pt idx="32">
                  <c:v>42037</c:v>
                </c:pt>
                <c:pt idx="33">
                  <c:v>42038</c:v>
                </c:pt>
                <c:pt idx="34">
                  <c:v>42039</c:v>
                </c:pt>
              </c:numCache>
            </c:numRef>
          </c:cat>
          <c:val>
            <c:numRef>
              <c:f>'RCPE Chart Data'!$B$3:$B$37</c:f>
              <c:numCache>
                <c:formatCode>General</c:formatCode>
                <c:ptCount val="35"/>
                <c:pt idx="0">
                  <c:v>8</c:v>
                </c:pt>
                <c:pt idx="1">
                  <c:v>8</c:v>
                </c:pt>
                <c:pt idx="2">
                  <c:v>6</c:v>
                </c:pt>
                <c:pt idx="3">
                  <c:v>4</c:v>
                </c:pt>
                <c:pt idx="4">
                  <c:v>3</c:v>
                </c:pt>
                <c:pt idx="5">
                  <c:v>7</c:v>
                </c:pt>
                <c:pt idx="6">
                  <c:v>8</c:v>
                </c:pt>
                <c:pt idx="7">
                  <c:v>9</c:v>
                </c:pt>
                <c:pt idx="8">
                  <c:v>5</c:v>
                </c:pt>
                <c:pt idx="9">
                  <c:v>11</c:v>
                </c:pt>
                <c:pt idx="10">
                  <c:v>15</c:v>
                </c:pt>
                <c:pt idx="11">
                  <c:v>15</c:v>
                </c:pt>
                <c:pt idx="12">
                  <c:v>2</c:v>
                </c:pt>
                <c:pt idx="13">
                  <c:v>8</c:v>
                </c:pt>
                <c:pt idx="14">
                  <c:v>3</c:v>
                </c:pt>
                <c:pt idx="15">
                  <c:v>5</c:v>
                </c:pt>
                <c:pt idx="16">
                  <c:v>3</c:v>
                </c:pt>
                <c:pt idx="17">
                  <c:v>4</c:v>
                </c:pt>
                <c:pt idx="18">
                  <c:v>8</c:v>
                </c:pt>
                <c:pt idx="19">
                  <c:v>6</c:v>
                </c:pt>
                <c:pt idx="20">
                  <c:v>3</c:v>
                </c:pt>
                <c:pt idx="21">
                  <c:v>7</c:v>
                </c:pt>
                <c:pt idx="22">
                  <c:v>9</c:v>
                </c:pt>
                <c:pt idx="23">
                  <c:v>8</c:v>
                </c:pt>
                <c:pt idx="24">
                  <c:v>10</c:v>
                </c:pt>
                <c:pt idx="25">
                  <c:v>14</c:v>
                </c:pt>
                <c:pt idx="26">
                  <c:v>8</c:v>
                </c:pt>
                <c:pt idx="27">
                  <c:v>10</c:v>
                </c:pt>
                <c:pt idx="28">
                  <c:v>6</c:v>
                </c:pt>
                <c:pt idx="29">
                  <c:v>7</c:v>
                </c:pt>
                <c:pt idx="30">
                  <c:v>8</c:v>
                </c:pt>
                <c:pt idx="31">
                  <c:v>6</c:v>
                </c:pt>
                <c:pt idx="32">
                  <c:v>10</c:v>
                </c:pt>
                <c:pt idx="33">
                  <c:v>13</c:v>
                </c:pt>
                <c:pt idx="34">
                  <c:v>6</c:v>
                </c:pt>
              </c:numCache>
            </c:numRef>
          </c:val>
        </c:ser>
        <c:ser>
          <c:idx val="1"/>
          <c:order val="1"/>
          <c:tx>
            <c:strRef>
              <c:f>'RCPE Chart Data'!$C$2</c:f>
              <c:strCache>
                <c:ptCount val="1"/>
                <c:pt idx="0">
                  <c:v>CP units on RCPE</c:v>
                </c:pt>
              </c:strCache>
            </c:strRef>
          </c:tx>
          <c:invertIfNegative val="0"/>
          <c:cat>
            <c:numRef>
              <c:f>'RCPE Chart Data'!$A$3:$A$37</c:f>
              <c:numCache>
                <c:formatCode>m/d/yyyy</c:formatCode>
                <c:ptCount val="35"/>
                <c:pt idx="0">
                  <c:v>42005</c:v>
                </c:pt>
                <c:pt idx="1">
                  <c:v>42006</c:v>
                </c:pt>
                <c:pt idx="2">
                  <c:v>42007</c:v>
                </c:pt>
                <c:pt idx="3">
                  <c:v>42008</c:v>
                </c:pt>
                <c:pt idx="4">
                  <c:v>42009</c:v>
                </c:pt>
                <c:pt idx="5">
                  <c:v>42010</c:v>
                </c:pt>
                <c:pt idx="6">
                  <c:v>42011</c:v>
                </c:pt>
                <c:pt idx="7">
                  <c:v>42012</c:v>
                </c:pt>
                <c:pt idx="8">
                  <c:v>42013</c:v>
                </c:pt>
                <c:pt idx="9">
                  <c:v>42014</c:v>
                </c:pt>
                <c:pt idx="10">
                  <c:v>42015</c:v>
                </c:pt>
                <c:pt idx="11">
                  <c:v>42016</c:v>
                </c:pt>
                <c:pt idx="12">
                  <c:v>42017</c:v>
                </c:pt>
                <c:pt idx="13">
                  <c:v>42018</c:v>
                </c:pt>
                <c:pt idx="14">
                  <c:v>42019</c:v>
                </c:pt>
                <c:pt idx="15">
                  <c:v>42020</c:v>
                </c:pt>
                <c:pt idx="16">
                  <c:v>42021</c:v>
                </c:pt>
                <c:pt idx="17">
                  <c:v>42022</c:v>
                </c:pt>
                <c:pt idx="18">
                  <c:v>42023</c:v>
                </c:pt>
                <c:pt idx="19">
                  <c:v>42024</c:v>
                </c:pt>
                <c:pt idx="20">
                  <c:v>42025</c:v>
                </c:pt>
                <c:pt idx="21">
                  <c:v>42026</c:v>
                </c:pt>
                <c:pt idx="22">
                  <c:v>42027</c:v>
                </c:pt>
                <c:pt idx="23">
                  <c:v>42028</c:v>
                </c:pt>
                <c:pt idx="24">
                  <c:v>42029</c:v>
                </c:pt>
                <c:pt idx="25">
                  <c:v>42030</c:v>
                </c:pt>
                <c:pt idx="26">
                  <c:v>42031</c:v>
                </c:pt>
                <c:pt idx="27">
                  <c:v>42032</c:v>
                </c:pt>
                <c:pt idx="28">
                  <c:v>42033</c:v>
                </c:pt>
                <c:pt idx="29">
                  <c:v>42034</c:v>
                </c:pt>
                <c:pt idx="30">
                  <c:v>42035</c:v>
                </c:pt>
                <c:pt idx="31">
                  <c:v>42036</c:v>
                </c:pt>
                <c:pt idx="32">
                  <c:v>42037</c:v>
                </c:pt>
                <c:pt idx="33">
                  <c:v>42038</c:v>
                </c:pt>
                <c:pt idx="34">
                  <c:v>42039</c:v>
                </c:pt>
              </c:numCache>
            </c:numRef>
          </c:cat>
          <c:val>
            <c:numRef>
              <c:f>'RCPE Chart Data'!$C$3:$C$37</c:f>
              <c:numCache>
                <c:formatCode>General</c:formatCode>
                <c:ptCount val="35"/>
                <c:pt idx="0">
                  <c:v>7</c:v>
                </c:pt>
                <c:pt idx="1">
                  <c:v>6</c:v>
                </c:pt>
                <c:pt idx="2">
                  <c:v>4</c:v>
                </c:pt>
                <c:pt idx="3">
                  <c:v>5</c:v>
                </c:pt>
                <c:pt idx="4">
                  <c:v>7</c:v>
                </c:pt>
                <c:pt idx="5">
                  <c:v>7</c:v>
                </c:pt>
                <c:pt idx="6">
                  <c:v>5</c:v>
                </c:pt>
                <c:pt idx="7">
                  <c:v>2</c:v>
                </c:pt>
                <c:pt idx="8">
                  <c:v>0</c:v>
                </c:pt>
                <c:pt idx="9">
                  <c:v>7</c:v>
                </c:pt>
                <c:pt idx="10">
                  <c:v>7</c:v>
                </c:pt>
                <c:pt idx="11">
                  <c:v>7</c:v>
                </c:pt>
                <c:pt idx="12">
                  <c:v>0</c:v>
                </c:pt>
                <c:pt idx="13">
                  <c:v>3</c:v>
                </c:pt>
                <c:pt idx="14">
                  <c:v>7</c:v>
                </c:pt>
                <c:pt idx="15">
                  <c:v>4</c:v>
                </c:pt>
                <c:pt idx="16">
                  <c:v>7</c:v>
                </c:pt>
                <c:pt idx="17">
                  <c:v>7</c:v>
                </c:pt>
                <c:pt idx="18">
                  <c:v>6</c:v>
                </c:pt>
                <c:pt idx="19">
                  <c:v>6</c:v>
                </c:pt>
                <c:pt idx="20">
                  <c:v>1</c:v>
                </c:pt>
                <c:pt idx="21">
                  <c:v>5</c:v>
                </c:pt>
                <c:pt idx="22">
                  <c:v>3</c:v>
                </c:pt>
                <c:pt idx="23">
                  <c:v>3</c:v>
                </c:pt>
                <c:pt idx="24">
                  <c:v>4</c:v>
                </c:pt>
                <c:pt idx="25">
                  <c:v>7</c:v>
                </c:pt>
                <c:pt idx="26">
                  <c:v>12</c:v>
                </c:pt>
                <c:pt idx="27">
                  <c:v>6</c:v>
                </c:pt>
                <c:pt idx="28">
                  <c:v>5</c:v>
                </c:pt>
                <c:pt idx="29">
                  <c:v>9</c:v>
                </c:pt>
                <c:pt idx="30">
                  <c:v>11</c:v>
                </c:pt>
                <c:pt idx="31">
                  <c:v>6</c:v>
                </c:pt>
                <c:pt idx="32">
                  <c:v>9</c:v>
                </c:pt>
                <c:pt idx="33">
                  <c:v>9</c:v>
                </c:pt>
                <c:pt idx="34">
                  <c:v>5</c:v>
                </c:pt>
              </c:numCache>
            </c:numRef>
          </c:val>
        </c:ser>
        <c:dLbls>
          <c:showLegendKey val="0"/>
          <c:showVal val="0"/>
          <c:showCatName val="0"/>
          <c:showSerName val="0"/>
          <c:showPercent val="0"/>
          <c:showBubbleSize val="0"/>
        </c:dLbls>
        <c:gapWidth val="150"/>
        <c:axId val="123692544"/>
        <c:axId val="75388544"/>
      </c:barChart>
      <c:dateAx>
        <c:axId val="123692544"/>
        <c:scaling>
          <c:orientation val="minMax"/>
        </c:scaling>
        <c:delete val="0"/>
        <c:axPos val="b"/>
        <c:numFmt formatCode="m/d;@" sourceLinked="0"/>
        <c:majorTickMark val="out"/>
        <c:minorTickMark val="none"/>
        <c:tickLblPos val="nextTo"/>
        <c:txPr>
          <a:bodyPr rot="-5400000" vert="horz"/>
          <a:lstStyle/>
          <a:p>
            <a:pPr>
              <a:defRPr/>
            </a:pPr>
            <a:endParaRPr lang="en-US"/>
          </a:p>
        </c:txPr>
        <c:crossAx val="75388544"/>
        <c:crosses val="autoZero"/>
        <c:auto val="1"/>
        <c:lblOffset val="100"/>
        <c:baseTimeUnit val="days"/>
        <c:majorUnit val="1"/>
        <c:majorTimeUnit val="days"/>
        <c:minorUnit val="1"/>
        <c:minorTimeUnit val="days"/>
      </c:dateAx>
      <c:valAx>
        <c:axId val="75388544"/>
        <c:scaling>
          <c:orientation val="minMax"/>
        </c:scaling>
        <c:delete val="0"/>
        <c:axPos val="l"/>
        <c:majorGridlines/>
        <c:numFmt formatCode="0" sourceLinked="0"/>
        <c:majorTickMark val="out"/>
        <c:minorTickMark val="none"/>
        <c:tickLblPos val="nextTo"/>
        <c:crossAx val="12369254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95249</xdr:rowOff>
    </xdr:from>
    <xdr:to>
      <xdr:col>6</xdr:col>
      <xdr:colOff>942974</xdr:colOff>
      <xdr:row>51</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67" t="s">
        <v>155</v>
      </c>
      <c r="B1" s="168"/>
      <c r="C1" s="168"/>
      <c r="D1" s="168"/>
      <c r="E1" s="168"/>
      <c r="F1" s="169"/>
    </row>
    <row r="2" spans="1:8" ht="14.25" customHeight="1" thickBot="1" x14ac:dyDescent="0.3">
      <c r="A2" s="76"/>
      <c r="B2" s="77"/>
      <c r="C2" s="77"/>
      <c r="D2" s="77"/>
      <c r="E2" s="77"/>
      <c r="F2" s="78"/>
    </row>
    <row r="3" spans="1:8" ht="15" customHeight="1" x14ac:dyDescent="0.25">
      <c r="A3" s="161" t="s">
        <v>132</v>
      </c>
      <c r="B3" s="170" t="s">
        <v>171</v>
      </c>
      <c r="C3" s="170" t="s">
        <v>174</v>
      </c>
      <c r="D3" s="56" t="s">
        <v>97</v>
      </c>
      <c r="E3" s="52">
        <v>42029</v>
      </c>
    </row>
    <row r="4" spans="1:8" ht="15.75" thickBot="1" x14ac:dyDescent="0.3">
      <c r="A4" s="162"/>
      <c r="B4" s="171"/>
      <c r="C4" s="171"/>
      <c r="D4" s="55" t="s">
        <v>108</v>
      </c>
      <c r="E4" s="53">
        <f>E3+6</f>
        <v>42035</v>
      </c>
    </row>
    <row r="5" spans="1:8" ht="41.25" customHeight="1" thickBot="1" x14ac:dyDescent="0.3">
      <c r="A5" s="163" t="s">
        <v>115</v>
      </c>
      <c r="B5" s="165"/>
      <c r="C5" s="47"/>
      <c r="D5" s="32"/>
      <c r="E5" s="3"/>
      <c r="F5" s="32"/>
      <c r="G5" s="3"/>
    </row>
    <row r="6" spans="1:8" ht="15.75" customHeight="1" x14ac:dyDescent="0.25">
      <c r="A6" s="49" t="s">
        <v>0</v>
      </c>
      <c r="B6" s="91">
        <v>26.719763143898504</v>
      </c>
      <c r="C6" s="43"/>
      <c r="D6" s="43"/>
      <c r="E6" s="3"/>
      <c r="F6" s="31"/>
      <c r="G6" s="3"/>
    </row>
    <row r="7" spans="1:8" x14ac:dyDescent="0.25">
      <c r="A7" s="50" t="s">
        <v>5</v>
      </c>
      <c r="B7" s="88">
        <v>20.394558614820394</v>
      </c>
      <c r="C7" s="43"/>
      <c r="D7" s="43"/>
      <c r="E7" s="3"/>
      <c r="F7" s="31"/>
      <c r="G7" s="3"/>
    </row>
    <row r="8" spans="1:8" x14ac:dyDescent="0.25">
      <c r="A8" s="50" t="s">
        <v>4</v>
      </c>
      <c r="B8" s="88">
        <v>18.987436415059801</v>
      </c>
      <c r="C8" s="43"/>
      <c r="D8" s="43"/>
      <c r="E8" s="3"/>
      <c r="F8" s="31"/>
      <c r="G8" s="3"/>
    </row>
    <row r="9" spans="1:8" x14ac:dyDescent="0.25">
      <c r="A9" s="50" t="s">
        <v>3</v>
      </c>
      <c r="B9" s="88">
        <v>21.537213986135143</v>
      </c>
      <c r="C9" s="43"/>
      <c r="D9" s="43"/>
      <c r="E9" s="3"/>
      <c r="F9" s="31"/>
      <c r="G9" s="3"/>
    </row>
    <row r="10" spans="1:8" x14ac:dyDescent="0.25">
      <c r="A10" s="50" t="s">
        <v>2</v>
      </c>
      <c r="B10" s="88">
        <v>21.815387410371432</v>
      </c>
      <c r="C10" s="43"/>
      <c r="D10" s="43"/>
      <c r="E10" s="3"/>
      <c r="F10" s="31"/>
      <c r="G10" s="3"/>
    </row>
    <row r="11" spans="1:8" x14ac:dyDescent="0.25">
      <c r="A11" s="50" t="s">
        <v>1</v>
      </c>
      <c r="B11" s="88">
        <v>20.325406689806517</v>
      </c>
      <c r="C11" s="43"/>
      <c r="D11" s="43"/>
      <c r="E11" s="3"/>
      <c r="F11" s="31"/>
      <c r="G11" s="3"/>
    </row>
    <row r="12" spans="1:8" x14ac:dyDescent="0.25">
      <c r="A12" s="50" t="s">
        <v>6</v>
      </c>
      <c r="B12" s="88">
        <v>17.590977108815171</v>
      </c>
      <c r="C12" s="43"/>
      <c r="D12" s="43"/>
      <c r="E12" s="3"/>
      <c r="F12" s="31"/>
      <c r="G12" s="3"/>
    </row>
    <row r="13" spans="1:8" x14ac:dyDescent="0.25">
      <c r="A13" s="50" t="s">
        <v>7</v>
      </c>
      <c r="B13" s="88">
        <v>19.798249779526483</v>
      </c>
      <c r="C13" s="43"/>
      <c r="D13" s="43"/>
      <c r="E13" s="3"/>
      <c r="F13" s="31"/>
      <c r="G13" s="3"/>
    </row>
    <row r="14" spans="1:8" ht="15.75" thickBot="1" x14ac:dyDescent="0.3">
      <c r="A14" s="3"/>
      <c r="B14" s="58"/>
      <c r="C14" s="3"/>
      <c r="D14" s="3"/>
      <c r="E14" s="3"/>
      <c r="F14" s="31"/>
      <c r="G14" s="3"/>
    </row>
    <row r="15" spans="1:8" ht="15.75" thickBot="1" x14ac:dyDescent="0.3">
      <c r="A15" s="163" t="s">
        <v>103</v>
      </c>
      <c r="B15" s="164"/>
      <c r="C15" s="38"/>
      <c r="D15" s="27"/>
      <c r="G15" s="3"/>
    </row>
    <row r="16" spans="1:8" ht="39" customHeight="1" thickBot="1" x14ac:dyDescent="0.3">
      <c r="A16" s="172"/>
      <c r="B16" s="165"/>
      <c r="C16" s="44"/>
      <c r="D16" s="37"/>
      <c r="H16" s="1"/>
    </row>
    <row r="17" spans="1:13" ht="17.25" customHeight="1" x14ac:dyDescent="0.25">
      <c r="A17" s="57" t="s">
        <v>104</v>
      </c>
      <c r="B17" s="74">
        <v>21.719234494317512</v>
      </c>
      <c r="C17" s="41"/>
      <c r="D17" s="41"/>
    </row>
    <row r="18" spans="1:13" ht="21" customHeight="1" thickBot="1" x14ac:dyDescent="0.3">
      <c r="A18" s="40"/>
      <c r="B18" s="40"/>
      <c r="C18" s="41"/>
      <c r="D18" s="41"/>
    </row>
    <row r="19" spans="1:13" ht="49.5" customHeight="1" thickBot="1" x14ac:dyDescent="0.3">
      <c r="A19" s="163" t="s">
        <v>116</v>
      </c>
      <c r="B19" s="164"/>
      <c r="C19" s="44"/>
      <c r="D19" s="37"/>
    </row>
    <row r="20" spans="1:13" x14ac:dyDescent="0.25">
      <c r="A20" s="30" t="s">
        <v>143</v>
      </c>
      <c r="B20" s="88">
        <v>9.7373963237431145</v>
      </c>
      <c r="C20" s="41"/>
      <c r="D20" s="41"/>
    </row>
    <row r="21" spans="1:13" x14ac:dyDescent="0.25">
      <c r="A21" s="51" t="s">
        <v>144</v>
      </c>
      <c r="B21" s="88">
        <v>21.014715027282829</v>
      </c>
      <c r="C21" s="41"/>
      <c r="D21" s="41"/>
    </row>
    <row r="22" spans="1:13" x14ac:dyDescent="0.25">
      <c r="A22" s="51" t="s">
        <v>145</v>
      </c>
      <c r="B22" s="88">
        <v>26.142054523563839</v>
      </c>
      <c r="C22" s="41"/>
      <c r="D22" s="41"/>
    </row>
    <row r="23" spans="1:13" x14ac:dyDescent="0.25">
      <c r="A23" s="51" t="s">
        <v>146</v>
      </c>
      <c r="B23" s="88">
        <v>22.623419898605846</v>
      </c>
      <c r="C23" s="41"/>
      <c r="D23" s="41"/>
    </row>
    <row r="24" spans="1:13" x14ac:dyDescent="0.25">
      <c r="A24" s="51" t="s">
        <v>147</v>
      </c>
      <c r="B24" s="88">
        <v>12.159071385083726</v>
      </c>
      <c r="C24" s="41"/>
      <c r="D24" s="41"/>
    </row>
    <row r="25" spans="1:13" x14ac:dyDescent="0.25">
      <c r="A25" s="51" t="s">
        <v>148</v>
      </c>
      <c r="B25" s="75">
        <v>21.955974450084575</v>
      </c>
      <c r="C25" s="41"/>
      <c r="D25" s="41"/>
    </row>
    <row r="26" spans="1:13" x14ac:dyDescent="0.25">
      <c r="A26" s="51" t="s">
        <v>149</v>
      </c>
      <c r="B26" s="88">
        <v>21.361523080065421</v>
      </c>
      <c r="C26" s="41"/>
      <c r="D26" s="41"/>
    </row>
    <row r="27" spans="1:13" x14ac:dyDescent="0.25">
      <c r="A27" s="51" t="s">
        <v>150</v>
      </c>
      <c r="B27" s="88">
        <v>27.928020953378777</v>
      </c>
      <c r="C27" s="41"/>
      <c r="D27" s="41"/>
      <c r="L27" s="5"/>
      <c r="M27" s="5"/>
    </row>
    <row r="28" spans="1:13" x14ac:dyDescent="0.25">
      <c r="A28" s="51" t="s">
        <v>151</v>
      </c>
      <c r="B28" s="88">
        <v>29.172940988223306</v>
      </c>
      <c r="C28" s="41"/>
      <c r="D28" s="41"/>
      <c r="L28" s="1"/>
      <c r="M28" s="1"/>
    </row>
    <row r="29" spans="1:13" x14ac:dyDescent="0.25">
      <c r="A29" s="51" t="s">
        <v>152</v>
      </c>
      <c r="B29" s="88">
        <v>25.029339178919972</v>
      </c>
      <c r="C29" s="41"/>
      <c r="D29" s="41"/>
    </row>
    <row r="30" spans="1:13" ht="30.75" customHeight="1" thickBot="1" x14ac:dyDescent="0.3"/>
    <row r="31" spans="1:13" ht="45" customHeight="1" thickBot="1" x14ac:dyDescent="0.3">
      <c r="A31" s="163" t="s">
        <v>133</v>
      </c>
      <c r="B31" s="164"/>
      <c r="C31" s="47"/>
      <c r="D31" s="32"/>
    </row>
    <row r="32" spans="1:13" x14ac:dyDescent="0.25">
      <c r="A32" s="4" t="s">
        <v>8</v>
      </c>
      <c r="B32" s="85">
        <v>1633</v>
      </c>
      <c r="C32" s="31"/>
      <c r="D32" s="31"/>
    </row>
    <row r="33" spans="1:7" x14ac:dyDescent="0.25">
      <c r="A33" s="2" t="s">
        <v>9</v>
      </c>
      <c r="B33" s="62">
        <v>15499</v>
      </c>
      <c r="C33" s="31"/>
      <c r="D33" s="31"/>
    </row>
    <row r="34" spans="1:7" x14ac:dyDescent="0.25">
      <c r="A34" s="2" t="s">
        <v>10</v>
      </c>
      <c r="B34" s="62">
        <v>2754</v>
      </c>
      <c r="C34" s="31"/>
      <c r="D34" s="31"/>
    </row>
    <row r="35" spans="1:7" x14ac:dyDescent="0.25">
      <c r="A35" s="2" t="s">
        <v>0</v>
      </c>
      <c r="B35" s="62">
        <v>689</v>
      </c>
      <c r="C35" s="31"/>
      <c r="D35" s="31"/>
      <c r="G35" s="5"/>
    </row>
    <row r="36" spans="1:7" x14ac:dyDescent="0.25">
      <c r="A36" s="2" t="s">
        <v>11</v>
      </c>
      <c r="B36" s="62">
        <v>823</v>
      </c>
      <c r="C36" s="31"/>
      <c r="D36" s="31"/>
      <c r="G36" s="1"/>
    </row>
    <row r="37" spans="1:7" x14ac:dyDescent="0.25">
      <c r="A37" s="2" t="s">
        <v>19</v>
      </c>
      <c r="B37" s="62">
        <v>782</v>
      </c>
      <c r="C37" s="31"/>
      <c r="D37" s="31"/>
    </row>
    <row r="38" spans="1:7" x14ac:dyDescent="0.25">
      <c r="A38" s="2" t="s">
        <v>12</v>
      </c>
      <c r="B38" s="62">
        <v>9081</v>
      </c>
      <c r="C38" s="31"/>
      <c r="D38" s="31"/>
    </row>
    <row r="39" spans="1:7" x14ac:dyDescent="0.25">
      <c r="A39" s="2" t="s">
        <v>13</v>
      </c>
      <c r="B39" s="62">
        <v>1102</v>
      </c>
      <c r="C39" s="31"/>
      <c r="D39" s="31"/>
    </row>
    <row r="40" spans="1:7" x14ac:dyDescent="0.25">
      <c r="A40" s="2" t="s">
        <v>14</v>
      </c>
      <c r="B40" s="62">
        <f>SUM(B32:B39)</f>
        <v>32363</v>
      </c>
      <c r="C40" s="31"/>
      <c r="D40" s="31"/>
    </row>
    <row r="41" spans="1:7" ht="25.5" customHeight="1" thickBot="1" x14ac:dyDescent="0.3"/>
    <row r="42" spans="1:7" ht="44.25" customHeight="1" thickBot="1" x14ac:dyDescent="0.3">
      <c r="A42" s="163" t="s">
        <v>105</v>
      </c>
      <c r="B42" s="164"/>
      <c r="C42" s="38"/>
      <c r="D42" s="27"/>
    </row>
    <row r="43" spans="1:7" x14ac:dyDescent="0.25">
      <c r="A43" s="4" t="s">
        <v>15</v>
      </c>
      <c r="B43" s="92">
        <v>17.5</v>
      </c>
      <c r="C43" s="41"/>
      <c r="D43" s="41"/>
    </row>
    <row r="44" spans="1:7" x14ac:dyDescent="0.25">
      <c r="A44" s="2" t="s">
        <v>16</v>
      </c>
      <c r="B44" s="92" t="s">
        <v>170</v>
      </c>
      <c r="C44" s="41"/>
      <c r="D44" s="41"/>
    </row>
    <row r="45" spans="1:7" x14ac:dyDescent="0.25">
      <c r="A45" s="2" t="s">
        <v>17</v>
      </c>
      <c r="B45" s="92" t="s">
        <v>170</v>
      </c>
      <c r="C45" s="41"/>
      <c r="D45" s="41"/>
    </row>
    <row r="46" spans="1:7" x14ac:dyDescent="0.25">
      <c r="A46" s="2" t="s">
        <v>25</v>
      </c>
      <c r="B46" s="92">
        <v>10.4</v>
      </c>
      <c r="C46" s="41"/>
      <c r="D46" s="41"/>
    </row>
    <row r="47" spans="1:7" x14ac:dyDescent="0.25">
      <c r="A47" s="2" t="s">
        <v>18</v>
      </c>
      <c r="B47" s="92">
        <v>4.5</v>
      </c>
      <c r="C47" s="41"/>
      <c r="D47" s="41"/>
    </row>
    <row r="48" spans="1:7" x14ac:dyDescent="0.25">
      <c r="A48" s="2" t="s">
        <v>99</v>
      </c>
      <c r="B48" s="92">
        <v>12.2</v>
      </c>
      <c r="C48" s="41"/>
      <c r="D48" s="41"/>
    </row>
    <row r="49" spans="1:8" ht="24.75" customHeight="1" thickBot="1" x14ac:dyDescent="0.3"/>
    <row r="50" spans="1:8" ht="57" customHeight="1" thickBot="1" x14ac:dyDescent="0.3">
      <c r="A50" s="163" t="s">
        <v>106</v>
      </c>
      <c r="B50" s="166"/>
      <c r="C50" s="166"/>
      <c r="D50" s="166"/>
      <c r="E50" s="166"/>
      <c r="F50" s="166"/>
      <c r="G50" s="166"/>
      <c r="H50" s="164"/>
    </row>
    <row r="51" spans="1:8" ht="15.75" thickBot="1" x14ac:dyDescent="0.3">
      <c r="A51" s="122" t="s">
        <v>100</v>
      </c>
      <c r="B51" s="119" t="s">
        <v>117</v>
      </c>
      <c r="C51" s="121"/>
      <c r="D51" s="121"/>
      <c r="E51" s="121"/>
      <c r="F51" s="121"/>
      <c r="G51" s="121"/>
      <c r="H51" s="120"/>
    </row>
    <row r="52" spans="1:8" ht="15.75" thickBot="1" x14ac:dyDescent="0.3">
      <c r="A52" s="123"/>
      <c r="B52" s="122" t="s">
        <v>21</v>
      </c>
      <c r="C52" s="125" t="s">
        <v>23</v>
      </c>
      <c r="D52" s="125" t="s">
        <v>22</v>
      </c>
      <c r="E52" s="125" t="s">
        <v>107</v>
      </c>
      <c r="F52" s="127" t="s">
        <v>13</v>
      </c>
      <c r="G52" s="128"/>
      <c r="H52" s="129" t="s">
        <v>14</v>
      </c>
    </row>
    <row r="53" spans="1:8" ht="15.75" thickBot="1" x14ac:dyDescent="0.3">
      <c r="A53" s="124"/>
      <c r="B53" s="124"/>
      <c r="C53" s="126"/>
      <c r="D53" s="126"/>
      <c r="E53" s="126"/>
      <c r="F53" s="80" t="s">
        <v>141</v>
      </c>
      <c r="G53" s="46" t="s">
        <v>142</v>
      </c>
      <c r="H53" s="130"/>
    </row>
    <row r="54" spans="1:8" x14ac:dyDescent="0.25">
      <c r="A54" s="49" t="s">
        <v>0</v>
      </c>
      <c r="B54" s="96">
        <v>0</v>
      </c>
      <c r="C54" s="96">
        <v>1</v>
      </c>
      <c r="D54" s="96">
        <v>0</v>
      </c>
      <c r="E54" s="96">
        <v>0</v>
      </c>
      <c r="F54" s="96">
        <v>3</v>
      </c>
      <c r="G54" s="100" t="s">
        <v>172</v>
      </c>
      <c r="H54" s="98">
        <v>4</v>
      </c>
    </row>
    <row r="55" spans="1:8" x14ac:dyDescent="0.25">
      <c r="A55" s="50" t="s">
        <v>5</v>
      </c>
      <c r="B55" s="96">
        <v>0</v>
      </c>
      <c r="C55" s="96">
        <v>0</v>
      </c>
      <c r="D55" s="96">
        <v>0</v>
      </c>
      <c r="E55" s="96">
        <v>0</v>
      </c>
      <c r="F55" s="96">
        <v>6</v>
      </c>
      <c r="G55" s="100" t="s">
        <v>172</v>
      </c>
      <c r="H55" s="98">
        <v>6</v>
      </c>
    </row>
    <row r="56" spans="1:8" x14ac:dyDescent="0.25">
      <c r="A56" s="50" t="s">
        <v>4</v>
      </c>
      <c r="B56" s="96">
        <v>0</v>
      </c>
      <c r="C56" s="96">
        <v>0</v>
      </c>
      <c r="D56" s="96">
        <v>0</v>
      </c>
      <c r="E56" s="96">
        <v>0</v>
      </c>
      <c r="F56" s="96">
        <v>6</v>
      </c>
      <c r="G56" s="100" t="s">
        <v>172</v>
      </c>
      <c r="H56" s="98">
        <v>6</v>
      </c>
    </row>
    <row r="57" spans="1:8" x14ac:dyDescent="0.25">
      <c r="A57" s="50" t="s">
        <v>3</v>
      </c>
      <c r="B57" s="96">
        <v>0</v>
      </c>
      <c r="C57" s="96">
        <v>0</v>
      </c>
      <c r="D57" s="96">
        <v>0</v>
      </c>
      <c r="E57" s="96">
        <v>0</v>
      </c>
      <c r="F57" s="96">
        <v>0</v>
      </c>
      <c r="G57" s="100" t="s">
        <v>173</v>
      </c>
      <c r="H57" s="98">
        <v>0</v>
      </c>
    </row>
    <row r="58" spans="1:8" x14ac:dyDescent="0.25">
      <c r="A58" s="158" t="s">
        <v>2</v>
      </c>
      <c r="B58" s="156">
        <v>0</v>
      </c>
      <c r="C58" s="96">
        <v>0</v>
      </c>
      <c r="D58" s="96">
        <v>0</v>
      </c>
      <c r="E58" s="96">
        <v>0</v>
      </c>
      <c r="F58" s="96">
        <v>0</v>
      </c>
      <c r="G58" s="100" t="s">
        <v>173</v>
      </c>
      <c r="H58" s="98">
        <v>0</v>
      </c>
    </row>
    <row r="59" spans="1:8" x14ac:dyDescent="0.25">
      <c r="A59" s="50" t="s">
        <v>1</v>
      </c>
      <c r="B59" s="96">
        <v>0</v>
      </c>
      <c r="C59" s="96">
        <v>0</v>
      </c>
      <c r="D59" s="96">
        <v>0</v>
      </c>
      <c r="E59" s="96">
        <v>0</v>
      </c>
      <c r="F59" s="96">
        <v>5</v>
      </c>
      <c r="G59" s="100" t="s">
        <v>172</v>
      </c>
      <c r="H59" s="98">
        <v>5</v>
      </c>
    </row>
    <row r="60" spans="1:8" x14ac:dyDescent="0.25">
      <c r="A60" s="50" t="s">
        <v>20</v>
      </c>
      <c r="B60" s="96">
        <v>0</v>
      </c>
      <c r="C60" s="96">
        <v>0</v>
      </c>
      <c r="D60" s="96">
        <v>0</v>
      </c>
      <c r="E60" s="96">
        <v>0</v>
      </c>
      <c r="F60" s="96">
        <v>2</v>
      </c>
      <c r="G60" s="100" t="s">
        <v>172</v>
      </c>
      <c r="H60" s="98">
        <v>2</v>
      </c>
    </row>
    <row r="61" spans="1:8" x14ac:dyDescent="0.25">
      <c r="A61" s="50" t="s">
        <v>118</v>
      </c>
      <c r="B61" s="96">
        <v>4</v>
      </c>
      <c r="C61" s="96">
        <v>6</v>
      </c>
      <c r="D61" s="96">
        <v>0</v>
      </c>
      <c r="E61" s="96">
        <v>1</v>
      </c>
      <c r="F61" s="96">
        <v>74</v>
      </c>
      <c r="G61" s="100" t="s">
        <v>172</v>
      </c>
      <c r="H61" s="98">
        <v>85</v>
      </c>
    </row>
    <row r="62" spans="1:8" x14ac:dyDescent="0.25">
      <c r="A62" s="50" t="s">
        <v>14</v>
      </c>
      <c r="B62" s="97">
        <v>4</v>
      </c>
      <c r="C62" s="97">
        <v>7</v>
      </c>
      <c r="D62" s="97">
        <v>0</v>
      </c>
      <c r="E62" s="97">
        <v>1</v>
      </c>
      <c r="F62" s="97">
        <v>96</v>
      </c>
      <c r="G62" s="99"/>
      <c r="H62" s="98">
        <v>108</v>
      </c>
    </row>
    <row r="63" spans="1:8" ht="30.75" customHeight="1" thickBot="1" x14ac:dyDescent="0.3">
      <c r="C63" s="38"/>
      <c r="D63" s="27"/>
    </row>
    <row r="64" spans="1:8" ht="36" customHeight="1" thickBot="1" x14ac:dyDescent="0.3">
      <c r="A64" s="163" t="s">
        <v>131</v>
      </c>
      <c r="B64" s="166"/>
      <c r="C64" s="166"/>
      <c r="D64" s="166"/>
      <c r="E64" s="164"/>
    </row>
    <row r="65" spans="1:5" ht="46.5" customHeight="1" thickBot="1" x14ac:dyDescent="0.3">
      <c r="A65" s="59"/>
      <c r="B65" s="159" t="s">
        <v>24</v>
      </c>
      <c r="C65" s="160"/>
      <c r="D65" s="163" t="s">
        <v>130</v>
      </c>
      <c r="E65" s="164"/>
    </row>
    <row r="66" spans="1:5" ht="15.75" thickBot="1" x14ac:dyDescent="0.3">
      <c r="A66" s="42"/>
      <c r="B66" s="36" t="s">
        <v>101</v>
      </c>
      <c r="C66" s="48" t="s">
        <v>102</v>
      </c>
      <c r="D66" s="60" t="s">
        <v>101</v>
      </c>
      <c r="E66" s="48" t="s">
        <v>102</v>
      </c>
    </row>
    <row r="67" spans="1:5" x14ac:dyDescent="0.25">
      <c r="A67" s="4" t="s">
        <v>0</v>
      </c>
      <c r="B67" s="61">
        <v>7</v>
      </c>
      <c r="C67" s="61">
        <v>2</v>
      </c>
      <c r="D67" s="61">
        <v>3</v>
      </c>
      <c r="E67" s="61">
        <v>4</v>
      </c>
    </row>
    <row r="68" spans="1:5" x14ac:dyDescent="0.25">
      <c r="A68" s="2" t="s">
        <v>15</v>
      </c>
      <c r="B68" s="62">
        <v>31</v>
      </c>
      <c r="C68" s="62">
        <v>51</v>
      </c>
      <c r="D68" s="62">
        <v>368</v>
      </c>
      <c r="E68" s="62">
        <v>145</v>
      </c>
    </row>
    <row r="69" spans="1:5" x14ac:dyDescent="0.25">
      <c r="A69" s="2" t="s">
        <v>16</v>
      </c>
      <c r="B69" s="62">
        <v>1</v>
      </c>
      <c r="C69" s="62">
        <v>2</v>
      </c>
      <c r="D69" s="62">
        <v>1</v>
      </c>
      <c r="E69" s="62">
        <v>2</v>
      </c>
    </row>
    <row r="70" spans="1:5" x14ac:dyDescent="0.25">
      <c r="A70" s="2" t="s">
        <v>25</v>
      </c>
      <c r="B70" s="62">
        <v>4</v>
      </c>
      <c r="C70" s="62">
        <v>29</v>
      </c>
      <c r="D70" s="62">
        <v>29</v>
      </c>
      <c r="E70" s="62">
        <v>24</v>
      </c>
    </row>
    <row r="71" spans="1:5" x14ac:dyDescent="0.25">
      <c r="A71" s="2" t="s">
        <v>18</v>
      </c>
      <c r="B71" s="62">
        <v>99</v>
      </c>
      <c r="C71" s="62">
        <v>2</v>
      </c>
      <c r="D71" s="62">
        <v>141</v>
      </c>
      <c r="E71" s="62">
        <v>5</v>
      </c>
    </row>
    <row r="72" spans="1:5" x14ac:dyDescent="0.25">
      <c r="A72" s="2" t="s">
        <v>17</v>
      </c>
      <c r="B72" s="62">
        <v>20</v>
      </c>
      <c r="C72" s="62" t="s">
        <v>170</v>
      </c>
      <c r="D72" s="62">
        <v>27</v>
      </c>
      <c r="E72" s="62" t="s">
        <v>170</v>
      </c>
    </row>
    <row r="73" spans="1:5" x14ac:dyDescent="0.25">
      <c r="A73" s="2" t="s">
        <v>7</v>
      </c>
      <c r="B73" s="62">
        <v>215</v>
      </c>
      <c r="C73" s="62">
        <v>311</v>
      </c>
      <c r="D73" s="62">
        <v>793</v>
      </c>
      <c r="E73" s="62">
        <v>859</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73" t="s">
        <v>155</v>
      </c>
      <c r="B1" s="174"/>
      <c r="C1" s="174"/>
      <c r="D1" s="174"/>
      <c r="E1" s="174"/>
      <c r="F1" s="175"/>
      <c r="G1" s="82"/>
      <c r="H1" s="82"/>
      <c r="I1" s="82"/>
      <c r="J1" s="82"/>
      <c r="K1" s="82"/>
    </row>
    <row r="2" spans="1:11" ht="15.75" customHeight="1" thickBot="1" x14ac:dyDescent="0.3"/>
    <row r="3" spans="1:11" ht="15" customHeight="1" x14ac:dyDescent="0.25">
      <c r="A3" s="161" t="str">
        <f>'Service Metrics (items 1-6)'!A3</f>
        <v>Railroad:</v>
      </c>
      <c r="B3" s="170" t="s">
        <v>171</v>
      </c>
      <c r="C3" s="170" t="s">
        <v>174</v>
      </c>
      <c r="D3" s="65" t="s">
        <v>97</v>
      </c>
      <c r="E3" s="52">
        <f>'Service Metrics (items 1-6)'!E3</f>
        <v>42029</v>
      </c>
      <c r="F3" s="38"/>
      <c r="G3" s="44"/>
      <c r="H3" s="44"/>
      <c r="I3" s="38"/>
      <c r="J3" s="3"/>
      <c r="K3" s="64"/>
    </row>
    <row r="4" spans="1:11" ht="15.75" thickBot="1" x14ac:dyDescent="0.3">
      <c r="A4" s="162"/>
      <c r="B4" s="171"/>
      <c r="C4" s="171"/>
      <c r="D4" s="66" t="s">
        <v>108</v>
      </c>
      <c r="E4" s="53">
        <f>'Service Metrics (items 1-6)'!E4</f>
        <v>42035</v>
      </c>
      <c r="F4" s="38"/>
      <c r="G4" s="44"/>
      <c r="H4" s="44"/>
      <c r="I4" s="38"/>
      <c r="J4" s="3"/>
      <c r="K4" s="64"/>
    </row>
    <row r="5" spans="1:11" ht="15.75" thickBot="1" x14ac:dyDescent="0.3">
      <c r="A5" s="27"/>
      <c r="B5" s="27"/>
      <c r="C5" s="3"/>
    </row>
    <row r="6" spans="1:11" ht="125.25" customHeight="1" thickBot="1" x14ac:dyDescent="0.3">
      <c r="A6" s="177" t="s">
        <v>134</v>
      </c>
      <c r="B6" s="178"/>
      <c r="C6" s="178"/>
      <c r="D6" s="179"/>
    </row>
    <row r="7" spans="1:11" ht="15.75" thickBot="1" x14ac:dyDescent="0.3"/>
    <row r="8" spans="1:11" ht="57" customHeight="1" thickBot="1" x14ac:dyDescent="0.3">
      <c r="A8" s="131" t="s">
        <v>90</v>
      </c>
      <c r="B8" s="131" t="s">
        <v>109</v>
      </c>
      <c r="C8" s="132" t="s">
        <v>110</v>
      </c>
      <c r="D8" s="132" t="s">
        <v>111</v>
      </c>
      <c r="E8" s="44"/>
      <c r="F8" s="44"/>
      <c r="G8" s="44"/>
      <c r="H8" s="45"/>
      <c r="I8" s="45"/>
    </row>
    <row r="9" spans="1:11" ht="15.75" customHeight="1" x14ac:dyDescent="0.25">
      <c r="A9" s="133" t="s">
        <v>26</v>
      </c>
      <c r="B9" s="143">
        <v>0</v>
      </c>
      <c r="C9" s="143">
        <v>0</v>
      </c>
      <c r="D9" s="139">
        <v>0</v>
      </c>
      <c r="I9" s="34"/>
    </row>
    <row r="10" spans="1:11" x14ac:dyDescent="0.25">
      <c r="A10" s="134" t="s">
        <v>27</v>
      </c>
      <c r="B10" s="142">
        <v>0</v>
      </c>
      <c r="C10" s="142">
        <v>0</v>
      </c>
      <c r="D10" s="145">
        <v>0</v>
      </c>
    </row>
    <row r="11" spans="1:11" x14ac:dyDescent="0.25">
      <c r="A11" s="135" t="s">
        <v>30</v>
      </c>
      <c r="B11" s="141">
        <v>0</v>
      </c>
      <c r="C11" s="141">
        <v>0</v>
      </c>
      <c r="D11" s="139">
        <v>0</v>
      </c>
    </row>
    <row r="12" spans="1:11" x14ac:dyDescent="0.25">
      <c r="A12" s="134" t="s">
        <v>28</v>
      </c>
      <c r="B12" s="142">
        <v>0</v>
      </c>
      <c r="C12" s="142">
        <v>0</v>
      </c>
      <c r="D12" s="145">
        <v>0</v>
      </c>
    </row>
    <row r="13" spans="1:11" x14ac:dyDescent="0.25">
      <c r="A13" s="135" t="s">
        <v>29</v>
      </c>
      <c r="B13" s="141">
        <v>0</v>
      </c>
      <c r="C13" s="141">
        <v>0</v>
      </c>
      <c r="D13" s="139">
        <v>0</v>
      </c>
    </row>
    <row r="14" spans="1:11" x14ac:dyDescent="0.25">
      <c r="A14" s="134" t="s">
        <v>31</v>
      </c>
      <c r="B14" s="142">
        <v>0</v>
      </c>
      <c r="C14" s="142">
        <v>0</v>
      </c>
      <c r="D14" s="145">
        <v>0</v>
      </c>
    </row>
    <row r="15" spans="1:11" x14ac:dyDescent="0.25">
      <c r="A15" s="135" t="s">
        <v>32</v>
      </c>
      <c r="B15" s="141">
        <v>0</v>
      </c>
      <c r="C15" s="141">
        <v>0</v>
      </c>
      <c r="D15" s="139">
        <v>0</v>
      </c>
    </row>
    <row r="16" spans="1:11" x14ac:dyDescent="0.25">
      <c r="A16" s="134" t="s">
        <v>33</v>
      </c>
      <c r="B16" s="142">
        <v>0</v>
      </c>
      <c r="C16" s="142">
        <v>0</v>
      </c>
      <c r="D16" s="145">
        <v>0</v>
      </c>
    </row>
    <row r="17" spans="1:4" x14ac:dyDescent="0.25">
      <c r="A17" s="135" t="s">
        <v>34</v>
      </c>
      <c r="B17" s="144">
        <v>0</v>
      </c>
      <c r="C17" s="144">
        <v>0</v>
      </c>
      <c r="D17" s="139">
        <v>0</v>
      </c>
    </row>
    <row r="18" spans="1:4" x14ac:dyDescent="0.25">
      <c r="A18" s="134" t="s">
        <v>35</v>
      </c>
      <c r="B18" s="142">
        <v>1</v>
      </c>
      <c r="C18" s="142">
        <v>0</v>
      </c>
      <c r="D18" s="145">
        <v>1</v>
      </c>
    </row>
    <row r="19" spans="1:4" x14ac:dyDescent="0.25">
      <c r="A19" s="135" t="s">
        <v>36</v>
      </c>
      <c r="B19" s="141">
        <v>4</v>
      </c>
      <c r="C19" s="141">
        <v>0</v>
      </c>
      <c r="D19" s="139">
        <v>4</v>
      </c>
    </row>
    <row r="20" spans="1:4" x14ac:dyDescent="0.25">
      <c r="A20" s="134" t="s">
        <v>37</v>
      </c>
      <c r="B20" s="142">
        <v>0</v>
      </c>
      <c r="C20" s="142">
        <v>0</v>
      </c>
      <c r="D20" s="145">
        <v>0</v>
      </c>
    </row>
    <row r="21" spans="1:4" x14ac:dyDescent="0.25">
      <c r="A21" s="135" t="s">
        <v>38</v>
      </c>
      <c r="B21" s="141">
        <v>4</v>
      </c>
      <c r="C21" s="141">
        <v>0</v>
      </c>
      <c r="D21" s="139">
        <v>4</v>
      </c>
    </row>
    <row r="22" spans="1:4" x14ac:dyDescent="0.25">
      <c r="A22" s="134" t="s">
        <v>39</v>
      </c>
      <c r="B22" s="142">
        <v>0</v>
      </c>
      <c r="C22" s="142">
        <v>0</v>
      </c>
      <c r="D22" s="145">
        <v>0</v>
      </c>
    </row>
    <row r="23" spans="1:4" x14ac:dyDescent="0.25">
      <c r="A23" s="135" t="s">
        <v>40</v>
      </c>
      <c r="B23" s="141">
        <v>0</v>
      </c>
      <c r="C23" s="141">
        <v>0</v>
      </c>
      <c r="D23" s="139">
        <v>0</v>
      </c>
    </row>
    <row r="24" spans="1:4" x14ac:dyDescent="0.25">
      <c r="A24" s="134" t="s">
        <v>41</v>
      </c>
      <c r="B24" s="142">
        <v>0</v>
      </c>
      <c r="C24" s="142">
        <v>0</v>
      </c>
      <c r="D24" s="145">
        <v>0</v>
      </c>
    </row>
    <row r="25" spans="1:4" x14ac:dyDescent="0.25">
      <c r="A25" s="136" t="s">
        <v>42</v>
      </c>
      <c r="B25" s="143">
        <v>0</v>
      </c>
      <c r="C25" s="143">
        <v>0</v>
      </c>
      <c r="D25" s="139">
        <v>0</v>
      </c>
    </row>
    <row r="26" spans="1:4" x14ac:dyDescent="0.25">
      <c r="A26" s="134" t="s">
        <v>43</v>
      </c>
      <c r="B26" s="142">
        <v>0</v>
      </c>
      <c r="C26" s="142">
        <v>0</v>
      </c>
      <c r="D26" s="145">
        <v>0</v>
      </c>
    </row>
    <row r="27" spans="1:4" x14ac:dyDescent="0.25">
      <c r="A27" s="135" t="s">
        <v>44</v>
      </c>
      <c r="B27" s="141">
        <v>0</v>
      </c>
      <c r="C27" s="141">
        <v>0</v>
      </c>
      <c r="D27" s="139">
        <v>0</v>
      </c>
    </row>
    <row r="28" spans="1:4" x14ac:dyDescent="0.25">
      <c r="A28" s="134" t="s">
        <v>45</v>
      </c>
      <c r="B28" s="142">
        <v>0</v>
      </c>
      <c r="C28" s="142">
        <v>0</v>
      </c>
      <c r="D28" s="145">
        <v>0</v>
      </c>
    </row>
    <row r="29" spans="1:4" x14ac:dyDescent="0.25">
      <c r="A29" s="135" t="s">
        <v>46</v>
      </c>
      <c r="B29" s="141">
        <v>509</v>
      </c>
      <c r="C29" s="141">
        <v>319</v>
      </c>
      <c r="D29" s="139">
        <v>190</v>
      </c>
    </row>
    <row r="30" spans="1:4" x14ac:dyDescent="0.25">
      <c r="A30" s="134" t="s">
        <v>47</v>
      </c>
      <c r="B30" s="142">
        <v>0</v>
      </c>
      <c r="C30" s="142">
        <v>0</v>
      </c>
      <c r="D30" s="145">
        <v>0</v>
      </c>
    </row>
    <row r="31" spans="1:4" x14ac:dyDescent="0.25">
      <c r="A31" s="135" t="s">
        <v>48</v>
      </c>
      <c r="B31" s="141">
        <v>25</v>
      </c>
      <c r="C31" s="141">
        <v>0</v>
      </c>
      <c r="D31" s="139">
        <v>25</v>
      </c>
    </row>
    <row r="32" spans="1:4" x14ac:dyDescent="0.25">
      <c r="A32" s="134" t="s">
        <v>49</v>
      </c>
      <c r="B32" s="142">
        <v>0</v>
      </c>
      <c r="C32" s="142">
        <v>0</v>
      </c>
      <c r="D32" s="145">
        <v>0</v>
      </c>
    </row>
    <row r="33" spans="1:4" x14ac:dyDescent="0.25">
      <c r="A33" s="135" t="s">
        <v>50</v>
      </c>
      <c r="B33" s="144">
        <v>0</v>
      </c>
      <c r="C33" s="144">
        <v>0</v>
      </c>
      <c r="D33" s="139">
        <v>0</v>
      </c>
    </row>
    <row r="34" spans="1:4" x14ac:dyDescent="0.25">
      <c r="A34" s="134" t="s">
        <v>51</v>
      </c>
      <c r="B34" s="142">
        <v>0</v>
      </c>
      <c r="C34" s="142">
        <v>0</v>
      </c>
      <c r="D34" s="145">
        <v>0</v>
      </c>
    </row>
    <row r="35" spans="1:4" x14ac:dyDescent="0.25">
      <c r="A35" s="135" t="s">
        <v>52</v>
      </c>
      <c r="B35" s="141">
        <v>0</v>
      </c>
      <c r="C35" s="141">
        <v>0</v>
      </c>
      <c r="D35" s="139">
        <v>0</v>
      </c>
    </row>
    <row r="36" spans="1:4" x14ac:dyDescent="0.25">
      <c r="A36" s="134" t="s">
        <v>53</v>
      </c>
      <c r="B36" s="142">
        <v>0</v>
      </c>
      <c r="C36" s="142">
        <v>0</v>
      </c>
      <c r="D36" s="145">
        <v>0</v>
      </c>
    </row>
    <row r="37" spans="1:4" x14ac:dyDescent="0.25">
      <c r="A37" s="135" t="s">
        <v>54</v>
      </c>
      <c r="B37" s="141">
        <v>0</v>
      </c>
      <c r="C37" s="141">
        <v>0</v>
      </c>
      <c r="D37" s="139">
        <v>0</v>
      </c>
    </row>
    <row r="38" spans="1:4" x14ac:dyDescent="0.25">
      <c r="A38" s="134" t="s">
        <v>55</v>
      </c>
      <c r="B38" s="142">
        <v>4</v>
      </c>
      <c r="C38" s="142">
        <v>0</v>
      </c>
      <c r="D38" s="145">
        <v>4</v>
      </c>
    </row>
    <row r="39" spans="1:4" x14ac:dyDescent="0.25">
      <c r="A39" s="135" t="s">
        <v>56</v>
      </c>
      <c r="B39" s="141">
        <v>0</v>
      </c>
      <c r="C39" s="141">
        <v>0</v>
      </c>
      <c r="D39" s="139">
        <v>0</v>
      </c>
    </row>
    <row r="40" spans="1:4" x14ac:dyDescent="0.25">
      <c r="A40" s="134" t="s">
        <v>57</v>
      </c>
      <c r="B40" s="142">
        <v>1328</v>
      </c>
      <c r="C40" s="142">
        <v>929</v>
      </c>
      <c r="D40" s="145">
        <v>399</v>
      </c>
    </row>
    <row r="41" spans="1:4" x14ac:dyDescent="0.25">
      <c r="A41" s="136" t="s">
        <v>58</v>
      </c>
      <c r="B41" s="143">
        <v>0</v>
      </c>
      <c r="C41" s="143">
        <v>0</v>
      </c>
      <c r="D41" s="139">
        <v>0</v>
      </c>
    </row>
    <row r="42" spans="1:4" x14ac:dyDescent="0.25">
      <c r="A42" s="134" t="s">
        <v>59</v>
      </c>
      <c r="B42" s="142">
        <v>0</v>
      </c>
      <c r="C42" s="142">
        <v>0</v>
      </c>
      <c r="D42" s="145">
        <v>0</v>
      </c>
    </row>
    <row r="43" spans="1:4" x14ac:dyDescent="0.25">
      <c r="A43" s="135" t="s">
        <v>60</v>
      </c>
      <c r="B43" s="141">
        <v>0</v>
      </c>
      <c r="C43" s="141">
        <v>0</v>
      </c>
      <c r="D43" s="139">
        <v>0</v>
      </c>
    </row>
    <row r="44" spans="1:4" x14ac:dyDescent="0.25">
      <c r="A44" s="134" t="s">
        <v>61</v>
      </c>
      <c r="B44" s="142">
        <v>0</v>
      </c>
      <c r="C44" s="142">
        <v>0</v>
      </c>
      <c r="D44" s="145">
        <v>0</v>
      </c>
    </row>
    <row r="45" spans="1:4" x14ac:dyDescent="0.25">
      <c r="A45" s="135" t="s">
        <v>62</v>
      </c>
      <c r="B45" s="141">
        <v>0</v>
      </c>
      <c r="C45" s="141">
        <v>0</v>
      </c>
      <c r="D45" s="139">
        <v>0</v>
      </c>
    </row>
    <row r="46" spans="1:4" x14ac:dyDescent="0.25">
      <c r="A46" s="134" t="s">
        <v>63</v>
      </c>
      <c r="B46" s="142">
        <v>0</v>
      </c>
      <c r="C46" s="142">
        <v>0</v>
      </c>
      <c r="D46" s="145">
        <v>0</v>
      </c>
    </row>
    <row r="47" spans="1:4" x14ac:dyDescent="0.25">
      <c r="A47" s="135" t="s">
        <v>64</v>
      </c>
      <c r="B47" s="141">
        <v>105</v>
      </c>
      <c r="C47" s="141">
        <v>105</v>
      </c>
      <c r="D47" s="139">
        <v>0</v>
      </c>
    </row>
    <row r="48" spans="1:4" x14ac:dyDescent="0.25">
      <c r="A48" s="134" t="s">
        <v>65</v>
      </c>
      <c r="B48" s="142">
        <v>0</v>
      </c>
      <c r="C48" s="142">
        <v>0</v>
      </c>
      <c r="D48" s="145">
        <v>0</v>
      </c>
    </row>
    <row r="49" spans="1:19" x14ac:dyDescent="0.25">
      <c r="A49" s="135" t="s">
        <v>66</v>
      </c>
      <c r="B49" s="144">
        <v>0</v>
      </c>
      <c r="C49" s="144">
        <v>0</v>
      </c>
      <c r="D49" s="139">
        <v>0</v>
      </c>
    </row>
    <row r="50" spans="1:19" x14ac:dyDescent="0.25">
      <c r="A50" s="134" t="s">
        <v>67</v>
      </c>
      <c r="B50" s="142">
        <v>0</v>
      </c>
      <c r="C50" s="142">
        <v>0</v>
      </c>
      <c r="D50" s="145">
        <v>0</v>
      </c>
    </row>
    <row r="51" spans="1:19" x14ac:dyDescent="0.25">
      <c r="A51" s="135" t="s">
        <v>68</v>
      </c>
      <c r="B51" s="141">
        <v>0</v>
      </c>
      <c r="C51" s="141">
        <v>0</v>
      </c>
      <c r="D51" s="139">
        <v>0</v>
      </c>
    </row>
    <row r="52" spans="1:19" x14ac:dyDescent="0.25">
      <c r="A52" s="134" t="s">
        <v>69</v>
      </c>
      <c r="B52" s="142">
        <v>0</v>
      </c>
      <c r="C52" s="142">
        <v>0</v>
      </c>
      <c r="D52" s="145">
        <v>0</v>
      </c>
    </row>
    <row r="53" spans="1:19" x14ac:dyDescent="0.25">
      <c r="A53" s="135" t="s">
        <v>70</v>
      </c>
      <c r="B53" s="141">
        <v>0</v>
      </c>
      <c r="C53" s="141">
        <v>0</v>
      </c>
      <c r="D53" s="139">
        <v>0</v>
      </c>
    </row>
    <row r="54" spans="1:19" x14ac:dyDescent="0.25">
      <c r="A54" s="134" t="s">
        <v>71</v>
      </c>
      <c r="B54" s="142">
        <v>0</v>
      </c>
      <c r="C54" s="142">
        <v>0</v>
      </c>
      <c r="D54" s="145">
        <v>0</v>
      </c>
    </row>
    <row r="55" spans="1:19" x14ac:dyDescent="0.25">
      <c r="A55" s="135" t="s">
        <v>72</v>
      </c>
      <c r="B55" s="141">
        <v>4</v>
      </c>
      <c r="C55" s="141">
        <v>0</v>
      </c>
      <c r="D55" s="139">
        <v>4</v>
      </c>
    </row>
    <row r="56" spans="1:19" x14ac:dyDescent="0.25">
      <c r="A56" s="134" t="s">
        <v>73</v>
      </c>
      <c r="B56" s="142">
        <v>0</v>
      </c>
      <c r="C56" s="142">
        <v>0</v>
      </c>
      <c r="D56" s="145">
        <v>0</v>
      </c>
    </row>
    <row r="57" spans="1:19" x14ac:dyDescent="0.25">
      <c r="A57" s="136" t="s">
        <v>14</v>
      </c>
      <c r="B57" s="140">
        <v>1984</v>
      </c>
      <c r="C57" s="140">
        <v>1353</v>
      </c>
      <c r="D57" s="140">
        <v>631</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76"/>
      <c r="D87" s="176"/>
      <c r="E87" s="176"/>
      <c r="F87" s="176"/>
      <c r="G87" s="176"/>
      <c r="H87" s="176"/>
      <c r="I87" s="176"/>
      <c r="J87" s="176"/>
      <c r="K87" s="176"/>
      <c r="L87" s="176"/>
      <c r="M87" s="176"/>
      <c r="N87" s="176"/>
      <c r="O87" s="176"/>
      <c r="P87" s="176"/>
      <c r="Q87" s="176"/>
      <c r="R87" s="176"/>
      <c r="S87" s="176"/>
    </row>
    <row r="88" spans="1:19" x14ac:dyDescent="0.25">
      <c r="A88" s="17"/>
      <c r="B88" s="17"/>
      <c r="C88" s="176"/>
      <c r="D88" s="176"/>
      <c r="E88" s="176"/>
      <c r="F88" s="176"/>
      <c r="G88" s="176"/>
      <c r="H88" s="176"/>
      <c r="I88" s="176"/>
      <c r="J88" s="176"/>
      <c r="K88" s="176"/>
      <c r="L88" s="176"/>
      <c r="M88" s="176"/>
      <c r="N88" s="176"/>
      <c r="O88" s="176"/>
      <c r="P88" s="176"/>
      <c r="Q88" s="176"/>
      <c r="R88" s="176"/>
      <c r="S88" s="176"/>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76"/>
      <c r="D116" s="176"/>
      <c r="E116" s="176"/>
      <c r="F116" s="176"/>
      <c r="G116" s="176"/>
      <c r="H116" s="176"/>
      <c r="I116" s="176"/>
      <c r="J116" s="176"/>
      <c r="K116" s="176"/>
      <c r="L116" s="176"/>
      <c r="M116" s="176"/>
      <c r="N116" s="176"/>
      <c r="O116" s="176"/>
      <c r="P116" s="176"/>
      <c r="Q116" s="176"/>
      <c r="R116" s="176"/>
      <c r="S116" s="176"/>
    </row>
    <row r="117" spans="1:19" x14ac:dyDescent="0.25">
      <c r="A117" s="17"/>
      <c r="B117" s="17"/>
      <c r="C117" s="176"/>
      <c r="D117" s="176"/>
      <c r="E117" s="176"/>
      <c r="F117" s="176"/>
      <c r="G117" s="176"/>
      <c r="H117" s="176"/>
      <c r="I117" s="176"/>
      <c r="J117" s="176"/>
      <c r="K117" s="176"/>
      <c r="L117" s="176"/>
      <c r="M117" s="176"/>
      <c r="N117" s="176"/>
      <c r="O117" s="176"/>
      <c r="P117" s="176"/>
      <c r="Q117" s="176"/>
      <c r="R117" s="176"/>
      <c r="S117" s="176"/>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73" t="s">
        <v>155</v>
      </c>
      <c r="B1" s="174"/>
      <c r="C1" s="174"/>
      <c r="D1" s="174"/>
      <c r="E1" s="174"/>
      <c r="F1" s="175"/>
      <c r="G1" s="83"/>
      <c r="H1" s="83"/>
      <c r="I1" s="79"/>
      <c r="J1" s="79"/>
      <c r="K1" s="79"/>
      <c r="L1" s="79"/>
    </row>
    <row r="2" spans="1:12" ht="18" customHeight="1" thickBot="1" x14ac:dyDescent="0.3"/>
    <row r="3" spans="1:12" x14ac:dyDescent="0.25">
      <c r="A3" s="161" t="str">
        <f>'Service Metrics (items 1-6)'!A3</f>
        <v>Railroad:</v>
      </c>
      <c r="B3" s="170" t="s">
        <v>171</v>
      </c>
      <c r="C3" s="170" t="s">
        <v>174</v>
      </c>
      <c r="D3" s="65" t="s">
        <v>97</v>
      </c>
      <c r="E3" s="52">
        <f>'Service Metrics (items 1-6)'!E3+1</f>
        <v>42030</v>
      </c>
      <c r="F3" s="38"/>
      <c r="G3" s="38"/>
      <c r="H3" s="44"/>
      <c r="I3" s="44"/>
      <c r="J3" s="38"/>
      <c r="K3" s="3"/>
      <c r="L3" s="64"/>
    </row>
    <row r="4" spans="1:12" ht="15.75" thickBot="1" x14ac:dyDescent="0.3">
      <c r="A4" s="162"/>
      <c r="B4" s="171"/>
      <c r="C4" s="171"/>
      <c r="D4" s="66" t="s">
        <v>108</v>
      </c>
      <c r="E4" s="53">
        <f>'Service Metrics (items 1-6)'!E4+1</f>
        <v>42036</v>
      </c>
      <c r="F4" s="38"/>
      <c r="G4" s="38"/>
      <c r="H4" s="44"/>
      <c r="I4" s="44"/>
      <c r="J4" s="38"/>
      <c r="K4" s="3"/>
      <c r="L4" s="64"/>
    </row>
    <row r="5" spans="1:12" ht="15.75" thickBot="1" x14ac:dyDescent="0.3"/>
    <row r="6" spans="1:12" s="35" customFormat="1" ht="48.75" customHeight="1" thickBot="1" x14ac:dyDescent="0.3">
      <c r="A6" s="177" t="s">
        <v>137</v>
      </c>
      <c r="B6" s="178"/>
      <c r="C6" s="178"/>
      <c r="D6" s="178"/>
      <c r="E6" s="178"/>
      <c r="F6" s="178"/>
      <c r="G6" s="180"/>
    </row>
    <row r="7" spans="1:12" ht="15.75" thickBot="1" x14ac:dyDescent="0.3"/>
    <row r="8" spans="1:12" ht="45.75" thickBot="1" x14ac:dyDescent="0.3">
      <c r="A8" s="21" t="s">
        <v>90</v>
      </c>
      <c r="B8" s="22" t="s">
        <v>112</v>
      </c>
      <c r="C8" s="22" t="s">
        <v>127</v>
      </c>
      <c r="D8" s="22" t="s">
        <v>126</v>
      </c>
      <c r="E8" s="22" t="s">
        <v>98</v>
      </c>
      <c r="F8" s="22" t="s">
        <v>135</v>
      </c>
      <c r="G8" s="23" t="s">
        <v>136</v>
      </c>
    </row>
    <row r="9" spans="1:12" x14ac:dyDescent="0.25">
      <c r="A9" s="10" t="s">
        <v>26</v>
      </c>
      <c r="B9" s="146"/>
      <c r="C9" s="152"/>
      <c r="D9" s="146"/>
      <c r="E9" s="146"/>
      <c r="F9" s="146"/>
      <c r="G9" s="146"/>
    </row>
    <row r="10" spans="1:12" x14ac:dyDescent="0.25">
      <c r="A10" s="6" t="s">
        <v>27</v>
      </c>
      <c r="B10" s="147"/>
      <c r="C10" s="153"/>
      <c r="D10" s="147"/>
      <c r="E10" s="147"/>
      <c r="F10" s="147"/>
      <c r="G10" s="147"/>
    </row>
    <row r="11" spans="1:12" x14ac:dyDescent="0.25">
      <c r="A11" s="11" t="s">
        <v>30</v>
      </c>
      <c r="B11" s="148"/>
      <c r="C11" s="154"/>
      <c r="D11" s="148"/>
      <c r="E11" s="151"/>
      <c r="F11" s="151"/>
      <c r="G11" s="151"/>
    </row>
    <row r="12" spans="1:12" x14ac:dyDescent="0.25">
      <c r="A12" s="6" t="s">
        <v>28</v>
      </c>
      <c r="B12" s="147"/>
      <c r="C12" s="153"/>
      <c r="D12" s="147"/>
      <c r="E12" s="147"/>
      <c r="F12" s="147"/>
      <c r="G12" s="147"/>
    </row>
    <row r="13" spans="1:12" x14ac:dyDescent="0.25">
      <c r="A13" s="11" t="s">
        <v>29</v>
      </c>
      <c r="B13" s="148"/>
      <c r="C13" s="154"/>
      <c r="D13" s="148"/>
      <c r="E13" s="151"/>
      <c r="F13" s="151"/>
      <c r="G13" s="151"/>
    </row>
    <row r="14" spans="1:12" x14ac:dyDescent="0.25">
      <c r="A14" s="6" t="s">
        <v>31</v>
      </c>
      <c r="B14" s="147"/>
      <c r="C14" s="153"/>
      <c r="D14" s="147"/>
      <c r="E14" s="147"/>
      <c r="F14" s="147"/>
      <c r="G14" s="147"/>
    </row>
    <row r="15" spans="1:12" x14ac:dyDescent="0.25">
      <c r="A15" s="11" t="s">
        <v>32</v>
      </c>
      <c r="B15" s="148"/>
      <c r="C15" s="154"/>
      <c r="D15" s="148"/>
      <c r="E15" s="151"/>
      <c r="F15" s="151"/>
      <c r="G15" s="151"/>
    </row>
    <row r="16" spans="1:12" x14ac:dyDescent="0.25">
      <c r="A16" s="6" t="s">
        <v>33</v>
      </c>
      <c r="B16" s="147"/>
      <c r="C16" s="153"/>
      <c r="D16" s="147"/>
      <c r="E16" s="147"/>
      <c r="F16" s="147"/>
      <c r="G16" s="147"/>
    </row>
    <row r="17" spans="1:7" x14ac:dyDescent="0.25">
      <c r="A17" s="11" t="s">
        <v>34</v>
      </c>
      <c r="B17" s="149"/>
      <c r="C17" s="155"/>
      <c r="D17" s="149"/>
      <c r="E17" s="151"/>
      <c r="F17" s="151"/>
      <c r="G17" s="151"/>
    </row>
    <row r="18" spans="1:7" x14ac:dyDescent="0.25">
      <c r="A18" s="6" t="s">
        <v>35</v>
      </c>
      <c r="B18" s="147"/>
      <c r="C18" s="153"/>
      <c r="D18" s="147"/>
      <c r="E18" s="147"/>
      <c r="F18" s="147"/>
      <c r="G18" s="147"/>
    </row>
    <row r="19" spans="1:7" x14ac:dyDescent="0.25">
      <c r="A19" s="11" t="s">
        <v>36</v>
      </c>
      <c r="B19" s="148">
        <v>8</v>
      </c>
      <c r="C19" s="154" t="s">
        <v>175</v>
      </c>
      <c r="D19" s="148"/>
      <c r="E19" s="151"/>
      <c r="F19" s="151"/>
      <c r="G19" s="151"/>
    </row>
    <row r="20" spans="1:7" x14ac:dyDescent="0.25">
      <c r="A20" s="6" t="s">
        <v>37</v>
      </c>
      <c r="B20" s="147"/>
      <c r="C20" s="153"/>
      <c r="D20" s="147"/>
      <c r="E20" s="147"/>
      <c r="F20" s="147"/>
      <c r="G20" s="147"/>
    </row>
    <row r="21" spans="1:7" x14ac:dyDescent="0.25">
      <c r="A21" s="11" t="s">
        <v>38</v>
      </c>
      <c r="B21" s="148"/>
      <c r="C21" s="154"/>
      <c r="D21" s="148"/>
      <c r="E21" s="151"/>
      <c r="F21" s="151"/>
      <c r="G21" s="151"/>
    </row>
    <row r="22" spans="1:7" x14ac:dyDescent="0.25">
      <c r="A22" s="6" t="s">
        <v>39</v>
      </c>
      <c r="B22" s="147"/>
      <c r="C22" s="153"/>
      <c r="D22" s="147"/>
      <c r="E22" s="147"/>
      <c r="F22" s="147"/>
      <c r="G22" s="147"/>
    </row>
    <row r="23" spans="1:7" x14ac:dyDescent="0.25">
      <c r="A23" s="11" t="s">
        <v>40</v>
      </c>
      <c r="B23" s="148"/>
      <c r="C23" s="154"/>
      <c r="D23" s="148"/>
      <c r="E23" s="151"/>
      <c r="F23" s="151"/>
      <c r="G23" s="151"/>
    </row>
    <row r="24" spans="1:7" x14ac:dyDescent="0.25">
      <c r="A24" s="6" t="s">
        <v>41</v>
      </c>
      <c r="B24" s="147"/>
      <c r="C24" s="153"/>
      <c r="D24" s="147"/>
      <c r="E24" s="147"/>
      <c r="F24" s="147"/>
      <c r="G24" s="147"/>
    </row>
    <row r="25" spans="1:7" x14ac:dyDescent="0.25">
      <c r="A25" s="9" t="s">
        <v>42</v>
      </c>
      <c r="B25" s="146"/>
      <c r="C25" s="152"/>
      <c r="D25" s="146"/>
      <c r="E25" s="151"/>
      <c r="F25" s="151"/>
      <c r="G25" s="151"/>
    </row>
    <row r="26" spans="1:7" x14ac:dyDescent="0.25">
      <c r="A26" s="6" t="s">
        <v>43</v>
      </c>
      <c r="B26" s="147"/>
      <c r="C26" s="153"/>
      <c r="D26" s="147"/>
      <c r="E26" s="147"/>
      <c r="F26" s="147"/>
      <c r="G26" s="147"/>
    </row>
    <row r="27" spans="1:7" x14ac:dyDescent="0.25">
      <c r="A27" s="11" t="s">
        <v>44</v>
      </c>
      <c r="B27" s="148"/>
      <c r="C27" s="154"/>
      <c r="D27" s="148"/>
      <c r="E27" s="151"/>
      <c r="F27" s="151"/>
      <c r="G27" s="151"/>
    </row>
    <row r="28" spans="1:7" x14ac:dyDescent="0.25">
      <c r="A28" s="6" t="s">
        <v>45</v>
      </c>
      <c r="B28" s="147"/>
      <c r="C28" s="153"/>
      <c r="D28" s="147"/>
      <c r="E28" s="147"/>
      <c r="F28" s="147"/>
      <c r="G28" s="147"/>
    </row>
    <row r="29" spans="1:7" x14ac:dyDescent="0.25">
      <c r="A29" s="11" t="s">
        <v>46</v>
      </c>
      <c r="B29" s="148">
        <v>1</v>
      </c>
      <c r="C29" s="155" t="s">
        <v>176</v>
      </c>
      <c r="D29" s="148">
        <v>42</v>
      </c>
      <c r="E29" s="151">
        <v>145</v>
      </c>
      <c r="F29" s="151"/>
      <c r="G29" s="151"/>
    </row>
    <row r="30" spans="1:7" x14ac:dyDescent="0.25">
      <c r="A30" s="6" t="s">
        <v>47</v>
      </c>
      <c r="B30" s="147"/>
      <c r="C30" s="153"/>
      <c r="D30" s="147"/>
      <c r="E30" s="147"/>
      <c r="F30" s="147"/>
      <c r="G30" s="147"/>
    </row>
    <row r="31" spans="1:7" x14ac:dyDescent="0.25">
      <c r="A31" s="11" t="s">
        <v>48</v>
      </c>
      <c r="B31" s="148">
        <v>6</v>
      </c>
      <c r="C31" s="155" t="s">
        <v>176</v>
      </c>
      <c r="D31" s="148">
        <v>31</v>
      </c>
      <c r="E31" s="151">
        <v>33</v>
      </c>
      <c r="F31" s="151">
        <v>10</v>
      </c>
      <c r="G31" s="151"/>
    </row>
    <row r="32" spans="1:7" x14ac:dyDescent="0.25">
      <c r="A32" s="6" t="s">
        <v>49</v>
      </c>
      <c r="B32" s="147"/>
      <c r="C32" s="153"/>
      <c r="D32" s="147"/>
      <c r="E32" s="147"/>
      <c r="F32" s="147"/>
      <c r="G32" s="147"/>
    </row>
    <row r="33" spans="1:7" x14ac:dyDescent="0.25">
      <c r="A33" s="11" t="s">
        <v>50</v>
      </c>
      <c r="B33" s="149"/>
      <c r="C33" s="155"/>
      <c r="D33" s="149"/>
      <c r="E33" s="151"/>
      <c r="F33" s="151"/>
      <c r="G33" s="151"/>
    </row>
    <row r="34" spans="1:7" x14ac:dyDescent="0.25">
      <c r="A34" s="6" t="s">
        <v>51</v>
      </c>
      <c r="B34" s="147"/>
      <c r="C34" s="153"/>
      <c r="D34" s="147"/>
      <c r="E34" s="147"/>
      <c r="F34" s="147"/>
      <c r="G34" s="147"/>
    </row>
    <row r="35" spans="1:7" x14ac:dyDescent="0.25">
      <c r="A35" s="11" t="s">
        <v>52</v>
      </c>
      <c r="B35" s="148"/>
      <c r="C35" s="154"/>
      <c r="D35" s="148"/>
      <c r="E35" s="151"/>
      <c r="F35" s="151"/>
      <c r="G35" s="151"/>
    </row>
    <row r="36" spans="1:7" x14ac:dyDescent="0.25">
      <c r="A36" s="6" t="s">
        <v>53</v>
      </c>
      <c r="B36" s="147"/>
      <c r="C36" s="153"/>
      <c r="D36" s="147"/>
      <c r="E36" s="147"/>
      <c r="F36" s="147"/>
      <c r="G36" s="147"/>
    </row>
    <row r="37" spans="1:7" x14ac:dyDescent="0.25">
      <c r="A37" s="11" t="s">
        <v>54</v>
      </c>
      <c r="B37" s="148"/>
      <c r="C37" s="154"/>
      <c r="D37" s="148"/>
      <c r="E37" s="151"/>
      <c r="F37" s="151"/>
      <c r="G37" s="151"/>
    </row>
    <row r="38" spans="1:7" x14ac:dyDescent="0.25">
      <c r="A38" s="6" t="s">
        <v>55</v>
      </c>
      <c r="B38" s="147"/>
      <c r="C38" s="153"/>
      <c r="D38" s="147"/>
      <c r="E38" s="147"/>
      <c r="F38" s="147"/>
      <c r="G38" s="147"/>
    </row>
    <row r="39" spans="1:7" x14ac:dyDescent="0.25">
      <c r="A39" s="11" t="s">
        <v>56</v>
      </c>
      <c r="B39" s="148"/>
      <c r="C39" s="154"/>
      <c r="D39" s="148"/>
      <c r="E39" s="151"/>
      <c r="F39" s="151"/>
      <c r="G39" s="151"/>
    </row>
    <row r="40" spans="1:7" x14ac:dyDescent="0.25">
      <c r="A40" s="6" t="s">
        <v>57</v>
      </c>
      <c r="B40" s="147">
        <v>25</v>
      </c>
      <c r="C40" s="153" t="s">
        <v>176</v>
      </c>
      <c r="D40" s="147">
        <v>372</v>
      </c>
      <c r="E40" s="147">
        <v>1566</v>
      </c>
      <c r="F40" s="147">
        <v>10</v>
      </c>
      <c r="G40" s="147"/>
    </row>
    <row r="41" spans="1:7" x14ac:dyDescent="0.25">
      <c r="A41" s="9" t="s">
        <v>58</v>
      </c>
      <c r="B41" s="146"/>
      <c r="C41" s="152"/>
      <c r="D41" s="146"/>
      <c r="E41" s="151"/>
      <c r="F41" s="151"/>
      <c r="G41" s="151"/>
    </row>
    <row r="42" spans="1:7" x14ac:dyDescent="0.25">
      <c r="A42" s="6" t="s">
        <v>59</v>
      </c>
      <c r="B42" s="147"/>
      <c r="C42" s="153"/>
      <c r="D42" s="147"/>
      <c r="E42" s="147"/>
      <c r="F42" s="147"/>
      <c r="G42" s="147"/>
    </row>
    <row r="43" spans="1:7" x14ac:dyDescent="0.25">
      <c r="A43" s="11" t="s">
        <v>60</v>
      </c>
      <c r="B43" s="148"/>
      <c r="C43" s="154"/>
      <c r="D43" s="148"/>
      <c r="E43" s="151"/>
      <c r="F43" s="151"/>
      <c r="G43" s="151"/>
    </row>
    <row r="44" spans="1:7" x14ac:dyDescent="0.25">
      <c r="A44" s="6" t="s">
        <v>61</v>
      </c>
      <c r="B44" s="147"/>
      <c r="C44" s="153"/>
      <c r="D44" s="147"/>
      <c r="E44" s="147"/>
      <c r="F44" s="147"/>
      <c r="G44" s="147"/>
    </row>
    <row r="45" spans="1:7" x14ac:dyDescent="0.25">
      <c r="A45" s="11" t="s">
        <v>62</v>
      </c>
      <c r="B45" s="148"/>
      <c r="C45" s="154"/>
      <c r="D45" s="148"/>
      <c r="E45" s="151"/>
      <c r="F45" s="151"/>
      <c r="G45" s="151"/>
    </row>
    <row r="46" spans="1:7" x14ac:dyDescent="0.25">
      <c r="A46" s="6" t="s">
        <v>63</v>
      </c>
      <c r="B46" s="147"/>
      <c r="C46" s="153"/>
      <c r="D46" s="147"/>
      <c r="E46" s="147"/>
      <c r="F46" s="147"/>
      <c r="G46" s="147"/>
    </row>
    <row r="47" spans="1:7" x14ac:dyDescent="0.25">
      <c r="A47" s="11" t="s">
        <v>178</v>
      </c>
      <c r="B47" s="148"/>
      <c r="C47" s="154"/>
      <c r="D47" s="148">
        <v>122</v>
      </c>
      <c r="E47" s="151">
        <v>227</v>
      </c>
      <c r="F47" s="151"/>
      <c r="G47" s="151"/>
    </row>
    <row r="48" spans="1:7" x14ac:dyDescent="0.25">
      <c r="A48" s="6" t="s">
        <v>65</v>
      </c>
      <c r="B48" s="147"/>
      <c r="C48" s="153"/>
      <c r="D48" s="147"/>
      <c r="E48" s="147"/>
      <c r="F48" s="147"/>
      <c r="G48" s="147"/>
    </row>
    <row r="49" spans="1:7" x14ac:dyDescent="0.25">
      <c r="A49" s="11" t="s">
        <v>66</v>
      </c>
      <c r="B49" s="149"/>
      <c r="C49" s="155"/>
      <c r="D49" s="149"/>
      <c r="E49" s="151"/>
      <c r="F49" s="151"/>
      <c r="G49" s="151"/>
    </row>
    <row r="50" spans="1:7" x14ac:dyDescent="0.25">
      <c r="A50" s="6" t="s">
        <v>67</v>
      </c>
      <c r="B50" s="147"/>
      <c r="C50" s="153"/>
      <c r="D50" s="147"/>
      <c r="E50" s="147"/>
      <c r="F50" s="147"/>
      <c r="G50" s="147"/>
    </row>
    <row r="51" spans="1:7" x14ac:dyDescent="0.25">
      <c r="A51" s="11" t="s">
        <v>68</v>
      </c>
      <c r="B51" s="148"/>
      <c r="C51" s="154"/>
      <c r="D51" s="148"/>
      <c r="E51" s="151"/>
      <c r="F51" s="151"/>
      <c r="G51" s="151"/>
    </row>
    <row r="52" spans="1:7" x14ac:dyDescent="0.25">
      <c r="A52" s="6" t="s">
        <v>69</v>
      </c>
      <c r="B52" s="147"/>
      <c r="C52" s="153"/>
      <c r="D52" s="147"/>
      <c r="E52" s="147"/>
      <c r="F52" s="147"/>
      <c r="G52" s="147"/>
    </row>
    <row r="53" spans="1:7" x14ac:dyDescent="0.25">
      <c r="A53" s="11" t="s">
        <v>70</v>
      </c>
      <c r="B53" s="148"/>
      <c r="C53" s="154"/>
      <c r="D53" s="148"/>
      <c r="E53" s="151"/>
      <c r="F53" s="151"/>
      <c r="G53" s="151"/>
    </row>
    <row r="54" spans="1:7" x14ac:dyDescent="0.25">
      <c r="A54" s="6" t="s">
        <v>71</v>
      </c>
      <c r="B54" s="147"/>
      <c r="C54" s="153"/>
      <c r="D54" s="147"/>
      <c r="E54" s="147"/>
      <c r="F54" s="147"/>
      <c r="G54" s="147"/>
    </row>
    <row r="55" spans="1:7" x14ac:dyDescent="0.25">
      <c r="A55" s="11" t="s">
        <v>72</v>
      </c>
      <c r="B55" s="148"/>
      <c r="C55" s="154"/>
      <c r="D55" s="148"/>
      <c r="E55" s="151"/>
      <c r="F55" s="151"/>
      <c r="G55" s="151"/>
    </row>
    <row r="56" spans="1:7" x14ac:dyDescent="0.25">
      <c r="A56" s="6" t="s">
        <v>73</v>
      </c>
      <c r="B56" s="147"/>
      <c r="C56" s="153"/>
      <c r="D56" s="147"/>
      <c r="E56" s="147"/>
      <c r="F56" s="147"/>
      <c r="G56" s="147"/>
    </row>
    <row r="57" spans="1:7" x14ac:dyDescent="0.25">
      <c r="A57" s="18" t="s">
        <v>85</v>
      </c>
      <c r="B57" s="138">
        <v>40</v>
      </c>
      <c r="C57" s="150" t="s">
        <v>177</v>
      </c>
      <c r="D57" s="150">
        <f t="shared" ref="D57:G57" si="0">SUM(D9:D56)</f>
        <v>567</v>
      </c>
      <c r="E57" s="150">
        <f t="shared" si="0"/>
        <v>1971</v>
      </c>
      <c r="F57" s="150">
        <f t="shared" si="0"/>
        <v>20</v>
      </c>
      <c r="G57" s="150">
        <f t="shared" si="0"/>
        <v>0</v>
      </c>
    </row>
    <row r="58" spans="1:7" s="17" customFormat="1" x14ac:dyDescent="0.25">
      <c r="A58" s="157" t="s">
        <v>179</v>
      </c>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73" t="s">
        <v>155</v>
      </c>
      <c r="B1" s="174"/>
      <c r="C1" s="174"/>
      <c r="D1" s="174"/>
      <c r="E1" s="174"/>
      <c r="F1" s="175"/>
      <c r="G1" s="84"/>
      <c r="H1" s="84"/>
      <c r="I1" s="84"/>
      <c r="J1" s="84"/>
      <c r="K1" s="84"/>
      <c r="L1" s="84"/>
    </row>
    <row r="2" spans="1:12" ht="16.5" customHeight="1" thickBot="1" x14ac:dyDescent="0.3"/>
    <row r="3" spans="1:12" x14ac:dyDescent="0.25">
      <c r="A3" s="161" t="str">
        <f>'Service Metrics (items 1-6)'!A3</f>
        <v>Railroad:</v>
      </c>
      <c r="B3" s="170" t="s">
        <v>171</v>
      </c>
      <c r="C3" s="170" t="s">
        <v>174</v>
      </c>
      <c r="D3" s="67" t="s">
        <v>97</v>
      </c>
      <c r="E3" s="69">
        <f>'Service Metrics (items 1-6)'!E3</f>
        <v>42029</v>
      </c>
      <c r="F3" s="38"/>
      <c r="G3" s="38"/>
      <c r="H3" s="44"/>
      <c r="I3" s="44"/>
      <c r="J3" s="38"/>
      <c r="K3" s="3"/>
      <c r="L3" s="64"/>
    </row>
    <row r="4" spans="1:12" ht="15.75" thickBot="1" x14ac:dyDescent="0.3">
      <c r="A4" s="162"/>
      <c r="B4" s="171"/>
      <c r="C4" s="171"/>
      <c r="D4" s="68" t="s">
        <v>108</v>
      </c>
      <c r="E4" s="70">
        <f>'Service Metrics (items 1-6)'!E4</f>
        <v>42035</v>
      </c>
      <c r="F4" s="38"/>
      <c r="G4" s="38"/>
      <c r="H4" s="44"/>
      <c r="I4" s="44"/>
      <c r="J4" s="38"/>
      <c r="K4" s="3"/>
      <c r="L4" s="64"/>
    </row>
    <row r="5" spans="1:12" ht="15.75" thickBot="1" x14ac:dyDescent="0.3">
      <c r="E5" s="1"/>
      <c r="F5" s="24"/>
      <c r="G5" s="3"/>
      <c r="H5" s="3"/>
    </row>
    <row r="6" spans="1:12" ht="43.5" customHeight="1" thickBot="1" x14ac:dyDescent="0.3">
      <c r="A6" s="163" t="s">
        <v>138</v>
      </c>
      <c r="B6" s="166"/>
      <c r="C6" s="164"/>
      <c r="E6" s="1"/>
      <c r="F6" s="24"/>
      <c r="G6" s="3"/>
      <c r="H6" s="3"/>
    </row>
    <row r="7" spans="1:12" ht="57.75" customHeight="1" thickBot="1" x14ac:dyDescent="0.3">
      <c r="A7" s="39" t="s">
        <v>140</v>
      </c>
      <c r="B7" s="25" t="s">
        <v>119</v>
      </c>
      <c r="C7" s="26" t="s">
        <v>120</v>
      </c>
      <c r="D7" s="27"/>
    </row>
    <row r="8" spans="1:12" ht="15" customHeight="1" x14ac:dyDescent="0.25">
      <c r="A8" s="89" t="s">
        <v>153</v>
      </c>
      <c r="B8" s="74">
        <v>2.2000000000000002</v>
      </c>
      <c r="C8" s="74">
        <v>2.06</v>
      </c>
      <c r="D8" s="3"/>
    </row>
    <row r="9" spans="1:12" ht="15" customHeight="1" x14ac:dyDescent="0.25">
      <c r="A9" s="90" t="s">
        <v>13</v>
      </c>
      <c r="B9" s="74">
        <v>2.2000000000000002</v>
      </c>
      <c r="C9" s="75">
        <v>2.06</v>
      </c>
      <c r="D9" s="3"/>
    </row>
    <row r="10" spans="1:12" ht="15" customHeight="1" x14ac:dyDescent="0.25">
      <c r="A10" s="73"/>
      <c r="B10" s="75"/>
      <c r="C10" s="75"/>
      <c r="D10" s="3"/>
    </row>
    <row r="11" spans="1:12" ht="15" customHeight="1" x14ac:dyDescent="0.25">
      <c r="A11" s="73"/>
      <c r="B11" s="75"/>
      <c r="C11" s="75"/>
      <c r="D11" s="3"/>
    </row>
    <row r="12" spans="1:12" ht="15" customHeight="1" x14ac:dyDescent="0.25">
      <c r="A12" s="73"/>
      <c r="B12" s="75"/>
      <c r="C12" s="75"/>
      <c r="D12" s="3"/>
    </row>
    <row r="13" spans="1:12" ht="15" customHeight="1" x14ac:dyDescent="0.25">
      <c r="A13" s="73"/>
      <c r="B13" s="75"/>
      <c r="C13" s="75"/>
      <c r="D13" s="3"/>
    </row>
    <row r="14" spans="1:12" ht="15" customHeight="1" x14ac:dyDescent="0.25">
      <c r="A14" s="73"/>
      <c r="B14" s="75"/>
      <c r="C14" s="75"/>
    </row>
    <row r="15" spans="1:12" ht="15" customHeight="1" x14ac:dyDescent="0.25">
      <c r="A15" s="73"/>
      <c r="B15" s="75"/>
      <c r="C15" s="75"/>
    </row>
    <row r="16" spans="1:12" ht="15" customHeight="1" x14ac:dyDescent="0.25">
      <c r="A16" s="73"/>
      <c r="B16" s="75"/>
      <c r="C16" s="75"/>
    </row>
    <row r="17" spans="1:3" ht="15" customHeight="1" x14ac:dyDescent="0.25">
      <c r="A17" s="73"/>
      <c r="B17" s="75"/>
      <c r="C17" s="75"/>
    </row>
    <row r="18" spans="1:3" ht="15" customHeight="1" x14ac:dyDescent="0.25">
      <c r="A18" s="73"/>
      <c r="B18" s="75"/>
      <c r="C18" s="75"/>
    </row>
    <row r="19" spans="1:3" ht="15.75" thickBot="1" x14ac:dyDescent="0.3">
      <c r="A19" s="3"/>
    </row>
    <row r="20" spans="1:3" ht="47.25" customHeight="1" thickBot="1" x14ac:dyDescent="0.3">
      <c r="A20" s="163" t="s">
        <v>139</v>
      </c>
      <c r="B20" s="166"/>
      <c r="C20" s="164"/>
    </row>
    <row r="21" spans="1:3" ht="57.75" customHeight="1" thickBot="1" x14ac:dyDescent="0.3">
      <c r="A21" s="39" t="s">
        <v>121</v>
      </c>
      <c r="B21" s="25" t="s">
        <v>122</v>
      </c>
      <c r="C21" s="26" t="s">
        <v>123</v>
      </c>
    </row>
    <row r="22" spans="1:3" x14ac:dyDescent="0.25">
      <c r="A22" s="28" t="s">
        <v>91</v>
      </c>
      <c r="B22" s="74"/>
      <c r="C22" s="74"/>
    </row>
    <row r="23" spans="1:3" x14ac:dyDescent="0.25">
      <c r="A23" s="29" t="s">
        <v>92</v>
      </c>
      <c r="B23" s="74"/>
      <c r="C23" s="74"/>
    </row>
    <row r="24" spans="1:3" x14ac:dyDescent="0.25">
      <c r="A24" s="29" t="s">
        <v>93</v>
      </c>
      <c r="B24" s="74"/>
      <c r="C24" s="74"/>
    </row>
    <row r="25" spans="1:3" x14ac:dyDescent="0.25">
      <c r="A25" s="29" t="s">
        <v>94</v>
      </c>
      <c r="B25" s="74"/>
      <c r="C25" s="74"/>
    </row>
    <row r="26" spans="1:3" x14ac:dyDescent="0.25">
      <c r="A26" s="29" t="s">
        <v>95</v>
      </c>
      <c r="B26" s="74"/>
      <c r="C26" s="74"/>
    </row>
    <row r="27" spans="1:3" x14ac:dyDescent="0.25">
      <c r="A27" s="29" t="s">
        <v>96</v>
      </c>
      <c r="B27" s="74"/>
      <c r="C27" s="74"/>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85" t="s">
        <v>155</v>
      </c>
      <c r="B1" s="186"/>
      <c r="C1" s="186"/>
      <c r="D1" s="186"/>
      <c r="E1" s="186"/>
      <c r="F1" s="187"/>
      <c r="G1" s="81"/>
      <c r="H1" s="79"/>
      <c r="I1" s="79"/>
      <c r="J1" s="79"/>
      <c r="K1" s="79"/>
      <c r="L1" s="79"/>
    </row>
    <row r="2" spans="1:12" ht="9" customHeight="1" thickBot="1" x14ac:dyDescent="0.3"/>
    <row r="3" spans="1:12" ht="15" customHeight="1" x14ac:dyDescent="0.25">
      <c r="A3" s="161" t="str">
        <f>'Service Metrics (items 1-6)'!A3</f>
        <v>Railroad:</v>
      </c>
      <c r="B3" s="170" t="s">
        <v>171</v>
      </c>
      <c r="C3" s="170" t="s">
        <v>174</v>
      </c>
      <c r="D3" s="67" t="s">
        <v>97</v>
      </c>
      <c r="E3" s="69">
        <f>'Service Metrics (items 1-6)'!E3</f>
        <v>42029</v>
      </c>
      <c r="F3" s="184"/>
      <c r="G3" s="184"/>
      <c r="H3" s="181"/>
      <c r="I3" s="181"/>
      <c r="J3" s="38"/>
      <c r="K3" s="3"/>
      <c r="L3" s="64"/>
    </row>
    <row r="4" spans="1:12" ht="15.75" thickBot="1" x14ac:dyDescent="0.3">
      <c r="A4" s="162"/>
      <c r="B4" s="171"/>
      <c r="C4" s="171"/>
      <c r="D4" s="68" t="s">
        <v>108</v>
      </c>
      <c r="E4" s="70">
        <f>'Service Metrics (items 1-6)'!E4</f>
        <v>42035</v>
      </c>
      <c r="F4" s="184"/>
      <c r="G4" s="184"/>
      <c r="H4" s="181"/>
      <c r="I4" s="181"/>
      <c r="J4" s="38"/>
      <c r="K4" s="3"/>
      <c r="L4" s="64"/>
    </row>
    <row r="5" spans="1:12" ht="15.75" thickBot="1" x14ac:dyDescent="0.3">
      <c r="A5" s="27"/>
      <c r="B5" s="54"/>
      <c r="C5" s="54"/>
      <c r="D5" s="71"/>
      <c r="E5" s="72"/>
      <c r="F5" s="27"/>
      <c r="G5" s="27"/>
      <c r="H5" s="37"/>
      <c r="I5" s="37"/>
      <c r="J5" s="38"/>
      <c r="K5" s="3"/>
      <c r="L5" s="64"/>
    </row>
    <row r="6" spans="1:12" ht="15.75" thickBot="1" x14ac:dyDescent="0.3">
      <c r="A6" s="182" t="s">
        <v>124</v>
      </c>
      <c r="B6" s="183"/>
      <c r="C6" s="54"/>
      <c r="D6" s="71"/>
      <c r="E6" s="72"/>
      <c r="F6" s="27"/>
      <c r="G6" s="27"/>
      <c r="H6" s="37"/>
      <c r="I6" s="37"/>
      <c r="J6" s="38"/>
      <c r="K6" s="3"/>
      <c r="L6" s="64"/>
    </row>
    <row r="7" spans="1:12" ht="15.75" thickBot="1" x14ac:dyDescent="0.3"/>
    <row r="8" spans="1:12" ht="15.75" thickBot="1" x14ac:dyDescent="0.3">
      <c r="A8" s="182" t="s">
        <v>128</v>
      </c>
      <c r="B8" s="183"/>
    </row>
    <row r="9" spans="1:12" x14ac:dyDescent="0.25">
      <c r="A9" s="4" t="s">
        <v>74</v>
      </c>
      <c r="B9" s="86" t="s">
        <v>170</v>
      </c>
    </row>
    <row r="10" spans="1:12" x14ac:dyDescent="0.25">
      <c r="A10" s="2" t="s">
        <v>75</v>
      </c>
      <c r="B10" s="87">
        <v>1571</v>
      </c>
    </row>
    <row r="11" spans="1:12" x14ac:dyDescent="0.25">
      <c r="A11" s="2" t="s">
        <v>76</v>
      </c>
      <c r="B11" s="87" t="s">
        <v>170</v>
      </c>
    </row>
    <row r="12" spans="1:12" x14ac:dyDescent="0.25">
      <c r="A12" s="2" t="s">
        <v>77</v>
      </c>
      <c r="B12" s="87" t="s">
        <v>170</v>
      </c>
    </row>
    <row r="13" spans="1:12" x14ac:dyDescent="0.25">
      <c r="A13" s="2" t="s">
        <v>78</v>
      </c>
      <c r="B13" s="87" t="s">
        <v>170</v>
      </c>
    </row>
    <row r="14" spans="1:12" x14ac:dyDescent="0.25">
      <c r="A14" s="2" t="s">
        <v>79</v>
      </c>
      <c r="B14" s="87">
        <v>104</v>
      </c>
    </row>
    <row r="15" spans="1:12" x14ac:dyDescent="0.25">
      <c r="A15" s="2" t="s">
        <v>80</v>
      </c>
      <c r="B15" s="87" t="s">
        <v>170</v>
      </c>
    </row>
    <row r="16" spans="1:12" x14ac:dyDescent="0.25">
      <c r="A16" s="2" t="s">
        <v>81</v>
      </c>
      <c r="B16" s="87" t="s">
        <v>170</v>
      </c>
    </row>
    <row r="17" spans="1:2" x14ac:dyDescent="0.25">
      <c r="A17" s="2" t="s">
        <v>82</v>
      </c>
      <c r="B17" s="87" t="s">
        <v>170</v>
      </c>
    </row>
    <row r="18" spans="1:2" x14ac:dyDescent="0.25">
      <c r="A18" s="2" t="s">
        <v>83</v>
      </c>
      <c r="B18" s="87" t="s">
        <v>170</v>
      </c>
    </row>
    <row r="19" spans="1:2" x14ac:dyDescent="0.25">
      <c r="A19" s="2" t="s">
        <v>84</v>
      </c>
      <c r="B19" s="87" t="s">
        <v>170</v>
      </c>
    </row>
    <row r="20" spans="1:2" ht="30" x14ac:dyDescent="0.25">
      <c r="A20" s="8" t="s">
        <v>125</v>
      </c>
      <c r="B20" s="63" t="s">
        <v>170</v>
      </c>
    </row>
    <row r="21" spans="1:2" ht="15.75" thickBot="1" x14ac:dyDescent="0.3"/>
    <row r="22" spans="1:2" ht="39" customHeight="1" thickBot="1" x14ac:dyDescent="0.3">
      <c r="A22" s="163" t="s">
        <v>129</v>
      </c>
      <c r="B22" s="164"/>
    </row>
    <row r="23" spans="1:2" x14ac:dyDescent="0.25">
      <c r="A23" s="19" t="s">
        <v>86</v>
      </c>
      <c r="B23" s="92">
        <v>0</v>
      </c>
    </row>
    <row r="24" spans="1:2" x14ac:dyDescent="0.25">
      <c r="A24" s="20" t="s">
        <v>113</v>
      </c>
      <c r="B24" s="93">
        <v>0</v>
      </c>
    </row>
    <row r="25" spans="1:2" x14ac:dyDescent="0.25">
      <c r="A25" s="20" t="s">
        <v>114</v>
      </c>
      <c r="B25" s="93">
        <v>0</v>
      </c>
    </row>
    <row r="26" spans="1:2" x14ac:dyDescent="0.25">
      <c r="A26" s="20" t="s">
        <v>87</v>
      </c>
      <c r="B26" s="93">
        <v>0.2857142857142857</v>
      </c>
    </row>
    <row r="27" spans="1:2" x14ac:dyDescent="0.25">
      <c r="A27" s="20" t="s">
        <v>88</v>
      </c>
      <c r="B27" s="93">
        <v>0</v>
      </c>
    </row>
    <row r="28" spans="1:2" x14ac:dyDescent="0.25">
      <c r="A28" s="20" t="s">
        <v>89</v>
      </c>
      <c r="B28" s="93">
        <v>0</v>
      </c>
    </row>
    <row r="30" spans="1:2" x14ac:dyDescent="0.25">
      <c r="A30" s="95" t="s">
        <v>154</v>
      </c>
    </row>
    <row r="31" spans="1:2" x14ac:dyDescent="0.25">
      <c r="A31" s="94" t="s">
        <v>180</v>
      </c>
    </row>
    <row r="32" spans="1:2" x14ac:dyDescent="0.25">
      <c r="A32" s="94"/>
    </row>
    <row r="33" spans="1:1" x14ac:dyDescent="0.25">
      <c r="A33" s="94"/>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8"/>
  <sheetViews>
    <sheetView showGridLines="0" zoomScaleNormal="100" zoomScaleSheetLayoutView="80" workbookViewId="0"/>
  </sheetViews>
  <sheetFormatPr defaultRowHeight="15" x14ac:dyDescent="0.25"/>
  <cols>
    <col min="1" max="1" width="14" customWidth="1"/>
    <col min="2" max="7" width="14.28515625" customWidth="1"/>
    <col min="10" max="10" width="10.7109375" bestFit="1" customWidth="1"/>
    <col min="11" max="12" width="15.85546875" bestFit="1" customWidth="1"/>
  </cols>
  <sheetData>
    <row r="1" spans="1:7" ht="15.75" x14ac:dyDescent="0.25">
      <c r="A1" s="101" t="s">
        <v>156</v>
      </c>
    </row>
    <row r="3" spans="1:7" x14ac:dyDescent="0.25">
      <c r="A3" s="102" t="str">
        <f>"Number of Grain Cars Requested by and Furnished to RCP&amp;E"&amp;" from "&amp;TEXT('Service Metrics (items 1-6)'!E3,"Mmm d, YYYY")&amp;" to "&amp;TEXT('Service Metrics (items 1-6)'!E4,"Mmm d, YYYY")</f>
        <v>Number of Grain Cars Requested by and Furnished to RCP&amp;E from Jan 25, 2015 to Jan 31, 2015</v>
      </c>
    </row>
    <row r="4" spans="1:7" x14ac:dyDescent="0.25">
      <c r="A4" s="112"/>
      <c r="B4" s="113"/>
      <c r="C4" s="114" t="s">
        <v>157</v>
      </c>
      <c r="D4" s="115"/>
      <c r="E4" s="113"/>
      <c r="F4" s="114" t="s">
        <v>158</v>
      </c>
      <c r="G4" s="115"/>
    </row>
    <row r="5" spans="1:7" x14ac:dyDescent="0.25">
      <c r="A5" s="9" t="s">
        <v>159</v>
      </c>
      <c r="B5" s="113"/>
      <c r="C5" s="114">
        <v>122</v>
      </c>
      <c r="D5" s="115"/>
      <c r="E5" s="113"/>
      <c r="F5" s="114">
        <v>122</v>
      </c>
      <c r="G5" s="115"/>
    </row>
    <row r="7" spans="1:7" x14ac:dyDescent="0.25">
      <c r="A7" s="102" t="s">
        <v>160</v>
      </c>
    </row>
    <row r="8" spans="1:7" x14ac:dyDescent="0.25">
      <c r="A8" s="1"/>
      <c r="B8" s="188" t="s">
        <v>161</v>
      </c>
      <c r="C8" s="188"/>
      <c r="D8" s="188"/>
      <c r="E8" s="188" t="s">
        <v>162</v>
      </c>
      <c r="F8" s="188"/>
      <c r="G8" s="188"/>
    </row>
    <row r="9" spans="1:7" x14ac:dyDescent="0.25">
      <c r="A9" s="116" t="s">
        <v>163</v>
      </c>
      <c r="B9" s="117" t="s">
        <v>164</v>
      </c>
      <c r="C9" s="117" t="s">
        <v>165</v>
      </c>
      <c r="D9" s="118" t="s">
        <v>85</v>
      </c>
      <c r="E9" s="117" t="s">
        <v>164</v>
      </c>
      <c r="F9" s="117" t="s">
        <v>165</v>
      </c>
      <c r="G9" s="118" t="s">
        <v>85</v>
      </c>
    </row>
    <row r="10" spans="1:7" x14ac:dyDescent="0.25">
      <c r="A10" s="110">
        <f t="shared" ref="A10:A14" si="0">A11-1</f>
        <v>42015</v>
      </c>
      <c r="B10" s="107"/>
      <c r="C10" s="107">
        <v>14</v>
      </c>
      <c r="D10" s="108">
        <v>14</v>
      </c>
      <c r="E10" s="107">
        <v>7</v>
      </c>
      <c r="F10" s="107">
        <v>1</v>
      </c>
      <c r="G10" s="108">
        <v>8</v>
      </c>
    </row>
    <row r="11" spans="1:7" x14ac:dyDescent="0.25">
      <c r="A11" s="110">
        <f t="shared" si="0"/>
        <v>42016</v>
      </c>
      <c r="B11" s="107">
        <v>3</v>
      </c>
      <c r="C11" s="107"/>
      <c r="D11" s="108">
        <v>3</v>
      </c>
      <c r="E11" s="107"/>
      <c r="F11" s="107">
        <v>3</v>
      </c>
      <c r="G11" s="108">
        <v>3</v>
      </c>
    </row>
    <row r="12" spans="1:7" x14ac:dyDescent="0.25">
      <c r="A12" s="110">
        <f t="shared" si="0"/>
        <v>42017</v>
      </c>
      <c r="B12" s="107">
        <v>4</v>
      </c>
      <c r="C12" s="107">
        <v>5</v>
      </c>
      <c r="D12" s="108">
        <v>9</v>
      </c>
      <c r="E12" s="107"/>
      <c r="F12" s="107">
        <v>3</v>
      </c>
      <c r="G12" s="108">
        <v>3</v>
      </c>
    </row>
    <row r="13" spans="1:7" x14ac:dyDescent="0.25">
      <c r="A13" s="110">
        <f t="shared" si="0"/>
        <v>42018</v>
      </c>
      <c r="B13" s="107">
        <v>3</v>
      </c>
      <c r="C13" s="107"/>
      <c r="D13" s="108">
        <v>3</v>
      </c>
      <c r="E13" s="107">
        <v>3</v>
      </c>
      <c r="F13" s="107">
        <v>5</v>
      </c>
      <c r="G13" s="108">
        <v>8</v>
      </c>
    </row>
    <row r="14" spans="1:7" x14ac:dyDescent="0.25">
      <c r="A14" s="110">
        <f t="shared" si="0"/>
        <v>42019</v>
      </c>
      <c r="B14" s="107">
        <v>6</v>
      </c>
      <c r="C14" s="107">
        <v>5</v>
      </c>
      <c r="D14" s="108">
        <v>11</v>
      </c>
      <c r="E14" s="107">
        <v>3</v>
      </c>
      <c r="F14" s="107">
        <v>1</v>
      </c>
      <c r="G14" s="108">
        <v>4</v>
      </c>
    </row>
    <row r="15" spans="1:7" x14ac:dyDescent="0.25">
      <c r="A15" s="110">
        <f>A16-1</f>
        <v>42020</v>
      </c>
      <c r="B15" s="107">
        <v>1.4666666666666666</v>
      </c>
      <c r="C15" s="107">
        <v>1</v>
      </c>
      <c r="D15" s="108">
        <v>2.4666666666666668</v>
      </c>
      <c r="E15" s="107">
        <v>4</v>
      </c>
      <c r="F15" s="107">
        <v>3</v>
      </c>
      <c r="G15" s="108">
        <v>7</v>
      </c>
    </row>
    <row r="16" spans="1:7" x14ac:dyDescent="0.25">
      <c r="A16" s="110">
        <f>A18-1</f>
        <v>42021</v>
      </c>
      <c r="B16" s="107">
        <v>1.4533333333333334</v>
      </c>
      <c r="C16" s="107">
        <v>1</v>
      </c>
      <c r="D16" s="108">
        <v>2.4533333333333331</v>
      </c>
      <c r="E16" s="107"/>
      <c r="F16" s="107">
        <v>5</v>
      </c>
      <c r="G16" s="108">
        <v>5</v>
      </c>
    </row>
    <row r="17" spans="1:7" x14ac:dyDescent="0.25">
      <c r="A17" s="111"/>
      <c r="B17" s="108"/>
      <c r="C17" s="108"/>
      <c r="D17" s="109">
        <f>SUM(D10:D16)</f>
        <v>44.92</v>
      </c>
      <c r="E17" s="108"/>
      <c r="F17" s="108"/>
      <c r="G17" s="109">
        <f>SUM(G10:G16)</f>
        <v>38</v>
      </c>
    </row>
    <row r="18" spans="1:7" x14ac:dyDescent="0.25">
      <c r="A18" s="110">
        <f t="shared" ref="A18:A22" si="1">A19-1</f>
        <v>42022</v>
      </c>
      <c r="B18" s="107"/>
      <c r="C18" s="107">
        <v>2</v>
      </c>
      <c r="D18" s="108">
        <v>2</v>
      </c>
      <c r="E18" s="107"/>
      <c r="F18" s="107">
        <v>4</v>
      </c>
      <c r="G18" s="108">
        <v>4</v>
      </c>
    </row>
    <row r="19" spans="1:7" x14ac:dyDescent="0.25">
      <c r="A19" s="110">
        <f t="shared" si="1"/>
        <v>42023</v>
      </c>
      <c r="B19" s="107">
        <v>2</v>
      </c>
      <c r="C19" s="107">
        <v>5</v>
      </c>
      <c r="D19" s="108">
        <v>6</v>
      </c>
      <c r="E19" s="107">
        <v>3</v>
      </c>
      <c r="F19" s="107">
        <v>1</v>
      </c>
      <c r="G19" s="108">
        <v>4</v>
      </c>
    </row>
    <row r="20" spans="1:7" x14ac:dyDescent="0.25">
      <c r="A20" s="110">
        <f t="shared" si="1"/>
        <v>42024</v>
      </c>
      <c r="B20" s="107">
        <v>4</v>
      </c>
      <c r="C20" s="107">
        <v>4</v>
      </c>
      <c r="D20" s="108">
        <v>8</v>
      </c>
      <c r="E20" s="107">
        <v>3</v>
      </c>
      <c r="F20" s="107">
        <v>5</v>
      </c>
      <c r="G20" s="108">
        <v>8</v>
      </c>
    </row>
    <row r="21" spans="1:7" x14ac:dyDescent="0.25">
      <c r="A21" s="110">
        <f t="shared" si="1"/>
        <v>42025</v>
      </c>
      <c r="B21" s="107">
        <v>3.4333333333333331</v>
      </c>
      <c r="C21" s="107">
        <v>1</v>
      </c>
      <c r="D21" s="108">
        <v>4.4333333333333336</v>
      </c>
      <c r="E21" s="107">
        <v>1</v>
      </c>
      <c r="F21" s="107">
        <v>3</v>
      </c>
      <c r="G21" s="108">
        <v>4</v>
      </c>
    </row>
    <row r="22" spans="1:7" x14ac:dyDescent="0.25">
      <c r="A22" s="110">
        <f t="shared" si="1"/>
        <v>42026</v>
      </c>
      <c r="B22" s="107">
        <v>2.7866666666666666</v>
      </c>
      <c r="C22" s="107">
        <v>5</v>
      </c>
      <c r="D22" s="108">
        <v>7.7866666666666671</v>
      </c>
      <c r="E22" s="107">
        <v>4</v>
      </c>
      <c r="F22" s="107">
        <v>4</v>
      </c>
      <c r="G22" s="108">
        <v>8</v>
      </c>
    </row>
    <row r="23" spans="1:7" x14ac:dyDescent="0.25">
      <c r="A23" s="110">
        <f>A24-1</f>
        <v>42027</v>
      </c>
      <c r="B23" s="107">
        <v>4</v>
      </c>
      <c r="C23" s="107">
        <v>3</v>
      </c>
      <c r="D23" s="108">
        <v>7</v>
      </c>
      <c r="E23" s="107">
        <v>3</v>
      </c>
      <c r="F23" s="107"/>
      <c r="G23" s="108">
        <v>3</v>
      </c>
    </row>
    <row r="24" spans="1:7" x14ac:dyDescent="0.25">
      <c r="A24" s="110">
        <f>A26-1</f>
        <v>42028</v>
      </c>
      <c r="B24" s="107">
        <v>2</v>
      </c>
      <c r="C24" s="107">
        <v>2</v>
      </c>
      <c r="D24" s="108">
        <v>4</v>
      </c>
      <c r="E24" s="107">
        <v>3</v>
      </c>
      <c r="F24" s="107">
        <v>5</v>
      </c>
      <c r="G24" s="108">
        <v>8</v>
      </c>
    </row>
    <row r="25" spans="1:7" x14ac:dyDescent="0.25">
      <c r="A25" s="111"/>
      <c r="B25" s="108"/>
      <c r="C25" s="108"/>
      <c r="D25" s="109">
        <f>SUM(D18:D24)</f>
        <v>39.22</v>
      </c>
      <c r="E25" s="108"/>
      <c r="F25" s="108"/>
      <c r="G25" s="109">
        <f>SUM(G18:G24)</f>
        <v>39</v>
      </c>
    </row>
    <row r="26" spans="1:7" x14ac:dyDescent="0.25">
      <c r="A26" s="110">
        <f>A27-1</f>
        <v>42029</v>
      </c>
      <c r="B26" s="107">
        <v>8</v>
      </c>
      <c r="C26" s="107">
        <v>6</v>
      </c>
      <c r="D26" s="108">
        <v>12</v>
      </c>
      <c r="E26" s="107">
        <v>3</v>
      </c>
      <c r="F26" s="107">
        <v>4</v>
      </c>
      <c r="G26" s="108">
        <v>7</v>
      </c>
    </row>
    <row r="27" spans="1:7" x14ac:dyDescent="0.25">
      <c r="A27" s="110">
        <f t="shared" ref="A27:A30" si="2">A28-1</f>
        <v>42030</v>
      </c>
      <c r="B27" s="107">
        <v>1</v>
      </c>
      <c r="C27" s="107">
        <v>2</v>
      </c>
      <c r="D27" s="108">
        <v>3</v>
      </c>
      <c r="E27" s="107">
        <v>5</v>
      </c>
      <c r="F27" s="107">
        <v>2</v>
      </c>
      <c r="G27" s="108">
        <v>7</v>
      </c>
    </row>
    <row r="28" spans="1:7" x14ac:dyDescent="0.25">
      <c r="A28" s="110">
        <f t="shared" si="2"/>
        <v>42031</v>
      </c>
      <c r="B28" s="107"/>
      <c r="C28" s="107">
        <v>2</v>
      </c>
      <c r="D28" s="108">
        <v>2</v>
      </c>
      <c r="E28" s="107">
        <v>4</v>
      </c>
      <c r="F28" s="107">
        <v>3</v>
      </c>
      <c r="G28" s="108">
        <v>7</v>
      </c>
    </row>
    <row r="29" spans="1:7" x14ac:dyDescent="0.25">
      <c r="A29" s="110">
        <f t="shared" si="2"/>
        <v>42032</v>
      </c>
      <c r="B29" s="107">
        <v>9</v>
      </c>
      <c r="C29" s="107">
        <v>5</v>
      </c>
      <c r="D29" s="108">
        <v>14</v>
      </c>
      <c r="E29" s="107"/>
      <c r="F29" s="107"/>
      <c r="G29" s="108"/>
    </row>
    <row r="30" spans="1:7" x14ac:dyDescent="0.25">
      <c r="A30" s="110">
        <f t="shared" si="2"/>
        <v>42033</v>
      </c>
      <c r="B30" s="107">
        <v>2</v>
      </c>
      <c r="C30" s="107"/>
      <c r="D30" s="108">
        <v>2</v>
      </c>
      <c r="E30" s="107">
        <v>4</v>
      </c>
      <c r="F30" s="107">
        <v>3</v>
      </c>
      <c r="G30" s="108">
        <v>7</v>
      </c>
    </row>
    <row r="31" spans="1:7" x14ac:dyDescent="0.25">
      <c r="A31" s="110">
        <f>A32-1</f>
        <v>42034</v>
      </c>
      <c r="B31" s="107">
        <v>3</v>
      </c>
      <c r="C31" s="107">
        <v>4</v>
      </c>
      <c r="D31" s="108">
        <v>7</v>
      </c>
      <c r="E31" s="107">
        <v>6</v>
      </c>
      <c r="F31" s="107">
        <v>4</v>
      </c>
      <c r="G31" s="108">
        <v>10</v>
      </c>
    </row>
    <row r="32" spans="1:7" x14ac:dyDescent="0.25">
      <c r="A32" s="110">
        <f>A34-1</f>
        <v>42035</v>
      </c>
      <c r="B32" s="107">
        <v>5</v>
      </c>
      <c r="C32" s="107"/>
      <c r="D32" s="108">
        <v>5</v>
      </c>
      <c r="E32" s="107">
        <v>3</v>
      </c>
      <c r="F32" s="107">
        <v>2</v>
      </c>
      <c r="G32" s="108">
        <v>5</v>
      </c>
    </row>
    <row r="33" spans="1:7" x14ac:dyDescent="0.25">
      <c r="A33" s="111"/>
      <c r="B33" s="108"/>
      <c r="C33" s="108"/>
      <c r="D33" s="109">
        <f>SUM(D26:D32)</f>
        <v>45</v>
      </c>
      <c r="E33" s="108"/>
      <c r="F33" s="108"/>
      <c r="G33" s="109">
        <f>SUM(G26:G32)</f>
        <v>43</v>
      </c>
    </row>
    <row r="34" spans="1:7" x14ac:dyDescent="0.25">
      <c r="A34" s="110">
        <f>A35-1</f>
        <v>42036</v>
      </c>
      <c r="B34" s="107"/>
      <c r="C34" s="107"/>
      <c r="D34" s="108"/>
      <c r="E34" s="107">
        <v>2</v>
      </c>
      <c r="F34" s="107">
        <v>5</v>
      </c>
      <c r="G34" s="108">
        <v>7</v>
      </c>
    </row>
    <row r="35" spans="1:7" x14ac:dyDescent="0.25">
      <c r="A35" s="110">
        <v>42037</v>
      </c>
      <c r="B35" s="107"/>
      <c r="C35" s="107">
        <v>7</v>
      </c>
      <c r="D35" s="108">
        <v>7</v>
      </c>
      <c r="E35" s="107">
        <v>4</v>
      </c>
      <c r="F35" s="107"/>
      <c r="G35" s="108">
        <v>4</v>
      </c>
    </row>
    <row r="36" spans="1:7" x14ac:dyDescent="0.25">
      <c r="A36" s="106"/>
    </row>
    <row r="58" spans="1:1" x14ac:dyDescent="0.25">
      <c r="A58"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7"/>
  <sheetViews>
    <sheetView zoomScale="80" zoomScaleNormal="80" workbookViewId="0">
      <selection activeCell="F2" sqref="F2"/>
    </sheetView>
  </sheetViews>
  <sheetFormatPr defaultRowHeight="15" x14ac:dyDescent="0.25"/>
  <cols>
    <col min="1" max="1" width="11.5703125" bestFit="1" customWidth="1"/>
    <col min="2" max="5" width="15.85546875" bestFit="1" customWidth="1"/>
  </cols>
  <sheetData>
    <row r="1" spans="1:6" x14ac:dyDescent="0.25">
      <c r="B1" s="189" t="s">
        <v>166</v>
      </c>
      <c r="C1" s="189"/>
      <c r="D1" s="189" t="s">
        <v>167</v>
      </c>
      <c r="E1" s="189"/>
    </row>
    <row r="2" spans="1:6" x14ac:dyDescent="0.25">
      <c r="A2" s="103" t="s">
        <v>163</v>
      </c>
      <c r="B2" t="s">
        <v>168</v>
      </c>
      <c r="C2" t="s">
        <v>169</v>
      </c>
      <c r="D2" t="s">
        <v>168</v>
      </c>
      <c r="E2" t="s">
        <v>169</v>
      </c>
      <c r="F2" s="104" t="str">
        <f>"NOTE: PAST 28 DAYS AVERAGE: "&amp;TEXT(AVERAGE(F10:F37),"+#,##0.00;-#,##0.00;")&amp;" SD40 EQUIVALENT UNITS"</f>
        <v>NOTE: PAST 28 DAYS AVERAGE: +2.18 SD40 EQUIVALENT UNITS</v>
      </c>
    </row>
    <row r="3" spans="1:6" x14ac:dyDescent="0.25">
      <c r="A3" s="103">
        <f t="shared" ref="A3:A35" ca="1" si="0">A4-1</f>
        <v>42005</v>
      </c>
      <c r="B3">
        <v>8</v>
      </c>
      <c r="C3">
        <v>7</v>
      </c>
      <c r="D3">
        <v>8</v>
      </c>
      <c r="E3">
        <v>6</v>
      </c>
      <c r="F3">
        <f t="shared" ref="F3:F37" si="1">B3-C3</f>
        <v>1</v>
      </c>
    </row>
    <row r="4" spans="1:6" x14ac:dyDescent="0.25">
      <c r="A4" s="103">
        <f t="shared" ca="1" si="0"/>
        <v>42006</v>
      </c>
      <c r="B4">
        <v>8</v>
      </c>
      <c r="C4">
        <v>6</v>
      </c>
      <c r="D4">
        <v>8</v>
      </c>
      <c r="E4">
        <v>5</v>
      </c>
      <c r="F4">
        <f t="shared" si="1"/>
        <v>2</v>
      </c>
    </row>
    <row r="5" spans="1:6" x14ac:dyDescent="0.25">
      <c r="A5" s="103">
        <f t="shared" ca="1" si="0"/>
        <v>42007</v>
      </c>
      <c r="B5">
        <v>6</v>
      </c>
      <c r="C5">
        <v>4</v>
      </c>
      <c r="D5">
        <v>6</v>
      </c>
      <c r="E5">
        <v>3</v>
      </c>
      <c r="F5">
        <f t="shared" si="1"/>
        <v>2</v>
      </c>
    </row>
    <row r="6" spans="1:6" x14ac:dyDescent="0.25">
      <c r="A6" s="103">
        <f t="shared" ca="1" si="0"/>
        <v>42008</v>
      </c>
      <c r="B6">
        <v>4</v>
      </c>
      <c r="C6">
        <v>5</v>
      </c>
      <c r="D6">
        <v>4</v>
      </c>
      <c r="E6">
        <v>4</v>
      </c>
      <c r="F6">
        <f t="shared" si="1"/>
        <v>-1</v>
      </c>
    </row>
    <row r="7" spans="1:6" x14ac:dyDescent="0.25">
      <c r="A7" s="103">
        <f t="shared" ca="1" si="0"/>
        <v>42009</v>
      </c>
      <c r="B7">
        <v>3</v>
      </c>
      <c r="C7">
        <v>7</v>
      </c>
      <c r="D7">
        <v>3</v>
      </c>
      <c r="E7">
        <v>5</v>
      </c>
      <c r="F7">
        <f t="shared" si="1"/>
        <v>-4</v>
      </c>
    </row>
    <row r="8" spans="1:6" x14ac:dyDescent="0.25">
      <c r="A8" s="103">
        <f t="shared" ca="1" si="0"/>
        <v>42010</v>
      </c>
      <c r="B8">
        <v>7</v>
      </c>
      <c r="C8">
        <v>7</v>
      </c>
      <c r="D8">
        <v>7</v>
      </c>
      <c r="E8">
        <v>5</v>
      </c>
      <c r="F8">
        <f t="shared" si="1"/>
        <v>0</v>
      </c>
    </row>
    <row r="9" spans="1:6" x14ac:dyDescent="0.25">
      <c r="A9" s="103">
        <f t="shared" ca="1" si="0"/>
        <v>42011</v>
      </c>
      <c r="B9">
        <v>8</v>
      </c>
      <c r="C9">
        <v>5</v>
      </c>
      <c r="D9">
        <v>8</v>
      </c>
      <c r="E9">
        <v>4</v>
      </c>
      <c r="F9">
        <f t="shared" si="1"/>
        <v>3</v>
      </c>
    </row>
    <row r="10" spans="1:6" x14ac:dyDescent="0.25">
      <c r="A10" s="103">
        <f t="shared" ca="1" si="0"/>
        <v>42012</v>
      </c>
      <c r="B10">
        <v>9</v>
      </c>
      <c r="C10">
        <v>2</v>
      </c>
      <c r="D10" s="105">
        <v>9</v>
      </c>
      <c r="E10" s="105">
        <v>2</v>
      </c>
      <c r="F10">
        <f t="shared" si="1"/>
        <v>7</v>
      </c>
    </row>
    <row r="11" spans="1:6" x14ac:dyDescent="0.25">
      <c r="A11" s="103">
        <f t="shared" ca="1" si="0"/>
        <v>42013</v>
      </c>
      <c r="B11">
        <v>5</v>
      </c>
      <c r="C11">
        <v>0</v>
      </c>
      <c r="D11" s="105">
        <v>5</v>
      </c>
      <c r="E11" s="105">
        <v>0</v>
      </c>
      <c r="F11">
        <f t="shared" si="1"/>
        <v>5</v>
      </c>
    </row>
    <row r="12" spans="1:6" x14ac:dyDescent="0.25">
      <c r="A12" s="103">
        <f t="shared" ca="1" si="0"/>
        <v>42014</v>
      </c>
      <c r="B12">
        <v>11</v>
      </c>
      <c r="C12">
        <v>7</v>
      </c>
      <c r="D12" s="105">
        <v>11</v>
      </c>
      <c r="E12" s="105">
        <v>5</v>
      </c>
      <c r="F12">
        <f t="shared" si="1"/>
        <v>4</v>
      </c>
    </row>
    <row r="13" spans="1:6" x14ac:dyDescent="0.25">
      <c r="A13" s="103">
        <f t="shared" ca="1" si="0"/>
        <v>42015</v>
      </c>
      <c r="B13">
        <v>15</v>
      </c>
      <c r="C13">
        <v>7</v>
      </c>
      <c r="D13" s="105">
        <v>15</v>
      </c>
      <c r="E13" s="105">
        <v>5</v>
      </c>
      <c r="F13">
        <f t="shared" si="1"/>
        <v>8</v>
      </c>
    </row>
    <row r="14" spans="1:6" x14ac:dyDescent="0.25">
      <c r="A14" s="103">
        <f t="shared" ca="1" si="0"/>
        <v>42016</v>
      </c>
      <c r="B14">
        <v>15</v>
      </c>
      <c r="C14">
        <v>7</v>
      </c>
      <c r="D14" s="105">
        <v>15</v>
      </c>
      <c r="E14" s="105">
        <v>5</v>
      </c>
      <c r="F14">
        <f t="shared" si="1"/>
        <v>8</v>
      </c>
    </row>
    <row r="15" spans="1:6" x14ac:dyDescent="0.25">
      <c r="A15" s="103">
        <f t="shared" ca="1" si="0"/>
        <v>42017</v>
      </c>
      <c r="B15">
        <v>2</v>
      </c>
      <c r="C15">
        <v>0</v>
      </c>
      <c r="D15" s="105">
        <v>2</v>
      </c>
      <c r="E15" s="105">
        <v>0</v>
      </c>
      <c r="F15">
        <f t="shared" si="1"/>
        <v>2</v>
      </c>
    </row>
    <row r="16" spans="1:6" x14ac:dyDescent="0.25">
      <c r="A16" s="103">
        <f t="shared" ca="1" si="0"/>
        <v>42018</v>
      </c>
      <c r="B16">
        <v>8</v>
      </c>
      <c r="C16">
        <v>3</v>
      </c>
      <c r="D16" s="105">
        <v>8</v>
      </c>
      <c r="E16" s="105">
        <v>2</v>
      </c>
      <c r="F16">
        <f t="shared" si="1"/>
        <v>5</v>
      </c>
    </row>
    <row r="17" spans="1:6" x14ac:dyDescent="0.25">
      <c r="A17" s="103">
        <f t="shared" ca="1" si="0"/>
        <v>42019</v>
      </c>
      <c r="B17">
        <v>3</v>
      </c>
      <c r="C17">
        <v>7</v>
      </c>
      <c r="D17" s="105">
        <v>3</v>
      </c>
      <c r="E17" s="105">
        <v>5</v>
      </c>
      <c r="F17">
        <f t="shared" si="1"/>
        <v>-4</v>
      </c>
    </row>
    <row r="18" spans="1:6" x14ac:dyDescent="0.25">
      <c r="A18" s="103">
        <f t="shared" ca="1" si="0"/>
        <v>42020</v>
      </c>
      <c r="B18">
        <v>5</v>
      </c>
      <c r="C18">
        <v>4</v>
      </c>
      <c r="D18" s="105">
        <v>5</v>
      </c>
      <c r="E18" s="105">
        <v>3</v>
      </c>
      <c r="F18">
        <f t="shared" si="1"/>
        <v>1</v>
      </c>
    </row>
    <row r="19" spans="1:6" x14ac:dyDescent="0.25">
      <c r="A19" s="103">
        <f t="shared" ca="1" si="0"/>
        <v>42021</v>
      </c>
      <c r="B19">
        <v>3</v>
      </c>
      <c r="C19">
        <v>7</v>
      </c>
      <c r="D19" s="105">
        <v>3</v>
      </c>
      <c r="E19" s="105">
        <v>5</v>
      </c>
      <c r="F19">
        <f t="shared" si="1"/>
        <v>-4</v>
      </c>
    </row>
    <row r="20" spans="1:6" x14ac:dyDescent="0.25">
      <c r="A20" s="103">
        <f t="shared" ca="1" si="0"/>
        <v>42022</v>
      </c>
      <c r="B20">
        <v>4</v>
      </c>
      <c r="C20">
        <v>7</v>
      </c>
      <c r="D20" s="105">
        <v>4</v>
      </c>
      <c r="E20" s="105">
        <v>5</v>
      </c>
      <c r="F20">
        <f t="shared" si="1"/>
        <v>-3</v>
      </c>
    </row>
    <row r="21" spans="1:6" x14ac:dyDescent="0.25">
      <c r="A21" s="103">
        <f t="shared" ca="1" si="0"/>
        <v>42023</v>
      </c>
      <c r="B21">
        <v>8</v>
      </c>
      <c r="C21">
        <v>6</v>
      </c>
      <c r="D21" s="105">
        <v>8</v>
      </c>
      <c r="E21" s="105">
        <v>4</v>
      </c>
      <c r="F21">
        <f t="shared" si="1"/>
        <v>2</v>
      </c>
    </row>
    <row r="22" spans="1:6" x14ac:dyDescent="0.25">
      <c r="A22" s="103">
        <f t="shared" ca="1" si="0"/>
        <v>42024</v>
      </c>
      <c r="B22">
        <v>6</v>
      </c>
      <c r="C22">
        <v>6</v>
      </c>
      <c r="D22" s="105">
        <v>6</v>
      </c>
      <c r="E22" s="105">
        <v>4</v>
      </c>
      <c r="F22">
        <f t="shared" si="1"/>
        <v>0</v>
      </c>
    </row>
    <row r="23" spans="1:6" x14ac:dyDescent="0.25">
      <c r="A23" s="103">
        <f t="shared" ca="1" si="0"/>
        <v>42025</v>
      </c>
      <c r="B23">
        <v>3</v>
      </c>
      <c r="C23">
        <v>1</v>
      </c>
      <c r="D23" s="105">
        <v>3</v>
      </c>
      <c r="E23" s="105">
        <v>1</v>
      </c>
      <c r="F23">
        <f t="shared" si="1"/>
        <v>2</v>
      </c>
    </row>
    <row r="24" spans="1:6" x14ac:dyDescent="0.25">
      <c r="A24" s="103">
        <f t="shared" ca="1" si="0"/>
        <v>42026</v>
      </c>
      <c r="B24">
        <v>7</v>
      </c>
      <c r="C24">
        <v>5</v>
      </c>
      <c r="D24" s="105">
        <v>7</v>
      </c>
      <c r="E24" s="105">
        <v>4</v>
      </c>
      <c r="F24" s="105">
        <f t="shared" si="1"/>
        <v>2</v>
      </c>
    </row>
    <row r="25" spans="1:6" x14ac:dyDescent="0.25">
      <c r="A25" s="103">
        <f t="shared" ca="1" si="0"/>
        <v>42027</v>
      </c>
      <c r="B25">
        <v>9</v>
      </c>
      <c r="C25">
        <v>3</v>
      </c>
      <c r="D25" s="105">
        <v>9</v>
      </c>
      <c r="E25" s="105">
        <v>3</v>
      </c>
      <c r="F25" s="105">
        <f t="shared" si="1"/>
        <v>6</v>
      </c>
    </row>
    <row r="26" spans="1:6" x14ac:dyDescent="0.25">
      <c r="A26" s="103">
        <f t="shared" ca="1" si="0"/>
        <v>42028</v>
      </c>
      <c r="B26">
        <v>8</v>
      </c>
      <c r="C26">
        <v>3</v>
      </c>
      <c r="D26" s="105">
        <v>8</v>
      </c>
      <c r="E26" s="105">
        <v>2</v>
      </c>
      <c r="F26" s="105">
        <f t="shared" si="1"/>
        <v>5</v>
      </c>
    </row>
    <row r="27" spans="1:6" x14ac:dyDescent="0.25">
      <c r="A27" s="103">
        <f t="shared" ca="1" si="0"/>
        <v>42029</v>
      </c>
      <c r="B27">
        <v>10</v>
      </c>
      <c r="C27">
        <v>4</v>
      </c>
      <c r="D27" s="105">
        <v>10</v>
      </c>
      <c r="E27" s="105">
        <v>3</v>
      </c>
      <c r="F27" s="105">
        <f t="shared" si="1"/>
        <v>6</v>
      </c>
    </row>
    <row r="28" spans="1:6" x14ac:dyDescent="0.25">
      <c r="A28" s="103">
        <f t="shared" ca="1" si="0"/>
        <v>42030</v>
      </c>
      <c r="B28">
        <v>14</v>
      </c>
      <c r="C28">
        <v>7</v>
      </c>
      <c r="D28" s="137">
        <v>14</v>
      </c>
      <c r="E28" s="105">
        <v>5</v>
      </c>
      <c r="F28" s="105">
        <f t="shared" si="1"/>
        <v>7</v>
      </c>
    </row>
    <row r="29" spans="1:6" x14ac:dyDescent="0.25">
      <c r="A29" s="103">
        <f t="shared" ca="1" si="0"/>
        <v>42031</v>
      </c>
      <c r="B29">
        <v>8</v>
      </c>
      <c r="C29">
        <v>12</v>
      </c>
      <c r="D29" s="105">
        <v>8</v>
      </c>
      <c r="E29" s="105">
        <v>9</v>
      </c>
      <c r="F29" s="105">
        <f t="shared" si="1"/>
        <v>-4</v>
      </c>
    </row>
    <row r="30" spans="1:6" x14ac:dyDescent="0.25">
      <c r="A30" s="103">
        <f t="shared" ca="1" si="0"/>
        <v>42032</v>
      </c>
      <c r="B30">
        <v>10</v>
      </c>
      <c r="C30">
        <v>6</v>
      </c>
      <c r="D30" s="105">
        <v>10</v>
      </c>
      <c r="E30" s="105">
        <v>4</v>
      </c>
      <c r="F30" s="105">
        <f t="shared" si="1"/>
        <v>4</v>
      </c>
    </row>
    <row r="31" spans="1:6" x14ac:dyDescent="0.25">
      <c r="A31" s="103">
        <f t="shared" ca="1" si="0"/>
        <v>42033</v>
      </c>
      <c r="B31">
        <v>6</v>
      </c>
      <c r="C31">
        <v>5</v>
      </c>
      <c r="D31" s="105">
        <v>6</v>
      </c>
      <c r="E31" s="105">
        <v>4</v>
      </c>
      <c r="F31" s="105">
        <f t="shared" si="1"/>
        <v>1</v>
      </c>
    </row>
    <row r="32" spans="1:6" x14ac:dyDescent="0.25">
      <c r="A32" s="103">
        <f t="shared" ca="1" si="0"/>
        <v>42034</v>
      </c>
      <c r="B32">
        <v>7</v>
      </c>
      <c r="C32">
        <v>9</v>
      </c>
      <c r="D32" s="105">
        <v>7</v>
      </c>
      <c r="E32" s="105">
        <v>7</v>
      </c>
      <c r="F32" s="105">
        <f t="shared" si="1"/>
        <v>-2</v>
      </c>
    </row>
    <row r="33" spans="1:6" x14ac:dyDescent="0.25">
      <c r="A33" s="103">
        <f t="shared" ca="1" si="0"/>
        <v>42035</v>
      </c>
      <c r="B33">
        <v>8</v>
      </c>
      <c r="C33">
        <v>11</v>
      </c>
      <c r="D33" s="105">
        <v>8</v>
      </c>
      <c r="E33" s="105">
        <v>9</v>
      </c>
      <c r="F33" s="105">
        <f t="shared" si="1"/>
        <v>-3</v>
      </c>
    </row>
    <row r="34" spans="1:6" x14ac:dyDescent="0.25">
      <c r="A34" s="103">
        <f t="shared" ca="1" si="0"/>
        <v>42036</v>
      </c>
      <c r="B34">
        <v>6</v>
      </c>
      <c r="C34">
        <v>6</v>
      </c>
      <c r="D34" s="105">
        <v>6</v>
      </c>
      <c r="E34" s="105">
        <v>5</v>
      </c>
      <c r="F34" s="105">
        <f t="shared" si="1"/>
        <v>0</v>
      </c>
    </row>
    <row r="35" spans="1:6" x14ac:dyDescent="0.25">
      <c r="A35" s="103">
        <f t="shared" ca="1" si="0"/>
        <v>42037</v>
      </c>
      <c r="B35">
        <v>10</v>
      </c>
      <c r="C35">
        <v>9</v>
      </c>
      <c r="D35" s="105">
        <v>10</v>
      </c>
      <c r="E35" s="105">
        <v>7</v>
      </c>
      <c r="F35" s="105">
        <f t="shared" si="1"/>
        <v>1</v>
      </c>
    </row>
    <row r="36" spans="1:6" x14ac:dyDescent="0.25">
      <c r="A36" s="103">
        <f ca="1">A37-1</f>
        <v>42038</v>
      </c>
      <c r="B36">
        <v>13</v>
      </c>
      <c r="C36">
        <v>9</v>
      </c>
      <c r="D36" s="105">
        <v>13</v>
      </c>
      <c r="E36" s="105">
        <v>7</v>
      </c>
      <c r="F36" s="105">
        <f t="shared" si="1"/>
        <v>4</v>
      </c>
    </row>
    <row r="37" spans="1:6" x14ac:dyDescent="0.25">
      <c r="A37" s="103">
        <f ca="1">TODAY()-1</f>
        <v>42039</v>
      </c>
      <c r="B37">
        <v>6</v>
      </c>
      <c r="C37">
        <v>5</v>
      </c>
      <c r="D37" s="105">
        <v>6</v>
      </c>
      <c r="E37" s="105">
        <v>4</v>
      </c>
      <c r="F37" s="105">
        <f t="shared" si="1"/>
        <v>1</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2015-02-04T17:05:02Z</cp:lastPrinted>
  <dcterms:created xsi:type="dcterms:W3CDTF">2006-09-16T00:00:00Z</dcterms:created>
  <dcterms:modified xsi:type="dcterms:W3CDTF">2015-02-05T14:39:46Z</dcterms:modified>
</cp:coreProperties>
</file>